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D:\SKRIPSI\FIX TERKAIT PREDIKSI PPKU\"/>
    </mc:Choice>
  </mc:AlternateContent>
  <bookViews>
    <workbookView xWindow="0" yWindow="0" windowWidth="14640" windowHeight="5085" tabRatio="899" firstSheet="16" activeTab="19"/>
  </bookViews>
  <sheets>
    <sheet name="Smtr 1" sheetId="1" r:id="rId1"/>
    <sheet name="Smtr 2" sheetId="3" r:id="rId2"/>
    <sheet name="Smtr 3" sheetId="2" r:id="rId3"/>
    <sheet name="Smtr 4" sheetId="4" r:id="rId4"/>
    <sheet name="Mutu Nilai" sheetId="8" r:id="rId5"/>
    <sheet name="sks_matkulTingkat1" sheetId="16" r:id="rId6"/>
    <sheet name="Kode_MK_Smst1dan2" sheetId="14" r:id="rId7"/>
    <sheet name="Kelas IP" sheetId="15" r:id="rId8"/>
    <sheet name="olah_smt1" sheetId="11" r:id="rId9"/>
    <sheet name="olah_smt2" sheetId="7" r:id="rId10"/>
    <sheet name="olah_smt3" sheetId="20" r:id="rId11"/>
    <sheet name="olah_smt4" sheetId="23" r:id="rId12"/>
    <sheet name="olah_smt1dan2_v2" sheetId="36" r:id="rId13"/>
    <sheet name="OLAH_SMT1DAN2" sheetId="10" r:id="rId14"/>
    <sheet name="OLAH_SMT3DAN4(Just May&amp;Int)" sheetId="21" r:id="rId15"/>
    <sheet name="Kode_MK_Smst3dan4" sheetId="24" r:id="rId16"/>
    <sheet name="DM_OLAH_SM1&amp;2" sheetId="13" r:id="rId17"/>
    <sheet name="DM_OLAH_SM1&amp;2_CLSTK2_NONSKS" sheetId="37" r:id="rId18"/>
    <sheet name="Olah_Split8020_full_angka" sheetId="45" r:id="rId19"/>
    <sheet name="Calculate_Split8020+full_angka" sheetId="46" r:id="rId20"/>
    <sheet name="CALCULATE_MANUAL (4)" sheetId="44" r:id="rId21"/>
    <sheet name="CALCULATE_MANUAL (2)" sheetId="41" r:id="rId22"/>
    <sheet name="CALCULATE_MANUAL (3)" sheetId="42" r:id="rId23"/>
    <sheet name="CALCULATE_MANUAL" sheetId="40" r:id="rId24"/>
    <sheet name="Contoh" sheetId="43" r:id="rId25"/>
    <sheet name="DM_OLAH_SM1&amp;2_CLASSTK2" sheetId="31" r:id="rId26"/>
    <sheet name="DM_OLAH_SM1&amp;2_CLSTK1_V2" sheetId="18" r:id="rId27"/>
    <sheet name="DM_OLAH_SMT3DAN4" sheetId="27" r:id="rId28"/>
    <sheet name="bck_DM_OLAH_SMT3DAN4_OlahKelas" sheetId="28" r:id="rId29"/>
    <sheet name="bck_olah_smt1" sheetId="5" r:id="rId30"/>
    <sheet name="bck_olah_smt2" sheetId="9" r:id="rId31"/>
    <sheet name="bck_olah_smt2_v2" sheetId="34" r:id="rId32"/>
    <sheet name="bck_olah_smt3" sheetId="19" r:id="rId33"/>
    <sheet name="bck_olah_smt4" sheetId="22" r:id="rId34"/>
    <sheet name="bck_olah_smt1dan2" sheetId="12" r:id="rId35"/>
    <sheet name="bck_olah_smt3dan4" sheetId="25" r:id="rId36"/>
    <sheet name="bck_olah_smt1dan2_v2" sheetId="33" r:id="rId37"/>
    <sheet name="bck_DM_OLAH" sheetId="17" r:id="rId38"/>
    <sheet name="BCK_DM_OLAH_SM1&amp;2_CLSTK2" sheetId="38" r:id="rId39"/>
    <sheet name="BCK_DM_OLAH_SM1&amp;2_CLSTK2_V2" sheetId="39" r:id="rId40"/>
    <sheet name="bck_DM_OLAH_SMT3DAN4" sheetId="26" r:id="rId41"/>
  </sheets>
  <definedNames>
    <definedName name="_xlnm._FilterDatabase" localSheetId="29" hidden="1">bck_olah_smt1!$I$1:$I$678</definedName>
    <definedName name="_xlnm._FilterDatabase" localSheetId="36" hidden="1">bck_olah_smt1dan2_v2!$A$1:$U$92</definedName>
    <definedName name="_xlnm._FilterDatabase" localSheetId="33" hidden="1">bck_olah_smt4!$A$1:$F$703</definedName>
    <definedName name="_xlnm._FilterDatabase" localSheetId="17" hidden="1">'DM_OLAH_SM1&amp;2_CLSTK2_NONSKS'!$A$1:$R$89</definedName>
    <definedName name="_xlnm._FilterDatabase" localSheetId="10" hidden="1">olah_smt3!$A$2:$C$621</definedName>
    <definedName name="_xlnm._FilterDatabase" localSheetId="11" hidden="1">olah_smt4!$A$1:$C$703</definedName>
  </definedNames>
  <calcPr calcId="152511"/>
</workbook>
</file>

<file path=xl/calcChain.xml><?xml version="1.0" encoding="utf-8"?>
<calcChain xmlns="http://schemas.openxmlformats.org/spreadsheetml/2006/main">
  <c r="J3" i="46" l="1"/>
  <c r="L12" i="22" l="1" a="1"/>
  <c r="L12" i="22" s="1"/>
  <c r="I3" i="22" l="1" a="1"/>
  <c r="I3" i="22" s="1"/>
  <c r="J3" i="22" a="1"/>
  <c r="J3" i="22" s="1"/>
  <c r="K3" i="22" a="1"/>
  <c r="K3" i="22" s="1"/>
  <c r="L3" i="22" a="1"/>
  <c r="L3" i="22" s="1"/>
  <c r="M3" i="22" a="1"/>
  <c r="M3" i="22" s="1"/>
  <c r="N3" i="22" a="1"/>
  <c r="N3" i="22" s="1"/>
  <c r="O3" i="22" a="1"/>
  <c r="O3" i="22" s="1"/>
  <c r="P3" i="22" a="1"/>
  <c r="P3" i="22" s="1"/>
  <c r="Q3" i="22" a="1"/>
  <c r="Q3" i="22" s="1"/>
  <c r="R3" i="22" a="1"/>
  <c r="R3" i="22" s="1"/>
  <c r="S3" i="22" a="1"/>
  <c r="S3" i="22" s="1"/>
  <c r="T3" i="22" a="1"/>
  <c r="T3" i="22" s="1"/>
  <c r="U3" i="22" a="1"/>
  <c r="U3" i="22" s="1"/>
  <c r="V3" i="22" a="1"/>
  <c r="V3" i="22" s="1"/>
  <c r="W3" i="22" a="1"/>
  <c r="W3" i="22" s="1"/>
  <c r="X3" i="22" a="1"/>
  <c r="X3" i="22" s="1"/>
  <c r="Y3" i="22" a="1"/>
  <c r="Y3" i="22" s="1"/>
  <c r="Z3" i="22" a="1"/>
  <c r="Z3" i="22" s="1"/>
  <c r="I4" i="22" a="1"/>
  <c r="I4" i="22" s="1"/>
  <c r="J4" i="22" a="1"/>
  <c r="J4" i="22" s="1"/>
  <c r="K4" i="22" a="1"/>
  <c r="K4" i="22" s="1"/>
  <c r="L4" i="22" a="1"/>
  <c r="L4" i="22" s="1"/>
  <c r="M4" i="22" a="1"/>
  <c r="M4" i="22" s="1"/>
  <c r="N4" i="22" a="1"/>
  <c r="N4" i="22" s="1"/>
  <c r="O4" i="22" a="1"/>
  <c r="O4" i="22" s="1"/>
  <c r="P4" i="22" a="1"/>
  <c r="P4" i="22" s="1"/>
  <c r="Q4" i="22" a="1"/>
  <c r="Q4" i="22" s="1"/>
  <c r="R4" i="22" a="1"/>
  <c r="R4" i="22" s="1"/>
  <c r="S4" i="22" a="1"/>
  <c r="S4" i="22" s="1"/>
  <c r="T4" i="22" a="1"/>
  <c r="T4" i="22" s="1"/>
  <c r="U4" i="22" a="1"/>
  <c r="U4" i="22" s="1"/>
  <c r="V4" i="22" a="1"/>
  <c r="V4" i="22" s="1"/>
  <c r="W4" i="22" a="1"/>
  <c r="W4" i="22" s="1"/>
  <c r="X4" i="22" a="1"/>
  <c r="X4" i="22" s="1"/>
  <c r="Y4" i="22" a="1"/>
  <c r="Y4" i="22" s="1"/>
  <c r="Z4" i="22" a="1"/>
  <c r="Z4" i="22" s="1"/>
  <c r="I5" i="22" a="1"/>
  <c r="I5" i="22" s="1"/>
  <c r="J5" i="22" a="1"/>
  <c r="J5" i="22" s="1"/>
  <c r="K5" i="22" a="1"/>
  <c r="K5" i="22" s="1"/>
  <c r="L5" i="22" a="1"/>
  <c r="L5" i="22" s="1"/>
  <c r="M5" i="22" a="1"/>
  <c r="M5" i="22" s="1"/>
  <c r="N5" i="22" a="1"/>
  <c r="N5" i="22" s="1"/>
  <c r="O5" i="22" a="1"/>
  <c r="O5" i="22" s="1"/>
  <c r="P5" i="22" a="1"/>
  <c r="P5" i="22" s="1"/>
  <c r="Q5" i="22" a="1"/>
  <c r="Q5" i="22" s="1"/>
  <c r="R5" i="22" a="1"/>
  <c r="R5" i="22" s="1"/>
  <c r="S5" i="22" a="1"/>
  <c r="S5" i="22" s="1"/>
  <c r="T5" i="22" a="1"/>
  <c r="T5" i="22" s="1"/>
  <c r="U5" i="22" a="1"/>
  <c r="U5" i="22" s="1"/>
  <c r="V5" i="22" a="1"/>
  <c r="V5" i="22" s="1"/>
  <c r="W5" i="22" a="1"/>
  <c r="W5" i="22" s="1"/>
  <c r="X5" i="22" a="1"/>
  <c r="X5" i="22" s="1"/>
  <c r="Y5" i="22" a="1"/>
  <c r="Y5" i="22" s="1"/>
  <c r="Z5" i="22" a="1"/>
  <c r="Z5" i="22" s="1"/>
  <c r="I6" i="22" a="1"/>
  <c r="I6" i="22" s="1"/>
  <c r="J6" i="22" a="1"/>
  <c r="J6" i="22" s="1"/>
  <c r="K6" i="22" a="1"/>
  <c r="K6" i="22" s="1"/>
  <c r="L6" i="22" a="1"/>
  <c r="L6" i="22" s="1"/>
  <c r="M6" i="22" a="1"/>
  <c r="M6" i="22" s="1"/>
  <c r="N6" i="22" a="1"/>
  <c r="N6" i="22" s="1"/>
  <c r="O6" i="22" a="1"/>
  <c r="O6" i="22" s="1"/>
  <c r="P6" i="22" a="1"/>
  <c r="P6" i="22" s="1"/>
  <c r="Q6" i="22" a="1"/>
  <c r="Q6" i="22" s="1"/>
  <c r="R6" i="22" a="1"/>
  <c r="R6" i="22" s="1"/>
  <c r="S6" i="22" a="1"/>
  <c r="S6" i="22" s="1"/>
  <c r="T6" i="22" a="1"/>
  <c r="T6" i="22" s="1"/>
  <c r="U6" i="22" a="1"/>
  <c r="U6" i="22" s="1"/>
  <c r="V6" i="22" a="1"/>
  <c r="V6" i="22" s="1"/>
  <c r="W6" i="22" a="1"/>
  <c r="W6" i="22" s="1"/>
  <c r="X6" i="22" a="1"/>
  <c r="X6" i="22" s="1"/>
  <c r="Y6" i="22" a="1"/>
  <c r="Y6" i="22" s="1"/>
  <c r="Z6" i="22" a="1"/>
  <c r="Z6" i="22" s="1"/>
  <c r="I7" i="22" a="1"/>
  <c r="I7" i="22" s="1"/>
  <c r="J7" i="22" a="1"/>
  <c r="J7" i="22" s="1"/>
  <c r="K7" i="22" a="1"/>
  <c r="K7" i="22" s="1"/>
  <c r="L7" i="22" a="1"/>
  <c r="L7" i="22" s="1"/>
  <c r="M7" i="22" a="1"/>
  <c r="M7" i="22" s="1"/>
  <c r="N7" i="22" a="1"/>
  <c r="N7" i="22" s="1"/>
  <c r="O7" i="22" a="1"/>
  <c r="O7" i="22" s="1"/>
  <c r="P7" i="22" a="1"/>
  <c r="P7" i="22" s="1"/>
  <c r="Q7" i="22" a="1"/>
  <c r="Q7" i="22" s="1"/>
  <c r="R7" i="22" a="1"/>
  <c r="R7" i="22" s="1"/>
  <c r="S7" i="22" a="1"/>
  <c r="S7" i="22" s="1"/>
  <c r="T7" i="22" a="1"/>
  <c r="T7" i="22" s="1"/>
  <c r="U7" i="22" a="1"/>
  <c r="U7" i="22" s="1"/>
  <c r="V7" i="22" a="1"/>
  <c r="V7" i="22" s="1"/>
  <c r="W7" i="22" a="1"/>
  <c r="W7" i="22" s="1"/>
  <c r="X7" i="22" a="1"/>
  <c r="X7" i="22" s="1"/>
  <c r="Y7" i="22" a="1"/>
  <c r="Y7" i="22" s="1"/>
  <c r="Z7" i="22" a="1"/>
  <c r="Z7" i="22" s="1"/>
  <c r="I8" i="22" a="1"/>
  <c r="I8" i="22" s="1"/>
  <c r="J8" i="22" a="1"/>
  <c r="J8" i="22" s="1"/>
  <c r="K8" i="22" a="1"/>
  <c r="K8" i="22" s="1"/>
  <c r="L8" i="22" a="1"/>
  <c r="L8" i="22" s="1"/>
  <c r="M8" i="22" a="1"/>
  <c r="M8" i="22" s="1"/>
  <c r="N8" i="22" a="1"/>
  <c r="N8" i="22" s="1"/>
  <c r="O8" i="22" a="1"/>
  <c r="O8" i="22" s="1"/>
  <c r="P8" i="22" a="1"/>
  <c r="P8" i="22" s="1"/>
  <c r="Q8" i="22" a="1"/>
  <c r="Q8" i="22" s="1"/>
  <c r="R8" i="22" a="1"/>
  <c r="R8" i="22" s="1"/>
  <c r="S8" i="22" a="1"/>
  <c r="S8" i="22" s="1"/>
  <c r="T8" i="22" a="1"/>
  <c r="T8" i="22" s="1"/>
  <c r="U8" i="22" a="1"/>
  <c r="U8" i="22" s="1"/>
  <c r="V8" i="22" a="1"/>
  <c r="V8" i="22" s="1"/>
  <c r="W8" i="22" a="1"/>
  <c r="W8" i="22" s="1"/>
  <c r="X8" i="22" a="1"/>
  <c r="X8" i="22" s="1"/>
  <c r="Y8" i="22" a="1"/>
  <c r="Y8" i="22" s="1"/>
  <c r="Z8" i="22" a="1"/>
  <c r="Z8" i="22" s="1"/>
  <c r="I9" i="22" a="1"/>
  <c r="I9" i="22" s="1"/>
  <c r="J9" i="22" a="1"/>
  <c r="J9" i="22" s="1"/>
  <c r="K9" i="22" a="1"/>
  <c r="K9" i="22" s="1"/>
  <c r="L9" i="22" a="1"/>
  <c r="L9" i="22" s="1"/>
  <c r="M9" i="22" a="1"/>
  <c r="M9" i="22" s="1"/>
  <c r="N9" i="22" a="1"/>
  <c r="N9" i="22" s="1"/>
  <c r="O9" i="22" a="1"/>
  <c r="O9" i="22" s="1"/>
  <c r="P9" i="22" a="1"/>
  <c r="P9" i="22" s="1"/>
  <c r="Q9" i="22" a="1"/>
  <c r="Q9" i="22" s="1"/>
  <c r="R9" i="22" a="1"/>
  <c r="R9" i="22" s="1"/>
  <c r="S9" i="22" a="1"/>
  <c r="S9" i="22" s="1"/>
  <c r="T9" i="22" a="1"/>
  <c r="T9" i="22" s="1"/>
  <c r="U9" i="22" a="1"/>
  <c r="U9" i="22" s="1"/>
  <c r="V9" i="22" a="1"/>
  <c r="V9" i="22" s="1"/>
  <c r="W9" i="22" a="1"/>
  <c r="W9" i="22" s="1"/>
  <c r="X9" i="22" a="1"/>
  <c r="X9" i="22" s="1"/>
  <c r="Y9" i="22" a="1"/>
  <c r="Y9" i="22" s="1"/>
  <c r="Z9" i="22" a="1"/>
  <c r="Z9" i="22" s="1"/>
  <c r="I10" i="22" a="1"/>
  <c r="I10" i="22" s="1"/>
  <c r="J10" i="22" a="1"/>
  <c r="J10" i="22" s="1"/>
  <c r="K10" i="22" a="1"/>
  <c r="K10" i="22" s="1"/>
  <c r="L10" i="22" a="1"/>
  <c r="L10" i="22" s="1"/>
  <c r="M10" i="22" a="1"/>
  <c r="M10" i="22" s="1"/>
  <c r="N10" i="22" a="1"/>
  <c r="N10" i="22" s="1"/>
  <c r="O10" i="22" a="1"/>
  <c r="O10" i="22" s="1"/>
  <c r="P10" i="22" a="1"/>
  <c r="P10" i="22" s="1"/>
  <c r="Q10" i="22" a="1"/>
  <c r="Q10" i="22" s="1"/>
  <c r="R10" i="22" a="1"/>
  <c r="R10" i="22" s="1"/>
  <c r="S10" i="22" a="1"/>
  <c r="S10" i="22" s="1"/>
  <c r="T10" i="22" a="1"/>
  <c r="T10" i="22" s="1"/>
  <c r="U10" i="22" a="1"/>
  <c r="U10" i="22" s="1"/>
  <c r="V10" i="22" a="1"/>
  <c r="V10" i="22" s="1"/>
  <c r="W10" i="22" a="1"/>
  <c r="W10" i="22" s="1"/>
  <c r="X10" i="22" a="1"/>
  <c r="X10" i="22" s="1"/>
  <c r="Y10" i="22" a="1"/>
  <c r="Y10" i="22" s="1"/>
  <c r="Z10" i="22" a="1"/>
  <c r="Z10" i="22" s="1"/>
  <c r="I11" i="22" a="1"/>
  <c r="I11" i="22" s="1"/>
  <c r="J11" i="22" a="1"/>
  <c r="J11" i="22" s="1"/>
  <c r="K11" i="22" a="1"/>
  <c r="K11" i="22" s="1"/>
  <c r="L11" i="22" a="1"/>
  <c r="L11" i="22" s="1"/>
  <c r="M11" i="22" a="1"/>
  <c r="M11" i="22" s="1"/>
  <c r="N11" i="22" a="1"/>
  <c r="N11" i="22" s="1"/>
  <c r="O11" i="22" a="1"/>
  <c r="O11" i="22" s="1"/>
  <c r="P11" i="22" a="1"/>
  <c r="P11" i="22" s="1"/>
  <c r="Q11" i="22" a="1"/>
  <c r="Q11" i="22" s="1"/>
  <c r="R11" i="22" a="1"/>
  <c r="R11" i="22" s="1"/>
  <c r="S11" i="22" a="1"/>
  <c r="S11" i="22" s="1"/>
  <c r="T11" i="22" a="1"/>
  <c r="T11" i="22" s="1"/>
  <c r="U11" i="22" a="1"/>
  <c r="U11" i="22" s="1"/>
  <c r="V11" i="22" a="1"/>
  <c r="V11" i="22" s="1"/>
  <c r="W11" i="22" a="1"/>
  <c r="W11" i="22" s="1"/>
  <c r="X11" i="22" a="1"/>
  <c r="X11" i="22" s="1"/>
  <c r="Y11" i="22" a="1"/>
  <c r="Y11" i="22" s="1"/>
  <c r="Z11" i="22" a="1"/>
  <c r="Z11" i="22" s="1"/>
  <c r="I12" i="22" a="1"/>
  <c r="I12" i="22" s="1"/>
  <c r="J12" i="22" a="1"/>
  <c r="J12" i="22" s="1"/>
  <c r="K12" i="22" a="1"/>
  <c r="K12" i="22" s="1"/>
  <c r="M12" i="22" a="1"/>
  <c r="M12" i="22" s="1"/>
  <c r="N12" i="22" a="1"/>
  <c r="N12" i="22" s="1"/>
  <c r="O12" i="22" a="1"/>
  <c r="O12" i="22" s="1"/>
  <c r="P12" i="22" a="1"/>
  <c r="P12" i="22" s="1"/>
  <c r="Q12" i="22" a="1"/>
  <c r="Q12" i="22" s="1"/>
  <c r="R12" i="22" a="1"/>
  <c r="R12" i="22" s="1"/>
  <c r="S12" i="22" a="1"/>
  <c r="S12" i="22" s="1"/>
  <c r="T12" i="22" a="1"/>
  <c r="T12" i="22" s="1"/>
  <c r="U12" i="22" a="1"/>
  <c r="U12" i="22" s="1"/>
  <c r="V12" i="22" a="1"/>
  <c r="V12" i="22" s="1"/>
  <c r="W12" i="22" a="1"/>
  <c r="W12" i="22" s="1"/>
  <c r="X12" i="22" a="1"/>
  <c r="X12" i="22" s="1"/>
  <c r="Y12" i="22" a="1"/>
  <c r="Y12" i="22" s="1"/>
  <c r="Z12" i="22" a="1"/>
  <c r="Z12" i="22" s="1"/>
  <c r="I13" i="22" a="1"/>
  <c r="I13" i="22" s="1"/>
  <c r="J13" i="22" a="1"/>
  <c r="J13" i="22" s="1"/>
  <c r="K13" i="22" a="1"/>
  <c r="K13" i="22" s="1"/>
  <c r="L13" i="22" a="1"/>
  <c r="L13" i="22" s="1"/>
  <c r="M13" i="22" a="1"/>
  <c r="M13" i="22" s="1"/>
  <c r="N13" i="22" a="1"/>
  <c r="N13" i="22" s="1"/>
  <c r="O13" i="22" a="1"/>
  <c r="O13" i="22"/>
  <c r="P13" i="22" a="1"/>
  <c r="P13" i="22" s="1"/>
  <c r="Q13" i="22" a="1"/>
  <c r="Q13" i="22" s="1"/>
  <c r="R13" i="22" a="1"/>
  <c r="R13" i="22" s="1"/>
  <c r="S13" i="22" a="1"/>
  <c r="S13" i="22" s="1"/>
  <c r="T13" i="22" a="1"/>
  <c r="T13" i="22" s="1"/>
  <c r="U13" i="22" a="1"/>
  <c r="U13" i="22" s="1"/>
  <c r="V13" i="22" a="1"/>
  <c r="V13" i="22" s="1"/>
  <c r="W13" i="22" a="1"/>
  <c r="W13" i="22" s="1"/>
  <c r="X13" i="22" a="1"/>
  <c r="X13" i="22" s="1"/>
  <c r="Y13" i="22" a="1"/>
  <c r="Y13" i="22" s="1"/>
  <c r="Z13" i="22" a="1"/>
  <c r="Z13" i="22" s="1"/>
  <c r="I14" i="22" a="1"/>
  <c r="I14" i="22" s="1"/>
  <c r="J14" i="22" a="1"/>
  <c r="J14" i="22" s="1"/>
  <c r="K14" i="22" a="1"/>
  <c r="K14" i="22" s="1"/>
  <c r="L14" i="22" a="1"/>
  <c r="L14" i="22" s="1"/>
  <c r="M14" i="22" a="1"/>
  <c r="M14" i="22" s="1"/>
  <c r="N14" i="22" a="1"/>
  <c r="N14" i="22" s="1"/>
  <c r="O14" i="22" a="1"/>
  <c r="O14" i="22" s="1"/>
  <c r="P14" i="22" a="1"/>
  <c r="P14" i="22" s="1"/>
  <c r="Q14" i="22" a="1"/>
  <c r="Q14" i="22" s="1"/>
  <c r="R14" i="22" a="1"/>
  <c r="R14" i="22" s="1"/>
  <c r="S14" i="22" a="1"/>
  <c r="S14" i="22" s="1"/>
  <c r="T14" i="22" a="1"/>
  <c r="T14" i="22" s="1"/>
  <c r="U14" i="22" a="1"/>
  <c r="U14" i="22" s="1"/>
  <c r="V14" i="22" a="1"/>
  <c r="V14" i="22" s="1"/>
  <c r="W14" i="22" a="1"/>
  <c r="W14" i="22" s="1"/>
  <c r="X14" i="22" a="1"/>
  <c r="X14" i="22" s="1"/>
  <c r="Y14" i="22" a="1"/>
  <c r="Y14" i="22" s="1"/>
  <c r="Z14" i="22" a="1"/>
  <c r="Z14" i="22" s="1"/>
  <c r="I15" i="22" a="1"/>
  <c r="I15" i="22" s="1"/>
  <c r="J15" i="22" a="1"/>
  <c r="J15" i="22" s="1"/>
  <c r="K15" i="22" a="1"/>
  <c r="K15" i="22"/>
  <c r="L15" i="22" a="1"/>
  <c r="L15" i="22" s="1"/>
  <c r="M15" i="22" a="1"/>
  <c r="M15" i="22" s="1"/>
  <c r="N15" i="22" a="1"/>
  <c r="N15" i="22" s="1"/>
  <c r="O15" i="22" a="1"/>
  <c r="O15" i="22" s="1"/>
  <c r="P15" i="22" a="1"/>
  <c r="P15" i="22" s="1"/>
  <c r="Q15" i="22" a="1"/>
  <c r="Q15" i="22" s="1"/>
  <c r="R15" i="22" a="1"/>
  <c r="R15" i="22" s="1"/>
  <c r="S15" i="22" a="1"/>
  <c r="S15" i="22" s="1"/>
  <c r="T15" i="22" a="1"/>
  <c r="T15" i="22" s="1"/>
  <c r="U15" i="22" a="1"/>
  <c r="U15" i="22" s="1"/>
  <c r="V15" i="22" a="1"/>
  <c r="V15" i="22" s="1"/>
  <c r="W15" i="22" a="1"/>
  <c r="W15" i="22" s="1"/>
  <c r="X15" i="22" a="1"/>
  <c r="X15" i="22" s="1"/>
  <c r="Y15" i="22" a="1"/>
  <c r="Y15" i="22" s="1"/>
  <c r="Z15" i="22" a="1"/>
  <c r="Z15" i="22" s="1"/>
  <c r="I16" i="22" a="1"/>
  <c r="I16" i="22" s="1"/>
  <c r="J16" i="22" a="1"/>
  <c r="J16" i="22" s="1"/>
  <c r="K16" i="22" a="1"/>
  <c r="K16" i="22" s="1"/>
  <c r="L16" i="22" a="1"/>
  <c r="L16" i="22" s="1"/>
  <c r="M16" i="22" a="1"/>
  <c r="M16" i="22" s="1"/>
  <c r="N16" i="22" a="1"/>
  <c r="N16" i="22" s="1"/>
  <c r="O16" i="22" a="1"/>
  <c r="O16" i="22" s="1"/>
  <c r="P16" i="22" a="1"/>
  <c r="P16" i="22" s="1"/>
  <c r="Q16" i="22" a="1"/>
  <c r="Q16" i="22" s="1"/>
  <c r="R16" i="22" a="1"/>
  <c r="R16" i="22" s="1"/>
  <c r="S16" i="22" a="1"/>
  <c r="S16" i="22" s="1"/>
  <c r="T16" i="22" a="1"/>
  <c r="T16" i="22" s="1"/>
  <c r="U16" i="22" a="1"/>
  <c r="U16" i="22" s="1"/>
  <c r="V16" i="22" a="1"/>
  <c r="V16" i="22" s="1"/>
  <c r="W16" i="22" a="1"/>
  <c r="W16" i="22" s="1"/>
  <c r="X16" i="22" a="1"/>
  <c r="X16" i="22" s="1"/>
  <c r="Y16" i="22" a="1"/>
  <c r="Y16" i="22" s="1"/>
  <c r="Z16" i="22" a="1"/>
  <c r="Z16" i="22" s="1"/>
  <c r="I17" i="22" a="1"/>
  <c r="I17" i="22" s="1"/>
  <c r="J17" i="22" a="1"/>
  <c r="J17" i="22" s="1"/>
  <c r="K17" i="22" a="1"/>
  <c r="K17" i="22" s="1"/>
  <c r="L17" i="22" a="1"/>
  <c r="L17" i="22" s="1"/>
  <c r="M17" i="22" a="1"/>
  <c r="M17" i="22" s="1"/>
  <c r="N17" i="22" a="1"/>
  <c r="N17" i="22" s="1"/>
  <c r="O17" i="22" a="1"/>
  <c r="O17" i="22" s="1"/>
  <c r="P17" i="22" a="1"/>
  <c r="P17" i="22" s="1"/>
  <c r="Q17" i="22" a="1"/>
  <c r="Q17" i="22" s="1"/>
  <c r="R17" i="22" a="1"/>
  <c r="R17" i="22" s="1"/>
  <c r="S17" i="22" a="1"/>
  <c r="S17" i="22" s="1"/>
  <c r="T17" i="22" a="1"/>
  <c r="T17" i="22" s="1"/>
  <c r="U17" i="22" a="1"/>
  <c r="U17" i="22" s="1"/>
  <c r="V17" i="22" a="1"/>
  <c r="V17" i="22" s="1"/>
  <c r="W17" i="22" a="1"/>
  <c r="W17" i="22"/>
  <c r="X17" i="22" a="1"/>
  <c r="X17" i="22" s="1"/>
  <c r="Y17" i="22" a="1"/>
  <c r="Y17" i="22" s="1"/>
  <c r="Z17" i="22" a="1"/>
  <c r="Z17" i="22" s="1"/>
  <c r="I18" i="22" a="1"/>
  <c r="I18" i="22" s="1"/>
  <c r="J18" i="22" a="1"/>
  <c r="J18" i="22" s="1"/>
  <c r="K18" i="22" a="1"/>
  <c r="K18" i="22" s="1"/>
  <c r="L18" i="22" a="1"/>
  <c r="L18" i="22" s="1"/>
  <c r="M18" i="22" a="1"/>
  <c r="M18" i="22" s="1"/>
  <c r="N18" i="22" a="1"/>
  <c r="N18" i="22" s="1"/>
  <c r="O18" i="22" a="1"/>
  <c r="O18" i="22" s="1"/>
  <c r="P18" i="22" a="1"/>
  <c r="P18" i="22" s="1"/>
  <c r="Q18" i="22" a="1"/>
  <c r="Q18" i="22" s="1"/>
  <c r="R18" i="22" a="1"/>
  <c r="R18" i="22" s="1"/>
  <c r="S18" i="22" a="1"/>
  <c r="S18" i="22" s="1"/>
  <c r="T18" i="22" a="1"/>
  <c r="T18" i="22" s="1"/>
  <c r="U18" i="22" a="1"/>
  <c r="U18" i="22" s="1"/>
  <c r="V18" i="22" a="1"/>
  <c r="V18" i="22" s="1"/>
  <c r="W18" i="22" a="1"/>
  <c r="W18" i="22" s="1"/>
  <c r="X18" i="22" a="1"/>
  <c r="X18" i="22" s="1"/>
  <c r="Y18" i="22" a="1"/>
  <c r="Y18" i="22" s="1"/>
  <c r="Z18" i="22" a="1"/>
  <c r="Z18" i="22" s="1"/>
  <c r="I19" i="22" a="1"/>
  <c r="I19" i="22" s="1"/>
  <c r="J19" i="22" a="1"/>
  <c r="J19" i="22" s="1"/>
  <c r="K19" i="22" a="1"/>
  <c r="K19" i="22" s="1"/>
  <c r="L19" i="22" a="1"/>
  <c r="L19" i="22" s="1"/>
  <c r="M19" i="22" a="1"/>
  <c r="M19" i="22" s="1"/>
  <c r="N19" i="22" a="1"/>
  <c r="N19" i="22" s="1"/>
  <c r="O19" i="22" a="1"/>
  <c r="O19" i="22" s="1"/>
  <c r="P19" i="22" a="1"/>
  <c r="P19" i="22" s="1"/>
  <c r="Q19" i="22" a="1"/>
  <c r="Q19" i="22" s="1"/>
  <c r="R19" i="22" a="1"/>
  <c r="R19" i="22" s="1"/>
  <c r="S19" i="22" a="1"/>
  <c r="S19" i="22" s="1"/>
  <c r="T19" i="22" a="1"/>
  <c r="T19" i="22" s="1"/>
  <c r="U19" i="22" a="1"/>
  <c r="U19" i="22" s="1"/>
  <c r="V19" i="22" a="1"/>
  <c r="V19" i="22" s="1"/>
  <c r="W19" i="22" a="1"/>
  <c r="W19" i="22" s="1"/>
  <c r="X19" i="22" a="1"/>
  <c r="X19" i="22" s="1"/>
  <c r="Y19" i="22" a="1"/>
  <c r="Y19" i="22" s="1"/>
  <c r="Z19" i="22" a="1"/>
  <c r="Z19" i="22" s="1"/>
  <c r="I20" i="22" a="1"/>
  <c r="I20" i="22"/>
  <c r="J20" i="22" a="1"/>
  <c r="J20" i="22" s="1"/>
  <c r="K20" i="22" a="1"/>
  <c r="K20" i="22" s="1"/>
  <c r="L20" i="22" a="1"/>
  <c r="L20" i="22" s="1"/>
  <c r="M20" i="22" a="1"/>
  <c r="M20" i="22" s="1"/>
  <c r="N20" i="22" a="1"/>
  <c r="N20" i="22" s="1"/>
  <c r="O20" i="22" a="1"/>
  <c r="O20" i="22" s="1"/>
  <c r="P20" i="22" a="1"/>
  <c r="P20" i="22" s="1"/>
  <c r="Q20" i="22" a="1"/>
  <c r="Q20" i="22" s="1"/>
  <c r="R20" i="22" a="1"/>
  <c r="R20" i="22" s="1"/>
  <c r="S20" i="22" a="1"/>
  <c r="S20" i="22" s="1"/>
  <c r="T20" i="22" a="1"/>
  <c r="T20" i="22" s="1"/>
  <c r="U20" i="22" a="1"/>
  <c r="U20" i="22" s="1"/>
  <c r="V20" i="22" a="1"/>
  <c r="V20" i="22" s="1"/>
  <c r="W20" i="22" a="1"/>
  <c r="W20" i="22" s="1"/>
  <c r="X20" i="22" a="1"/>
  <c r="X20" i="22" s="1"/>
  <c r="Y20" i="22" a="1"/>
  <c r="Y20" i="22" s="1"/>
  <c r="Z20" i="22" a="1"/>
  <c r="Z20" i="22" s="1"/>
  <c r="I21" i="22" a="1"/>
  <c r="I21" i="22" s="1"/>
  <c r="J21" i="22" a="1"/>
  <c r="J21" i="22" s="1"/>
  <c r="K21" i="22" a="1"/>
  <c r="K21" i="22" s="1"/>
  <c r="L21" i="22" a="1"/>
  <c r="L21" i="22" s="1"/>
  <c r="M21" i="22" a="1"/>
  <c r="M21" i="22" s="1"/>
  <c r="N21" i="22" a="1"/>
  <c r="N21" i="22" s="1"/>
  <c r="O21" i="22" a="1"/>
  <c r="O21" i="22"/>
  <c r="P21" i="22" a="1"/>
  <c r="P21" i="22" s="1"/>
  <c r="Q21" i="22" a="1"/>
  <c r="Q21" i="22" s="1"/>
  <c r="R21" i="22" a="1"/>
  <c r="R21" i="22" s="1"/>
  <c r="S21" i="22" a="1"/>
  <c r="S21" i="22" s="1"/>
  <c r="T21" i="22" a="1"/>
  <c r="T21" i="22" s="1"/>
  <c r="U21" i="22" a="1"/>
  <c r="U21" i="22" s="1"/>
  <c r="V21" i="22" a="1"/>
  <c r="V21" i="22" s="1"/>
  <c r="W21" i="22" a="1"/>
  <c r="W21" i="22" s="1"/>
  <c r="X21" i="22" a="1"/>
  <c r="X21" i="22" s="1"/>
  <c r="Y21" i="22" a="1"/>
  <c r="Y21" i="22" s="1"/>
  <c r="Z21" i="22" a="1"/>
  <c r="Z21" i="22" s="1"/>
  <c r="I22" i="22" a="1"/>
  <c r="I22" i="22" s="1"/>
  <c r="J22" i="22" a="1"/>
  <c r="J22" i="22" s="1"/>
  <c r="K22" i="22" a="1"/>
  <c r="K22" i="22" s="1"/>
  <c r="L22" i="22" a="1"/>
  <c r="L22" i="22" s="1"/>
  <c r="M22" i="22" a="1"/>
  <c r="M22" i="22" s="1"/>
  <c r="N22" i="22" a="1"/>
  <c r="N22" i="22" s="1"/>
  <c r="O22" i="22" a="1"/>
  <c r="O22" i="22" s="1"/>
  <c r="P22" i="22" a="1"/>
  <c r="P22" i="22" s="1"/>
  <c r="Q22" i="22" a="1"/>
  <c r="Q22" i="22" s="1"/>
  <c r="R22" i="22" a="1"/>
  <c r="R22" i="22" s="1"/>
  <c r="S22" i="22" a="1"/>
  <c r="S22" i="22" s="1"/>
  <c r="T22" i="22" a="1"/>
  <c r="T22" i="22" s="1"/>
  <c r="U22" i="22" a="1"/>
  <c r="U22" i="22" s="1"/>
  <c r="V22" i="22" a="1"/>
  <c r="V22" i="22" s="1"/>
  <c r="W22" i="22" a="1"/>
  <c r="W22" i="22" s="1"/>
  <c r="X22" i="22" a="1"/>
  <c r="X22" i="22" s="1"/>
  <c r="Y22" i="22" a="1"/>
  <c r="Y22" i="22" s="1"/>
  <c r="Z22" i="22" a="1"/>
  <c r="Z22" i="22" s="1"/>
  <c r="I23" i="22" a="1"/>
  <c r="I23" i="22" s="1"/>
  <c r="J23" i="22" a="1"/>
  <c r="J23" i="22" s="1"/>
  <c r="K23" i="22" a="1"/>
  <c r="K23" i="22"/>
  <c r="L23" i="22" a="1"/>
  <c r="L23" i="22" s="1"/>
  <c r="M23" i="22" a="1"/>
  <c r="M23" i="22" s="1"/>
  <c r="N23" i="22" a="1"/>
  <c r="N23" i="22" s="1"/>
  <c r="O23" i="22" a="1"/>
  <c r="O23" i="22" s="1"/>
  <c r="P23" i="22" a="1"/>
  <c r="P23" i="22" s="1"/>
  <c r="Q23" i="22" a="1"/>
  <c r="Q23" i="22" s="1"/>
  <c r="R23" i="22" a="1"/>
  <c r="R23" i="22" s="1"/>
  <c r="S23" i="22" a="1"/>
  <c r="S23" i="22" s="1"/>
  <c r="T23" i="22" a="1"/>
  <c r="T23" i="22" s="1"/>
  <c r="U23" i="22" a="1"/>
  <c r="U23" i="22" s="1"/>
  <c r="V23" i="22" a="1"/>
  <c r="V23" i="22" s="1"/>
  <c r="W23" i="22" a="1"/>
  <c r="W23" i="22" s="1"/>
  <c r="X23" i="22" a="1"/>
  <c r="X23" i="22" s="1"/>
  <c r="Y23" i="22" a="1"/>
  <c r="Y23" i="22" s="1"/>
  <c r="Z23" i="22" a="1"/>
  <c r="Z23" i="22" s="1"/>
  <c r="I24" i="22" a="1"/>
  <c r="I24" i="22" s="1"/>
  <c r="J24" i="22" a="1"/>
  <c r="J24" i="22" s="1"/>
  <c r="K24" i="22" a="1"/>
  <c r="K24" i="22" s="1"/>
  <c r="L24" i="22" a="1"/>
  <c r="L24" i="22" s="1"/>
  <c r="M24" i="22" a="1"/>
  <c r="M24" i="22" s="1"/>
  <c r="N24" i="22" a="1"/>
  <c r="N24" i="22" s="1"/>
  <c r="O24" i="22" a="1"/>
  <c r="O24" i="22" s="1"/>
  <c r="P24" i="22" a="1"/>
  <c r="P24" i="22" s="1"/>
  <c r="Q24" i="22" a="1"/>
  <c r="Q24" i="22" s="1"/>
  <c r="R24" i="22" a="1"/>
  <c r="R24" i="22" s="1"/>
  <c r="S24" i="22" a="1"/>
  <c r="S24" i="22" s="1"/>
  <c r="T24" i="22" a="1"/>
  <c r="T24" i="22" s="1"/>
  <c r="U24" i="22" a="1"/>
  <c r="U24" i="22" s="1"/>
  <c r="V24" i="22" a="1"/>
  <c r="V24" i="22" s="1"/>
  <c r="W24" i="22" a="1"/>
  <c r="W24" i="22" s="1"/>
  <c r="X24" i="22" a="1"/>
  <c r="X24" i="22" s="1"/>
  <c r="Y24" i="22" a="1"/>
  <c r="Y24" i="22"/>
  <c r="Z24" i="22" a="1"/>
  <c r="Z24" i="22" s="1"/>
  <c r="I25" i="22" a="1"/>
  <c r="I25" i="22" s="1"/>
  <c r="J25" i="22" a="1"/>
  <c r="J25" i="22" s="1"/>
  <c r="K25" i="22" a="1"/>
  <c r="K25" i="22" s="1"/>
  <c r="L25" i="22" a="1"/>
  <c r="L25" i="22" s="1"/>
  <c r="M25" i="22" a="1"/>
  <c r="M25" i="22" s="1"/>
  <c r="N25" i="22" a="1"/>
  <c r="N25" i="22" s="1"/>
  <c r="O25" i="22" a="1"/>
  <c r="O25" i="22" s="1"/>
  <c r="P25" i="22" a="1"/>
  <c r="P25" i="22" s="1"/>
  <c r="Q25" i="22" a="1"/>
  <c r="Q25" i="22" s="1"/>
  <c r="R25" i="22" a="1"/>
  <c r="R25" i="22" s="1"/>
  <c r="S25" i="22" a="1"/>
  <c r="S25" i="22" s="1"/>
  <c r="T25" i="22" a="1"/>
  <c r="T25" i="22" s="1"/>
  <c r="U25" i="22" a="1"/>
  <c r="U25" i="22" s="1"/>
  <c r="V25" i="22" a="1"/>
  <c r="V25" i="22" s="1"/>
  <c r="W25" i="22" a="1"/>
  <c r="W25" i="22" s="1"/>
  <c r="X25" i="22" a="1"/>
  <c r="X25" i="22" s="1"/>
  <c r="Y25" i="22" a="1"/>
  <c r="Y25" i="22" s="1"/>
  <c r="Z25" i="22" a="1"/>
  <c r="Z25" i="22" s="1"/>
  <c r="I26" i="22" a="1"/>
  <c r="I26" i="22" s="1"/>
  <c r="J26" i="22" a="1"/>
  <c r="J26" i="22" s="1"/>
  <c r="K26" i="22" a="1"/>
  <c r="K26" i="22" s="1"/>
  <c r="L26" i="22" a="1"/>
  <c r="L26" i="22" s="1"/>
  <c r="M26" i="22" a="1"/>
  <c r="M26" i="22" s="1"/>
  <c r="N26" i="22" a="1"/>
  <c r="N26" i="22" s="1"/>
  <c r="O26" i="22" a="1"/>
  <c r="O26" i="22" s="1"/>
  <c r="P26" i="22" a="1"/>
  <c r="P26" i="22" s="1"/>
  <c r="Q26" i="22" a="1"/>
  <c r="Q26" i="22" s="1"/>
  <c r="R26" i="22" a="1"/>
  <c r="R26" i="22" s="1"/>
  <c r="S26" i="22" a="1"/>
  <c r="S26" i="22" s="1"/>
  <c r="T26" i="22" a="1"/>
  <c r="T26" i="22" s="1"/>
  <c r="U26" i="22" a="1"/>
  <c r="U26" i="22"/>
  <c r="V26" i="22" a="1"/>
  <c r="V26" i="22" s="1"/>
  <c r="W26" i="22" a="1"/>
  <c r="W26" i="22" s="1"/>
  <c r="X26" i="22" a="1"/>
  <c r="X26" i="22" s="1"/>
  <c r="Y26" i="22" a="1"/>
  <c r="Y26" i="22" s="1"/>
  <c r="Z26" i="22" a="1"/>
  <c r="Z26" i="22" s="1"/>
  <c r="I27" i="22" a="1"/>
  <c r="I27" i="22" s="1"/>
  <c r="J27" i="22" a="1"/>
  <c r="J27" i="22" s="1"/>
  <c r="K27" i="22" a="1"/>
  <c r="K27" i="22" s="1"/>
  <c r="L27" i="22" a="1"/>
  <c r="L27" i="22" s="1"/>
  <c r="M27" i="22" a="1"/>
  <c r="M27" i="22" s="1"/>
  <c r="N27" i="22" a="1"/>
  <c r="N27" i="22" s="1"/>
  <c r="O27" i="22" a="1"/>
  <c r="O27" i="22" s="1"/>
  <c r="P27" i="22" a="1"/>
  <c r="P27" i="22" s="1"/>
  <c r="Q27" i="22" a="1"/>
  <c r="Q27" i="22" s="1"/>
  <c r="R27" i="22" a="1"/>
  <c r="R27" i="22" s="1"/>
  <c r="S27" i="22" a="1"/>
  <c r="S27" i="22" s="1"/>
  <c r="T27" i="22" a="1"/>
  <c r="T27" i="22" s="1"/>
  <c r="U27" i="22" a="1"/>
  <c r="U27" i="22" s="1"/>
  <c r="V27" i="22" a="1"/>
  <c r="V27" i="22" s="1"/>
  <c r="W27" i="22" a="1"/>
  <c r="W27" i="22" s="1"/>
  <c r="X27" i="22" a="1"/>
  <c r="X27" i="22" s="1"/>
  <c r="Y27" i="22" a="1"/>
  <c r="Y27" i="22" s="1"/>
  <c r="Z27" i="22" a="1"/>
  <c r="Z27" i="22" s="1"/>
  <c r="I28" i="22" a="1"/>
  <c r="I28" i="22" s="1"/>
  <c r="J28" i="22" a="1"/>
  <c r="J28" i="22" s="1"/>
  <c r="K28" i="22" a="1"/>
  <c r="K28" i="22" s="1"/>
  <c r="L28" i="22" a="1"/>
  <c r="L28" i="22" s="1"/>
  <c r="M28" i="22" a="1"/>
  <c r="M28" i="22" s="1"/>
  <c r="N28" i="22" a="1"/>
  <c r="N28" i="22" s="1"/>
  <c r="O28" i="22" a="1"/>
  <c r="O28" i="22" s="1"/>
  <c r="P28" i="22" a="1"/>
  <c r="P28" i="22" s="1"/>
  <c r="Q28" i="22" a="1"/>
  <c r="Q28" i="22"/>
  <c r="R28" i="22" a="1"/>
  <c r="R28" i="22" s="1"/>
  <c r="S28" i="22" a="1"/>
  <c r="S28" i="22" s="1"/>
  <c r="T28" i="22" a="1"/>
  <c r="T28" i="22" s="1"/>
  <c r="U28" i="22" a="1"/>
  <c r="U28" i="22" s="1"/>
  <c r="V28" i="22" a="1"/>
  <c r="V28" i="22" s="1"/>
  <c r="W28" i="22" a="1"/>
  <c r="W28" i="22" s="1"/>
  <c r="X28" i="22" a="1"/>
  <c r="X28" i="22" s="1"/>
  <c r="Y28" i="22" a="1"/>
  <c r="Y28" i="22" s="1"/>
  <c r="Z28" i="22" a="1"/>
  <c r="Z28" i="22" s="1"/>
  <c r="I29" i="22" a="1"/>
  <c r="I29" i="22" s="1"/>
  <c r="J29" i="22" a="1"/>
  <c r="J29" i="22" s="1"/>
  <c r="K29" i="22" a="1"/>
  <c r="K29" i="22" s="1"/>
  <c r="L29" i="22" a="1"/>
  <c r="L29" i="22" s="1"/>
  <c r="M29" i="22" a="1"/>
  <c r="M29" i="22" s="1"/>
  <c r="N29" i="22" a="1"/>
  <c r="N29" i="22" s="1"/>
  <c r="O29" i="22" a="1"/>
  <c r="O29" i="22" s="1"/>
  <c r="P29" i="22" a="1"/>
  <c r="P29" i="22" s="1"/>
  <c r="Q29" i="22" a="1"/>
  <c r="Q29" i="22" s="1"/>
  <c r="R29" i="22" a="1"/>
  <c r="R29" i="22" s="1"/>
  <c r="S29" i="22" a="1"/>
  <c r="S29" i="22" s="1"/>
  <c r="T29" i="22" a="1"/>
  <c r="T29" i="22" s="1"/>
  <c r="U29" i="22" a="1"/>
  <c r="U29" i="22" s="1"/>
  <c r="V29" i="22" a="1"/>
  <c r="V29" i="22" s="1"/>
  <c r="W29" i="22" a="1"/>
  <c r="W29" i="22" s="1"/>
  <c r="X29" i="22" a="1"/>
  <c r="X29" i="22" s="1"/>
  <c r="Y29" i="22" a="1"/>
  <c r="Y29" i="22" s="1"/>
  <c r="Z29" i="22" a="1"/>
  <c r="Z29" i="22" s="1"/>
  <c r="I30" i="22" a="1"/>
  <c r="I30" i="22" s="1"/>
  <c r="J30" i="22" a="1"/>
  <c r="J30" i="22" s="1"/>
  <c r="K30" i="22" a="1"/>
  <c r="K30" i="22" s="1"/>
  <c r="L30" i="22" a="1"/>
  <c r="L30" i="22" s="1"/>
  <c r="M30" i="22" a="1"/>
  <c r="M30" i="22"/>
  <c r="N30" i="22" a="1"/>
  <c r="N30" i="22" s="1"/>
  <c r="O30" i="22" a="1"/>
  <c r="O30" i="22" s="1"/>
  <c r="P30" i="22" a="1"/>
  <c r="P30" i="22" s="1"/>
  <c r="Q30" i="22" a="1"/>
  <c r="Q30" i="22" s="1"/>
  <c r="R30" i="22" a="1"/>
  <c r="R30" i="22" s="1"/>
  <c r="S30" i="22" a="1"/>
  <c r="S30" i="22" s="1"/>
  <c r="T30" i="22" a="1"/>
  <c r="T30" i="22" s="1"/>
  <c r="U30" i="22" a="1"/>
  <c r="U30" i="22" s="1"/>
  <c r="V30" i="22" a="1"/>
  <c r="V30" i="22" s="1"/>
  <c r="W30" i="22" a="1"/>
  <c r="W30" i="22" s="1"/>
  <c r="X30" i="22" a="1"/>
  <c r="X30" i="22" s="1"/>
  <c r="Y30" i="22" a="1"/>
  <c r="Y30" i="22" s="1"/>
  <c r="Z30" i="22" a="1"/>
  <c r="Z30" i="22" s="1"/>
  <c r="I31" i="22" a="1"/>
  <c r="I31" i="22" s="1"/>
  <c r="J31" i="22" a="1"/>
  <c r="J31" i="22" s="1"/>
  <c r="K31" i="22" a="1"/>
  <c r="K31" i="22" s="1"/>
  <c r="L31" i="22" a="1"/>
  <c r="L31" i="22" s="1"/>
  <c r="M31" i="22" a="1"/>
  <c r="M31" i="22" s="1"/>
  <c r="N31" i="22" a="1"/>
  <c r="N31" i="22" s="1"/>
  <c r="O31" i="22" a="1"/>
  <c r="O31" i="22" s="1"/>
  <c r="P31" i="22" a="1"/>
  <c r="P31" i="22" s="1"/>
  <c r="Q31" i="22" a="1"/>
  <c r="Q31" i="22" s="1"/>
  <c r="R31" i="22" a="1"/>
  <c r="R31" i="22" s="1"/>
  <c r="S31" i="22" a="1"/>
  <c r="S31" i="22" s="1"/>
  <c r="T31" i="22" a="1"/>
  <c r="T31" i="22"/>
  <c r="U31" i="22" a="1"/>
  <c r="U31" i="22" s="1"/>
  <c r="V31" i="22" a="1"/>
  <c r="V31" i="22" s="1"/>
  <c r="W31" i="22" a="1"/>
  <c r="W31" i="22" s="1"/>
  <c r="X31" i="22" a="1"/>
  <c r="X31" i="22" s="1"/>
  <c r="Y31" i="22" a="1"/>
  <c r="Y31" i="22" s="1"/>
  <c r="Z31" i="22" a="1"/>
  <c r="Z31" i="22" s="1"/>
  <c r="I32" i="22" a="1"/>
  <c r="I32" i="22" s="1"/>
  <c r="J32" i="22" a="1"/>
  <c r="J32" i="22" s="1"/>
  <c r="K32" i="22" a="1"/>
  <c r="K32" i="22" s="1"/>
  <c r="L32" i="22" a="1"/>
  <c r="L32" i="22" s="1"/>
  <c r="M32" i="22" a="1"/>
  <c r="M32" i="22" s="1"/>
  <c r="N32" i="22" a="1"/>
  <c r="N32" i="22" s="1"/>
  <c r="O32" i="22" a="1"/>
  <c r="O32" i="22" s="1"/>
  <c r="P32" i="22" a="1"/>
  <c r="P32" i="22"/>
  <c r="Q32" i="22" a="1"/>
  <c r="Q32" i="22" s="1"/>
  <c r="R32" i="22" a="1"/>
  <c r="R32" i="22" s="1"/>
  <c r="S32" i="22" a="1"/>
  <c r="S32" i="22" s="1"/>
  <c r="T32" i="22" a="1"/>
  <c r="T32" i="22" s="1"/>
  <c r="U32" i="22" a="1"/>
  <c r="U32" i="22" s="1"/>
  <c r="V32" i="22" a="1"/>
  <c r="V32" i="22" s="1"/>
  <c r="W32" i="22" a="1"/>
  <c r="W32" i="22" s="1"/>
  <c r="X32" i="22" a="1"/>
  <c r="X32" i="22" s="1"/>
  <c r="Y32" i="22" a="1"/>
  <c r="Y32" i="22" s="1"/>
  <c r="Z32" i="22" a="1"/>
  <c r="Z32" i="22" s="1"/>
  <c r="I33" i="22" a="1"/>
  <c r="I33" i="22" s="1"/>
  <c r="J33" i="22" a="1"/>
  <c r="J33" i="22" s="1"/>
  <c r="K33" i="22" a="1"/>
  <c r="K33" i="22" s="1"/>
  <c r="L33" i="22" a="1"/>
  <c r="L33" i="22" s="1"/>
  <c r="M33" i="22" a="1"/>
  <c r="M33" i="22" s="1"/>
  <c r="N33" i="22" a="1"/>
  <c r="N33" i="22"/>
  <c r="O33" i="22" a="1"/>
  <c r="O33" i="22" s="1"/>
  <c r="P33" i="22" a="1"/>
  <c r="P33" i="22" s="1"/>
  <c r="Q33" i="22" a="1"/>
  <c r="Q33" i="22" s="1"/>
  <c r="R33" i="22" a="1"/>
  <c r="R33" i="22" s="1"/>
  <c r="S33" i="22" a="1"/>
  <c r="S33" i="22" s="1"/>
  <c r="T33" i="22" a="1"/>
  <c r="T33" i="22" s="1"/>
  <c r="U33" i="22" a="1"/>
  <c r="U33" i="22" s="1"/>
  <c r="V33" i="22" a="1"/>
  <c r="V33" i="22" s="1"/>
  <c r="W33" i="22" a="1"/>
  <c r="W33" i="22" s="1"/>
  <c r="X33" i="22" a="1"/>
  <c r="X33" i="22" s="1"/>
  <c r="Y33" i="22" a="1"/>
  <c r="Y33" i="22" s="1"/>
  <c r="Z33" i="22" a="1"/>
  <c r="Z33" i="22" s="1"/>
  <c r="I34" i="22" a="1"/>
  <c r="I34" i="22" s="1"/>
  <c r="J34" i="22" a="1"/>
  <c r="J34" i="22" s="1"/>
  <c r="K34" i="22" a="1"/>
  <c r="K34" i="22" s="1"/>
  <c r="L34" i="22" a="1"/>
  <c r="L34" i="22"/>
  <c r="M34" i="22" a="1"/>
  <c r="M34" i="22" s="1"/>
  <c r="N34" i="22" a="1"/>
  <c r="N34" i="22" s="1"/>
  <c r="O34" i="22" a="1"/>
  <c r="O34" i="22" s="1"/>
  <c r="P34" i="22" a="1"/>
  <c r="P34" i="22" s="1"/>
  <c r="Q34" i="22" a="1"/>
  <c r="Q34" i="22" s="1"/>
  <c r="R34" i="22" a="1"/>
  <c r="R34" i="22" s="1"/>
  <c r="S34" i="22" a="1"/>
  <c r="S34" i="22" s="1"/>
  <c r="T34" i="22" a="1"/>
  <c r="T34" i="22" s="1"/>
  <c r="U34" i="22" a="1"/>
  <c r="U34" i="22" s="1"/>
  <c r="V34" i="22" a="1"/>
  <c r="V34" i="22" s="1"/>
  <c r="W34" i="22" a="1"/>
  <c r="W34" i="22" s="1"/>
  <c r="X34" i="22" a="1"/>
  <c r="X34" i="22" s="1"/>
  <c r="Y34" i="22" a="1"/>
  <c r="Y34" i="22" s="1"/>
  <c r="Z34" i="22" a="1"/>
  <c r="Z34" i="22" s="1"/>
  <c r="I35" i="22" a="1"/>
  <c r="I35" i="22" s="1"/>
  <c r="J35" i="22" a="1"/>
  <c r="J35" i="22"/>
  <c r="K35" i="22" a="1"/>
  <c r="K35" i="22" s="1"/>
  <c r="L35" i="22" a="1"/>
  <c r="L35" i="22" s="1"/>
  <c r="M35" i="22" a="1"/>
  <c r="M35" i="22" s="1"/>
  <c r="N35" i="22" a="1"/>
  <c r="N35" i="22" s="1"/>
  <c r="O35" i="22" a="1"/>
  <c r="O35" i="22" s="1"/>
  <c r="P35" i="22" a="1"/>
  <c r="P35" i="22" s="1"/>
  <c r="Q35" i="22" a="1"/>
  <c r="Q35" i="22" s="1"/>
  <c r="R35" i="22" a="1"/>
  <c r="R35" i="22" s="1"/>
  <c r="S35" i="22" a="1"/>
  <c r="S35" i="22" s="1"/>
  <c r="T35" i="22" a="1"/>
  <c r="T35" i="22" s="1"/>
  <c r="U35" i="22" a="1"/>
  <c r="U35" i="22" s="1"/>
  <c r="V35" i="22" a="1"/>
  <c r="V35" i="22" s="1"/>
  <c r="W35" i="22" a="1"/>
  <c r="W35" i="22" s="1"/>
  <c r="X35" i="22" a="1"/>
  <c r="X35" i="22" s="1"/>
  <c r="Y35" i="22" a="1"/>
  <c r="Y35" i="22" s="1"/>
  <c r="Z35" i="22" a="1"/>
  <c r="Z35" i="22"/>
  <c r="I36" i="22" a="1"/>
  <c r="I36" i="22" s="1"/>
  <c r="J36" i="22" a="1"/>
  <c r="J36" i="22" s="1"/>
  <c r="K36" i="22" a="1"/>
  <c r="K36" i="22" s="1"/>
  <c r="L36" i="22" a="1"/>
  <c r="L36" i="22" s="1"/>
  <c r="M36" i="22" a="1"/>
  <c r="M36" i="22" s="1"/>
  <c r="N36" i="22" a="1"/>
  <c r="N36" i="22" s="1"/>
  <c r="O36" i="22" a="1"/>
  <c r="O36" i="22" s="1"/>
  <c r="P36" i="22" a="1"/>
  <c r="P36" i="22" s="1"/>
  <c r="Q36" i="22" a="1"/>
  <c r="Q36" i="22" s="1"/>
  <c r="R36" i="22" a="1"/>
  <c r="R36" i="22" s="1"/>
  <c r="S36" i="22" a="1"/>
  <c r="S36" i="22" s="1"/>
  <c r="T36" i="22" a="1"/>
  <c r="T36" i="22" s="1"/>
  <c r="U36" i="22" a="1"/>
  <c r="U36" i="22" s="1"/>
  <c r="V36" i="22" a="1"/>
  <c r="V36" i="22" s="1"/>
  <c r="W36" i="22" a="1"/>
  <c r="W36" i="22" s="1"/>
  <c r="X36" i="22" a="1"/>
  <c r="X36" i="22"/>
  <c r="Y36" i="22" a="1"/>
  <c r="Y36" i="22" s="1"/>
  <c r="Z36" i="22" a="1"/>
  <c r="Z36" i="22" s="1"/>
  <c r="I37" i="22" a="1"/>
  <c r="I37" i="22" s="1"/>
  <c r="J37" i="22" a="1"/>
  <c r="J37" i="22" s="1"/>
  <c r="K37" i="22" a="1"/>
  <c r="K37" i="22" s="1"/>
  <c r="L37" i="22" a="1"/>
  <c r="L37" i="22" s="1"/>
  <c r="M37" i="22" a="1"/>
  <c r="M37" i="22" s="1"/>
  <c r="N37" i="22" a="1"/>
  <c r="N37" i="22" s="1"/>
  <c r="O37" i="22" a="1"/>
  <c r="O37" i="22" s="1"/>
  <c r="P37" i="22" a="1"/>
  <c r="P37" i="22" s="1"/>
  <c r="Q37" i="22" a="1"/>
  <c r="Q37" i="22" s="1"/>
  <c r="R37" i="22" a="1"/>
  <c r="R37" i="22" s="1"/>
  <c r="S37" i="22" a="1"/>
  <c r="S37" i="22" s="1"/>
  <c r="T37" i="22" a="1"/>
  <c r="T37" i="22" s="1"/>
  <c r="U37" i="22" a="1"/>
  <c r="U37" i="22" s="1"/>
  <c r="V37" i="22" a="1"/>
  <c r="V37" i="22"/>
  <c r="W37" i="22" a="1"/>
  <c r="W37" i="22" s="1"/>
  <c r="X37" i="22" a="1"/>
  <c r="X37" i="22" s="1"/>
  <c r="Y37" i="22" a="1"/>
  <c r="Y37" i="22" s="1"/>
  <c r="Z37" i="22" a="1"/>
  <c r="Z37" i="22" s="1"/>
  <c r="I38" i="22" a="1"/>
  <c r="I38" i="22" s="1"/>
  <c r="J38" i="22" a="1"/>
  <c r="J38" i="22" s="1"/>
  <c r="K38" i="22" a="1"/>
  <c r="K38" i="22" s="1"/>
  <c r="L38" i="22" a="1"/>
  <c r="L38" i="22" s="1"/>
  <c r="M38" i="22" a="1"/>
  <c r="M38" i="22" s="1"/>
  <c r="N38" i="22" a="1"/>
  <c r="N38" i="22" s="1"/>
  <c r="O38" i="22" a="1"/>
  <c r="O38" i="22" s="1"/>
  <c r="P38" i="22" a="1"/>
  <c r="P38" i="22" s="1"/>
  <c r="Q38" i="22" a="1"/>
  <c r="Q38" i="22" s="1"/>
  <c r="R38" i="22" a="1"/>
  <c r="R38" i="22" s="1"/>
  <c r="S38" i="22" a="1"/>
  <c r="S38" i="22" s="1"/>
  <c r="T38" i="22" a="1"/>
  <c r="T38" i="22"/>
  <c r="U38" i="22" a="1"/>
  <c r="U38" i="22" s="1"/>
  <c r="V38" i="22" a="1"/>
  <c r="V38" i="22" s="1"/>
  <c r="W38" i="22" a="1"/>
  <c r="W38" i="22" s="1"/>
  <c r="X38" i="22" a="1"/>
  <c r="X38" i="22" s="1"/>
  <c r="Y38" i="22" a="1"/>
  <c r="Y38" i="22" s="1"/>
  <c r="Z38" i="22" a="1"/>
  <c r="Z38" i="22" s="1"/>
  <c r="I39" i="22" a="1"/>
  <c r="I39" i="22" s="1"/>
  <c r="J39" i="22" a="1"/>
  <c r="J39" i="22" s="1"/>
  <c r="K39" i="22" a="1"/>
  <c r="K39" i="22" s="1"/>
  <c r="L39" i="22" a="1"/>
  <c r="L39" i="22" s="1"/>
  <c r="M39" i="22" a="1"/>
  <c r="M39" i="22" s="1"/>
  <c r="N39" i="22" a="1"/>
  <c r="N39" i="22" s="1"/>
  <c r="O39" i="22" a="1"/>
  <c r="O39" i="22" s="1"/>
  <c r="P39" i="22" a="1"/>
  <c r="P39" i="22" s="1"/>
  <c r="Q39" i="22" a="1"/>
  <c r="Q39" i="22" s="1"/>
  <c r="R39" i="22" a="1"/>
  <c r="R39" i="22"/>
  <c r="S39" i="22" a="1"/>
  <c r="S39" i="22" s="1"/>
  <c r="T39" i="22" a="1"/>
  <c r="T39" i="22" s="1"/>
  <c r="U39" i="22" a="1"/>
  <c r="U39" i="22" s="1"/>
  <c r="V39" i="22" a="1"/>
  <c r="V39" i="22" s="1"/>
  <c r="W39" i="22" a="1"/>
  <c r="W39" i="22" s="1"/>
  <c r="X39" i="22" a="1"/>
  <c r="X39" i="22" s="1"/>
  <c r="Y39" i="22" a="1"/>
  <c r="Y39" i="22" s="1"/>
  <c r="Z39" i="22" a="1"/>
  <c r="Z39" i="22" s="1"/>
  <c r="I40" i="22" a="1"/>
  <c r="I40" i="22" s="1"/>
  <c r="J40" i="22" a="1"/>
  <c r="J40" i="22" s="1"/>
  <c r="K40" i="22" a="1"/>
  <c r="K40" i="22" s="1"/>
  <c r="L40" i="22" a="1"/>
  <c r="L40" i="22" s="1"/>
  <c r="M40" i="22" a="1"/>
  <c r="M40" i="22" s="1"/>
  <c r="N40" i="22" a="1"/>
  <c r="N40" i="22" s="1"/>
  <c r="O40" i="22" a="1"/>
  <c r="O40" i="22" s="1"/>
  <c r="P40" i="22" a="1"/>
  <c r="P40" i="22"/>
  <c r="Q40" i="22" a="1"/>
  <c r="Q40" i="22" s="1"/>
  <c r="R40" i="22" a="1"/>
  <c r="R40" i="22" s="1"/>
  <c r="S40" i="22" a="1"/>
  <c r="S40" i="22" s="1"/>
  <c r="T40" i="22" a="1"/>
  <c r="T40" i="22" s="1"/>
  <c r="U40" i="22" a="1"/>
  <c r="U40" i="22" s="1"/>
  <c r="V40" i="22" a="1"/>
  <c r="V40" i="22" s="1"/>
  <c r="W40" i="22" a="1"/>
  <c r="W40" i="22" s="1"/>
  <c r="X40" i="22" a="1"/>
  <c r="X40" i="22" s="1"/>
  <c r="Y40" i="22" a="1"/>
  <c r="Y40" i="22" s="1"/>
  <c r="Z40" i="22" a="1"/>
  <c r="Z40" i="22" s="1"/>
  <c r="I41" i="22" a="1"/>
  <c r="I41" i="22" s="1"/>
  <c r="J41" i="22" a="1"/>
  <c r="J41" i="22" s="1"/>
  <c r="K41" i="22" a="1"/>
  <c r="K41" i="22" s="1"/>
  <c r="L41" i="22" a="1"/>
  <c r="L41" i="22" s="1"/>
  <c r="M41" i="22" a="1"/>
  <c r="M41" i="22" s="1"/>
  <c r="N41" i="22" a="1"/>
  <c r="N41" i="22"/>
  <c r="O41" i="22" a="1"/>
  <c r="O41" i="22" s="1"/>
  <c r="P41" i="22" a="1"/>
  <c r="P41" i="22" s="1"/>
  <c r="Q41" i="22" a="1"/>
  <c r="Q41" i="22" s="1"/>
  <c r="R41" i="22" a="1"/>
  <c r="R41" i="22" s="1"/>
  <c r="S41" i="22" a="1"/>
  <c r="S41" i="22" s="1"/>
  <c r="T41" i="22" a="1"/>
  <c r="T41" i="22" s="1"/>
  <c r="U41" i="22" a="1"/>
  <c r="U41" i="22" s="1"/>
  <c r="V41" i="22" a="1"/>
  <c r="V41" i="22" s="1"/>
  <c r="W41" i="22" a="1"/>
  <c r="W41" i="22" s="1"/>
  <c r="X41" i="22" a="1"/>
  <c r="X41" i="22" s="1"/>
  <c r="Y41" i="22" a="1"/>
  <c r="Y41" i="22" s="1"/>
  <c r="Z41" i="22" a="1"/>
  <c r="Z41" i="22" s="1"/>
  <c r="I42" i="22" a="1"/>
  <c r="I42" i="22" s="1"/>
  <c r="J42" i="22" a="1"/>
  <c r="J42" i="22" s="1"/>
  <c r="K42" i="22" a="1"/>
  <c r="K42" i="22" s="1"/>
  <c r="L42" i="22" a="1"/>
  <c r="L42" i="22"/>
  <c r="M42" i="22" a="1"/>
  <c r="M42" i="22" s="1"/>
  <c r="N42" i="22" a="1"/>
  <c r="N42" i="22" s="1"/>
  <c r="O42" i="22" a="1"/>
  <c r="O42" i="22" s="1"/>
  <c r="P42" i="22" a="1"/>
  <c r="P42" i="22" s="1"/>
  <c r="Q42" i="22" a="1"/>
  <c r="Q42" i="22" s="1"/>
  <c r="R42" i="22" a="1"/>
  <c r="R42" i="22" s="1"/>
  <c r="S42" i="22" a="1"/>
  <c r="S42" i="22" s="1"/>
  <c r="T42" i="22" a="1"/>
  <c r="T42" i="22" s="1"/>
  <c r="U42" i="22" a="1"/>
  <c r="U42" i="22" s="1"/>
  <c r="V42" i="22" a="1"/>
  <c r="V42" i="22" s="1"/>
  <c r="W42" i="22" a="1"/>
  <c r="W42" i="22" s="1"/>
  <c r="X42" i="22" a="1"/>
  <c r="X42" i="22" s="1"/>
  <c r="Y42" i="22" a="1"/>
  <c r="Y42" i="22" s="1"/>
  <c r="Z42" i="22" a="1"/>
  <c r="Z42" i="22" s="1"/>
  <c r="I43" i="22" a="1"/>
  <c r="I43" i="22" s="1"/>
  <c r="J43" i="22" a="1"/>
  <c r="J43" i="22"/>
  <c r="K43" i="22" a="1"/>
  <c r="K43" i="22" s="1"/>
  <c r="L43" i="22" a="1"/>
  <c r="L43" i="22" s="1"/>
  <c r="M43" i="22" a="1"/>
  <c r="M43" i="22" s="1"/>
  <c r="N43" i="22" a="1"/>
  <c r="N43" i="22" s="1"/>
  <c r="O43" i="22" a="1"/>
  <c r="O43" i="22" s="1"/>
  <c r="P43" i="22" a="1"/>
  <c r="P43" i="22" s="1"/>
  <c r="Q43" i="22" a="1"/>
  <c r="Q43" i="22" s="1"/>
  <c r="R43" i="22" a="1"/>
  <c r="R43" i="22" s="1"/>
  <c r="S43" i="22" a="1"/>
  <c r="S43" i="22" s="1"/>
  <c r="T43" i="22" a="1"/>
  <c r="T43" i="22" s="1"/>
  <c r="U43" i="22" a="1"/>
  <c r="U43" i="22" s="1"/>
  <c r="V43" i="22" a="1"/>
  <c r="V43" i="22" s="1"/>
  <c r="W43" i="22" a="1"/>
  <c r="W43" i="22" s="1"/>
  <c r="X43" i="22" a="1"/>
  <c r="X43" i="22" s="1"/>
  <c r="Y43" i="22" a="1"/>
  <c r="Y43" i="22" s="1"/>
  <c r="Z43" i="22" a="1"/>
  <c r="Z43" i="22"/>
  <c r="I44" i="22" a="1"/>
  <c r="I44" i="22" s="1"/>
  <c r="J44" i="22" a="1"/>
  <c r="J44" i="22" s="1"/>
  <c r="K44" i="22" a="1"/>
  <c r="K44" i="22" s="1"/>
  <c r="L44" i="22" a="1"/>
  <c r="L44" i="22" s="1"/>
  <c r="M44" i="22" a="1"/>
  <c r="M44" i="22" s="1"/>
  <c r="N44" i="22" a="1"/>
  <c r="N44" i="22" s="1"/>
  <c r="O44" i="22" a="1"/>
  <c r="O44" i="22" s="1"/>
  <c r="P44" i="22" a="1"/>
  <c r="P44" i="22" s="1"/>
  <c r="Q44" i="22" a="1"/>
  <c r="Q44" i="22" s="1"/>
  <c r="R44" i="22" a="1"/>
  <c r="R44" i="22" s="1"/>
  <c r="S44" i="22" a="1"/>
  <c r="S44" i="22" s="1"/>
  <c r="T44" i="22" a="1"/>
  <c r="T44" i="22" s="1"/>
  <c r="U44" i="22" a="1"/>
  <c r="U44" i="22" s="1"/>
  <c r="V44" i="22" a="1"/>
  <c r="V44" i="22" s="1"/>
  <c r="W44" i="22" a="1"/>
  <c r="W44" i="22" s="1"/>
  <c r="X44" i="22" a="1"/>
  <c r="X44" i="22"/>
  <c r="Y44" i="22" a="1"/>
  <c r="Y44" i="22" s="1"/>
  <c r="Z44" i="22" a="1"/>
  <c r="Z44" i="22" s="1"/>
  <c r="I45" i="22" a="1"/>
  <c r="I45" i="22" s="1"/>
  <c r="J45" i="22" a="1"/>
  <c r="J45" i="22" s="1"/>
  <c r="K45" i="22" a="1"/>
  <c r="K45" i="22" s="1"/>
  <c r="L45" i="22" a="1"/>
  <c r="L45" i="22" s="1"/>
  <c r="M45" i="22" a="1"/>
  <c r="M45" i="22" s="1"/>
  <c r="N45" i="22" a="1"/>
  <c r="N45" i="22" s="1"/>
  <c r="O45" i="22" a="1"/>
  <c r="O45" i="22" s="1"/>
  <c r="P45" i="22" a="1"/>
  <c r="P45" i="22" s="1"/>
  <c r="Q45" i="22" a="1"/>
  <c r="Q45" i="22" s="1"/>
  <c r="R45" i="22" a="1"/>
  <c r="R45" i="22" s="1"/>
  <c r="S45" i="22" a="1"/>
  <c r="S45" i="22" s="1"/>
  <c r="T45" i="22" a="1"/>
  <c r="T45" i="22" s="1"/>
  <c r="U45" i="22" a="1"/>
  <c r="U45" i="22" s="1"/>
  <c r="V45" i="22" a="1"/>
  <c r="V45" i="22"/>
  <c r="W45" i="22" a="1"/>
  <c r="W45" i="22" s="1"/>
  <c r="X45" i="22" a="1"/>
  <c r="X45" i="22" s="1"/>
  <c r="Y45" i="22" a="1"/>
  <c r="Y45" i="22" s="1"/>
  <c r="Z45" i="22" a="1"/>
  <c r="Z45" i="22" s="1"/>
  <c r="I46" i="22" a="1"/>
  <c r="I46" i="22" s="1"/>
  <c r="J46" i="22" a="1"/>
  <c r="J46" i="22" s="1"/>
  <c r="K46" i="22" a="1"/>
  <c r="K46" i="22" s="1"/>
  <c r="L46" i="22" a="1"/>
  <c r="L46" i="22" s="1"/>
  <c r="M46" i="22" a="1"/>
  <c r="M46" i="22" s="1"/>
  <c r="N46" i="22" a="1"/>
  <c r="N46" i="22" s="1"/>
  <c r="O46" i="22" a="1"/>
  <c r="O46" i="22" s="1"/>
  <c r="P46" i="22" a="1"/>
  <c r="P46" i="22" s="1"/>
  <c r="Q46" i="22" a="1"/>
  <c r="Q46" i="22" s="1"/>
  <c r="R46" i="22" a="1"/>
  <c r="R46" i="22" s="1"/>
  <c r="S46" i="22" a="1"/>
  <c r="S46" i="22" s="1"/>
  <c r="T46" i="22" a="1"/>
  <c r="T46" i="22"/>
  <c r="U46" i="22" a="1"/>
  <c r="U46" i="22" s="1"/>
  <c r="V46" i="22" a="1"/>
  <c r="V46" i="22" s="1"/>
  <c r="W46" i="22" a="1"/>
  <c r="W46" i="22" s="1"/>
  <c r="X46" i="22" a="1"/>
  <c r="X46" i="22" s="1"/>
  <c r="Y46" i="22" a="1"/>
  <c r="Y46" i="22" s="1"/>
  <c r="Z46" i="22" a="1"/>
  <c r="Z46" i="22" s="1"/>
  <c r="I47" i="22" a="1"/>
  <c r="I47" i="22" s="1"/>
  <c r="J47" i="22" a="1"/>
  <c r="J47" i="22" s="1"/>
  <c r="K47" i="22" a="1"/>
  <c r="K47" i="22" s="1"/>
  <c r="L47" i="22" a="1"/>
  <c r="L47" i="22" s="1"/>
  <c r="M47" i="22" a="1"/>
  <c r="M47" i="22" s="1"/>
  <c r="N47" i="22" a="1"/>
  <c r="N47" i="22" s="1"/>
  <c r="O47" i="22" a="1"/>
  <c r="O47" i="22" s="1"/>
  <c r="P47" i="22" a="1"/>
  <c r="P47" i="22" s="1"/>
  <c r="Q47" i="22" a="1"/>
  <c r="Q47" i="22" s="1"/>
  <c r="R47" i="22" a="1"/>
  <c r="R47" i="22"/>
  <c r="S47" i="22" a="1"/>
  <c r="S47" i="22" s="1"/>
  <c r="T47" i="22" a="1"/>
  <c r="T47" i="22" s="1"/>
  <c r="U47" i="22" a="1"/>
  <c r="U47" i="22" s="1"/>
  <c r="V47" i="22" a="1"/>
  <c r="V47" i="22" s="1"/>
  <c r="W47" i="22" a="1"/>
  <c r="W47" i="22" s="1"/>
  <c r="X47" i="22" a="1"/>
  <c r="X47" i="22" s="1"/>
  <c r="Y47" i="22" a="1"/>
  <c r="Y47" i="22" s="1"/>
  <c r="Z47" i="22" a="1"/>
  <c r="Z47" i="22" s="1"/>
  <c r="I48" i="22" a="1"/>
  <c r="I48" i="22" s="1"/>
  <c r="J48" i="22" a="1"/>
  <c r="J48" i="22" s="1"/>
  <c r="K48" i="22" a="1"/>
  <c r="K48" i="22" s="1"/>
  <c r="L48" i="22" a="1"/>
  <c r="L48" i="22" s="1"/>
  <c r="M48" i="22" a="1"/>
  <c r="M48" i="22" s="1"/>
  <c r="N48" i="22" a="1"/>
  <c r="N48" i="22" s="1"/>
  <c r="O48" i="22" a="1"/>
  <c r="O48" i="22" s="1"/>
  <c r="P48" i="22" a="1"/>
  <c r="P48" i="22"/>
  <c r="Q48" i="22" a="1"/>
  <c r="Q48" i="22" s="1"/>
  <c r="R48" i="22" a="1"/>
  <c r="R48" i="22" s="1"/>
  <c r="S48" i="22" a="1"/>
  <c r="S48" i="22" s="1"/>
  <c r="T48" i="22" a="1"/>
  <c r="T48" i="22" s="1"/>
  <c r="U48" i="22" a="1"/>
  <c r="U48" i="22" s="1"/>
  <c r="V48" i="22" a="1"/>
  <c r="V48" i="22" s="1"/>
  <c r="W48" i="22" a="1"/>
  <c r="W48" i="22" s="1"/>
  <c r="X48" i="22" a="1"/>
  <c r="X48" i="22" s="1"/>
  <c r="Y48" i="22" a="1"/>
  <c r="Y48" i="22" s="1"/>
  <c r="Z48" i="22" a="1"/>
  <c r="Z48" i="22" s="1"/>
  <c r="I49" i="22" a="1"/>
  <c r="I49" i="22" s="1"/>
  <c r="J49" i="22" a="1"/>
  <c r="J49" i="22" s="1"/>
  <c r="K49" i="22" a="1"/>
  <c r="K49" i="22" s="1"/>
  <c r="L49" i="22" a="1"/>
  <c r="L49" i="22" s="1"/>
  <c r="M49" i="22" a="1"/>
  <c r="M49" i="22" s="1"/>
  <c r="N49" i="22" a="1"/>
  <c r="N49" i="22"/>
  <c r="O49" i="22" a="1"/>
  <c r="O49" i="22" s="1"/>
  <c r="P49" i="22" a="1"/>
  <c r="P49" i="22" s="1"/>
  <c r="Q49" i="22" a="1"/>
  <c r="Q49" i="22" s="1"/>
  <c r="R49" i="22" a="1"/>
  <c r="R49" i="22" s="1"/>
  <c r="S49" i="22" a="1"/>
  <c r="S49" i="22" s="1"/>
  <c r="T49" i="22" a="1"/>
  <c r="T49" i="22" s="1"/>
  <c r="U49" i="22" a="1"/>
  <c r="U49" i="22" s="1"/>
  <c r="V49" i="22" a="1"/>
  <c r="V49" i="22" s="1"/>
  <c r="W49" i="22" a="1"/>
  <c r="W49" i="22" s="1"/>
  <c r="X49" i="22" a="1"/>
  <c r="X49" i="22" s="1"/>
  <c r="Y49" i="22" a="1"/>
  <c r="Y49" i="22" s="1"/>
  <c r="Z49" i="22" a="1"/>
  <c r="Z49" i="22" s="1"/>
  <c r="I50" i="22" a="1"/>
  <c r="I50" i="22" s="1"/>
  <c r="J50" i="22" a="1"/>
  <c r="J50" i="22" s="1"/>
  <c r="K50" i="22" a="1"/>
  <c r="K50" i="22" s="1"/>
  <c r="L50" i="22" a="1"/>
  <c r="L50" i="22"/>
  <c r="M50" i="22" a="1"/>
  <c r="M50" i="22" s="1"/>
  <c r="N50" i="22" a="1"/>
  <c r="N50" i="22" s="1"/>
  <c r="O50" i="22" a="1"/>
  <c r="O50" i="22" s="1"/>
  <c r="P50" i="22" a="1"/>
  <c r="P50" i="22" s="1"/>
  <c r="Q50" i="22" a="1"/>
  <c r="Q50" i="22" s="1"/>
  <c r="R50" i="22" a="1"/>
  <c r="R50" i="22" s="1"/>
  <c r="S50" i="22" a="1"/>
  <c r="S50" i="22" s="1"/>
  <c r="T50" i="22" a="1"/>
  <c r="T50" i="22"/>
  <c r="U50" i="22" a="1"/>
  <c r="U50" i="22" s="1"/>
  <c r="V50" i="22" a="1"/>
  <c r="V50" i="22" s="1"/>
  <c r="W50" i="22" a="1"/>
  <c r="W50" i="22" s="1"/>
  <c r="X50" i="22" a="1"/>
  <c r="X50" i="22" s="1"/>
  <c r="Y50" i="22" a="1"/>
  <c r="Y50" i="22" s="1"/>
  <c r="Z50" i="22" a="1"/>
  <c r="Z50" i="22" s="1"/>
  <c r="I51" i="22" a="1"/>
  <c r="I51" i="22" s="1"/>
  <c r="J51" i="22" a="1"/>
  <c r="J51" i="22"/>
  <c r="K51" i="22" a="1"/>
  <c r="K51" i="22" s="1"/>
  <c r="L51" i="22" a="1"/>
  <c r="L51" i="22" s="1"/>
  <c r="M51" i="22" a="1"/>
  <c r="M51" i="22" s="1"/>
  <c r="N51" i="22" a="1"/>
  <c r="N51" i="22" s="1"/>
  <c r="O51" i="22" a="1"/>
  <c r="O51" i="22" s="1"/>
  <c r="P51" i="22" a="1"/>
  <c r="P51" i="22" s="1"/>
  <c r="Q51" i="22" a="1"/>
  <c r="Q51" i="22" s="1"/>
  <c r="R51" i="22" a="1"/>
  <c r="R51" i="22" s="1"/>
  <c r="S51" i="22" a="1"/>
  <c r="S51" i="22" s="1"/>
  <c r="T51" i="22" a="1"/>
  <c r="T51" i="22"/>
  <c r="U51" i="22" a="1"/>
  <c r="U51" i="22" s="1"/>
  <c r="V51" i="22" a="1"/>
  <c r="V51" i="22" s="1"/>
  <c r="W51" i="22" a="1"/>
  <c r="W51" i="22" s="1"/>
  <c r="X51" i="22" a="1"/>
  <c r="X51" i="22" s="1"/>
  <c r="Y51" i="22" a="1"/>
  <c r="Y51" i="22" s="1"/>
  <c r="Z51" i="22" a="1"/>
  <c r="Z51" i="22" s="1"/>
  <c r="I52" i="22" a="1"/>
  <c r="I52" i="22" s="1"/>
  <c r="J52" i="22" a="1"/>
  <c r="J52" i="22"/>
  <c r="K52" i="22" a="1"/>
  <c r="K52" i="22" s="1"/>
  <c r="L52" i="22" a="1"/>
  <c r="L52" i="22" s="1"/>
  <c r="M52" i="22" a="1"/>
  <c r="M52" i="22" s="1"/>
  <c r="N52" i="22" a="1"/>
  <c r="N52" i="22" s="1"/>
  <c r="O52" i="22" a="1"/>
  <c r="O52" i="22" s="1"/>
  <c r="P52" i="22" a="1"/>
  <c r="P52" i="22" s="1"/>
  <c r="Q52" i="22" a="1"/>
  <c r="Q52" i="22" s="1"/>
  <c r="R52" i="22" a="1"/>
  <c r="R52" i="22"/>
  <c r="S52" i="22" a="1"/>
  <c r="S52" i="22" s="1"/>
  <c r="T52" i="22" a="1"/>
  <c r="T52" i="22" s="1"/>
  <c r="U52" i="22" a="1"/>
  <c r="U52" i="22" s="1"/>
  <c r="V52" i="22" a="1"/>
  <c r="V52" i="22" s="1"/>
  <c r="W52" i="22" a="1"/>
  <c r="W52" i="22" s="1"/>
  <c r="X52" i="22" a="1"/>
  <c r="X52" i="22" s="1"/>
  <c r="Y52" i="22" a="1"/>
  <c r="Y52" i="22" s="1"/>
  <c r="Z52" i="22" a="1"/>
  <c r="Z52" i="22" s="1"/>
  <c r="I53" i="22" a="1"/>
  <c r="I53" i="22" s="1"/>
  <c r="J53" i="22" a="1"/>
  <c r="J53" i="22" s="1"/>
  <c r="K53" i="22" a="1"/>
  <c r="K53" i="22" s="1"/>
  <c r="L53" i="22" a="1"/>
  <c r="L53" i="22" s="1"/>
  <c r="M53" i="22" a="1"/>
  <c r="M53" i="22" s="1"/>
  <c r="N53" i="22" a="1"/>
  <c r="N53" i="22" s="1"/>
  <c r="O53" i="22" a="1"/>
  <c r="O53" i="22" s="1"/>
  <c r="P53" i="22" a="1"/>
  <c r="P53" i="22"/>
  <c r="Q53" i="22" a="1"/>
  <c r="Q53" i="22" s="1"/>
  <c r="R53" i="22" a="1"/>
  <c r="R53" i="22" s="1"/>
  <c r="S53" i="22" a="1"/>
  <c r="S53" i="22" s="1"/>
  <c r="T53" i="22" a="1"/>
  <c r="T53" i="22" s="1"/>
  <c r="U53" i="22" a="1"/>
  <c r="U53" i="22" s="1"/>
  <c r="V53" i="22" a="1"/>
  <c r="V53" i="22" s="1"/>
  <c r="W53" i="22" a="1"/>
  <c r="W53" i="22" s="1"/>
  <c r="X53" i="22" a="1"/>
  <c r="X53" i="22"/>
  <c r="Y53" i="22" a="1"/>
  <c r="Y53" i="22" s="1"/>
  <c r="Z53" i="22" a="1"/>
  <c r="Z53" i="22" s="1"/>
  <c r="I54" i="22" a="1"/>
  <c r="I54" i="22" s="1"/>
  <c r="J54" i="22" a="1"/>
  <c r="J54" i="22" s="1"/>
  <c r="K54" i="22" a="1"/>
  <c r="K54" i="22" s="1"/>
  <c r="L54" i="22" a="1"/>
  <c r="L54" i="22" s="1"/>
  <c r="M54" i="22" a="1"/>
  <c r="M54" i="22" s="1"/>
  <c r="N54" i="22" a="1"/>
  <c r="N54" i="22"/>
  <c r="O54" i="22" a="1"/>
  <c r="O54" i="22" s="1"/>
  <c r="P54" i="22" a="1"/>
  <c r="P54" i="22" s="1"/>
  <c r="Q54" i="22" a="1"/>
  <c r="Q54" i="22" s="1"/>
  <c r="R54" i="22" a="1"/>
  <c r="R54" i="22" s="1"/>
  <c r="S54" i="22" a="1"/>
  <c r="S54" i="22" s="1"/>
  <c r="T54" i="22" a="1"/>
  <c r="T54" i="22" s="1"/>
  <c r="U54" i="22" a="1"/>
  <c r="U54" i="22" s="1"/>
  <c r="V54" i="22" a="1"/>
  <c r="V54" i="22" s="1"/>
  <c r="W54" i="22" a="1"/>
  <c r="W54" i="22" s="1"/>
  <c r="X54" i="22" a="1"/>
  <c r="X54" i="22" s="1"/>
  <c r="Y54" i="22" a="1"/>
  <c r="Y54" i="22" s="1"/>
  <c r="Z54" i="22" a="1"/>
  <c r="Z54" i="22" s="1"/>
  <c r="I55" i="22" a="1"/>
  <c r="I55" i="22" s="1"/>
  <c r="J55" i="22" a="1"/>
  <c r="J55" i="22" s="1"/>
  <c r="K55" i="22" a="1"/>
  <c r="K55" i="22" s="1"/>
  <c r="L55" i="22" a="1"/>
  <c r="L55" i="22"/>
  <c r="M55" i="22" a="1"/>
  <c r="M55" i="22" s="1"/>
  <c r="N55" i="22" a="1"/>
  <c r="N55" i="22" s="1"/>
  <c r="O55" i="22" a="1"/>
  <c r="O55" i="22" s="1"/>
  <c r="P55" i="22" a="1"/>
  <c r="P55" i="22" s="1"/>
  <c r="Q55" i="22" a="1"/>
  <c r="Q55" i="22" s="1"/>
  <c r="R55" i="22" a="1"/>
  <c r="R55" i="22" s="1"/>
  <c r="S55" i="22" a="1"/>
  <c r="S55" i="22" s="1"/>
  <c r="T55" i="22" a="1"/>
  <c r="T55" i="22"/>
  <c r="U55" i="22" a="1"/>
  <c r="U55" i="22" s="1"/>
  <c r="V55" i="22" a="1"/>
  <c r="V55" i="22" s="1"/>
  <c r="W55" i="22" a="1"/>
  <c r="W55" i="22" s="1"/>
  <c r="X55" i="22" a="1"/>
  <c r="X55" i="22" s="1"/>
  <c r="Y55" i="22" a="1"/>
  <c r="Y55" i="22" s="1"/>
  <c r="Z55" i="22" a="1"/>
  <c r="Z55" i="22" s="1"/>
  <c r="I56" i="22" a="1"/>
  <c r="I56" i="22" s="1"/>
  <c r="J56" i="22" a="1"/>
  <c r="J56" i="22"/>
  <c r="K56" i="22" a="1"/>
  <c r="K56" i="22" s="1"/>
  <c r="L56" i="22" a="1"/>
  <c r="L56" i="22" s="1"/>
  <c r="M56" i="22" a="1"/>
  <c r="M56" i="22" s="1"/>
  <c r="N56" i="22" a="1"/>
  <c r="N56" i="22" s="1"/>
  <c r="O56" i="22" a="1"/>
  <c r="O56" i="22" s="1"/>
  <c r="P56" i="22" a="1"/>
  <c r="P56" i="22" s="1"/>
  <c r="Q56" i="22" a="1"/>
  <c r="Q56" i="22" s="1"/>
  <c r="R56" i="22" a="1"/>
  <c r="R56" i="22" s="1"/>
  <c r="S56" i="22" a="1"/>
  <c r="S56" i="22" s="1"/>
  <c r="T56" i="22" a="1"/>
  <c r="T56" i="22" s="1"/>
  <c r="U56" i="22" a="1"/>
  <c r="U56" i="22" s="1"/>
  <c r="V56" i="22" a="1"/>
  <c r="V56" i="22" s="1"/>
  <c r="W56" i="22" a="1"/>
  <c r="W56" i="22" s="1"/>
  <c r="X56" i="22" a="1"/>
  <c r="X56" i="22" s="1"/>
  <c r="Y56" i="22" a="1"/>
  <c r="Y56" i="22" s="1"/>
  <c r="Z56" i="22" a="1"/>
  <c r="Z56" i="22"/>
  <c r="I57" i="22" a="1"/>
  <c r="I57" i="22" s="1"/>
  <c r="J57" i="22" a="1"/>
  <c r="J57" i="22" s="1"/>
  <c r="K57" i="22" a="1"/>
  <c r="K57" i="22" s="1"/>
  <c r="L57" i="22" a="1"/>
  <c r="L57" i="22" s="1"/>
  <c r="M57" i="22" a="1"/>
  <c r="M57" i="22" s="1"/>
  <c r="N57" i="22" a="1"/>
  <c r="N57" i="22" s="1"/>
  <c r="O57" i="22" a="1"/>
  <c r="O57" i="22" s="1"/>
  <c r="P57" i="22" a="1"/>
  <c r="P57" i="22"/>
  <c r="Q57" i="22" a="1"/>
  <c r="Q57" i="22" s="1"/>
  <c r="R57" i="22" a="1"/>
  <c r="R57" i="22" s="1"/>
  <c r="S57" i="22" a="1"/>
  <c r="S57" i="22" s="1"/>
  <c r="T57" i="22" a="1"/>
  <c r="T57" i="22" s="1"/>
  <c r="U57" i="22" a="1"/>
  <c r="U57" i="22" s="1"/>
  <c r="V57" i="22" a="1"/>
  <c r="V57" i="22" s="1"/>
  <c r="W57" i="22" a="1"/>
  <c r="W57" i="22" s="1"/>
  <c r="X57" i="22" a="1"/>
  <c r="X57" i="22" s="1"/>
  <c r="Y57" i="22" a="1"/>
  <c r="Y57" i="22" s="1"/>
  <c r="Z57" i="22" a="1"/>
  <c r="Z57" i="22" s="1"/>
  <c r="I58" i="22" a="1"/>
  <c r="I58" i="22" s="1"/>
  <c r="J58" i="22" a="1"/>
  <c r="J58" i="22" s="1"/>
  <c r="K58" i="22" a="1"/>
  <c r="K58" i="22" s="1"/>
  <c r="L58" i="22" a="1"/>
  <c r="L58" i="22" s="1"/>
  <c r="M58" i="22" a="1"/>
  <c r="M58" i="22" s="1"/>
  <c r="N58" i="22" a="1"/>
  <c r="N58" i="22"/>
  <c r="O58" i="22" a="1"/>
  <c r="O58" i="22" s="1"/>
  <c r="P58" i="22" a="1"/>
  <c r="P58" i="22" s="1"/>
  <c r="Q58" i="22" a="1"/>
  <c r="Q58" i="22" s="1"/>
  <c r="R58" i="22" a="1"/>
  <c r="R58" i="22" s="1"/>
  <c r="S58" i="22" a="1"/>
  <c r="S58" i="22" s="1"/>
  <c r="T58" i="22" a="1"/>
  <c r="T58" i="22" s="1"/>
  <c r="U58" i="22" a="1"/>
  <c r="U58" i="22" s="1"/>
  <c r="V58" i="22" a="1"/>
  <c r="V58" i="22" s="1"/>
  <c r="W58" i="22" a="1"/>
  <c r="W58" i="22" s="1"/>
  <c r="X58" i="22" a="1"/>
  <c r="X58" i="22" s="1"/>
  <c r="Y58" i="22" a="1"/>
  <c r="Y58" i="22" s="1"/>
  <c r="Z58" i="22" a="1"/>
  <c r="Z58" i="22" s="1"/>
  <c r="I59" i="22" a="1"/>
  <c r="I59" i="22" s="1"/>
  <c r="J59" i="22" a="1"/>
  <c r="J59" i="22" s="1"/>
  <c r="K59" i="22" a="1"/>
  <c r="K59" i="22" s="1"/>
  <c r="L59" i="22" a="1"/>
  <c r="L59" i="22"/>
  <c r="M59" i="22" a="1"/>
  <c r="M59" i="22" s="1"/>
  <c r="N59" i="22" a="1"/>
  <c r="N59" i="22" s="1"/>
  <c r="O59" i="22" a="1"/>
  <c r="O59" i="22" s="1"/>
  <c r="P59" i="22" a="1"/>
  <c r="P59" i="22" s="1"/>
  <c r="Q59" i="22" a="1"/>
  <c r="Q59" i="22" s="1"/>
  <c r="R59" i="22" a="1"/>
  <c r="R59" i="22" s="1"/>
  <c r="S59" i="22" a="1"/>
  <c r="S59" i="22" s="1"/>
  <c r="T59" i="22" a="1"/>
  <c r="T59" i="22"/>
  <c r="U59" i="22" a="1"/>
  <c r="U59" i="22" s="1"/>
  <c r="V59" i="22" a="1"/>
  <c r="V59" i="22" s="1"/>
  <c r="W59" i="22" a="1"/>
  <c r="W59" i="22" s="1"/>
  <c r="X59" i="22" a="1"/>
  <c r="X59" i="22" s="1"/>
  <c r="Y59" i="22" a="1"/>
  <c r="Y59" i="22" s="1"/>
  <c r="Z59" i="22" a="1"/>
  <c r="Z59" i="22" s="1"/>
  <c r="I60" i="22" a="1"/>
  <c r="I60" i="22" s="1"/>
  <c r="J60" i="22" a="1"/>
  <c r="J60" i="22"/>
  <c r="K60" i="22" a="1"/>
  <c r="K60" i="22" s="1"/>
  <c r="L60" i="22" a="1"/>
  <c r="L60" i="22" s="1"/>
  <c r="M60" i="22" a="1"/>
  <c r="M60" i="22" s="1"/>
  <c r="N60" i="22" a="1"/>
  <c r="N60" i="22" s="1"/>
  <c r="O60" i="22" a="1"/>
  <c r="O60" i="22" s="1"/>
  <c r="P60" i="22" a="1"/>
  <c r="P60" i="22" s="1"/>
  <c r="Q60" i="22" a="1"/>
  <c r="Q60" i="22" s="1"/>
  <c r="R60" i="22" a="1"/>
  <c r="R60" i="22" s="1"/>
  <c r="S60" i="22" a="1"/>
  <c r="S60" i="22" s="1"/>
  <c r="T60" i="22" a="1"/>
  <c r="T60" i="22" s="1"/>
  <c r="U60" i="22" a="1"/>
  <c r="U60" i="22" s="1"/>
  <c r="V60" i="22" a="1"/>
  <c r="V60" i="22" s="1"/>
  <c r="W60" i="22" a="1"/>
  <c r="W60" i="22" s="1"/>
  <c r="X60" i="22" a="1"/>
  <c r="X60" i="22" s="1"/>
  <c r="Y60" i="22" a="1"/>
  <c r="Y60" i="22" s="1"/>
  <c r="Z60" i="22" a="1"/>
  <c r="Z60" i="22"/>
  <c r="I61" i="22" a="1"/>
  <c r="I61" i="22" s="1"/>
  <c r="J61" i="22" a="1"/>
  <c r="J61" i="22" s="1"/>
  <c r="K61" i="22" a="1"/>
  <c r="K61" i="22" s="1"/>
  <c r="L61" i="22" a="1"/>
  <c r="L61" i="22" s="1"/>
  <c r="M61" i="22" a="1"/>
  <c r="M61" i="22" s="1"/>
  <c r="N61" i="22" a="1"/>
  <c r="N61" i="22" s="1"/>
  <c r="O61" i="22" a="1"/>
  <c r="O61" i="22" s="1"/>
  <c r="P61" i="22" a="1"/>
  <c r="P61" i="22"/>
  <c r="Q61" i="22" a="1"/>
  <c r="Q61" i="22" s="1"/>
  <c r="R61" i="22" a="1"/>
  <c r="R61" i="22" s="1"/>
  <c r="S61" i="22" a="1"/>
  <c r="S61" i="22" s="1"/>
  <c r="T61" i="22" a="1"/>
  <c r="T61" i="22" s="1"/>
  <c r="U61" i="22" a="1"/>
  <c r="U61" i="22" s="1"/>
  <c r="V61" i="22" a="1"/>
  <c r="V61" i="22" s="1"/>
  <c r="W61" i="22" a="1"/>
  <c r="W61" i="22" s="1"/>
  <c r="X61" i="22" a="1"/>
  <c r="X61" i="22" s="1"/>
  <c r="Y61" i="22" a="1"/>
  <c r="Y61" i="22" s="1"/>
  <c r="Z61" i="22" a="1"/>
  <c r="Z61" i="22" s="1"/>
  <c r="I62" i="22" a="1"/>
  <c r="I62" i="22" s="1"/>
  <c r="J62" i="22" a="1"/>
  <c r="J62" i="22"/>
  <c r="K62" i="22" a="1"/>
  <c r="K62" i="22" s="1"/>
  <c r="L62" i="22" a="1"/>
  <c r="L62" i="22" s="1"/>
  <c r="M62" i="22" a="1"/>
  <c r="M62" i="22" s="1"/>
  <c r="N62" i="22" a="1"/>
  <c r="N62" i="22" s="1"/>
  <c r="O62" i="22" a="1"/>
  <c r="O62" i="22" s="1"/>
  <c r="P62" i="22" a="1"/>
  <c r="P62" i="22" s="1"/>
  <c r="Q62" i="22" a="1"/>
  <c r="Q62" i="22" s="1"/>
  <c r="R62" i="22" a="1"/>
  <c r="R62" i="22" s="1"/>
  <c r="S62" i="22" a="1"/>
  <c r="S62" i="22" s="1"/>
  <c r="T62" i="22" a="1"/>
  <c r="T62" i="22" s="1"/>
  <c r="U62" i="22" a="1"/>
  <c r="U62" i="22" s="1"/>
  <c r="V62" i="22" a="1"/>
  <c r="V62" i="22" s="1"/>
  <c r="W62" i="22" a="1"/>
  <c r="W62" i="22" s="1"/>
  <c r="X62" i="22" a="1"/>
  <c r="X62" i="22" s="1"/>
  <c r="Y62" i="22" a="1"/>
  <c r="Y62" i="22" s="1"/>
  <c r="Z62" i="22" a="1"/>
  <c r="Z62" i="22"/>
  <c r="I63" i="22" a="1"/>
  <c r="I63" i="22" s="1"/>
  <c r="J63" i="22" a="1"/>
  <c r="J63" i="22" s="1"/>
  <c r="K63" i="22" a="1"/>
  <c r="K63" i="22" s="1"/>
  <c r="L63" i="22" a="1"/>
  <c r="L63" i="22"/>
  <c r="M63" i="22" a="1"/>
  <c r="M63" i="22" s="1"/>
  <c r="N63" i="22" a="1"/>
  <c r="N63" i="22" s="1"/>
  <c r="O63" i="22" a="1"/>
  <c r="O63" i="22" s="1"/>
  <c r="P63" i="22" a="1"/>
  <c r="P63" i="22" s="1"/>
  <c r="Q63" i="22" a="1"/>
  <c r="Q63" i="22" s="1"/>
  <c r="R63" i="22" a="1"/>
  <c r="R63" i="22" s="1"/>
  <c r="S63" i="22" a="1"/>
  <c r="S63" i="22" s="1"/>
  <c r="T63" i="22" a="1"/>
  <c r="T63" i="22" s="1"/>
  <c r="U63" i="22" a="1"/>
  <c r="U63" i="22" s="1"/>
  <c r="V63" i="22" a="1"/>
  <c r="V63" i="22" s="1"/>
  <c r="W63" i="22" a="1"/>
  <c r="W63" i="22" s="1"/>
  <c r="X63" i="22" a="1"/>
  <c r="X63" i="22"/>
  <c r="Y63" i="22" a="1"/>
  <c r="Y63" i="22" s="1"/>
  <c r="Z63" i="22" a="1"/>
  <c r="Z63" i="22" s="1"/>
  <c r="I64" i="22" a="1"/>
  <c r="I64" i="22" s="1"/>
  <c r="J64" i="22" a="1"/>
  <c r="J64" i="22" s="1"/>
  <c r="K64" i="22" a="1"/>
  <c r="K64" i="22" s="1"/>
  <c r="L64" i="22" a="1"/>
  <c r="L64" i="22" s="1"/>
  <c r="M64" i="22" a="1"/>
  <c r="M64" i="22" s="1"/>
  <c r="N64" i="22" a="1"/>
  <c r="N64" i="22" s="1"/>
  <c r="O64" i="22" a="1"/>
  <c r="O64" i="22" s="1"/>
  <c r="P64" i="22" a="1"/>
  <c r="P64" i="22" s="1"/>
  <c r="Q64" i="22" a="1"/>
  <c r="Q64" i="22" s="1"/>
  <c r="R64" i="22" a="1"/>
  <c r="R64" i="22" s="1"/>
  <c r="S64" i="22" a="1"/>
  <c r="S64" i="22"/>
  <c r="T64" i="22" a="1"/>
  <c r="T64" i="22" s="1"/>
  <c r="U64" i="22" a="1"/>
  <c r="U64" i="22"/>
  <c r="V64" i="22" a="1"/>
  <c r="V64" i="22" s="1"/>
  <c r="W64" i="22" a="1"/>
  <c r="W64" i="22" s="1"/>
  <c r="X64" i="22" a="1"/>
  <c r="X64" i="22" s="1"/>
  <c r="Y64" i="22" a="1"/>
  <c r="Y64" i="22" s="1"/>
  <c r="Z64" i="22" a="1"/>
  <c r="Z64" i="22" s="1"/>
  <c r="I65" i="22" a="1"/>
  <c r="I65" i="22" s="1"/>
  <c r="J65" i="22" a="1"/>
  <c r="J65" i="22"/>
  <c r="K65" i="22" a="1"/>
  <c r="K65" i="22" s="1"/>
  <c r="L65" i="22" a="1"/>
  <c r="L65" i="22" s="1"/>
  <c r="M65" i="22" a="1"/>
  <c r="M65" i="22" s="1"/>
  <c r="N65" i="22" a="1"/>
  <c r="N65" i="22"/>
  <c r="O65" i="22" a="1"/>
  <c r="O65" i="22" s="1"/>
  <c r="P65" i="22" a="1"/>
  <c r="P65" i="22" s="1"/>
  <c r="Q65" i="22" a="1"/>
  <c r="Q65" i="22" s="1"/>
  <c r="R65" i="22" a="1"/>
  <c r="R65" i="22" s="1"/>
  <c r="S65" i="22" a="1"/>
  <c r="S65" i="22" s="1"/>
  <c r="T65" i="22" a="1"/>
  <c r="T65" i="22" s="1"/>
  <c r="U65" i="22" a="1"/>
  <c r="U65" i="22" s="1"/>
  <c r="V65" i="22" a="1"/>
  <c r="V65" i="22"/>
  <c r="W65" i="22" a="1"/>
  <c r="W65" i="22" s="1"/>
  <c r="X65" i="22" a="1"/>
  <c r="X65" i="22" s="1"/>
  <c r="Y65" i="22" a="1"/>
  <c r="Y65" i="22" s="1"/>
  <c r="Z65" i="22" a="1"/>
  <c r="Z65" i="22" s="1"/>
  <c r="I66" i="22" a="1"/>
  <c r="I66" i="22" s="1"/>
  <c r="J66" i="22" a="1"/>
  <c r="J66" i="22" s="1"/>
  <c r="K66" i="22" a="1"/>
  <c r="K66" i="22" s="1"/>
  <c r="L66" i="22" a="1"/>
  <c r="L66" i="22" s="1"/>
  <c r="M66" i="22" a="1"/>
  <c r="M66" i="22" s="1"/>
  <c r="N66" i="22" a="1"/>
  <c r="N66" i="22" s="1"/>
  <c r="O66" i="22" a="1"/>
  <c r="O66" i="22" s="1"/>
  <c r="P66" i="22" a="1"/>
  <c r="P66" i="22" s="1"/>
  <c r="Q66" i="22" a="1"/>
  <c r="Q66" i="22" s="1"/>
  <c r="R66" i="22" a="1"/>
  <c r="R66" i="22"/>
  <c r="S66" i="22" a="1"/>
  <c r="S66" i="22" s="1"/>
  <c r="T66" i="22" a="1"/>
  <c r="T66" i="22" s="1"/>
  <c r="U66" i="22" a="1"/>
  <c r="U66" i="22" s="1"/>
  <c r="V66" i="22" a="1"/>
  <c r="V66" i="22" s="1"/>
  <c r="W66" i="22" a="1"/>
  <c r="W66" i="22" s="1"/>
  <c r="X66" i="22" a="1"/>
  <c r="X66" i="22" s="1"/>
  <c r="Y66" i="22" a="1"/>
  <c r="Y66" i="22" s="1"/>
  <c r="Z66" i="22" a="1"/>
  <c r="Z66" i="22"/>
  <c r="I67" i="22" a="1"/>
  <c r="I67" i="22" s="1"/>
  <c r="J67" i="22" a="1"/>
  <c r="J67" i="22" s="1"/>
  <c r="K67" i="22" a="1"/>
  <c r="K67" i="22" s="1"/>
  <c r="L67" i="22" a="1"/>
  <c r="L67" i="22" s="1"/>
  <c r="M67" i="22" a="1"/>
  <c r="M67" i="22" s="1"/>
  <c r="N67" i="22" a="1"/>
  <c r="N67" i="22" s="1"/>
  <c r="O67" i="22" a="1"/>
  <c r="O67" i="22" s="1"/>
  <c r="P67" i="22" a="1"/>
  <c r="P67" i="22"/>
  <c r="Q67" i="22" a="1"/>
  <c r="Q67" i="22" s="1"/>
  <c r="R67" i="22" a="1"/>
  <c r="R67" i="22" s="1"/>
  <c r="S67" i="22" a="1"/>
  <c r="S67" i="22" s="1"/>
  <c r="T67" i="22" a="1"/>
  <c r="T67" i="22" s="1"/>
  <c r="U67" i="22" a="1"/>
  <c r="U67" i="22" s="1"/>
  <c r="V67" i="22" a="1"/>
  <c r="V67" i="22" s="1"/>
  <c r="W67" i="22" a="1"/>
  <c r="W67" i="22" s="1"/>
  <c r="X67" i="22" a="1"/>
  <c r="X67" i="22" s="1"/>
  <c r="Y67" i="22" a="1"/>
  <c r="Y67" i="22" s="1"/>
  <c r="Z67" i="22" a="1"/>
  <c r="Z67" i="22" s="1"/>
  <c r="I68" i="22" a="1"/>
  <c r="I68" i="22" s="1"/>
  <c r="J68" i="22" a="1"/>
  <c r="J68" i="22" s="1"/>
  <c r="K68" i="22" a="1"/>
  <c r="K68" i="22" s="1"/>
  <c r="L68" i="22" a="1"/>
  <c r="L68" i="22" s="1"/>
  <c r="M68" i="22" a="1"/>
  <c r="M68" i="22" s="1"/>
  <c r="N68" i="22" a="1"/>
  <c r="N68" i="22"/>
  <c r="O68" i="22" a="1"/>
  <c r="O68" i="22" s="1"/>
  <c r="P68" i="22" a="1"/>
  <c r="P68" i="22" s="1"/>
  <c r="Q68" i="22" a="1"/>
  <c r="Q68" i="22" s="1"/>
  <c r="R68" i="22" a="1"/>
  <c r="R68" i="22" s="1"/>
  <c r="S68" i="22" a="1"/>
  <c r="S68" i="22" s="1"/>
  <c r="T68" i="22" a="1"/>
  <c r="T68" i="22" s="1"/>
  <c r="U68" i="22" a="1"/>
  <c r="U68" i="22" s="1"/>
  <c r="V68" i="22" a="1"/>
  <c r="V68" i="22"/>
  <c r="W68" i="22" a="1"/>
  <c r="W68" i="22" s="1"/>
  <c r="X68" i="22" a="1"/>
  <c r="X68" i="22" s="1"/>
  <c r="Y68" i="22" a="1"/>
  <c r="Y68" i="22" s="1"/>
  <c r="Z68" i="22" a="1"/>
  <c r="Z68" i="22" s="1"/>
  <c r="I69" i="22" a="1"/>
  <c r="I69" i="22" s="1"/>
  <c r="J69" i="22" a="1"/>
  <c r="J69" i="22" s="1"/>
  <c r="K69" i="22" a="1"/>
  <c r="K69" i="22" s="1"/>
  <c r="L69" i="22" a="1"/>
  <c r="L69" i="22"/>
  <c r="M69" i="22" a="1"/>
  <c r="M69" i="22" s="1"/>
  <c r="N69" i="22" a="1"/>
  <c r="N69" i="22" s="1"/>
  <c r="O69" i="22" a="1"/>
  <c r="O69" i="22" s="1"/>
  <c r="P69" i="22" a="1"/>
  <c r="P69" i="22" s="1"/>
  <c r="Q69" i="22" a="1"/>
  <c r="Q69" i="22" s="1"/>
  <c r="R69" i="22" a="1"/>
  <c r="R69" i="22" s="1"/>
  <c r="S69" i="22" a="1"/>
  <c r="S69" i="22" s="1"/>
  <c r="T69" i="22" a="1"/>
  <c r="T69" i="22" s="1"/>
  <c r="U69" i="22" a="1"/>
  <c r="U69" i="22" s="1"/>
  <c r="V69" i="22" a="1"/>
  <c r="V69" i="22" s="1"/>
  <c r="W69" i="22" a="1"/>
  <c r="W69" i="22" s="1"/>
  <c r="X69" i="22" a="1"/>
  <c r="X69" i="22" s="1"/>
  <c r="Y69" i="22" a="1"/>
  <c r="Y69" i="22" s="1"/>
  <c r="Z69" i="22" a="1"/>
  <c r="Z69" i="22" s="1"/>
  <c r="I70" i="22" a="1"/>
  <c r="I70" i="22" s="1"/>
  <c r="J70" i="22" a="1"/>
  <c r="J70" i="22"/>
  <c r="K70" i="22" a="1"/>
  <c r="K70" i="22" s="1"/>
  <c r="L70" i="22" a="1"/>
  <c r="L70" i="22" s="1"/>
  <c r="M70" i="22" a="1"/>
  <c r="M70" i="22" s="1"/>
  <c r="N70" i="22" a="1"/>
  <c r="N70" i="22" s="1"/>
  <c r="O70" i="22" a="1"/>
  <c r="O70" i="22" s="1"/>
  <c r="P70" i="22" a="1"/>
  <c r="P70" i="22" s="1"/>
  <c r="Q70" i="22" a="1"/>
  <c r="Q70" i="22" s="1"/>
  <c r="R70" i="22" a="1"/>
  <c r="R70" i="22"/>
  <c r="S70" i="22" a="1"/>
  <c r="S70" i="22" s="1"/>
  <c r="T70" i="22" a="1"/>
  <c r="T70" i="22" s="1"/>
  <c r="U70" i="22" a="1"/>
  <c r="U70" i="22" s="1"/>
  <c r="V70" i="22" a="1"/>
  <c r="V70" i="22" s="1"/>
  <c r="W70" i="22" a="1"/>
  <c r="W70" i="22" s="1"/>
  <c r="X70" i="22" a="1"/>
  <c r="X70" i="22" s="1"/>
  <c r="Y70" i="22" a="1"/>
  <c r="Y70" i="22" s="1"/>
  <c r="Z70" i="22" a="1"/>
  <c r="Z70" i="22"/>
  <c r="I71" i="22" a="1"/>
  <c r="I71" i="22" s="1"/>
  <c r="J71" i="22" a="1"/>
  <c r="J71" i="22" s="1"/>
  <c r="K71" i="22" a="1"/>
  <c r="K71" i="22" s="1"/>
  <c r="L71" i="22" a="1"/>
  <c r="L71" i="22" s="1"/>
  <c r="M71" i="22" a="1"/>
  <c r="M71" i="22" s="1"/>
  <c r="N71" i="22" a="1"/>
  <c r="N71" i="22" s="1"/>
  <c r="O71" i="22" a="1"/>
  <c r="O71" i="22" s="1"/>
  <c r="P71" i="22" a="1"/>
  <c r="P71" i="22" s="1"/>
  <c r="Q71" i="22" a="1"/>
  <c r="Q71" i="22" s="1"/>
  <c r="R71" i="22" a="1"/>
  <c r="R71" i="22" s="1"/>
  <c r="S71" i="22" a="1"/>
  <c r="S71" i="22" s="1"/>
  <c r="T71" i="22" a="1"/>
  <c r="T71" i="22" s="1"/>
  <c r="U71" i="22" a="1"/>
  <c r="U71" i="22" s="1"/>
  <c r="V71" i="22" a="1"/>
  <c r="V71" i="22" s="1"/>
  <c r="W71" i="22" a="1"/>
  <c r="W71" i="22" s="1"/>
  <c r="X71" i="22" a="1"/>
  <c r="X71" i="22"/>
  <c r="Y71" i="22" a="1"/>
  <c r="Y71" i="22" s="1"/>
  <c r="Z71" i="22" a="1"/>
  <c r="Z71" i="22" s="1"/>
  <c r="I72" i="22" a="1"/>
  <c r="I72" i="22" s="1"/>
  <c r="J72" i="22" a="1"/>
  <c r="J72" i="22" s="1"/>
  <c r="K72" i="22" a="1"/>
  <c r="K72" i="22" s="1"/>
  <c r="L72" i="22" a="1"/>
  <c r="L72" i="22" s="1"/>
  <c r="M72" i="22" a="1"/>
  <c r="M72" i="22" s="1"/>
  <c r="N72" i="22" a="1"/>
  <c r="N72" i="22"/>
  <c r="O72" i="22" a="1"/>
  <c r="O72" i="22" s="1"/>
  <c r="P72" i="22" a="1"/>
  <c r="P72" i="22" s="1"/>
  <c r="Q72" i="22" a="1"/>
  <c r="Q72" i="22" s="1"/>
  <c r="R72" i="22" a="1"/>
  <c r="R72" i="22" s="1"/>
  <c r="S72" i="22" a="1"/>
  <c r="S72" i="22" s="1"/>
  <c r="T72" i="22" a="1"/>
  <c r="T72" i="22" s="1"/>
  <c r="U72" i="22" a="1"/>
  <c r="U72" i="22" s="1"/>
  <c r="V72" i="22" a="1"/>
  <c r="V72" i="22" s="1"/>
  <c r="W72" i="22" a="1"/>
  <c r="W72" i="22" s="1"/>
  <c r="X72" i="22" a="1"/>
  <c r="X72" i="22"/>
  <c r="Y72" i="22" a="1"/>
  <c r="Y72" i="22" s="1"/>
  <c r="Z72" i="22" a="1"/>
  <c r="Z72" i="22" s="1"/>
  <c r="I73" i="22" a="1"/>
  <c r="I73" i="22" s="1"/>
  <c r="J73" i="22" a="1"/>
  <c r="J73" i="22" s="1"/>
  <c r="K73" i="22" a="1"/>
  <c r="K73" i="22" s="1"/>
  <c r="L73" i="22" a="1"/>
  <c r="L73" i="22" s="1"/>
  <c r="M73" i="22" a="1"/>
  <c r="M73" i="22" s="1"/>
  <c r="N73" i="22" a="1"/>
  <c r="N73" i="22"/>
  <c r="O73" i="22" a="1"/>
  <c r="O73" i="22" s="1"/>
  <c r="P73" i="22" a="1"/>
  <c r="P73" i="22" s="1"/>
  <c r="Q73" i="22" a="1"/>
  <c r="Q73" i="22" s="1"/>
  <c r="R73" i="22" a="1"/>
  <c r="R73" i="22" s="1"/>
  <c r="S73" i="22" a="1"/>
  <c r="S73" i="22" s="1"/>
  <c r="T73" i="22" a="1"/>
  <c r="T73" i="22" s="1"/>
  <c r="U73" i="22" a="1"/>
  <c r="U73" i="22" s="1"/>
  <c r="V73" i="22" a="1"/>
  <c r="V73" i="22"/>
  <c r="W73" i="22" a="1"/>
  <c r="W73" i="22" s="1"/>
  <c r="X73" i="22" a="1"/>
  <c r="X73" i="22" s="1"/>
  <c r="Y73" i="22" a="1"/>
  <c r="Y73" i="22" s="1"/>
  <c r="Z73" i="22" a="1"/>
  <c r="Z73" i="22" s="1"/>
  <c r="I74" i="22" a="1"/>
  <c r="I74" i="22" s="1"/>
  <c r="J74" i="22" a="1"/>
  <c r="J74" i="22" s="1"/>
  <c r="K74" i="22" a="1"/>
  <c r="K74" i="22" s="1"/>
  <c r="L74" i="22" a="1"/>
  <c r="L74" i="22" s="1"/>
  <c r="M74" i="22" a="1"/>
  <c r="M74" i="22"/>
  <c r="N74" i="22" a="1"/>
  <c r="N74" i="22" s="1"/>
  <c r="O74" i="22" a="1"/>
  <c r="O74" i="22" s="1"/>
  <c r="P74" i="22" a="1"/>
  <c r="P74" i="22" s="1"/>
  <c r="Q74" i="22" a="1"/>
  <c r="Q74" i="22"/>
  <c r="R74" i="22" a="1"/>
  <c r="R74" i="22" s="1"/>
  <c r="S74" i="22" a="1"/>
  <c r="S74" i="22" s="1"/>
  <c r="T74" i="22" a="1"/>
  <c r="T74" i="22" s="1"/>
  <c r="U74" i="22" a="1"/>
  <c r="U74" i="22"/>
  <c r="V74" i="22" a="1"/>
  <c r="V74" i="22" s="1"/>
  <c r="W74" i="22" a="1"/>
  <c r="W74" i="22" s="1"/>
  <c r="X74" i="22" a="1"/>
  <c r="X74" i="22" s="1"/>
  <c r="Y74" i="22" a="1"/>
  <c r="Y74" i="22" s="1"/>
  <c r="Z74" i="22" a="1"/>
  <c r="Z74" i="22" s="1"/>
  <c r="I75" i="22" a="1"/>
  <c r="I75" i="22" s="1"/>
  <c r="J75" i="22" a="1"/>
  <c r="J75" i="22" s="1"/>
  <c r="K75" i="22" a="1"/>
  <c r="K75" i="22"/>
  <c r="L75" i="22" a="1"/>
  <c r="L75" i="22" s="1"/>
  <c r="M75" i="22" a="1"/>
  <c r="M75" i="22" s="1"/>
  <c r="N75" i="22" a="1"/>
  <c r="N75" i="22" s="1"/>
  <c r="O75" i="22" a="1"/>
  <c r="O75" i="22"/>
  <c r="P75" i="22" a="1"/>
  <c r="P75" i="22" s="1"/>
  <c r="Q75" i="22" a="1"/>
  <c r="Q75" i="22" s="1"/>
  <c r="R75" i="22" a="1"/>
  <c r="R75" i="22" s="1"/>
  <c r="S75" i="22" a="1"/>
  <c r="S75" i="22"/>
  <c r="T75" i="22" a="1"/>
  <c r="T75" i="22" s="1"/>
  <c r="U75" i="22" a="1"/>
  <c r="U75" i="22" s="1"/>
  <c r="V75" i="22" a="1"/>
  <c r="V75" i="22" s="1"/>
  <c r="W75" i="22" a="1"/>
  <c r="W75" i="22" s="1"/>
  <c r="X75" i="22" a="1"/>
  <c r="X75" i="22" s="1"/>
  <c r="Y75" i="22" a="1"/>
  <c r="Y75" i="22" s="1"/>
  <c r="Z75" i="22" a="1"/>
  <c r="Z75" i="22" s="1"/>
  <c r="I76" i="22" a="1"/>
  <c r="I76" i="22"/>
  <c r="J76" i="22" a="1"/>
  <c r="J76" i="22" s="1"/>
  <c r="K76" i="22" a="1"/>
  <c r="K76" i="22" s="1"/>
  <c r="L76" i="22" a="1"/>
  <c r="L76" i="22" s="1"/>
  <c r="M76" i="22" a="1"/>
  <c r="M76" i="22"/>
  <c r="N76" i="22" a="1"/>
  <c r="N76" i="22" s="1"/>
  <c r="O76" i="22" a="1"/>
  <c r="O76" i="22" s="1"/>
  <c r="P76" i="22" a="1"/>
  <c r="P76" i="22" s="1"/>
  <c r="Q76" i="22" a="1"/>
  <c r="Q76" i="22"/>
  <c r="R76" i="22" a="1"/>
  <c r="R76" i="22" s="1"/>
  <c r="S76" i="22" a="1"/>
  <c r="S76" i="22" s="1"/>
  <c r="T76" i="22" a="1"/>
  <c r="T76" i="22" s="1"/>
  <c r="U76" i="22" a="1"/>
  <c r="U76" i="22" s="1"/>
  <c r="V76" i="22" a="1"/>
  <c r="V76" i="22" s="1"/>
  <c r="W76" i="22" a="1"/>
  <c r="W76" i="22" s="1"/>
  <c r="X76" i="22" a="1"/>
  <c r="X76" i="22" s="1"/>
  <c r="Y76" i="22" a="1"/>
  <c r="Y76" i="22"/>
  <c r="Z76" i="22" a="1"/>
  <c r="Z76" i="22" s="1"/>
  <c r="I77" i="22" a="1"/>
  <c r="I77" i="22" s="1"/>
  <c r="J77" i="22" a="1"/>
  <c r="J77" i="22" s="1"/>
  <c r="K77" i="22" a="1"/>
  <c r="K77" i="22" s="1"/>
  <c r="L77" i="22" a="1"/>
  <c r="L77" i="22" s="1"/>
  <c r="M77" i="22" a="1"/>
  <c r="M77" i="22" s="1"/>
  <c r="N77" i="22" a="1"/>
  <c r="N77" i="22" s="1"/>
  <c r="O77" i="22" a="1"/>
  <c r="O77" i="22"/>
  <c r="P77" i="22" a="1"/>
  <c r="P77" i="22" s="1"/>
  <c r="Q77" i="22" a="1"/>
  <c r="Q77" i="22" s="1"/>
  <c r="R77" i="22" a="1"/>
  <c r="R77" i="22" s="1"/>
  <c r="S77" i="22" a="1"/>
  <c r="S77" i="22" s="1"/>
  <c r="T77" i="22" a="1"/>
  <c r="T77" i="22" s="1"/>
  <c r="U77" i="22" a="1"/>
  <c r="U77" i="22" s="1"/>
  <c r="V77" i="22" a="1"/>
  <c r="V77" i="22" s="1"/>
  <c r="W77" i="22" a="1"/>
  <c r="W77" i="22" s="1"/>
  <c r="X77" i="22" a="1"/>
  <c r="X77" i="22" s="1"/>
  <c r="Y77" i="22" a="1"/>
  <c r="Y77" i="22" s="1"/>
  <c r="Z77" i="22" a="1"/>
  <c r="Z77" i="22" s="1"/>
  <c r="I78" i="22" a="1"/>
  <c r="I78" i="22" s="1"/>
  <c r="J78" i="22" a="1"/>
  <c r="J78" i="22" s="1"/>
  <c r="K78" i="22" a="1"/>
  <c r="K78" i="22" s="1"/>
  <c r="L78" i="22" a="1"/>
  <c r="L78" i="22" s="1"/>
  <c r="M78" i="22" a="1"/>
  <c r="M78" i="22"/>
  <c r="N78" i="22" a="1"/>
  <c r="N78" i="22" s="1"/>
  <c r="O78" i="22" a="1"/>
  <c r="O78" i="22" s="1"/>
  <c r="P78" i="22" a="1"/>
  <c r="P78" i="22" s="1"/>
  <c r="Q78" i="22" a="1"/>
  <c r="Q78" i="22" s="1"/>
  <c r="R78" i="22" a="1"/>
  <c r="R78" i="22" s="1"/>
  <c r="S78" i="22" a="1"/>
  <c r="S78" i="22" s="1"/>
  <c r="T78" i="22" a="1"/>
  <c r="T78" i="22" s="1"/>
  <c r="U78" i="22" a="1"/>
  <c r="U78" i="22" s="1"/>
  <c r="V78" i="22" a="1"/>
  <c r="V78" i="22" s="1"/>
  <c r="W78" i="22" a="1"/>
  <c r="W78" i="22" s="1"/>
  <c r="X78" i="22" a="1"/>
  <c r="X78" i="22" s="1"/>
  <c r="Y78" i="22" a="1"/>
  <c r="Y78" i="22" s="1"/>
  <c r="Z78" i="22" a="1"/>
  <c r="Z78" i="22" s="1"/>
  <c r="I79" i="22" a="1"/>
  <c r="I79" i="22" s="1"/>
  <c r="J79" i="22" a="1"/>
  <c r="J79" i="22" s="1"/>
  <c r="K79" i="22" a="1"/>
  <c r="K79" i="22" s="1"/>
  <c r="L79" i="22" a="1"/>
  <c r="L79" i="22" s="1"/>
  <c r="M79" i="22" a="1"/>
  <c r="M79" i="22" s="1"/>
  <c r="N79" i="22" a="1"/>
  <c r="N79" i="22" s="1"/>
  <c r="O79" i="22" a="1"/>
  <c r="O79" i="22" s="1"/>
  <c r="P79" i="22" a="1"/>
  <c r="P79" i="22" s="1"/>
  <c r="Q79" i="22" a="1"/>
  <c r="Q79" i="22" s="1"/>
  <c r="R79" i="22" a="1"/>
  <c r="R79" i="22" s="1"/>
  <c r="S79" i="22" a="1"/>
  <c r="S79" i="22" s="1"/>
  <c r="T79" i="22" a="1"/>
  <c r="T79" i="22" s="1"/>
  <c r="U79" i="22" a="1"/>
  <c r="U79" i="22" s="1"/>
  <c r="V79" i="22" a="1"/>
  <c r="V79" i="22" s="1"/>
  <c r="W79" i="22" a="1"/>
  <c r="W79" i="22" s="1"/>
  <c r="X79" i="22" a="1"/>
  <c r="X79" i="22" s="1"/>
  <c r="Y79" i="22" a="1"/>
  <c r="Y79" i="22" s="1"/>
  <c r="Z79" i="22" a="1"/>
  <c r="Z79" i="22" s="1"/>
  <c r="I80" i="22" a="1"/>
  <c r="I80" i="22"/>
  <c r="J80" i="22" a="1"/>
  <c r="J80" i="22" s="1"/>
  <c r="K80" i="22" a="1"/>
  <c r="K80" i="22" s="1"/>
  <c r="L80" i="22" a="1"/>
  <c r="L80" i="22" s="1"/>
  <c r="M80" i="22" a="1"/>
  <c r="M80" i="22" s="1"/>
  <c r="N80" i="22" a="1"/>
  <c r="N80" i="22" s="1"/>
  <c r="O80" i="22" a="1"/>
  <c r="O80" i="22" s="1"/>
  <c r="P80" i="22" a="1"/>
  <c r="P80" i="22" s="1"/>
  <c r="Q80" i="22" a="1"/>
  <c r="Q80" i="22" s="1"/>
  <c r="R80" i="22" a="1"/>
  <c r="R80" i="22" s="1"/>
  <c r="S80" i="22" a="1"/>
  <c r="S80" i="22" s="1"/>
  <c r="T80" i="22" a="1"/>
  <c r="T80" i="22" s="1"/>
  <c r="U80" i="22" a="1"/>
  <c r="U80" i="22" s="1"/>
  <c r="V80" i="22" a="1"/>
  <c r="V80" i="22" s="1"/>
  <c r="W80" i="22" a="1"/>
  <c r="W80" i="22" s="1"/>
  <c r="X80" i="22" a="1"/>
  <c r="X80" i="22" s="1"/>
  <c r="Y80" i="22" a="1"/>
  <c r="Y80" i="22"/>
  <c r="Z80" i="22" a="1"/>
  <c r="Z80" i="22" s="1"/>
  <c r="I81" i="22" a="1"/>
  <c r="I81" i="22" s="1"/>
  <c r="J81" i="22" a="1"/>
  <c r="J81" i="22" s="1"/>
  <c r="K81" i="22" a="1"/>
  <c r="K81" i="22" s="1"/>
  <c r="L81" i="22" a="1"/>
  <c r="L81" i="22" s="1"/>
  <c r="M81" i="22" a="1"/>
  <c r="M81" i="22" s="1"/>
  <c r="N81" i="22" a="1"/>
  <c r="N81" i="22" s="1"/>
  <c r="O81" i="22" a="1"/>
  <c r="O81" i="22" s="1"/>
  <c r="P81" i="22" a="1"/>
  <c r="P81" i="22" s="1"/>
  <c r="Q81" i="22" a="1"/>
  <c r="Q81" i="22" s="1"/>
  <c r="R81" i="22" a="1"/>
  <c r="R81" i="22" s="1"/>
  <c r="S81" i="22" a="1"/>
  <c r="S81" i="22" s="1"/>
  <c r="T81" i="22" a="1"/>
  <c r="T81" i="22" s="1"/>
  <c r="U81" i="22" a="1"/>
  <c r="U81" i="22" s="1"/>
  <c r="V81" i="22" a="1"/>
  <c r="V81" i="22" s="1"/>
  <c r="W81" i="22" a="1"/>
  <c r="W81" i="22"/>
  <c r="X81" i="22" a="1"/>
  <c r="X81" i="22" s="1"/>
  <c r="Y81" i="22" a="1"/>
  <c r="Y81" i="22" s="1"/>
  <c r="Z81" i="22" a="1"/>
  <c r="Z81" i="22" s="1"/>
  <c r="I82" i="22" a="1"/>
  <c r="I82" i="22" s="1"/>
  <c r="J82" i="22" a="1"/>
  <c r="J82" i="22" s="1"/>
  <c r="K82" i="22" a="1"/>
  <c r="K82" i="22" s="1"/>
  <c r="L82" i="22" a="1"/>
  <c r="L82" i="22" s="1"/>
  <c r="M82" i="22" a="1"/>
  <c r="M82" i="22" s="1"/>
  <c r="N82" i="22" a="1"/>
  <c r="N82" i="22" s="1"/>
  <c r="O82" i="22" a="1"/>
  <c r="O82" i="22" s="1"/>
  <c r="P82" i="22" a="1"/>
  <c r="P82" i="22" s="1"/>
  <c r="Q82" i="22" a="1"/>
  <c r="Q82" i="22" s="1"/>
  <c r="R82" i="22" a="1"/>
  <c r="R82" i="22" s="1"/>
  <c r="S82" i="22" a="1"/>
  <c r="S82" i="22" s="1"/>
  <c r="T82" i="22" a="1"/>
  <c r="T82" i="22" s="1"/>
  <c r="U82" i="22" a="1"/>
  <c r="U82" i="22" s="1"/>
  <c r="V82" i="22" a="1"/>
  <c r="V82" i="22" s="1"/>
  <c r="W82" i="22" a="1"/>
  <c r="W82" i="22" s="1"/>
  <c r="X82" i="22" a="1"/>
  <c r="X82" i="22" s="1"/>
  <c r="Y82" i="22" a="1"/>
  <c r="Y82" i="22" s="1"/>
  <c r="Z82" i="22" a="1"/>
  <c r="Z82" i="22" s="1"/>
  <c r="I83" i="22" a="1"/>
  <c r="I83" i="22" s="1"/>
  <c r="J83" i="22" a="1"/>
  <c r="J83" i="22" s="1"/>
  <c r="K83" i="22" a="1"/>
  <c r="K83" i="22" s="1"/>
  <c r="L83" i="22" a="1"/>
  <c r="L83" i="22" s="1"/>
  <c r="M83" i="22" a="1"/>
  <c r="M83" i="22"/>
  <c r="N83" i="22" a="1"/>
  <c r="N83" i="22" s="1"/>
  <c r="O83" i="22" a="1"/>
  <c r="O83" i="22" s="1"/>
  <c r="P83" i="22" a="1"/>
  <c r="P83" i="22" s="1"/>
  <c r="Q83" i="22" a="1"/>
  <c r="Q83" i="22" s="1"/>
  <c r="R83" i="22" a="1"/>
  <c r="R83" i="22" s="1"/>
  <c r="S83" i="22" a="1"/>
  <c r="S83" i="22" s="1"/>
  <c r="T83" i="22" a="1"/>
  <c r="T83" i="22" s="1"/>
  <c r="U83" i="22" a="1"/>
  <c r="U83" i="22"/>
  <c r="V83" i="22" a="1"/>
  <c r="V83" i="22" s="1"/>
  <c r="W83" i="22" a="1"/>
  <c r="W83" i="22" s="1"/>
  <c r="X83" i="22" a="1"/>
  <c r="X83" i="22" s="1"/>
  <c r="Y83" i="22" a="1"/>
  <c r="Y83" i="22"/>
  <c r="Z83" i="22" a="1"/>
  <c r="Z83" i="22" s="1"/>
  <c r="I84" i="22" a="1"/>
  <c r="I84" i="22" s="1"/>
  <c r="J84" i="22" a="1"/>
  <c r="J84" i="22" s="1"/>
  <c r="K84" i="22" a="1"/>
  <c r="K84" i="22"/>
  <c r="L84" i="22" a="1"/>
  <c r="L84" i="22" s="1"/>
  <c r="M84" i="22" a="1"/>
  <c r="M84" i="22" s="1"/>
  <c r="N84" i="22" a="1"/>
  <c r="N84" i="22" s="1"/>
  <c r="O84" i="22" a="1"/>
  <c r="O84" i="22" s="1"/>
  <c r="P84" i="22" a="1"/>
  <c r="P84" i="22" s="1"/>
  <c r="Q84" i="22" a="1"/>
  <c r="Q84" i="22" s="1"/>
  <c r="R84" i="22" a="1"/>
  <c r="R84" i="22" s="1"/>
  <c r="S84" i="22" a="1"/>
  <c r="S84" i="22"/>
  <c r="T84" i="22" a="1"/>
  <c r="T84" i="22" s="1"/>
  <c r="U84" i="22" a="1"/>
  <c r="U84" i="22" s="1"/>
  <c r="V84" i="22" a="1"/>
  <c r="V84" i="22" s="1"/>
  <c r="W84" i="22" a="1"/>
  <c r="W84" i="22"/>
  <c r="X84" i="22" a="1"/>
  <c r="X84" i="22" s="1"/>
  <c r="Y84" i="22" a="1"/>
  <c r="Y84" i="22" s="1"/>
  <c r="Z84" i="22" a="1"/>
  <c r="Z84" i="22" s="1"/>
  <c r="I85" i="22" a="1"/>
  <c r="I85" i="22"/>
  <c r="J85" i="22" a="1"/>
  <c r="J85" i="22" s="1"/>
  <c r="K85" i="22" a="1"/>
  <c r="K85" i="22" s="1"/>
  <c r="L85" i="22" a="1"/>
  <c r="L85" i="22" s="1"/>
  <c r="M85" i="22" a="1"/>
  <c r="M85" i="22" s="1"/>
  <c r="N85" i="22" a="1"/>
  <c r="N85" i="22" s="1"/>
  <c r="O85" i="22" a="1"/>
  <c r="O85" i="22" s="1"/>
  <c r="P85" i="22" a="1"/>
  <c r="P85" i="22" s="1"/>
  <c r="Q85" i="22" a="1"/>
  <c r="Q85" i="22"/>
  <c r="R85" i="22" a="1"/>
  <c r="R85" i="22" s="1"/>
  <c r="S85" i="22" a="1"/>
  <c r="S85" i="22" s="1"/>
  <c r="T85" i="22" a="1"/>
  <c r="T85" i="22" s="1"/>
  <c r="U85" i="22" a="1"/>
  <c r="U85" i="22"/>
  <c r="V85" i="22" a="1"/>
  <c r="V85" i="22" s="1"/>
  <c r="W85" i="22" a="1"/>
  <c r="W85" i="22" s="1"/>
  <c r="X85" i="22" a="1"/>
  <c r="X85" i="22" s="1"/>
  <c r="Y85" i="22" a="1"/>
  <c r="Y85" i="22"/>
  <c r="Z85" i="22" a="1"/>
  <c r="Z85" i="22" s="1"/>
  <c r="I86" i="22" a="1"/>
  <c r="I86" i="22" s="1"/>
  <c r="J86" i="22" a="1"/>
  <c r="J86" i="22" s="1"/>
  <c r="K86" i="22" a="1"/>
  <c r="K86" i="22" s="1"/>
  <c r="L86" i="22" a="1"/>
  <c r="L86" i="22" s="1"/>
  <c r="M86" i="22" a="1"/>
  <c r="M86" i="22" s="1"/>
  <c r="N86" i="22" a="1"/>
  <c r="N86" i="22" s="1"/>
  <c r="O86" i="22" a="1"/>
  <c r="O86" i="22"/>
  <c r="P86" i="22" a="1"/>
  <c r="P86" i="22" s="1"/>
  <c r="Q86" i="22" a="1"/>
  <c r="Q86" i="22" s="1"/>
  <c r="R86" i="22" a="1"/>
  <c r="R86" i="22" s="1"/>
  <c r="S86" i="22" a="1"/>
  <c r="S86" i="22"/>
  <c r="T86" i="22" a="1"/>
  <c r="T86" i="22" s="1"/>
  <c r="U86" i="22" a="1"/>
  <c r="U86" i="22" s="1"/>
  <c r="V86" i="22" a="1"/>
  <c r="V86" i="22" s="1"/>
  <c r="W86" i="22" a="1"/>
  <c r="W86" i="22"/>
  <c r="X86" i="22" a="1"/>
  <c r="X86" i="22" s="1"/>
  <c r="Y86" i="22" a="1"/>
  <c r="Y86" i="22" s="1"/>
  <c r="Z86" i="22" a="1"/>
  <c r="Z86" i="22" s="1"/>
  <c r="I87" i="22" a="1"/>
  <c r="I87" i="22" s="1"/>
  <c r="J87" i="22" a="1"/>
  <c r="J87" i="22" s="1"/>
  <c r="K87" i="22" a="1"/>
  <c r="K87" i="22" s="1"/>
  <c r="L87" i="22" a="1"/>
  <c r="L87" i="22" s="1"/>
  <c r="M87" i="22" a="1"/>
  <c r="M87" i="22"/>
  <c r="N87" i="22" a="1"/>
  <c r="N87" i="22" s="1"/>
  <c r="O87" i="22" a="1"/>
  <c r="O87" i="22" s="1"/>
  <c r="P87" i="22" a="1"/>
  <c r="P87" i="22" s="1"/>
  <c r="Q87" i="22" a="1"/>
  <c r="Q87" i="22"/>
  <c r="R87" i="22" a="1"/>
  <c r="R87" i="22" s="1"/>
  <c r="S87" i="22" a="1"/>
  <c r="S87" i="22" s="1"/>
  <c r="T87" i="22" a="1"/>
  <c r="T87" i="22" s="1"/>
  <c r="U87" i="22" a="1"/>
  <c r="U87" i="22"/>
  <c r="V87" i="22" a="1"/>
  <c r="V87" i="22" s="1"/>
  <c r="W87" i="22" a="1"/>
  <c r="W87" i="22" s="1"/>
  <c r="X87" i="22" a="1"/>
  <c r="X87" i="22" s="1"/>
  <c r="Y87" i="22" a="1"/>
  <c r="Y87" i="22"/>
  <c r="Z87" i="22" a="1"/>
  <c r="Z87" i="22" s="1"/>
  <c r="I88" i="22" a="1"/>
  <c r="I88" i="22" s="1"/>
  <c r="J88" i="22" a="1"/>
  <c r="J88" i="22" s="1"/>
  <c r="K88" i="22" a="1"/>
  <c r="K88" i="22" s="1"/>
  <c r="L88" i="22" a="1"/>
  <c r="L88" i="22" s="1"/>
  <c r="M88" i="22" a="1"/>
  <c r="M88" i="22" s="1"/>
  <c r="N88" i="22" a="1"/>
  <c r="N88" i="22" s="1"/>
  <c r="O88" i="22" a="1"/>
  <c r="O88" i="22"/>
  <c r="P88" i="22" a="1"/>
  <c r="P88" i="22" s="1"/>
  <c r="Q88" i="22" a="1"/>
  <c r="Q88" i="22" s="1"/>
  <c r="R88" i="22" a="1"/>
  <c r="R88" i="22" s="1"/>
  <c r="S88" i="22" a="1"/>
  <c r="S88" i="22"/>
  <c r="T88" i="22" a="1"/>
  <c r="T88" i="22" s="1"/>
  <c r="U88" i="22" a="1"/>
  <c r="U88" i="22" s="1"/>
  <c r="V88" i="22" a="1"/>
  <c r="V88" i="22" s="1"/>
  <c r="W88" i="22" a="1"/>
  <c r="W88" i="22"/>
  <c r="X88" i="22" a="1"/>
  <c r="X88" i="22" s="1"/>
  <c r="Y88" i="22" a="1"/>
  <c r="Y88" i="22" s="1"/>
  <c r="Z88" i="22" a="1"/>
  <c r="Z88" i="22" s="1"/>
  <c r="I89" i="22" a="1"/>
  <c r="I89" i="22" s="1"/>
  <c r="J89" i="22" a="1"/>
  <c r="J89" i="22" s="1"/>
  <c r="K89" i="22" a="1"/>
  <c r="K89" i="22" s="1"/>
  <c r="L89" i="22" a="1"/>
  <c r="L89" i="22" s="1"/>
  <c r="M89" i="22" a="1"/>
  <c r="M89" i="22"/>
  <c r="N89" i="22" a="1"/>
  <c r="N89" i="22" s="1"/>
  <c r="O89" i="22" a="1"/>
  <c r="O89" i="22" s="1"/>
  <c r="P89" i="22" a="1"/>
  <c r="P89" i="22" s="1"/>
  <c r="Q89" i="22" a="1"/>
  <c r="Q89" i="22"/>
  <c r="R89" i="22" a="1"/>
  <c r="R89" i="22" s="1"/>
  <c r="S89" i="22" a="1"/>
  <c r="S89" i="22" s="1"/>
  <c r="T89" i="22" a="1"/>
  <c r="T89" i="22" s="1"/>
  <c r="U89" i="22" a="1"/>
  <c r="U89" i="22" s="1"/>
  <c r="V89" i="22" a="1"/>
  <c r="V89" i="22" s="1"/>
  <c r="W89" i="22" a="1"/>
  <c r="W89" i="22"/>
  <c r="X89" i="22" a="1"/>
  <c r="X89" i="22" s="1"/>
  <c r="Y89" i="22" a="1"/>
  <c r="Y89" i="22" s="1"/>
  <c r="Z89" i="22" a="1"/>
  <c r="Z89" i="22" s="1"/>
  <c r="J2" i="22" a="1"/>
  <c r="J2" i="22" s="1"/>
  <c r="K2" i="22" a="1"/>
  <c r="K2" i="22" s="1"/>
  <c r="L2" i="22" a="1"/>
  <c r="L2" i="22" s="1"/>
  <c r="M2" i="22" a="1"/>
  <c r="M2" i="22" s="1"/>
  <c r="N2" i="22" a="1"/>
  <c r="N2" i="22" s="1"/>
  <c r="O2" i="22" a="1"/>
  <c r="O2" i="22"/>
  <c r="P2" i="22" a="1"/>
  <c r="P2" i="22" s="1"/>
  <c r="Q2" i="22" a="1"/>
  <c r="Q2" i="22" s="1"/>
  <c r="R2" i="22" a="1"/>
  <c r="R2" i="22" s="1"/>
  <c r="S2" i="22" a="1"/>
  <c r="S2" i="22"/>
  <c r="T2" i="22" a="1"/>
  <c r="T2" i="22" s="1"/>
  <c r="U2" i="22" a="1"/>
  <c r="U2" i="22" s="1"/>
  <c r="V2" i="22" a="1"/>
  <c r="V2" i="22" s="1"/>
  <c r="W2" i="22" a="1"/>
  <c r="W2" i="22" s="1"/>
  <c r="X2" i="22" a="1"/>
  <c r="X2" i="22" s="1"/>
  <c r="Y2" i="22" a="1"/>
  <c r="Y2" i="22"/>
  <c r="Z2" i="22" a="1"/>
  <c r="Z2" i="22" s="1"/>
  <c r="I2" i="22" a="1"/>
  <c r="I2" i="22" s="1"/>
  <c r="H3" i="19" a="1"/>
  <c r="H3" i="19" s="1"/>
  <c r="I3" i="19" a="1"/>
  <c r="I3" i="19"/>
  <c r="J3" i="19" a="1"/>
  <c r="J3" i="19" s="1"/>
  <c r="K3" i="19" a="1"/>
  <c r="K3" i="19" s="1"/>
  <c r="L3" i="19" a="1"/>
  <c r="L3" i="19" s="1"/>
  <c r="M3" i="19" a="1"/>
  <c r="M3" i="19" s="1"/>
  <c r="N3" i="19" a="1"/>
  <c r="N3" i="19" s="1"/>
  <c r="O3" i="19" a="1"/>
  <c r="O3" i="19"/>
  <c r="P3" i="19" a="1"/>
  <c r="P3" i="19" s="1"/>
  <c r="Q3" i="19" a="1"/>
  <c r="Q3" i="19" s="1"/>
  <c r="H4" i="19" a="1"/>
  <c r="H4" i="19" s="1"/>
  <c r="I4" i="19" a="1"/>
  <c r="I4" i="19" s="1"/>
  <c r="J4" i="19" a="1"/>
  <c r="J4" i="19" s="1"/>
  <c r="K4" i="19" a="1"/>
  <c r="K4" i="19" s="1"/>
  <c r="L4" i="19" a="1"/>
  <c r="L4" i="19" s="1"/>
  <c r="M4" i="19" a="1"/>
  <c r="M4" i="19"/>
  <c r="N4" i="19" a="1"/>
  <c r="N4" i="19" s="1"/>
  <c r="O4" i="19" a="1"/>
  <c r="O4" i="19"/>
  <c r="P4" i="19" a="1"/>
  <c r="P4" i="19" s="1"/>
  <c r="Q4" i="19" a="1"/>
  <c r="Q4" i="19" s="1"/>
  <c r="H5" i="19" a="1"/>
  <c r="H5" i="19" s="1"/>
  <c r="I5" i="19" a="1"/>
  <c r="I5" i="19" s="1"/>
  <c r="J5" i="19" a="1"/>
  <c r="J5" i="19" s="1"/>
  <c r="K5" i="19" a="1"/>
  <c r="K5" i="19"/>
  <c r="L5" i="19" a="1"/>
  <c r="L5" i="19" s="1"/>
  <c r="M5" i="19" a="1"/>
  <c r="M5" i="19"/>
  <c r="N5" i="19" a="1"/>
  <c r="N5" i="19" s="1"/>
  <c r="O5" i="19" a="1"/>
  <c r="O5" i="19"/>
  <c r="P5" i="19" a="1"/>
  <c r="P5" i="19" s="1"/>
  <c r="Q5" i="19" a="1"/>
  <c r="Q5" i="19" s="1"/>
  <c r="H6" i="19" a="1"/>
  <c r="H6" i="19" s="1"/>
  <c r="I6" i="19" a="1"/>
  <c r="I6" i="19"/>
  <c r="J6" i="19" a="1"/>
  <c r="J6" i="19" s="1"/>
  <c r="K6" i="19" a="1"/>
  <c r="K6" i="19"/>
  <c r="L6" i="19" a="1"/>
  <c r="L6" i="19" s="1"/>
  <c r="M6" i="19" a="1"/>
  <c r="M6" i="19"/>
  <c r="N6" i="19" a="1"/>
  <c r="N6" i="19" s="1"/>
  <c r="O6" i="19" a="1"/>
  <c r="O6" i="19" s="1"/>
  <c r="P6" i="19" a="1"/>
  <c r="P6" i="19" s="1"/>
  <c r="Q6" i="19" a="1"/>
  <c r="Q6" i="19"/>
  <c r="H7" i="19" a="1"/>
  <c r="H7" i="19" s="1"/>
  <c r="I7" i="19" a="1"/>
  <c r="I7" i="19" s="1"/>
  <c r="J7" i="19" a="1"/>
  <c r="J7" i="19" s="1"/>
  <c r="K7" i="19" a="1"/>
  <c r="K7" i="19"/>
  <c r="L7" i="19" a="1"/>
  <c r="L7" i="19" s="1"/>
  <c r="M7" i="19" a="1"/>
  <c r="M7" i="19" s="1"/>
  <c r="N7" i="19" a="1"/>
  <c r="N7" i="19" s="1"/>
  <c r="O7" i="19" a="1"/>
  <c r="O7" i="19"/>
  <c r="P7" i="19" a="1"/>
  <c r="P7" i="19" s="1"/>
  <c r="Q7" i="19" a="1"/>
  <c r="Q7" i="19" s="1"/>
  <c r="H8" i="19" a="1"/>
  <c r="H8" i="19" s="1"/>
  <c r="I8" i="19" a="1"/>
  <c r="I8" i="19"/>
  <c r="J8" i="19" a="1"/>
  <c r="J8" i="19" s="1"/>
  <c r="K8" i="19" a="1"/>
  <c r="K8" i="19" s="1"/>
  <c r="L8" i="19" a="1"/>
  <c r="L8" i="19" s="1"/>
  <c r="M8" i="19" a="1"/>
  <c r="M8" i="19"/>
  <c r="N8" i="19" a="1"/>
  <c r="N8" i="19" s="1"/>
  <c r="O8" i="19" a="1"/>
  <c r="O8" i="19" s="1"/>
  <c r="P8" i="19" a="1"/>
  <c r="P8" i="19" s="1"/>
  <c r="Q8" i="19" a="1"/>
  <c r="Q8" i="19"/>
  <c r="H9" i="19" a="1"/>
  <c r="H9" i="19" s="1"/>
  <c r="I9" i="19" a="1"/>
  <c r="I9" i="19" s="1"/>
  <c r="J9" i="19" a="1"/>
  <c r="J9" i="19" s="1"/>
  <c r="K9" i="19" a="1"/>
  <c r="K9" i="19"/>
  <c r="L9" i="19" a="1"/>
  <c r="L9" i="19" s="1"/>
  <c r="M9" i="19" a="1"/>
  <c r="M9" i="19"/>
  <c r="N9" i="19" a="1"/>
  <c r="N9" i="19" s="1"/>
  <c r="O9" i="19" a="1"/>
  <c r="O9" i="19"/>
  <c r="P9" i="19" a="1"/>
  <c r="P9" i="19" s="1"/>
  <c r="Q9" i="19" a="1"/>
  <c r="Q9" i="19" s="1"/>
  <c r="H10" i="19" a="1"/>
  <c r="H10" i="19" s="1"/>
  <c r="I10" i="19" a="1"/>
  <c r="I10" i="19"/>
  <c r="J10" i="19" a="1"/>
  <c r="J10" i="19" s="1"/>
  <c r="K10" i="19" a="1"/>
  <c r="K10" i="19" s="1"/>
  <c r="L10" i="19" a="1"/>
  <c r="L10" i="19" s="1"/>
  <c r="M10" i="19" a="1"/>
  <c r="M10" i="19"/>
  <c r="N10" i="19" a="1"/>
  <c r="N10" i="19" s="1"/>
  <c r="O10" i="19" a="1"/>
  <c r="O10" i="19" s="1"/>
  <c r="P10" i="19" a="1"/>
  <c r="P10" i="19" s="1"/>
  <c r="Q10" i="19" a="1"/>
  <c r="Q10" i="19"/>
  <c r="H11" i="19" a="1"/>
  <c r="H11" i="19" s="1"/>
  <c r="I11" i="19" a="1"/>
  <c r="I11" i="19"/>
  <c r="J11" i="19" a="1"/>
  <c r="J11" i="19" s="1"/>
  <c r="K11" i="19" a="1"/>
  <c r="K11" i="19"/>
  <c r="L11" i="19" a="1"/>
  <c r="L11" i="19" s="1"/>
  <c r="M11" i="19" a="1"/>
  <c r="M11" i="19" s="1"/>
  <c r="N11" i="19" a="1"/>
  <c r="N11" i="19" s="1"/>
  <c r="O11" i="19" a="1"/>
  <c r="O11" i="19"/>
  <c r="P11" i="19" a="1"/>
  <c r="P11" i="19" s="1"/>
  <c r="Q11" i="19" a="1"/>
  <c r="Q11" i="19" s="1"/>
  <c r="H12" i="19" a="1"/>
  <c r="H12" i="19" s="1"/>
  <c r="I12" i="19" a="1"/>
  <c r="I12" i="19"/>
  <c r="J12" i="19" a="1"/>
  <c r="J12" i="19" s="1"/>
  <c r="K12" i="19" a="1"/>
  <c r="K12" i="19" s="1"/>
  <c r="L12" i="19" a="1"/>
  <c r="L12" i="19" s="1"/>
  <c r="M12" i="19" a="1"/>
  <c r="M12" i="19"/>
  <c r="N12" i="19" a="1"/>
  <c r="N12" i="19" s="1"/>
  <c r="O12" i="19" a="1"/>
  <c r="O12" i="19" s="1"/>
  <c r="P12" i="19" a="1"/>
  <c r="P12" i="19" s="1"/>
  <c r="Q12" i="19" a="1"/>
  <c r="Q12" i="19"/>
  <c r="H13" i="19" a="1"/>
  <c r="H13" i="19" s="1"/>
  <c r="I13" i="19" a="1"/>
  <c r="I13" i="19" s="1"/>
  <c r="J13" i="19" a="1"/>
  <c r="J13" i="19" s="1"/>
  <c r="K13" i="19" a="1"/>
  <c r="K13" i="19"/>
  <c r="L13" i="19" a="1"/>
  <c r="L13" i="19" s="1"/>
  <c r="M13" i="19" a="1"/>
  <c r="M13" i="19"/>
  <c r="N13" i="19" a="1"/>
  <c r="N13" i="19" s="1"/>
  <c r="O13" i="19" a="1"/>
  <c r="O13" i="19"/>
  <c r="P13" i="19" a="1"/>
  <c r="P13" i="19" s="1"/>
  <c r="Q13" i="19" a="1"/>
  <c r="Q13" i="19" s="1"/>
  <c r="H14" i="19" a="1"/>
  <c r="H14" i="19" s="1"/>
  <c r="I14" i="19" a="1"/>
  <c r="I14" i="19"/>
  <c r="J14" i="19" a="1"/>
  <c r="J14" i="19" s="1"/>
  <c r="K14" i="19" a="1"/>
  <c r="K14" i="19"/>
  <c r="L14" i="19" a="1"/>
  <c r="L14" i="19" s="1"/>
  <c r="M14" i="19" a="1"/>
  <c r="M14" i="19"/>
  <c r="N14" i="19" a="1"/>
  <c r="N14" i="19" s="1"/>
  <c r="O14" i="19" a="1"/>
  <c r="O14" i="19" s="1"/>
  <c r="P14" i="19" a="1"/>
  <c r="P14" i="19" s="1"/>
  <c r="Q14" i="19" a="1"/>
  <c r="Q14" i="19"/>
  <c r="H15" i="19" a="1"/>
  <c r="H15" i="19" s="1"/>
  <c r="I15" i="19" a="1"/>
  <c r="I15" i="19"/>
  <c r="J15" i="19" a="1"/>
  <c r="J15" i="19" s="1"/>
  <c r="K15" i="19" a="1"/>
  <c r="K15" i="19"/>
  <c r="L15" i="19" a="1"/>
  <c r="L15" i="19" s="1"/>
  <c r="M15" i="19" a="1"/>
  <c r="M15" i="19" s="1"/>
  <c r="N15" i="19" a="1"/>
  <c r="N15" i="19" s="1"/>
  <c r="O15" i="19" a="1"/>
  <c r="O15" i="19"/>
  <c r="P15" i="19" a="1"/>
  <c r="P15" i="19" s="1"/>
  <c r="Q15" i="19" a="1"/>
  <c r="Q15" i="19"/>
  <c r="H16" i="19" a="1"/>
  <c r="H16" i="19" s="1"/>
  <c r="I16" i="19" a="1"/>
  <c r="I16" i="19"/>
  <c r="J16" i="19" a="1"/>
  <c r="J16" i="19" s="1"/>
  <c r="K16" i="19" a="1"/>
  <c r="K16" i="19" s="1"/>
  <c r="L16" i="19" a="1"/>
  <c r="L16" i="19" s="1"/>
  <c r="M16" i="19" a="1"/>
  <c r="M16" i="19"/>
  <c r="N16" i="19" a="1"/>
  <c r="N16" i="19" s="1"/>
  <c r="O16" i="19" a="1"/>
  <c r="O16" i="19"/>
  <c r="P16" i="19" a="1"/>
  <c r="P16" i="19" s="1"/>
  <c r="Q16" i="19" a="1"/>
  <c r="Q16" i="19"/>
  <c r="H17" i="19" a="1"/>
  <c r="H17" i="19" s="1"/>
  <c r="I17" i="19" a="1"/>
  <c r="I17" i="19" s="1"/>
  <c r="J17" i="19" a="1"/>
  <c r="J17" i="19" s="1"/>
  <c r="K17" i="19" a="1"/>
  <c r="K17" i="19"/>
  <c r="L17" i="19" a="1"/>
  <c r="L17" i="19" s="1"/>
  <c r="M17" i="19" a="1"/>
  <c r="M17" i="19"/>
  <c r="N17" i="19" a="1"/>
  <c r="N17" i="19" s="1"/>
  <c r="O17" i="19" a="1"/>
  <c r="O17" i="19"/>
  <c r="P17" i="19" a="1"/>
  <c r="P17" i="19" s="1"/>
  <c r="Q17" i="19" a="1"/>
  <c r="Q17" i="19" s="1"/>
  <c r="H18" i="19" a="1"/>
  <c r="H18" i="19" s="1"/>
  <c r="I18" i="19" a="1"/>
  <c r="I18" i="19" s="1"/>
  <c r="J18" i="19" a="1"/>
  <c r="J18" i="19" s="1"/>
  <c r="K18" i="19" a="1"/>
  <c r="K18" i="19" s="1"/>
  <c r="L18" i="19" a="1"/>
  <c r="L18" i="19" s="1"/>
  <c r="M18" i="19" a="1"/>
  <c r="M18" i="19"/>
  <c r="N18" i="19" a="1"/>
  <c r="N18" i="19" s="1"/>
  <c r="O18" i="19" a="1"/>
  <c r="O18" i="19" s="1"/>
  <c r="P18" i="19" a="1"/>
  <c r="P18" i="19" s="1"/>
  <c r="Q18" i="19" a="1"/>
  <c r="Q18" i="19" s="1"/>
  <c r="H19" i="19" a="1"/>
  <c r="H19" i="19" s="1"/>
  <c r="I19" i="19" a="1"/>
  <c r="I19" i="19" s="1"/>
  <c r="J19" i="19" a="1"/>
  <c r="J19" i="19" s="1"/>
  <c r="K19" i="19" a="1"/>
  <c r="K19" i="19"/>
  <c r="L19" i="19" a="1"/>
  <c r="L19" i="19" s="1"/>
  <c r="M19" i="19" a="1"/>
  <c r="M19" i="19" s="1"/>
  <c r="N19" i="19" a="1"/>
  <c r="N19" i="19" s="1"/>
  <c r="O19" i="19" a="1"/>
  <c r="O19" i="19" s="1"/>
  <c r="P19" i="19" a="1"/>
  <c r="P19" i="19" s="1"/>
  <c r="Q19" i="19" a="1"/>
  <c r="Q19" i="19"/>
  <c r="H20" i="19" a="1"/>
  <c r="H20" i="19" s="1"/>
  <c r="I20" i="19" a="1"/>
  <c r="I20" i="19" s="1"/>
  <c r="J20" i="19" a="1"/>
  <c r="J20" i="19" s="1"/>
  <c r="K20" i="19" a="1"/>
  <c r="K20" i="19" s="1"/>
  <c r="L20" i="19" a="1"/>
  <c r="L20" i="19" s="1"/>
  <c r="M20" i="19" a="1"/>
  <c r="M20" i="19" s="1"/>
  <c r="N20" i="19" a="1"/>
  <c r="N20" i="19" s="1"/>
  <c r="O20" i="19" a="1"/>
  <c r="O20" i="19"/>
  <c r="P20" i="19" a="1"/>
  <c r="P20" i="19" s="1"/>
  <c r="Q20" i="19" a="1"/>
  <c r="Q20" i="19" s="1"/>
  <c r="H21" i="19" a="1"/>
  <c r="H21" i="19" s="1"/>
  <c r="I21" i="19" a="1"/>
  <c r="I21" i="19" s="1"/>
  <c r="J21" i="19" a="1"/>
  <c r="J21" i="19" s="1"/>
  <c r="K21" i="19" a="1"/>
  <c r="K21" i="19" s="1"/>
  <c r="L21" i="19" a="1"/>
  <c r="L21" i="19" s="1"/>
  <c r="M21" i="19" a="1"/>
  <c r="M21" i="19"/>
  <c r="N21" i="19" a="1"/>
  <c r="N21" i="19" s="1"/>
  <c r="O21" i="19" a="1"/>
  <c r="O21" i="19" s="1"/>
  <c r="P21" i="19" a="1"/>
  <c r="P21" i="19" s="1"/>
  <c r="Q21" i="19" a="1"/>
  <c r="Q21" i="19" s="1"/>
  <c r="H22" i="19" a="1"/>
  <c r="H22" i="19" s="1"/>
  <c r="I22" i="19" a="1"/>
  <c r="I22" i="19" s="1"/>
  <c r="J22" i="19" a="1"/>
  <c r="J22" i="19" s="1"/>
  <c r="K22" i="19" a="1"/>
  <c r="K22" i="19"/>
  <c r="L22" i="19" a="1"/>
  <c r="L22" i="19" s="1"/>
  <c r="M22" i="19" a="1"/>
  <c r="M22" i="19" s="1"/>
  <c r="N22" i="19" a="1"/>
  <c r="N22" i="19" s="1"/>
  <c r="O22" i="19" a="1"/>
  <c r="O22" i="19" s="1"/>
  <c r="P22" i="19" a="1"/>
  <c r="P22" i="19" s="1"/>
  <c r="Q22" i="19" a="1"/>
  <c r="Q22" i="19" s="1"/>
  <c r="H23" i="19" a="1"/>
  <c r="H23" i="19" s="1"/>
  <c r="I23" i="19" a="1"/>
  <c r="I23" i="19"/>
  <c r="J23" i="19" a="1"/>
  <c r="J23" i="19" s="1"/>
  <c r="K23" i="19" a="1"/>
  <c r="K23" i="19" s="1"/>
  <c r="L23" i="19" a="1"/>
  <c r="L23" i="19" s="1"/>
  <c r="M23" i="19" a="1"/>
  <c r="M23" i="19" s="1"/>
  <c r="N23" i="19" a="1"/>
  <c r="N23" i="19" s="1"/>
  <c r="O23" i="19" a="1"/>
  <c r="O23" i="19" s="1"/>
  <c r="P23" i="19" a="1"/>
  <c r="P23" i="19" s="1"/>
  <c r="Q23" i="19" a="1"/>
  <c r="Q23" i="19"/>
  <c r="H24" i="19" a="1"/>
  <c r="H24" i="19" s="1"/>
  <c r="I24" i="19" a="1"/>
  <c r="I24" i="19" s="1"/>
  <c r="J24" i="19" a="1"/>
  <c r="J24" i="19" s="1"/>
  <c r="K24" i="19" a="1"/>
  <c r="K24" i="19" s="1"/>
  <c r="L24" i="19" a="1"/>
  <c r="L24" i="19" s="1"/>
  <c r="M24" i="19" a="1"/>
  <c r="M24" i="19" s="1"/>
  <c r="N24" i="19" a="1"/>
  <c r="N24" i="19" s="1"/>
  <c r="O24" i="19" a="1"/>
  <c r="O24" i="19"/>
  <c r="P24" i="19" a="1"/>
  <c r="P24" i="19" s="1"/>
  <c r="Q24" i="19" a="1"/>
  <c r="Q24" i="19" s="1"/>
  <c r="H25" i="19" a="1"/>
  <c r="H25" i="19" s="1"/>
  <c r="I25" i="19" a="1"/>
  <c r="I25" i="19" s="1"/>
  <c r="J25" i="19" a="1"/>
  <c r="J25" i="19" s="1"/>
  <c r="K25" i="19" a="1"/>
  <c r="K25" i="19" s="1"/>
  <c r="L25" i="19" a="1"/>
  <c r="L25" i="19" s="1"/>
  <c r="M25" i="19" a="1"/>
  <c r="M25" i="19"/>
  <c r="N25" i="19" a="1"/>
  <c r="N25" i="19" s="1"/>
  <c r="O25" i="19" a="1"/>
  <c r="O25" i="19" s="1"/>
  <c r="P25" i="19" a="1"/>
  <c r="P25" i="19" s="1"/>
  <c r="Q25" i="19" a="1"/>
  <c r="Q25" i="19" s="1"/>
  <c r="H26" i="19" a="1"/>
  <c r="H26" i="19" s="1"/>
  <c r="I26" i="19" a="1"/>
  <c r="I26" i="19" s="1"/>
  <c r="J26" i="19" a="1"/>
  <c r="J26" i="19" s="1"/>
  <c r="K26" i="19" a="1"/>
  <c r="K26" i="19"/>
  <c r="L26" i="19" a="1"/>
  <c r="L26" i="19" s="1"/>
  <c r="M26" i="19" a="1"/>
  <c r="M26" i="19" s="1"/>
  <c r="N26" i="19" a="1"/>
  <c r="N26" i="19" s="1"/>
  <c r="O26" i="19" a="1"/>
  <c r="O26" i="19"/>
  <c r="P26" i="19" a="1"/>
  <c r="P26" i="19" s="1"/>
  <c r="Q26" i="19" a="1"/>
  <c r="Q26" i="19" s="1"/>
  <c r="H27" i="19" a="1"/>
  <c r="H27" i="19" s="1"/>
  <c r="I27" i="19" a="1"/>
  <c r="I27" i="19"/>
  <c r="J27" i="19" a="1"/>
  <c r="J27" i="19" s="1"/>
  <c r="K27" i="19" a="1"/>
  <c r="K27" i="19" s="1"/>
  <c r="L27" i="19" a="1"/>
  <c r="L27" i="19" s="1"/>
  <c r="M27" i="19" a="1"/>
  <c r="M27" i="19"/>
  <c r="N27" i="19" a="1"/>
  <c r="N27" i="19" s="1"/>
  <c r="O27" i="19" a="1"/>
  <c r="O27" i="19" s="1"/>
  <c r="P27" i="19" a="1"/>
  <c r="P27" i="19" s="1"/>
  <c r="Q27" i="19" a="1"/>
  <c r="Q27" i="19"/>
  <c r="H28" i="19" a="1"/>
  <c r="H28" i="19" s="1"/>
  <c r="I28" i="19" a="1"/>
  <c r="I28" i="19" s="1"/>
  <c r="J28" i="19" a="1"/>
  <c r="J28" i="19" s="1"/>
  <c r="K28" i="19" a="1"/>
  <c r="K28" i="19"/>
  <c r="L28" i="19" a="1"/>
  <c r="L28" i="19" s="1"/>
  <c r="M28" i="19" a="1"/>
  <c r="M28" i="19" s="1"/>
  <c r="N28" i="19" a="1"/>
  <c r="N28" i="19" s="1"/>
  <c r="O28" i="19" a="1"/>
  <c r="O28" i="19"/>
  <c r="P28" i="19" a="1"/>
  <c r="P28" i="19" s="1"/>
  <c r="Q28" i="19" a="1"/>
  <c r="Q28" i="19" s="1"/>
  <c r="H29" i="19" a="1"/>
  <c r="H29" i="19" s="1"/>
  <c r="I29" i="19" a="1"/>
  <c r="I29" i="19"/>
  <c r="J29" i="19" a="1"/>
  <c r="J29" i="19" s="1"/>
  <c r="K29" i="19" a="1"/>
  <c r="K29" i="19" s="1"/>
  <c r="L29" i="19" a="1"/>
  <c r="L29" i="19" s="1"/>
  <c r="M29" i="19" a="1"/>
  <c r="M29" i="19"/>
  <c r="N29" i="19" a="1"/>
  <c r="N29" i="19" s="1"/>
  <c r="O29" i="19" a="1"/>
  <c r="O29" i="19" s="1"/>
  <c r="P29" i="19" a="1"/>
  <c r="P29" i="19" s="1"/>
  <c r="Q29" i="19" a="1"/>
  <c r="Q29" i="19"/>
  <c r="H30" i="19" a="1"/>
  <c r="H30" i="19" s="1"/>
  <c r="I30" i="19" a="1"/>
  <c r="I30" i="19" s="1"/>
  <c r="J30" i="19" a="1"/>
  <c r="J30" i="19" s="1"/>
  <c r="K30" i="19" a="1"/>
  <c r="K30" i="19"/>
  <c r="L30" i="19" a="1"/>
  <c r="L30" i="19" s="1"/>
  <c r="M30" i="19" a="1"/>
  <c r="M30" i="19" s="1"/>
  <c r="N30" i="19" a="1"/>
  <c r="N30" i="19" s="1"/>
  <c r="O30" i="19" a="1"/>
  <c r="O30" i="19"/>
  <c r="P30" i="19" a="1"/>
  <c r="P30" i="19" s="1"/>
  <c r="Q30" i="19" a="1"/>
  <c r="Q30" i="19" s="1"/>
  <c r="H31" i="19" a="1"/>
  <c r="H31" i="19" s="1"/>
  <c r="I31" i="19" a="1"/>
  <c r="I31" i="19"/>
  <c r="J31" i="19" a="1"/>
  <c r="J31" i="19" s="1"/>
  <c r="K31" i="19" a="1"/>
  <c r="K31" i="19" s="1"/>
  <c r="L31" i="19" a="1"/>
  <c r="L31" i="19" s="1"/>
  <c r="M31" i="19" a="1"/>
  <c r="M31" i="19"/>
  <c r="N31" i="19" a="1"/>
  <c r="N31" i="19" s="1"/>
  <c r="O31" i="19" a="1"/>
  <c r="O31" i="19" s="1"/>
  <c r="P31" i="19" a="1"/>
  <c r="P31" i="19" s="1"/>
  <c r="Q31" i="19" a="1"/>
  <c r="Q31" i="19"/>
  <c r="H32" i="19" a="1"/>
  <c r="H32" i="19" s="1"/>
  <c r="I32" i="19" a="1"/>
  <c r="I32" i="19" s="1"/>
  <c r="J32" i="19" a="1"/>
  <c r="J32" i="19" s="1"/>
  <c r="K32" i="19" a="1"/>
  <c r="K32" i="19"/>
  <c r="L32" i="19" a="1"/>
  <c r="L32" i="19" s="1"/>
  <c r="M32" i="19" a="1"/>
  <c r="M32" i="19" s="1"/>
  <c r="N32" i="19" a="1"/>
  <c r="N32" i="19" s="1"/>
  <c r="O32" i="19" a="1"/>
  <c r="O32" i="19"/>
  <c r="P32" i="19" a="1"/>
  <c r="P32" i="19"/>
  <c r="Q32" i="19" a="1"/>
  <c r="Q32" i="19"/>
  <c r="H33" i="19" a="1"/>
  <c r="H33" i="19"/>
  <c r="I33" i="19" a="1"/>
  <c r="I33" i="19"/>
  <c r="J33" i="19" a="1"/>
  <c r="J33" i="19"/>
  <c r="K33" i="19" a="1"/>
  <c r="K33" i="19" s="1"/>
  <c r="L33" i="19" a="1"/>
  <c r="L33" i="19" s="1"/>
  <c r="M33" i="19" a="1"/>
  <c r="M33" i="19"/>
  <c r="N33" i="19" a="1"/>
  <c r="N33" i="19" s="1"/>
  <c r="O33" i="19" a="1"/>
  <c r="O33" i="19" s="1"/>
  <c r="P33" i="19" a="1"/>
  <c r="P33" i="19" s="1"/>
  <c r="Q33" i="19" a="1"/>
  <c r="Q33" i="19"/>
  <c r="H34" i="19" a="1"/>
  <c r="H34" i="19" s="1"/>
  <c r="I34" i="19" a="1"/>
  <c r="I34" i="19" s="1"/>
  <c r="J34" i="19" a="1"/>
  <c r="J34" i="19" s="1"/>
  <c r="K34" i="19" a="1"/>
  <c r="K34" i="19"/>
  <c r="L34" i="19" a="1"/>
  <c r="L34" i="19" s="1"/>
  <c r="M34" i="19" a="1"/>
  <c r="M34" i="19" s="1"/>
  <c r="N34" i="19" a="1"/>
  <c r="N34" i="19" s="1"/>
  <c r="O34" i="19" a="1"/>
  <c r="O34" i="19"/>
  <c r="P34" i="19" a="1"/>
  <c r="P34" i="19" s="1"/>
  <c r="Q34" i="19" a="1"/>
  <c r="Q34" i="19" s="1"/>
  <c r="H35" i="19" a="1"/>
  <c r="H35" i="19" s="1"/>
  <c r="I35" i="19" a="1"/>
  <c r="I35" i="19" s="1"/>
  <c r="J35" i="19" a="1"/>
  <c r="J35" i="19" s="1"/>
  <c r="K35" i="19" a="1"/>
  <c r="K35" i="19" s="1"/>
  <c r="L35" i="19" a="1"/>
  <c r="L35" i="19" s="1"/>
  <c r="M35" i="19" a="1"/>
  <c r="M35" i="19"/>
  <c r="N35" i="19" a="1"/>
  <c r="N35" i="19" s="1"/>
  <c r="O35" i="19" a="1"/>
  <c r="O35" i="19" s="1"/>
  <c r="P35" i="19" a="1"/>
  <c r="P35" i="19" s="1"/>
  <c r="Q35" i="19" a="1"/>
  <c r="Q35" i="19" s="1"/>
  <c r="H36" i="19" a="1"/>
  <c r="H36" i="19" s="1"/>
  <c r="I36" i="19" a="1"/>
  <c r="I36" i="19" s="1"/>
  <c r="J36" i="19" a="1"/>
  <c r="J36" i="19" s="1"/>
  <c r="K36" i="19" a="1"/>
  <c r="K36" i="19"/>
  <c r="L36" i="19" a="1"/>
  <c r="L36" i="19" s="1"/>
  <c r="M36" i="19" a="1"/>
  <c r="M36" i="19" s="1"/>
  <c r="N36" i="19" a="1"/>
  <c r="N36" i="19" s="1"/>
  <c r="O36" i="19" a="1"/>
  <c r="O36" i="19" s="1"/>
  <c r="P36" i="19" a="1"/>
  <c r="P36" i="19" s="1"/>
  <c r="Q36" i="19" a="1"/>
  <c r="Q36" i="19" s="1"/>
  <c r="H37" i="19" a="1"/>
  <c r="H37" i="19" s="1"/>
  <c r="I37" i="19" a="1"/>
  <c r="I37" i="19"/>
  <c r="J37" i="19" a="1"/>
  <c r="J37" i="19" s="1"/>
  <c r="K37" i="19" a="1"/>
  <c r="K37" i="19" s="1"/>
  <c r="L37" i="19" a="1"/>
  <c r="L37" i="19" s="1"/>
  <c r="M37" i="19" a="1"/>
  <c r="M37" i="19" s="1"/>
  <c r="N37" i="19" a="1"/>
  <c r="N37" i="19" s="1"/>
  <c r="O37" i="19" a="1"/>
  <c r="O37" i="19" s="1"/>
  <c r="P37" i="19" a="1"/>
  <c r="P37" i="19" s="1"/>
  <c r="Q37" i="19" a="1"/>
  <c r="Q37" i="19"/>
  <c r="H38" i="19" a="1"/>
  <c r="H38" i="19" s="1"/>
  <c r="I38" i="19" a="1"/>
  <c r="I38" i="19" s="1"/>
  <c r="J38" i="19" a="1"/>
  <c r="J38" i="19" s="1"/>
  <c r="K38" i="19" a="1"/>
  <c r="K38" i="19" s="1"/>
  <c r="L38" i="19" a="1"/>
  <c r="L38" i="19" s="1"/>
  <c r="M38" i="19" a="1"/>
  <c r="M38" i="19" s="1"/>
  <c r="N38" i="19" a="1"/>
  <c r="N38" i="19" s="1"/>
  <c r="O38" i="19" a="1"/>
  <c r="O38" i="19"/>
  <c r="P38" i="19" a="1"/>
  <c r="P38" i="19" s="1"/>
  <c r="Q38" i="19" a="1"/>
  <c r="Q38" i="19" s="1"/>
  <c r="H39" i="19" a="1"/>
  <c r="H39" i="19" s="1"/>
  <c r="I39" i="19" a="1"/>
  <c r="I39" i="19" s="1"/>
  <c r="J39" i="19" a="1"/>
  <c r="J39" i="19" s="1"/>
  <c r="K39" i="19" a="1"/>
  <c r="K39" i="19" s="1"/>
  <c r="L39" i="19" a="1"/>
  <c r="L39" i="19" s="1"/>
  <c r="M39" i="19" a="1"/>
  <c r="M39" i="19"/>
  <c r="N39" i="19" a="1"/>
  <c r="N39" i="19" s="1"/>
  <c r="O39" i="19" a="1"/>
  <c r="O39" i="19" s="1"/>
  <c r="P39" i="19" a="1"/>
  <c r="P39" i="19" s="1"/>
  <c r="Q39" i="19" a="1"/>
  <c r="Q39" i="19" s="1"/>
  <c r="H40" i="19" a="1"/>
  <c r="H40" i="19" s="1"/>
  <c r="I40" i="19" a="1"/>
  <c r="I40" i="19" s="1"/>
  <c r="J40" i="19" a="1"/>
  <c r="J40" i="19" s="1"/>
  <c r="K40" i="19" a="1"/>
  <c r="K40" i="19"/>
  <c r="L40" i="19" a="1"/>
  <c r="L40" i="19" s="1"/>
  <c r="M40" i="19" a="1"/>
  <c r="M40" i="19" s="1"/>
  <c r="N40" i="19" a="1"/>
  <c r="N40" i="19" s="1"/>
  <c r="O40" i="19" a="1"/>
  <c r="O40" i="19" s="1"/>
  <c r="P40" i="19" a="1"/>
  <c r="P40" i="19" s="1"/>
  <c r="Q40" i="19" a="1"/>
  <c r="Q40" i="19" s="1"/>
  <c r="H41" i="19" a="1"/>
  <c r="H41" i="19" s="1"/>
  <c r="I41" i="19" a="1"/>
  <c r="I41" i="19"/>
  <c r="J41" i="19" a="1"/>
  <c r="J41" i="19" s="1"/>
  <c r="K41" i="19" a="1"/>
  <c r="K41" i="19" s="1"/>
  <c r="L41" i="19" a="1"/>
  <c r="L41" i="19" s="1"/>
  <c r="M41" i="19" a="1"/>
  <c r="M41" i="19" s="1"/>
  <c r="N41" i="19" a="1"/>
  <c r="N41" i="19" s="1"/>
  <c r="O41" i="19" a="1"/>
  <c r="O41" i="19" s="1"/>
  <c r="P41" i="19" a="1"/>
  <c r="P41" i="19" s="1"/>
  <c r="Q41" i="19" a="1"/>
  <c r="Q41" i="19"/>
  <c r="H42" i="19" a="1"/>
  <c r="H42" i="19" s="1"/>
  <c r="I42" i="19" a="1"/>
  <c r="I42" i="19" s="1"/>
  <c r="J42" i="19" a="1"/>
  <c r="J42" i="19" s="1"/>
  <c r="K42" i="19" a="1"/>
  <c r="K42" i="19" s="1"/>
  <c r="L42" i="19" a="1"/>
  <c r="L42" i="19" s="1"/>
  <c r="M42" i="19" a="1"/>
  <c r="M42" i="19" s="1"/>
  <c r="N42" i="19" a="1"/>
  <c r="N42" i="19" s="1"/>
  <c r="O42" i="19" a="1"/>
  <c r="O42" i="19"/>
  <c r="P42" i="19" a="1"/>
  <c r="P42" i="19" s="1"/>
  <c r="Q42" i="19" a="1"/>
  <c r="Q42" i="19" s="1"/>
  <c r="H43" i="19" a="1"/>
  <c r="H43" i="19" s="1"/>
  <c r="I43" i="19" a="1"/>
  <c r="I43" i="19" s="1"/>
  <c r="J43" i="19" a="1"/>
  <c r="J43" i="19" s="1"/>
  <c r="K43" i="19" a="1"/>
  <c r="K43" i="19" s="1"/>
  <c r="L43" i="19" a="1"/>
  <c r="L43" i="19" s="1"/>
  <c r="M43" i="19" a="1"/>
  <c r="M43" i="19"/>
  <c r="N43" i="19" a="1"/>
  <c r="N43" i="19" s="1"/>
  <c r="O43" i="19" a="1"/>
  <c r="O43" i="19" s="1"/>
  <c r="P43" i="19" a="1"/>
  <c r="P43" i="19" s="1"/>
  <c r="Q43" i="19" a="1"/>
  <c r="Q43" i="19" s="1"/>
  <c r="H44" i="19" a="1"/>
  <c r="H44" i="19" s="1"/>
  <c r="I44" i="19" a="1"/>
  <c r="I44" i="19" s="1"/>
  <c r="J44" i="19" a="1"/>
  <c r="J44" i="19" s="1"/>
  <c r="K44" i="19" a="1"/>
  <c r="K44" i="19"/>
  <c r="L44" i="19" a="1"/>
  <c r="L44" i="19" s="1"/>
  <c r="M44" i="19" a="1"/>
  <c r="M44" i="19" s="1"/>
  <c r="N44" i="19" a="1"/>
  <c r="N44" i="19" s="1"/>
  <c r="O44" i="19" a="1"/>
  <c r="O44" i="19" s="1"/>
  <c r="P44" i="19" a="1"/>
  <c r="P44" i="19" s="1"/>
  <c r="Q44" i="19" a="1"/>
  <c r="Q44" i="19" s="1"/>
  <c r="H45" i="19" a="1"/>
  <c r="H45" i="19" s="1"/>
  <c r="I45" i="19" a="1"/>
  <c r="I45" i="19"/>
  <c r="J45" i="19" a="1"/>
  <c r="J45" i="19" s="1"/>
  <c r="K45" i="19" a="1"/>
  <c r="K45" i="19" s="1"/>
  <c r="L45" i="19" a="1"/>
  <c r="L45" i="19" s="1"/>
  <c r="M45" i="19" a="1"/>
  <c r="M45" i="19" s="1"/>
  <c r="N45" i="19" a="1"/>
  <c r="N45" i="19" s="1"/>
  <c r="O45" i="19" a="1"/>
  <c r="O45" i="19" s="1"/>
  <c r="P45" i="19" a="1"/>
  <c r="P45" i="19" s="1"/>
  <c r="Q45" i="19" a="1"/>
  <c r="Q45" i="19"/>
  <c r="H46" i="19" a="1"/>
  <c r="H46" i="19" s="1"/>
  <c r="I46" i="19" a="1"/>
  <c r="I46" i="19" s="1"/>
  <c r="J46" i="19" a="1"/>
  <c r="J46" i="19" s="1"/>
  <c r="K46" i="19" a="1"/>
  <c r="K46" i="19" s="1"/>
  <c r="L46" i="19" a="1"/>
  <c r="L46" i="19" s="1"/>
  <c r="M46" i="19" a="1"/>
  <c r="M46" i="19" s="1"/>
  <c r="N46" i="19" a="1"/>
  <c r="N46" i="19" s="1"/>
  <c r="O46" i="19" a="1"/>
  <c r="O46" i="19"/>
  <c r="P46" i="19" a="1"/>
  <c r="P46" i="19" s="1"/>
  <c r="Q46" i="19" a="1"/>
  <c r="Q46" i="19" s="1"/>
  <c r="H47" i="19" a="1"/>
  <c r="H47" i="19" s="1"/>
  <c r="I47" i="19" a="1"/>
  <c r="I47" i="19" s="1"/>
  <c r="J47" i="19" a="1"/>
  <c r="J47" i="19" s="1"/>
  <c r="K47" i="19" a="1"/>
  <c r="K47" i="19" s="1"/>
  <c r="L47" i="19" a="1"/>
  <c r="L47" i="19" s="1"/>
  <c r="M47" i="19" a="1"/>
  <c r="M47" i="19"/>
  <c r="N47" i="19" a="1"/>
  <c r="N47" i="19" s="1"/>
  <c r="O47" i="19" a="1"/>
  <c r="O47" i="19" s="1"/>
  <c r="P47" i="19" a="1"/>
  <c r="P47" i="19" s="1"/>
  <c r="Q47" i="19" a="1"/>
  <c r="Q47" i="19" s="1"/>
  <c r="H48" i="19" a="1"/>
  <c r="H48" i="19" s="1"/>
  <c r="I48" i="19" a="1"/>
  <c r="I48" i="19" s="1"/>
  <c r="J48" i="19" a="1"/>
  <c r="J48" i="19" s="1"/>
  <c r="K48" i="19" a="1"/>
  <c r="K48" i="19"/>
  <c r="L48" i="19" a="1"/>
  <c r="L48" i="19" s="1"/>
  <c r="M48" i="19" a="1"/>
  <c r="M48" i="19" s="1"/>
  <c r="N48" i="19" a="1"/>
  <c r="N48" i="19" s="1"/>
  <c r="O48" i="19" a="1"/>
  <c r="O48" i="19" s="1"/>
  <c r="P48" i="19" a="1"/>
  <c r="P48" i="19" s="1"/>
  <c r="Q48" i="19" a="1"/>
  <c r="Q48" i="19" s="1"/>
  <c r="H49" i="19" a="1"/>
  <c r="H49" i="19" s="1"/>
  <c r="I49" i="19" a="1"/>
  <c r="I49" i="19"/>
  <c r="J49" i="19" a="1"/>
  <c r="J49" i="19" s="1"/>
  <c r="K49" i="19" a="1"/>
  <c r="K49" i="19" s="1"/>
  <c r="L49" i="19" a="1"/>
  <c r="L49" i="19" s="1"/>
  <c r="M49" i="19" a="1"/>
  <c r="M49" i="19" s="1"/>
  <c r="N49" i="19" a="1"/>
  <c r="N49" i="19" s="1"/>
  <c r="O49" i="19" a="1"/>
  <c r="O49" i="19" s="1"/>
  <c r="P49" i="19" a="1"/>
  <c r="P49" i="19" s="1"/>
  <c r="Q49" i="19" a="1"/>
  <c r="Q49" i="19"/>
  <c r="H50" i="19" a="1"/>
  <c r="H50" i="19" s="1"/>
  <c r="I50" i="19" a="1"/>
  <c r="I50" i="19" s="1"/>
  <c r="J50" i="19" a="1"/>
  <c r="J50" i="19" s="1"/>
  <c r="K50" i="19" a="1"/>
  <c r="K50" i="19" s="1"/>
  <c r="L50" i="19" a="1"/>
  <c r="L50" i="19" s="1"/>
  <c r="M50" i="19" a="1"/>
  <c r="M50" i="19" s="1"/>
  <c r="N50" i="19" a="1"/>
  <c r="N50" i="19" s="1"/>
  <c r="O50" i="19" a="1"/>
  <c r="O50" i="19"/>
  <c r="P50" i="19" a="1"/>
  <c r="P50" i="19" s="1"/>
  <c r="Q50" i="19" a="1"/>
  <c r="Q50" i="19" s="1"/>
  <c r="H51" i="19" a="1"/>
  <c r="H51" i="19" s="1"/>
  <c r="I51" i="19" a="1"/>
  <c r="I51" i="19" s="1"/>
  <c r="J51" i="19" a="1"/>
  <c r="J51" i="19" s="1"/>
  <c r="K51" i="19" a="1"/>
  <c r="K51" i="19" s="1"/>
  <c r="L51" i="19" a="1"/>
  <c r="L51" i="19" s="1"/>
  <c r="M51" i="19" a="1"/>
  <c r="M51" i="19"/>
  <c r="N51" i="19" a="1"/>
  <c r="N51" i="19" s="1"/>
  <c r="O51" i="19" a="1"/>
  <c r="O51" i="19" s="1"/>
  <c r="P51" i="19" a="1"/>
  <c r="P51" i="19" s="1"/>
  <c r="Q51" i="19" a="1"/>
  <c r="Q51" i="19" s="1"/>
  <c r="H52" i="19" a="1"/>
  <c r="H52" i="19" s="1"/>
  <c r="I52" i="19" a="1"/>
  <c r="I52" i="19" s="1"/>
  <c r="J52" i="19" a="1"/>
  <c r="J52" i="19" s="1"/>
  <c r="K52" i="19" a="1"/>
  <c r="K52" i="19"/>
  <c r="L52" i="19" a="1"/>
  <c r="L52" i="19" s="1"/>
  <c r="M52" i="19" a="1"/>
  <c r="M52" i="19" s="1"/>
  <c r="N52" i="19" a="1"/>
  <c r="N52" i="19" s="1"/>
  <c r="O52" i="19" a="1"/>
  <c r="O52" i="19" s="1"/>
  <c r="P52" i="19" a="1"/>
  <c r="P52" i="19" s="1"/>
  <c r="Q52" i="19" a="1"/>
  <c r="Q52" i="19" s="1"/>
  <c r="H53" i="19" a="1"/>
  <c r="H53" i="19" s="1"/>
  <c r="I53" i="19" a="1"/>
  <c r="I53" i="19"/>
  <c r="J53" i="19" a="1"/>
  <c r="J53" i="19" s="1"/>
  <c r="K53" i="19" a="1"/>
  <c r="K53" i="19" s="1"/>
  <c r="L53" i="19" a="1"/>
  <c r="L53" i="19" s="1"/>
  <c r="M53" i="19" a="1"/>
  <c r="M53" i="19" s="1"/>
  <c r="N53" i="19" a="1"/>
  <c r="N53" i="19" s="1"/>
  <c r="O53" i="19" a="1"/>
  <c r="O53" i="19" s="1"/>
  <c r="P53" i="19" a="1"/>
  <c r="P53" i="19" s="1"/>
  <c r="Q53" i="19" a="1"/>
  <c r="Q53" i="19"/>
  <c r="H54" i="19" a="1"/>
  <c r="H54" i="19" s="1"/>
  <c r="I54" i="19" a="1"/>
  <c r="I54" i="19" s="1"/>
  <c r="J54" i="19" a="1"/>
  <c r="J54" i="19" s="1"/>
  <c r="K54" i="19" a="1"/>
  <c r="K54" i="19" s="1"/>
  <c r="L54" i="19" a="1"/>
  <c r="L54" i="19" s="1"/>
  <c r="M54" i="19" a="1"/>
  <c r="M54" i="19" s="1"/>
  <c r="N54" i="19" a="1"/>
  <c r="N54" i="19" s="1"/>
  <c r="O54" i="19" a="1"/>
  <c r="O54" i="19"/>
  <c r="P54" i="19" a="1"/>
  <c r="P54" i="19" s="1"/>
  <c r="Q54" i="19" a="1"/>
  <c r="Q54" i="19" s="1"/>
  <c r="H55" i="19" a="1"/>
  <c r="H55" i="19" s="1"/>
  <c r="I55" i="19" a="1"/>
  <c r="I55" i="19" s="1"/>
  <c r="J55" i="19" a="1"/>
  <c r="J55" i="19" s="1"/>
  <c r="K55" i="19" a="1"/>
  <c r="K55" i="19" s="1"/>
  <c r="L55" i="19" a="1"/>
  <c r="L55" i="19" s="1"/>
  <c r="M55" i="19" a="1"/>
  <c r="M55" i="19"/>
  <c r="N55" i="19" a="1"/>
  <c r="N55" i="19" s="1"/>
  <c r="O55" i="19" a="1"/>
  <c r="O55" i="19" s="1"/>
  <c r="P55" i="19" a="1"/>
  <c r="P55" i="19" s="1"/>
  <c r="Q55" i="19" a="1"/>
  <c r="Q55" i="19" s="1"/>
  <c r="H56" i="19" a="1"/>
  <c r="H56" i="19" s="1"/>
  <c r="I56" i="19" a="1"/>
  <c r="I56" i="19" s="1"/>
  <c r="J56" i="19" a="1"/>
  <c r="J56" i="19" s="1"/>
  <c r="K56" i="19" a="1"/>
  <c r="K56" i="19"/>
  <c r="L56" i="19" a="1"/>
  <c r="L56" i="19" s="1"/>
  <c r="M56" i="19" a="1"/>
  <c r="M56" i="19" s="1"/>
  <c r="N56" i="19" a="1"/>
  <c r="N56" i="19" s="1"/>
  <c r="O56" i="19" a="1"/>
  <c r="O56" i="19" s="1"/>
  <c r="P56" i="19" a="1"/>
  <c r="P56" i="19" s="1"/>
  <c r="Q56" i="19" a="1"/>
  <c r="Q56" i="19" s="1"/>
  <c r="H57" i="19" a="1"/>
  <c r="H57" i="19" s="1"/>
  <c r="I57" i="19" a="1"/>
  <c r="I57" i="19"/>
  <c r="J57" i="19" a="1"/>
  <c r="J57" i="19" s="1"/>
  <c r="K57" i="19" a="1"/>
  <c r="K57" i="19" s="1"/>
  <c r="L57" i="19" a="1"/>
  <c r="L57" i="19" s="1"/>
  <c r="M57" i="19" a="1"/>
  <c r="M57" i="19" s="1"/>
  <c r="N57" i="19" a="1"/>
  <c r="N57" i="19" s="1"/>
  <c r="O57" i="19" a="1"/>
  <c r="O57" i="19" s="1"/>
  <c r="P57" i="19" a="1"/>
  <c r="P57" i="19" s="1"/>
  <c r="Q57" i="19" a="1"/>
  <c r="Q57" i="19"/>
  <c r="H58" i="19" a="1"/>
  <c r="H58" i="19" s="1"/>
  <c r="I58" i="19" a="1"/>
  <c r="I58" i="19" s="1"/>
  <c r="J58" i="19" a="1"/>
  <c r="J58" i="19" s="1"/>
  <c r="K58" i="19" a="1"/>
  <c r="K58" i="19" s="1"/>
  <c r="L58" i="19" a="1"/>
  <c r="L58" i="19" s="1"/>
  <c r="M58" i="19" a="1"/>
  <c r="M58" i="19" s="1"/>
  <c r="N58" i="19" a="1"/>
  <c r="N58" i="19" s="1"/>
  <c r="O58" i="19" a="1"/>
  <c r="O58" i="19"/>
  <c r="P58" i="19" a="1"/>
  <c r="P58" i="19" s="1"/>
  <c r="Q58" i="19" a="1"/>
  <c r="Q58" i="19" s="1"/>
  <c r="H59" i="19" a="1"/>
  <c r="H59" i="19" s="1"/>
  <c r="I59" i="19" a="1"/>
  <c r="I59" i="19" s="1"/>
  <c r="J59" i="19" a="1"/>
  <c r="J59" i="19" s="1"/>
  <c r="K59" i="19" a="1"/>
  <c r="K59" i="19" s="1"/>
  <c r="L59" i="19" a="1"/>
  <c r="L59" i="19" s="1"/>
  <c r="M59" i="19" a="1"/>
  <c r="M59" i="19"/>
  <c r="N59" i="19" a="1"/>
  <c r="N59" i="19" s="1"/>
  <c r="O59" i="19" a="1"/>
  <c r="O59" i="19" s="1"/>
  <c r="P59" i="19" a="1"/>
  <c r="P59" i="19" s="1"/>
  <c r="Q59" i="19" a="1"/>
  <c r="Q59" i="19" s="1"/>
  <c r="H60" i="19" a="1"/>
  <c r="H60" i="19" s="1"/>
  <c r="I60" i="19" a="1"/>
  <c r="I60" i="19" s="1"/>
  <c r="J60" i="19" a="1"/>
  <c r="J60" i="19" s="1"/>
  <c r="K60" i="19" a="1"/>
  <c r="K60" i="19"/>
  <c r="L60" i="19" a="1"/>
  <c r="L60" i="19" s="1"/>
  <c r="M60" i="19" a="1"/>
  <c r="M60" i="19" s="1"/>
  <c r="N60" i="19" a="1"/>
  <c r="N60" i="19" s="1"/>
  <c r="O60" i="19" a="1"/>
  <c r="O60" i="19" s="1"/>
  <c r="P60" i="19" a="1"/>
  <c r="P60" i="19" s="1"/>
  <c r="Q60" i="19" a="1"/>
  <c r="Q60" i="19"/>
  <c r="H61" i="19" a="1"/>
  <c r="H61" i="19" s="1"/>
  <c r="I61" i="19" a="1"/>
  <c r="I61" i="19"/>
  <c r="J61" i="19" a="1"/>
  <c r="J61" i="19" s="1"/>
  <c r="K61" i="19" a="1"/>
  <c r="K61" i="19" s="1"/>
  <c r="L61" i="19" a="1"/>
  <c r="L61" i="19" s="1"/>
  <c r="M61" i="19" a="1"/>
  <c r="M61" i="19"/>
  <c r="N61" i="19" a="1"/>
  <c r="N61" i="19" s="1"/>
  <c r="O61" i="19" a="1"/>
  <c r="O61" i="19" s="1"/>
  <c r="P61" i="19" a="1"/>
  <c r="P61" i="19" s="1"/>
  <c r="Q61" i="19" a="1"/>
  <c r="Q61" i="19"/>
  <c r="H62" i="19" a="1"/>
  <c r="H62" i="19" s="1"/>
  <c r="I62" i="19" a="1"/>
  <c r="I62" i="19" s="1"/>
  <c r="J62" i="19" a="1"/>
  <c r="J62" i="19" s="1"/>
  <c r="K62" i="19" a="1"/>
  <c r="K62" i="19" s="1"/>
  <c r="L62" i="19" a="1"/>
  <c r="L62" i="19" s="1"/>
  <c r="M62" i="19" a="1"/>
  <c r="M62" i="19" s="1"/>
  <c r="N62" i="19" a="1"/>
  <c r="N62" i="19" s="1"/>
  <c r="O62" i="19" a="1"/>
  <c r="O62" i="19"/>
  <c r="P62" i="19" a="1"/>
  <c r="P62" i="19" s="1"/>
  <c r="Q62" i="19" a="1"/>
  <c r="Q62" i="19" s="1"/>
  <c r="H63" i="19" a="1"/>
  <c r="H63" i="19" s="1"/>
  <c r="I63" i="19" a="1"/>
  <c r="I63" i="19" s="1"/>
  <c r="J63" i="19" a="1"/>
  <c r="J63" i="19" s="1"/>
  <c r="K63" i="19" a="1"/>
  <c r="K63" i="19" s="1"/>
  <c r="L63" i="19" a="1"/>
  <c r="L63" i="19" s="1"/>
  <c r="M63" i="19" a="1"/>
  <c r="M63" i="19"/>
  <c r="N63" i="19" a="1"/>
  <c r="N63" i="19" s="1"/>
  <c r="O63" i="19" a="1"/>
  <c r="O63" i="19" s="1"/>
  <c r="P63" i="19" a="1"/>
  <c r="P63" i="19" s="1"/>
  <c r="Q63" i="19" a="1"/>
  <c r="Q63" i="19" s="1"/>
  <c r="H64" i="19" a="1"/>
  <c r="H64" i="19" s="1"/>
  <c r="I64" i="19" a="1"/>
  <c r="I64" i="19"/>
  <c r="J64" i="19" a="1"/>
  <c r="J64" i="19" s="1"/>
  <c r="K64" i="19" a="1"/>
  <c r="K64" i="19"/>
  <c r="L64" i="19" a="1"/>
  <c r="L64" i="19" s="1"/>
  <c r="M64" i="19" a="1"/>
  <c r="M64" i="19" s="1"/>
  <c r="N64" i="19" a="1"/>
  <c r="N64" i="19" s="1"/>
  <c r="O64" i="19" a="1"/>
  <c r="O64" i="19"/>
  <c r="P64" i="19" a="1"/>
  <c r="P64" i="19" s="1"/>
  <c r="Q64" i="19" a="1"/>
  <c r="Q64" i="19" s="1"/>
  <c r="H65" i="19" a="1"/>
  <c r="H65" i="19" s="1"/>
  <c r="I65" i="19" a="1"/>
  <c r="I65" i="19"/>
  <c r="J65" i="19" a="1"/>
  <c r="J65" i="19" s="1"/>
  <c r="K65" i="19" a="1"/>
  <c r="K65" i="19" s="1"/>
  <c r="L65" i="19" a="1"/>
  <c r="L65" i="19" s="1"/>
  <c r="M65" i="19" a="1"/>
  <c r="M65" i="19" s="1"/>
  <c r="N65" i="19" a="1"/>
  <c r="N65" i="19" s="1"/>
  <c r="O65" i="19" a="1"/>
  <c r="O65" i="19" s="1"/>
  <c r="P65" i="19" a="1"/>
  <c r="P65" i="19"/>
  <c r="Q65" i="19" a="1"/>
  <c r="Q65" i="19" s="1"/>
  <c r="H66" i="19" a="1"/>
  <c r="H66" i="19" s="1"/>
  <c r="I66" i="19" a="1"/>
  <c r="I66" i="19" s="1"/>
  <c r="J66" i="19" a="1"/>
  <c r="J66" i="19" s="1"/>
  <c r="K66" i="19" a="1"/>
  <c r="K66" i="19" s="1"/>
  <c r="L66" i="19" a="1"/>
  <c r="L66" i="19" s="1"/>
  <c r="M66" i="19" a="1"/>
  <c r="M66" i="19" s="1"/>
  <c r="N66" i="19" a="1"/>
  <c r="N66" i="19"/>
  <c r="O66" i="19" a="1"/>
  <c r="O66" i="19" s="1"/>
  <c r="P66" i="19" a="1"/>
  <c r="P66" i="19" s="1"/>
  <c r="Q66" i="19" a="1"/>
  <c r="Q66" i="19" s="1"/>
  <c r="H67" i="19" a="1"/>
  <c r="H67" i="19" s="1"/>
  <c r="I67" i="19" a="1"/>
  <c r="I67" i="19" s="1"/>
  <c r="J67" i="19" a="1"/>
  <c r="J67" i="19" s="1"/>
  <c r="K67" i="19" a="1"/>
  <c r="K67" i="19" s="1"/>
  <c r="L67" i="19" a="1"/>
  <c r="L67" i="19"/>
  <c r="M67" i="19" a="1"/>
  <c r="M67" i="19" s="1"/>
  <c r="N67" i="19" a="1"/>
  <c r="N67" i="19" s="1"/>
  <c r="O67" i="19" a="1"/>
  <c r="O67" i="19" s="1"/>
  <c r="P67" i="19" a="1"/>
  <c r="P67" i="19" s="1"/>
  <c r="Q67" i="19" a="1"/>
  <c r="Q67" i="19" s="1"/>
  <c r="H68" i="19" a="1"/>
  <c r="H68" i="19" s="1"/>
  <c r="I68" i="19" a="1"/>
  <c r="I68" i="19" s="1"/>
  <c r="J68" i="19" a="1"/>
  <c r="J68" i="19"/>
  <c r="K68" i="19" a="1"/>
  <c r="K68" i="19" s="1"/>
  <c r="L68" i="19" a="1"/>
  <c r="L68" i="19" s="1"/>
  <c r="M68" i="19" a="1"/>
  <c r="M68" i="19" s="1"/>
  <c r="N68" i="19" a="1"/>
  <c r="N68" i="19" s="1"/>
  <c r="O68" i="19" a="1"/>
  <c r="O68" i="19" s="1"/>
  <c r="P68" i="19" a="1"/>
  <c r="P68" i="19" s="1"/>
  <c r="Q68" i="19" a="1"/>
  <c r="Q68" i="19" s="1"/>
  <c r="H69" i="19" a="1"/>
  <c r="H69" i="19"/>
  <c r="I69" i="19" a="1"/>
  <c r="I69" i="19" s="1"/>
  <c r="J69" i="19" a="1"/>
  <c r="J69" i="19" s="1"/>
  <c r="K69" i="19" a="1"/>
  <c r="K69" i="19" s="1"/>
  <c r="L69" i="19" a="1"/>
  <c r="L69" i="19" s="1"/>
  <c r="M69" i="19" a="1"/>
  <c r="M69" i="19" s="1"/>
  <c r="N69" i="19" a="1"/>
  <c r="N69" i="19" s="1"/>
  <c r="O69" i="19" a="1"/>
  <c r="O69" i="19" s="1"/>
  <c r="P69" i="19" a="1"/>
  <c r="P69" i="19"/>
  <c r="Q69" i="19" a="1"/>
  <c r="Q69" i="19" s="1"/>
  <c r="H70" i="19" a="1"/>
  <c r="H70" i="19" s="1"/>
  <c r="I70" i="19" a="1"/>
  <c r="I70" i="19" s="1"/>
  <c r="J70" i="19" a="1"/>
  <c r="J70" i="19" s="1"/>
  <c r="K70" i="19" a="1"/>
  <c r="K70" i="19" s="1"/>
  <c r="L70" i="19" a="1"/>
  <c r="L70" i="19" s="1"/>
  <c r="M70" i="19" a="1"/>
  <c r="M70" i="19" s="1"/>
  <c r="N70" i="19" a="1"/>
  <c r="N70" i="19"/>
  <c r="O70" i="19" a="1"/>
  <c r="O70" i="19" s="1"/>
  <c r="P70" i="19" a="1"/>
  <c r="P70" i="19" s="1"/>
  <c r="Q70" i="19" a="1"/>
  <c r="Q70" i="19" s="1"/>
  <c r="H71" i="19" a="1"/>
  <c r="H71" i="19" s="1"/>
  <c r="I71" i="19" a="1"/>
  <c r="I71" i="19" s="1"/>
  <c r="J71" i="19" a="1"/>
  <c r="J71" i="19" s="1"/>
  <c r="K71" i="19" a="1"/>
  <c r="K71" i="19" s="1"/>
  <c r="L71" i="19" a="1"/>
  <c r="L71" i="19"/>
  <c r="M71" i="19" a="1"/>
  <c r="M71" i="19" s="1"/>
  <c r="N71" i="19" a="1"/>
  <c r="N71" i="19" s="1"/>
  <c r="O71" i="19" a="1"/>
  <c r="O71" i="19" s="1"/>
  <c r="P71" i="19" a="1"/>
  <c r="P71" i="19" s="1"/>
  <c r="Q71" i="19" a="1"/>
  <c r="Q71" i="19" s="1"/>
  <c r="H72" i="19" a="1"/>
  <c r="H72" i="19" s="1"/>
  <c r="I72" i="19" a="1"/>
  <c r="I72" i="19" s="1"/>
  <c r="J72" i="19" a="1"/>
  <c r="J72" i="19"/>
  <c r="K72" i="19" a="1"/>
  <c r="K72" i="19" s="1"/>
  <c r="L72" i="19" a="1"/>
  <c r="L72" i="19" s="1"/>
  <c r="M72" i="19" a="1"/>
  <c r="M72" i="19" s="1"/>
  <c r="N72" i="19" a="1"/>
  <c r="N72" i="19" s="1"/>
  <c r="O72" i="19" a="1"/>
  <c r="O72" i="19" s="1"/>
  <c r="P72" i="19" a="1"/>
  <c r="P72" i="19" s="1"/>
  <c r="Q72" i="19" a="1"/>
  <c r="Q72" i="19" s="1"/>
  <c r="H73" i="19" a="1"/>
  <c r="H73" i="19"/>
  <c r="I73" i="19" a="1"/>
  <c r="I73" i="19" s="1"/>
  <c r="J73" i="19" a="1"/>
  <c r="J73" i="19" s="1"/>
  <c r="K73" i="19" a="1"/>
  <c r="K73" i="19" s="1"/>
  <c r="L73" i="19" a="1"/>
  <c r="L73" i="19" s="1"/>
  <c r="M73" i="19" a="1"/>
  <c r="M73" i="19" s="1"/>
  <c r="N73" i="19" a="1"/>
  <c r="N73" i="19" s="1"/>
  <c r="O73" i="19" a="1"/>
  <c r="O73" i="19" s="1"/>
  <c r="P73" i="19" a="1"/>
  <c r="P73" i="19"/>
  <c r="Q73" i="19" a="1"/>
  <c r="Q73" i="19" s="1"/>
  <c r="H74" i="19" a="1"/>
  <c r="H74" i="19" s="1"/>
  <c r="I74" i="19" a="1"/>
  <c r="I74" i="19" s="1"/>
  <c r="J74" i="19" a="1"/>
  <c r="J74" i="19" s="1"/>
  <c r="K74" i="19" a="1"/>
  <c r="K74" i="19"/>
  <c r="L74" i="19" a="1"/>
  <c r="L74" i="19" s="1"/>
  <c r="M74" i="19" a="1"/>
  <c r="M74" i="19"/>
  <c r="N74" i="19" a="1"/>
  <c r="N74" i="19" s="1"/>
  <c r="O74" i="19" a="1"/>
  <c r="O74" i="19"/>
  <c r="P74" i="19" a="1"/>
  <c r="P74" i="19" s="1"/>
  <c r="Q74" i="19" a="1"/>
  <c r="Q74" i="19"/>
  <c r="H75" i="19" a="1"/>
  <c r="H75" i="19" s="1"/>
  <c r="I75" i="19" a="1"/>
  <c r="I75" i="19"/>
  <c r="J75" i="19" a="1"/>
  <c r="J75" i="19" s="1"/>
  <c r="K75" i="19" a="1"/>
  <c r="K75" i="19"/>
  <c r="L75" i="19" a="1"/>
  <c r="L75" i="19" s="1"/>
  <c r="M75" i="19" a="1"/>
  <c r="M75" i="19"/>
  <c r="N75" i="19" a="1"/>
  <c r="N75" i="19" s="1"/>
  <c r="O75" i="19" a="1"/>
  <c r="O75" i="19"/>
  <c r="P75" i="19" a="1"/>
  <c r="P75" i="19" s="1"/>
  <c r="Q75" i="19" a="1"/>
  <c r="Q75" i="19"/>
  <c r="H76" i="19" a="1"/>
  <c r="H76" i="19" s="1"/>
  <c r="I76" i="19" a="1"/>
  <c r="I76" i="19"/>
  <c r="J76" i="19" a="1"/>
  <c r="J76" i="19" s="1"/>
  <c r="K76" i="19" a="1"/>
  <c r="K76" i="19"/>
  <c r="L76" i="19" a="1"/>
  <c r="L76" i="19" s="1"/>
  <c r="M76" i="19" a="1"/>
  <c r="M76" i="19"/>
  <c r="N76" i="19" a="1"/>
  <c r="N76" i="19" s="1"/>
  <c r="O76" i="19" a="1"/>
  <c r="O76" i="19"/>
  <c r="P76" i="19" a="1"/>
  <c r="P76" i="19" s="1"/>
  <c r="Q76" i="19" a="1"/>
  <c r="Q76" i="19"/>
  <c r="H77" i="19" a="1"/>
  <c r="H77" i="19" s="1"/>
  <c r="I77" i="19" a="1"/>
  <c r="I77" i="19"/>
  <c r="J77" i="19" a="1"/>
  <c r="J77" i="19" s="1"/>
  <c r="K77" i="19" a="1"/>
  <c r="K77" i="19"/>
  <c r="L77" i="19" a="1"/>
  <c r="L77" i="19" s="1"/>
  <c r="M77" i="19" a="1"/>
  <c r="M77" i="19"/>
  <c r="N77" i="19" a="1"/>
  <c r="N77" i="19" s="1"/>
  <c r="O77" i="19" a="1"/>
  <c r="O77" i="19"/>
  <c r="P77" i="19" a="1"/>
  <c r="P77" i="19" s="1"/>
  <c r="Q77" i="19" a="1"/>
  <c r="Q77" i="19"/>
  <c r="H78" i="19" a="1"/>
  <c r="H78" i="19" s="1"/>
  <c r="I78" i="19" a="1"/>
  <c r="I78" i="19"/>
  <c r="J78" i="19" a="1"/>
  <c r="J78" i="19" s="1"/>
  <c r="K78" i="19" a="1"/>
  <c r="K78" i="19"/>
  <c r="L78" i="19" a="1"/>
  <c r="L78" i="19" s="1"/>
  <c r="M78" i="19" a="1"/>
  <c r="M78" i="19"/>
  <c r="N78" i="19" a="1"/>
  <c r="N78" i="19" s="1"/>
  <c r="O78" i="19" a="1"/>
  <c r="O78" i="19"/>
  <c r="P78" i="19" a="1"/>
  <c r="P78" i="19" s="1"/>
  <c r="Q78" i="19" a="1"/>
  <c r="Q78" i="19"/>
  <c r="H79" i="19" a="1"/>
  <c r="H79" i="19" s="1"/>
  <c r="I79" i="19" a="1"/>
  <c r="I79" i="19"/>
  <c r="J79" i="19" a="1"/>
  <c r="J79" i="19" s="1"/>
  <c r="K79" i="19" a="1"/>
  <c r="K79" i="19"/>
  <c r="L79" i="19" a="1"/>
  <c r="L79" i="19" s="1"/>
  <c r="M79" i="19" a="1"/>
  <c r="M79" i="19"/>
  <c r="N79" i="19" a="1"/>
  <c r="N79" i="19" s="1"/>
  <c r="O79" i="19" a="1"/>
  <c r="O79" i="19"/>
  <c r="P79" i="19" a="1"/>
  <c r="P79" i="19" s="1"/>
  <c r="Q79" i="19" a="1"/>
  <c r="Q79" i="19"/>
  <c r="H80" i="19" a="1"/>
  <c r="H80" i="19" s="1"/>
  <c r="I80" i="19" a="1"/>
  <c r="I80" i="19"/>
  <c r="J80" i="19" a="1"/>
  <c r="J80" i="19" s="1"/>
  <c r="K80" i="19" a="1"/>
  <c r="K80" i="19"/>
  <c r="L80" i="19" a="1"/>
  <c r="L80" i="19" s="1"/>
  <c r="M80" i="19" a="1"/>
  <c r="M80" i="19"/>
  <c r="N80" i="19" a="1"/>
  <c r="N80" i="19" s="1"/>
  <c r="O80" i="19" a="1"/>
  <c r="O80" i="19"/>
  <c r="P80" i="19" a="1"/>
  <c r="P80" i="19" s="1"/>
  <c r="Q80" i="19" a="1"/>
  <c r="Q80" i="19"/>
  <c r="H81" i="19" a="1"/>
  <c r="H81" i="19" s="1"/>
  <c r="I81" i="19" a="1"/>
  <c r="I81" i="19" s="1"/>
  <c r="J81" i="19" a="1"/>
  <c r="J81" i="19" s="1"/>
  <c r="K81" i="19" a="1"/>
  <c r="K81" i="19"/>
  <c r="L81" i="19" a="1"/>
  <c r="L81" i="19" s="1"/>
  <c r="M81" i="19" a="1"/>
  <c r="M81" i="19"/>
  <c r="N81" i="19" a="1"/>
  <c r="N81" i="19" s="1"/>
  <c r="O81" i="19" a="1"/>
  <c r="O81" i="19"/>
  <c r="P81" i="19" a="1"/>
  <c r="P81" i="19" s="1"/>
  <c r="Q81" i="19" a="1"/>
  <c r="Q81" i="19"/>
  <c r="H82" i="19" a="1"/>
  <c r="H82" i="19" s="1"/>
  <c r="I82" i="19" a="1"/>
  <c r="I82" i="19"/>
  <c r="J82" i="19" a="1"/>
  <c r="J82" i="19" s="1"/>
  <c r="K82" i="19" a="1"/>
  <c r="K82" i="19"/>
  <c r="L82" i="19" a="1"/>
  <c r="L82" i="19" s="1"/>
  <c r="M82" i="19" a="1"/>
  <c r="M82" i="19" s="1"/>
  <c r="N82" i="19" a="1"/>
  <c r="N82" i="19" s="1"/>
  <c r="O82" i="19" a="1"/>
  <c r="O82" i="19" s="1"/>
  <c r="P82" i="19" a="1"/>
  <c r="P82" i="19" s="1"/>
  <c r="Q82" i="19" a="1"/>
  <c r="Q82" i="19" s="1"/>
  <c r="H83" i="19" a="1"/>
  <c r="H83" i="19" s="1"/>
  <c r="I83" i="19" a="1"/>
  <c r="I83" i="19" s="1"/>
  <c r="J83" i="19" a="1"/>
  <c r="J83" i="19" s="1"/>
  <c r="K83" i="19" a="1"/>
  <c r="K83" i="19" s="1"/>
  <c r="L83" i="19" a="1"/>
  <c r="L83" i="19" s="1"/>
  <c r="M83" i="19" a="1"/>
  <c r="M83" i="19" s="1"/>
  <c r="N83" i="19" a="1"/>
  <c r="N83" i="19" s="1"/>
  <c r="O83" i="19" a="1"/>
  <c r="O83" i="19" s="1"/>
  <c r="P83" i="19" a="1"/>
  <c r="P83" i="19" s="1"/>
  <c r="Q83" i="19" a="1"/>
  <c r="Q83" i="19" s="1"/>
  <c r="H84" i="19" a="1"/>
  <c r="H84" i="19" s="1"/>
  <c r="I84" i="19" a="1"/>
  <c r="I84" i="19" s="1"/>
  <c r="J84" i="19" a="1"/>
  <c r="J84" i="19" s="1"/>
  <c r="K84" i="19" a="1"/>
  <c r="K84" i="19" s="1"/>
  <c r="L84" i="19" a="1"/>
  <c r="L84" i="19" s="1"/>
  <c r="M84" i="19" a="1"/>
  <c r="M84" i="19" s="1"/>
  <c r="N84" i="19" a="1"/>
  <c r="N84" i="19" s="1"/>
  <c r="O84" i="19" a="1"/>
  <c r="O84" i="19" s="1"/>
  <c r="P84" i="19" a="1"/>
  <c r="P84" i="19" s="1"/>
  <c r="Q84" i="19" a="1"/>
  <c r="Q84" i="19" s="1"/>
  <c r="H85" i="19" a="1"/>
  <c r="H85" i="19" s="1"/>
  <c r="I85" i="19" a="1"/>
  <c r="I85" i="19" s="1"/>
  <c r="J85" i="19" a="1"/>
  <c r="J85" i="19" s="1"/>
  <c r="K85" i="19" a="1"/>
  <c r="K85" i="19" s="1"/>
  <c r="L85" i="19" a="1"/>
  <c r="L85" i="19" s="1"/>
  <c r="M85" i="19" a="1"/>
  <c r="M85" i="19" s="1"/>
  <c r="N85" i="19" a="1"/>
  <c r="N85" i="19" s="1"/>
  <c r="O85" i="19" a="1"/>
  <c r="O85" i="19" s="1"/>
  <c r="P85" i="19" a="1"/>
  <c r="P85" i="19" s="1"/>
  <c r="Q85" i="19" a="1"/>
  <c r="Q85" i="19" s="1"/>
  <c r="H86" i="19" a="1"/>
  <c r="H86" i="19" s="1"/>
  <c r="I86" i="19" a="1"/>
  <c r="I86" i="19" s="1"/>
  <c r="J86" i="19" a="1"/>
  <c r="J86" i="19" s="1"/>
  <c r="K86" i="19" a="1"/>
  <c r="K86" i="19" s="1"/>
  <c r="L86" i="19" a="1"/>
  <c r="L86" i="19" s="1"/>
  <c r="M86" i="19" a="1"/>
  <c r="M86" i="19" s="1"/>
  <c r="N86" i="19" a="1"/>
  <c r="N86" i="19" s="1"/>
  <c r="O86" i="19" a="1"/>
  <c r="O86" i="19" s="1"/>
  <c r="P86" i="19" a="1"/>
  <c r="P86" i="19" s="1"/>
  <c r="Q86" i="19" a="1"/>
  <c r="Q86" i="19" s="1"/>
  <c r="H87" i="19" a="1"/>
  <c r="H87" i="19" s="1"/>
  <c r="I87" i="19" a="1"/>
  <c r="I87" i="19" s="1"/>
  <c r="J87" i="19" a="1"/>
  <c r="J87" i="19" s="1"/>
  <c r="K87" i="19" a="1"/>
  <c r="K87" i="19" s="1"/>
  <c r="L87" i="19" a="1"/>
  <c r="L87" i="19" s="1"/>
  <c r="M87" i="19" a="1"/>
  <c r="M87" i="19" s="1"/>
  <c r="N87" i="19" a="1"/>
  <c r="N87" i="19" s="1"/>
  <c r="O87" i="19" a="1"/>
  <c r="O87" i="19" s="1"/>
  <c r="P87" i="19" a="1"/>
  <c r="P87" i="19" s="1"/>
  <c r="Q87" i="19" a="1"/>
  <c r="Q87" i="19" s="1"/>
  <c r="H88" i="19" a="1"/>
  <c r="H88" i="19" s="1"/>
  <c r="I88" i="19" a="1"/>
  <c r="I88" i="19" s="1"/>
  <c r="J88" i="19" a="1"/>
  <c r="J88" i="19" s="1"/>
  <c r="K88" i="19" a="1"/>
  <c r="K88" i="19" s="1"/>
  <c r="L88" i="19" a="1"/>
  <c r="L88" i="19" s="1"/>
  <c r="M88" i="19" a="1"/>
  <c r="M88" i="19" s="1"/>
  <c r="N88" i="19" a="1"/>
  <c r="N88" i="19" s="1"/>
  <c r="O88" i="19" a="1"/>
  <c r="O88" i="19" s="1"/>
  <c r="P88" i="19" a="1"/>
  <c r="P88" i="19" s="1"/>
  <c r="Q88" i="19" a="1"/>
  <c r="Q88" i="19" s="1"/>
  <c r="H89" i="19" a="1"/>
  <c r="H89" i="19" s="1"/>
  <c r="I89" i="19" a="1"/>
  <c r="I89" i="19" s="1"/>
  <c r="J89" i="19" a="1"/>
  <c r="J89" i="19" s="1"/>
  <c r="K89" i="19" a="1"/>
  <c r="K89" i="19" s="1"/>
  <c r="L89" i="19" a="1"/>
  <c r="L89" i="19" s="1"/>
  <c r="M89" i="19" a="1"/>
  <c r="M89" i="19" s="1"/>
  <c r="N89" i="19" a="1"/>
  <c r="N89" i="19" s="1"/>
  <c r="O89" i="19" a="1"/>
  <c r="O89" i="19" s="1"/>
  <c r="P89" i="19" a="1"/>
  <c r="P89" i="19" s="1"/>
  <c r="Q89" i="19" a="1"/>
  <c r="Q89" i="19" s="1"/>
  <c r="H90" i="19" a="1"/>
  <c r="H90" i="19" s="1"/>
  <c r="I90" i="19" a="1"/>
  <c r="I90" i="19" s="1"/>
  <c r="J90" i="19" a="1"/>
  <c r="J90" i="19" s="1"/>
  <c r="K90" i="19" a="1"/>
  <c r="K90" i="19" s="1"/>
  <c r="L90" i="19" a="1"/>
  <c r="L90" i="19" s="1"/>
  <c r="M90" i="19" a="1"/>
  <c r="M90" i="19" s="1"/>
  <c r="N90" i="19" a="1"/>
  <c r="N90" i="19" s="1"/>
  <c r="O90" i="19" a="1"/>
  <c r="O90" i="19" s="1"/>
  <c r="P90" i="19" a="1"/>
  <c r="P90" i="19" s="1"/>
  <c r="Q90" i="19" a="1"/>
  <c r="Q90" i="19" s="1"/>
  <c r="I2" i="19" a="1"/>
  <c r="I2" i="19" s="1"/>
  <c r="J2" i="19" a="1"/>
  <c r="J2" i="19"/>
  <c r="K2" i="19" a="1"/>
  <c r="K2" i="19" s="1"/>
  <c r="L2" i="19" a="1"/>
  <c r="L2" i="19"/>
  <c r="M2" i="19" a="1"/>
  <c r="M2" i="19" s="1"/>
  <c r="N2" i="19" a="1"/>
  <c r="N2" i="19"/>
  <c r="O2" i="19" a="1"/>
  <c r="O2" i="19" s="1"/>
  <c r="P2" i="19" a="1"/>
  <c r="P2" i="19"/>
  <c r="Q2" i="19" a="1"/>
  <c r="Q2" i="19" s="1"/>
  <c r="H2" i="19" a="1"/>
  <c r="H2" i="19" s="1"/>
  <c r="G16" i="46" l="1"/>
  <c r="G19" i="46" s="1"/>
  <c r="H27" i="46"/>
  <c r="G27" i="46"/>
  <c r="F27" i="46"/>
  <c r="E27" i="46"/>
  <c r="D27" i="46"/>
  <c r="E19" i="46"/>
  <c r="F19" i="46"/>
  <c r="H19" i="46"/>
  <c r="D19" i="46"/>
  <c r="H130" i="46"/>
  <c r="G130" i="46"/>
  <c r="F130" i="46"/>
  <c r="E130" i="46"/>
  <c r="D130" i="46"/>
  <c r="H129" i="46"/>
  <c r="G129" i="46"/>
  <c r="F129" i="46"/>
  <c r="E129" i="46"/>
  <c r="D129" i="46"/>
  <c r="H128" i="46"/>
  <c r="G128" i="46"/>
  <c r="F128" i="46"/>
  <c r="E128" i="46"/>
  <c r="D128" i="46"/>
  <c r="H127" i="46"/>
  <c r="G127" i="46"/>
  <c r="F127" i="46"/>
  <c r="E127" i="46"/>
  <c r="D127" i="46"/>
  <c r="H126" i="46"/>
  <c r="G126" i="46"/>
  <c r="F126" i="46"/>
  <c r="E126" i="46"/>
  <c r="D126" i="46"/>
  <c r="H125" i="46"/>
  <c r="G125" i="46"/>
  <c r="F125" i="46"/>
  <c r="E125" i="46"/>
  <c r="D125" i="46"/>
  <c r="H124" i="46"/>
  <c r="G124" i="46"/>
  <c r="F124" i="46"/>
  <c r="E124" i="46"/>
  <c r="D124" i="46"/>
  <c r="H122" i="46"/>
  <c r="G122" i="46"/>
  <c r="F122" i="46"/>
  <c r="E122" i="46"/>
  <c r="D122" i="46"/>
  <c r="H121" i="46"/>
  <c r="G121" i="46"/>
  <c r="F121" i="46"/>
  <c r="E121" i="46"/>
  <c r="D121" i="46"/>
  <c r="H120" i="46"/>
  <c r="G120" i="46"/>
  <c r="F120" i="46"/>
  <c r="E120" i="46"/>
  <c r="D120" i="46"/>
  <c r="H119" i="46"/>
  <c r="G119" i="46"/>
  <c r="F119" i="46"/>
  <c r="E119" i="46"/>
  <c r="D119" i="46"/>
  <c r="H118" i="46"/>
  <c r="G118" i="46"/>
  <c r="F118" i="46"/>
  <c r="E118" i="46"/>
  <c r="D118" i="46"/>
  <c r="H117" i="46"/>
  <c r="G117" i="46"/>
  <c r="F117" i="46"/>
  <c r="E117" i="46"/>
  <c r="D117" i="46"/>
  <c r="H116" i="46"/>
  <c r="G116" i="46"/>
  <c r="F116" i="46"/>
  <c r="E116" i="46"/>
  <c r="D116" i="46"/>
  <c r="H114" i="46"/>
  <c r="G114" i="46"/>
  <c r="F114" i="46"/>
  <c r="E114" i="46"/>
  <c r="D114" i="46"/>
  <c r="H113" i="46"/>
  <c r="G113" i="46"/>
  <c r="F113" i="46"/>
  <c r="E113" i="46"/>
  <c r="D113" i="46"/>
  <c r="H112" i="46"/>
  <c r="G112" i="46"/>
  <c r="F112" i="46"/>
  <c r="E112" i="46"/>
  <c r="D112" i="46"/>
  <c r="H111" i="46"/>
  <c r="G111" i="46"/>
  <c r="F111" i="46"/>
  <c r="E111" i="46"/>
  <c r="D111" i="46"/>
  <c r="H110" i="46"/>
  <c r="G110" i="46"/>
  <c r="F110" i="46"/>
  <c r="E110" i="46"/>
  <c r="D110" i="46"/>
  <c r="H109" i="46"/>
  <c r="G109" i="46"/>
  <c r="F109" i="46"/>
  <c r="E109" i="46"/>
  <c r="D109" i="46"/>
  <c r="H108" i="46"/>
  <c r="G108" i="46"/>
  <c r="F108" i="46"/>
  <c r="E108" i="46"/>
  <c r="D108" i="46"/>
  <c r="H106" i="46"/>
  <c r="G106" i="46"/>
  <c r="F106" i="46"/>
  <c r="E106" i="46"/>
  <c r="D106" i="46"/>
  <c r="H105" i="46"/>
  <c r="G105" i="46"/>
  <c r="F105" i="46"/>
  <c r="E105" i="46"/>
  <c r="D105" i="46"/>
  <c r="H104" i="46"/>
  <c r="G104" i="46"/>
  <c r="F104" i="46"/>
  <c r="E104" i="46"/>
  <c r="D104" i="46"/>
  <c r="H103" i="46"/>
  <c r="G103" i="46"/>
  <c r="F103" i="46"/>
  <c r="E103" i="46"/>
  <c r="D103" i="46"/>
  <c r="H102" i="46"/>
  <c r="G102" i="46"/>
  <c r="F102" i="46"/>
  <c r="E102" i="46"/>
  <c r="D102" i="46"/>
  <c r="H101" i="46"/>
  <c r="G101" i="46"/>
  <c r="F101" i="46"/>
  <c r="E101" i="46"/>
  <c r="D101" i="46"/>
  <c r="H100" i="46"/>
  <c r="G100" i="46"/>
  <c r="F100" i="46"/>
  <c r="E100" i="46"/>
  <c r="D100" i="46"/>
  <c r="H98" i="46"/>
  <c r="G98" i="46"/>
  <c r="F98" i="46"/>
  <c r="E98" i="46"/>
  <c r="D98" i="46"/>
  <c r="H97" i="46"/>
  <c r="G97" i="46"/>
  <c r="F97" i="46"/>
  <c r="E97" i="46"/>
  <c r="D97" i="46"/>
  <c r="H96" i="46"/>
  <c r="G96" i="46"/>
  <c r="F96" i="46"/>
  <c r="E96" i="46"/>
  <c r="D96" i="46"/>
  <c r="H95" i="46"/>
  <c r="G95" i="46"/>
  <c r="F95" i="46"/>
  <c r="E95" i="46"/>
  <c r="D95" i="46"/>
  <c r="H94" i="46"/>
  <c r="G94" i="46"/>
  <c r="F94" i="46"/>
  <c r="E94" i="46"/>
  <c r="D94" i="46"/>
  <c r="H93" i="46"/>
  <c r="G93" i="46"/>
  <c r="F93" i="46"/>
  <c r="E93" i="46"/>
  <c r="D93" i="46"/>
  <c r="H92" i="46"/>
  <c r="G92" i="46"/>
  <c r="F92" i="46"/>
  <c r="E92" i="46"/>
  <c r="D92" i="46"/>
  <c r="H90" i="46"/>
  <c r="G90" i="46"/>
  <c r="F90" i="46"/>
  <c r="E90" i="46"/>
  <c r="D90" i="46"/>
  <c r="H89" i="46"/>
  <c r="G89" i="46"/>
  <c r="F89" i="46"/>
  <c r="E89" i="46"/>
  <c r="D89" i="46"/>
  <c r="H88" i="46"/>
  <c r="G88" i="46"/>
  <c r="F88" i="46"/>
  <c r="E88" i="46"/>
  <c r="D88" i="46"/>
  <c r="H87" i="46"/>
  <c r="G87" i="46"/>
  <c r="F87" i="46"/>
  <c r="E87" i="46"/>
  <c r="D87" i="46"/>
  <c r="H86" i="46"/>
  <c r="G86" i="46"/>
  <c r="F86" i="46"/>
  <c r="E86" i="46"/>
  <c r="D86" i="46"/>
  <c r="H85" i="46"/>
  <c r="G85" i="46"/>
  <c r="F85" i="46"/>
  <c r="E85" i="46"/>
  <c r="D85" i="46"/>
  <c r="H84" i="46"/>
  <c r="G84" i="46"/>
  <c r="F84" i="46"/>
  <c r="E84" i="46"/>
  <c r="D84" i="46"/>
  <c r="H82" i="46"/>
  <c r="G82" i="46"/>
  <c r="F82" i="46"/>
  <c r="E82" i="46"/>
  <c r="D82" i="46"/>
  <c r="H81" i="46"/>
  <c r="G81" i="46"/>
  <c r="F81" i="46"/>
  <c r="E81" i="46"/>
  <c r="D81" i="46"/>
  <c r="H80" i="46"/>
  <c r="G80" i="46"/>
  <c r="F80" i="46"/>
  <c r="E80" i="46"/>
  <c r="D80" i="46"/>
  <c r="H79" i="46"/>
  <c r="G79" i="46"/>
  <c r="F79" i="46"/>
  <c r="E79" i="46"/>
  <c r="D79" i="46"/>
  <c r="H78" i="46"/>
  <c r="G78" i="46"/>
  <c r="F78" i="46"/>
  <c r="E78" i="46"/>
  <c r="D78" i="46"/>
  <c r="H77" i="46"/>
  <c r="G77" i="46"/>
  <c r="F77" i="46"/>
  <c r="E77" i="46"/>
  <c r="D77" i="46"/>
  <c r="H76" i="46"/>
  <c r="G76" i="46"/>
  <c r="F76" i="46"/>
  <c r="E76" i="46"/>
  <c r="D76" i="46"/>
  <c r="H74" i="46"/>
  <c r="G74" i="46"/>
  <c r="F74" i="46"/>
  <c r="E74" i="46"/>
  <c r="D74" i="46"/>
  <c r="H73" i="46"/>
  <c r="G73" i="46"/>
  <c r="F73" i="46"/>
  <c r="E73" i="46"/>
  <c r="D73" i="46"/>
  <c r="H72" i="46"/>
  <c r="G72" i="46"/>
  <c r="F72" i="46"/>
  <c r="E72" i="46"/>
  <c r="D72" i="46"/>
  <c r="H71" i="46"/>
  <c r="G71" i="46"/>
  <c r="F71" i="46"/>
  <c r="E71" i="46"/>
  <c r="D71" i="46"/>
  <c r="H70" i="46"/>
  <c r="G70" i="46"/>
  <c r="F70" i="46"/>
  <c r="E70" i="46"/>
  <c r="D70" i="46"/>
  <c r="H69" i="46"/>
  <c r="G69" i="46"/>
  <c r="F69" i="46"/>
  <c r="E69" i="46"/>
  <c r="D69" i="46"/>
  <c r="H68" i="46"/>
  <c r="G68" i="46"/>
  <c r="F68" i="46"/>
  <c r="E68" i="46"/>
  <c r="D68" i="46"/>
  <c r="H66" i="46"/>
  <c r="G66" i="46"/>
  <c r="F66" i="46"/>
  <c r="E66" i="46"/>
  <c r="D66" i="46"/>
  <c r="H65" i="46"/>
  <c r="G65" i="46"/>
  <c r="F65" i="46"/>
  <c r="E65" i="46"/>
  <c r="D65" i="46"/>
  <c r="H64" i="46"/>
  <c r="G64" i="46"/>
  <c r="F64" i="46"/>
  <c r="E64" i="46"/>
  <c r="D64" i="46"/>
  <c r="H63" i="46"/>
  <c r="G63" i="46"/>
  <c r="F63" i="46"/>
  <c r="E63" i="46"/>
  <c r="D63" i="46"/>
  <c r="H62" i="46"/>
  <c r="G62" i="46"/>
  <c r="F62" i="46"/>
  <c r="E62" i="46"/>
  <c r="D62" i="46"/>
  <c r="H61" i="46"/>
  <c r="G61" i="46"/>
  <c r="F61" i="46"/>
  <c r="E61" i="46"/>
  <c r="D61" i="46"/>
  <c r="H60" i="46"/>
  <c r="G60" i="46"/>
  <c r="F60" i="46"/>
  <c r="E60" i="46"/>
  <c r="D60" i="46"/>
  <c r="H58" i="46"/>
  <c r="G58" i="46"/>
  <c r="F58" i="46"/>
  <c r="E58" i="46"/>
  <c r="D58" i="46"/>
  <c r="H57" i="46"/>
  <c r="G57" i="46"/>
  <c r="F57" i="46"/>
  <c r="E57" i="46"/>
  <c r="D57" i="46"/>
  <c r="H56" i="46"/>
  <c r="G56" i="46"/>
  <c r="F56" i="46"/>
  <c r="E56" i="46"/>
  <c r="D56" i="46"/>
  <c r="H55" i="46"/>
  <c r="G55" i="46"/>
  <c r="F55" i="46"/>
  <c r="E55" i="46"/>
  <c r="D55" i="46"/>
  <c r="H54" i="46"/>
  <c r="G54" i="46"/>
  <c r="F54" i="46"/>
  <c r="E54" i="46"/>
  <c r="D54" i="46"/>
  <c r="H53" i="46"/>
  <c r="G53" i="46"/>
  <c r="F53" i="46"/>
  <c r="E53" i="46"/>
  <c r="D53" i="46"/>
  <c r="H52" i="46"/>
  <c r="G52" i="46"/>
  <c r="F52" i="46"/>
  <c r="E52" i="46"/>
  <c r="D52" i="46"/>
  <c r="H50" i="46"/>
  <c r="G50" i="46"/>
  <c r="F50" i="46"/>
  <c r="E50" i="46"/>
  <c r="D50" i="46"/>
  <c r="H49" i="46"/>
  <c r="G49" i="46"/>
  <c r="F49" i="46"/>
  <c r="E49" i="46"/>
  <c r="D49" i="46"/>
  <c r="H48" i="46"/>
  <c r="G48" i="46"/>
  <c r="F48" i="46"/>
  <c r="E48" i="46"/>
  <c r="D48" i="46"/>
  <c r="H47" i="46"/>
  <c r="G47" i="46"/>
  <c r="F47" i="46"/>
  <c r="E47" i="46"/>
  <c r="D47" i="46"/>
  <c r="H46" i="46"/>
  <c r="G46" i="46"/>
  <c r="F46" i="46"/>
  <c r="E46" i="46"/>
  <c r="D46" i="46"/>
  <c r="H45" i="46"/>
  <c r="G45" i="46"/>
  <c r="F45" i="46"/>
  <c r="E45" i="46"/>
  <c r="D45" i="46"/>
  <c r="H44" i="46"/>
  <c r="G44" i="46"/>
  <c r="F44" i="46"/>
  <c r="E44" i="46"/>
  <c r="D44" i="46"/>
  <c r="H42" i="46"/>
  <c r="G42" i="46"/>
  <c r="F42" i="46"/>
  <c r="E42" i="46"/>
  <c r="D42" i="46"/>
  <c r="H41" i="46"/>
  <c r="G41" i="46"/>
  <c r="F41" i="46"/>
  <c r="E41" i="46"/>
  <c r="D41" i="46"/>
  <c r="H40" i="46"/>
  <c r="G40" i="46"/>
  <c r="F40" i="46"/>
  <c r="E40" i="46"/>
  <c r="D40" i="46"/>
  <c r="H39" i="46"/>
  <c r="G39" i="46"/>
  <c r="F39" i="46"/>
  <c r="E39" i="46"/>
  <c r="D39" i="46"/>
  <c r="H38" i="46"/>
  <c r="G38" i="46"/>
  <c r="F38" i="46"/>
  <c r="E38" i="46"/>
  <c r="D38" i="46"/>
  <c r="H37" i="46"/>
  <c r="G37" i="46"/>
  <c r="F37" i="46"/>
  <c r="E37" i="46"/>
  <c r="D37" i="46"/>
  <c r="H36" i="46"/>
  <c r="G36" i="46"/>
  <c r="F36" i="46"/>
  <c r="E36" i="46"/>
  <c r="D36" i="46"/>
  <c r="H34" i="46"/>
  <c r="G34" i="46"/>
  <c r="F34" i="46"/>
  <c r="E34" i="46"/>
  <c r="D34" i="46"/>
  <c r="H33" i="46"/>
  <c r="G33" i="46"/>
  <c r="F33" i="46"/>
  <c r="E33" i="46"/>
  <c r="D33" i="46"/>
  <c r="H32" i="46"/>
  <c r="G32" i="46"/>
  <c r="F32" i="46"/>
  <c r="E32" i="46"/>
  <c r="D32" i="46"/>
  <c r="H31" i="46"/>
  <c r="G31" i="46"/>
  <c r="F31" i="46"/>
  <c r="E31" i="46"/>
  <c r="D31" i="46"/>
  <c r="H30" i="46"/>
  <c r="G30" i="46"/>
  <c r="F30" i="46"/>
  <c r="E30" i="46"/>
  <c r="D30" i="46"/>
  <c r="H29" i="46"/>
  <c r="G29" i="46"/>
  <c r="F29" i="46"/>
  <c r="E29" i="46"/>
  <c r="D29" i="46"/>
  <c r="H28" i="46"/>
  <c r="G28" i="46"/>
  <c r="F28" i="46"/>
  <c r="E28" i="46"/>
  <c r="D28" i="46"/>
  <c r="H26" i="46"/>
  <c r="G26" i="46"/>
  <c r="F26" i="46"/>
  <c r="E26" i="46"/>
  <c r="D26" i="46"/>
  <c r="H25" i="46"/>
  <c r="G25" i="46"/>
  <c r="F25" i="46"/>
  <c r="E25" i="46"/>
  <c r="D25" i="46"/>
  <c r="H24" i="46"/>
  <c r="G24" i="46"/>
  <c r="F24" i="46"/>
  <c r="E24" i="46"/>
  <c r="D24" i="46"/>
  <c r="H23" i="46"/>
  <c r="G23" i="46"/>
  <c r="F23" i="46"/>
  <c r="E23" i="46"/>
  <c r="D23" i="46"/>
  <c r="H22" i="46"/>
  <c r="G22" i="46"/>
  <c r="F22" i="46"/>
  <c r="E22" i="46"/>
  <c r="D22" i="46"/>
  <c r="H21" i="46"/>
  <c r="G21" i="46"/>
  <c r="F21" i="46"/>
  <c r="E21" i="46"/>
  <c r="D21" i="46"/>
  <c r="H20" i="46"/>
  <c r="G20" i="46"/>
  <c r="F20" i="46"/>
  <c r="E20" i="46"/>
  <c r="D20" i="46"/>
  <c r="H18" i="46"/>
  <c r="G18" i="46"/>
  <c r="F18" i="46"/>
  <c r="E18" i="46"/>
  <c r="D18" i="46"/>
  <c r="H17" i="46"/>
  <c r="G17" i="46"/>
  <c r="F17" i="46"/>
  <c r="E17" i="46"/>
  <c r="D17" i="46"/>
  <c r="H16" i="46"/>
  <c r="F16" i="46"/>
  <c r="E16" i="46"/>
  <c r="D16" i="46"/>
  <c r="H15" i="46"/>
  <c r="G15" i="46"/>
  <c r="F15" i="46"/>
  <c r="E15" i="46"/>
  <c r="D15" i="46"/>
  <c r="H14" i="46"/>
  <c r="G14" i="46"/>
  <c r="F14" i="46"/>
  <c r="E14" i="46"/>
  <c r="D14" i="46"/>
  <c r="H13" i="46"/>
  <c r="G13" i="46"/>
  <c r="F13" i="46"/>
  <c r="E13" i="46"/>
  <c r="D13" i="46"/>
  <c r="H12" i="46"/>
  <c r="G12" i="46"/>
  <c r="F12" i="46"/>
  <c r="E12" i="46"/>
  <c r="D12" i="46"/>
  <c r="H10" i="46"/>
  <c r="G10" i="46"/>
  <c r="F10" i="46"/>
  <c r="E10" i="46"/>
  <c r="D10" i="46"/>
  <c r="H9" i="46"/>
  <c r="G9" i="46"/>
  <c r="F9" i="46"/>
  <c r="E9" i="46"/>
  <c r="D9" i="46"/>
  <c r="H8" i="46"/>
  <c r="G8" i="46"/>
  <c r="F8" i="46"/>
  <c r="E8" i="46"/>
  <c r="D8" i="46"/>
  <c r="H7" i="46"/>
  <c r="G7" i="46"/>
  <c r="F7" i="46"/>
  <c r="E7" i="46"/>
  <c r="D7" i="46"/>
  <c r="H6" i="46"/>
  <c r="G6" i="46"/>
  <c r="F6" i="46"/>
  <c r="E6" i="46"/>
  <c r="D6" i="46"/>
  <c r="H5" i="46"/>
  <c r="G5" i="46"/>
  <c r="F5" i="46"/>
  <c r="E5" i="46"/>
  <c r="D5" i="46"/>
  <c r="H4" i="46"/>
  <c r="G4" i="46"/>
  <c r="F4" i="46"/>
  <c r="E4" i="46"/>
  <c r="D4" i="46"/>
  <c r="H2" i="46"/>
  <c r="G2" i="46"/>
  <c r="F2" i="46"/>
  <c r="E2" i="46"/>
  <c r="V4" i="28" l="1"/>
  <c r="V5" i="28"/>
  <c r="V6" i="28"/>
  <c r="V95" i="28" s="1"/>
  <c r="V7" i="28"/>
  <c r="V8" i="28"/>
  <c r="V9" i="28"/>
  <c r="V10" i="28"/>
  <c r="V11" i="28"/>
  <c r="V94" i="28" s="1"/>
  <c r="V12" i="28"/>
  <c r="V13" i="28"/>
  <c r="V14" i="28"/>
  <c r="V15" i="28"/>
  <c r="V16" i="28"/>
  <c r="V17" i="28"/>
  <c r="V18" i="28"/>
  <c r="V19" i="28"/>
  <c r="V20" i="28"/>
  <c r="V21" i="28"/>
  <c r="V22" i="28"/>
  <c r="V23" i="28"/>
  <c r="V24" i="28"/>
  <c r="V25" i="28"/>
  <c r="V26" i="28"/>
  <c r="V27" i="28"/>
  <c r="V28" i="28"/>
  <c r="V29" i="28"/>
  <c r="V30" i="28"/>
  <c r="V31" i="28"/>
  <c r="V32" i="28"/>
  <c r="V33" i="28"/>
  <c r="V34" i="28"/>
  <c r="V35" i="28"/>
  <c r="V36" i="28"/>
  <c r="V37" i="28"/>
  <c r="V38" i="28"/>
  <c r="V39" i="28"/>
  <c r="V40" i="28"/>
  <c r="V41" i="28"/>
  <c r="V42" i="28"/>
  <c r="V43" i="28"/>
  <c r="V44" i="28"/>
  <c r="V45" i="28"/>
  <c r="V46" i="28"/>
  <c r="V47" i="28"/>
  <c r="V48" i="28"/>
  <c r="V49" i="28"/>
  <c r="V50" i="28"/>
  <c r="V51" i="28"/>
  <c r="V52" i="28"/>
  <c r="V53" i="28"/>
  <c r="V54" i="28"/>
  <c r="V55" i="28"/>
  <c r="V56" i="28"/>
  <c r="V57" i="28"/>
  <c r="V58" i="28"/>
  <c r="V59" i="28"/>
  <c r="V60" i="28"/>
  <c r="V61" i="28"/>
  <c r="V62" i="28"/>
  <c r="V63" i="28"/>
  <c r="V64" i="28"/>
  <c r="V65" i="28"/>
  <c r="V66" i="28"/>
  <c r="V67" i="28"/>
  <c r="V68" i="28"/>
  <c r="V69" i="28"/>
  <c r="V70" i="28"/>
  <c r="V71" i="28"/>
  <c r="V72" i="28"/>
  <c r="V73" i="28"/>
  <c r="V74" i="28"/>
  <c r="V75" i="28"/>
  <c r="V76" i="28"/>
  <c r="V77" i="28"/>
  <c r="V78" i="28"/>
  <c r="V79" i="28"/>
  <c r="V80" i="28"/>
  <c r="V81" i="28"/>
  <c r="V82" i="28"/>
  <c r="V83" i="28"/>
  <c r="V84" i="28"/>
  <c r="V85" i="28"/>
  <c r="V86" i="28"/>
  <c r="V87" i="28"/>
  <c r="V88" i="28"/>
  <c r="V89" i="28"/>
  <c r="V90" i="28"/>
  <c r="V3" i="28"/>
  <c r="U95" i="28"/>
  <c r="U94" i="28"/>
  <c r="U93" i="28"/>
  <c r="U92" i="28"/>
  <c r="T95" i="28"/>
  <c r="T94" i="28"/>
  <c r="T93" i="28"/>
  <c r="T92" i="28"/>
  <c r="U96" i="28"/>
  <c r="T96" i="28"/>
  <c r="U4" i="28"/>
  <c r="U5" i="28"/>
  <c r="U6" i="28"/>
  <c r="U7" i="28"/>
  <c r="U8" i="28"/>
  <c r="U9" i="28"/>
  <c r="U10" i="28"/>
  <c r="U11" i="28"/>
  <c r="U12" i="28"/>
  <c r="U13" i="28"/>
  <c r="U14" i="28"/>
  <c r="U15" i="28"/>
  <c r="U16" i="28"/>
  <c r="U17" i="28"/>
  <c r="U18" i="28"/>
  <c r="U19" i="28"/>
  <c r="U20" i="28"/>
  <c r="U21" i="28"/>
  <c r="U22" i="28"/>
  <c r="U23" i="28"/>
  <c r="U24" i="28"/>
  <c r="U25" i="28"/>
  <c r="U26" i="28"/>
  <c r="U27" i="28"/>
  <c r="U28" i="28"/>
  <c r="U29" i="28"/>
  <c r="U30" i="28"/>
  <c r="U31" i="28"/>
  <c r="U32" i="28"/>
  <c r="U33" i="28"/>
  <c r="U34" i="28"/>
  <c r="U35" i="28"/>
  <c r="U36" i="28"/>
  <c r="U37" i="28"/>
  <c r="U38" i="28"/>
  <c r="U39" i="28"/>
  <c r="U40" i="28"/>
  <c r="U41" i="28"/>
  <c r="U42" i="28"/>
  <c r="U43" i="28"/>
  <c r="U44" i="28"/>
  <c r="U45" i="28"/>
  <c r="U46" i="28"/>
  <c r="U47" i="28"/>
  <c r="U48" i="28"/>
  <c r="U49" i="28"/>
  <c r="U50" i="28"/>
  <c r="U51" i="28"/>
  <c r="U52" i="28"/>
  <c r="U53" i="28"/>
  <c r="U54" i="28"/>
  <c r="U55" i="28"/>
  <c r="U56" i="28"/>
  <c r="U57" i="28"/>
  <c r="U58" i="28"/>
  <c r="U59" i="28"/>
  <c r="U60" i="28"/>
  <c r="U61" i="28"/>
  <c r="U62" i="28"/>
  <c r="U63" i="28"/>
  <c r="U64" i="28"/>
  <c r="U65" i="28"/>
  <c r="U66" i="28"/>
  <c r="U67" i="28"/>
  <c r="U68" i="28"/>
  <c r="U69" i="28"/>
  <c r="U70" i="28"/>
  <c r="U71" i="28"/>
  <c r="U72" i="28"/>
  <c r="U73" i="28"/>
  <c r="U74" i="28"/>
  <c r="U75" i="28"/>
  <c r="U76" i="28"/>
  <c r="U77" i="28"/>
  <c r="U78" i="28"/>
  <c r="U79" i="28"/>
  <c r="U80" i="28"/>
  <c r="U81" i="28"/>
  <c r="U82" i="28"/>
  <c r="U83" i="28"/>
  <c r="U84" i="28"/>
  <c r="U85" i="28"/>
  <c r="U86" i="28"/>
  <c r="U87" i="28"/>
  <c r="U88" i="28"/>
  <c r="U89" i="28"/>
  <c r="U90" i="28"/>
  <c r="U3" i="28"/>
  <c r="T4" i="28"/>
  <c r="T5" i="28"/>
  <c r="T6" i="28"/>
  <c r="T7" i="28"/>
  <c r="T8" i="28"/>
  <c r="T9" i="28"/>
  <c r="T10" i="28"/>
  <c r="T11" i="28"/>
  <c r="T12" i="28"/>
  <c r="T13" i="28"/>
  <c r="T14" i="28"/>
  <c r="T15" i="28"/>
  <c r="T16" i="28"/>
  <c r="T17" i="28"/>
  <c r="T18" i="28"/>
  <c r="T19" i="28"/>
  <c r="T20" i="28"/>
  <c r="T21" i="28"/>
  <c r="T22" i="28"/>
  <c r="T23" i="28"/>
  <c r="T24" i="28"/>
  <c r="T25" i="28"/>
  <c r="T26" i="28"/>
  <c r="T27" i="28"/>
  <c r="T28" i="28"/>
  <c r="T29" i="28"/>
  <c r="T30" i="28"/>
  <c r="T31" i="28"/>
  <c r="T32" i="28"/>
  <c r="T33" i="28"/>
  <c r="T34" i="28"/>
  <c r="T35" i="28"/>
  <c r="T36" i="28"/>
  <c r="T37" i="28"/>
  <c r="T38" i="28"/>
  <c r="T39" i="28"/>
  <c r="T40" i="28"/>
  <c r="T41" i="28"/>
  <c r="T42" i="28"/>
  <c r="T43" i="28"/>
  <c r="T44" i="28"/>
  <c r="T45" i="28"/>
  <c r="T46" i="28"/>
  <c r="T47" i="28"/>
  <c r="T48" i="28"/>
  <c r="T49" i="28"/>
  <c r="T50" i="28"/>
  <c r="T51" i="28"/>
  <c r="T52" i="28"/>
  <c r="T53" i="28"/>
  <c r="T54" i="28"/>
  <c r="T55" i="28"/>
  <c r="T56" i="28"/>
  <c r="T57" i="28"/>
  <c r="T58" i="28"/>
  <c r="T59" i="28"/>
  <c r="T60" i="28"/>
  <c r="T61" i="28"/>
  <c r="T62" i="28"/>
  <c r="T63" i="28"/>
  <c r="T64" i="28"/>
  <c r="T65" i="28"/>
  <c r="T66" i="28"/>
  <c r="T67" i="28"/>
  <c r="T68" i="28"/>
  <c r="T69" i="28"/>
  <c r="T70" i="28"/>
  <c r="T71" i="28"/>
  <c r="T72" i="28"/>
  <c r="T73" i="28"/>
  <c r="T74" i="28"/>
  <c r="T75" i="28"/>
  <c r="T76" i="28"/>
  <c r="T77" i="28"/>
  <c r="T78" i="28"/>
  <c r="T79" i="28"/>
  <c r="T80" i="28"/>
  <c r="T81" i="28"/>
  <c r="T82" i="28"/>
  <c r="T83" i="28"/>
  <c r="T84" i="28"/>
  <c r="T85" i="28"/>
  <c r="T86" i="28"/>
  <c r="T87" i="28"/>
  <c r="T88" i="28"/>
  <c r="T89" i="28"/>
  <c r="T90" i="28"/>
  <c r="T3" i="28"/>
  <c r="E5" i="44"/>
  <c r="V93" i="28" l="1"/>
  <c r="V92" i="28"/>
  <c r="V96" i="28" s="1"/>
  <c r="K129" i="46"/>
  <c r="L121" i="46"/>
  <c r="N119" i="46"/>
  <c r="N114" i="46"/>
  <c r="L112" i="46"/>
  <c r="M111" i="46"/>
  <c r="N110" i="46"/>
  <c r="L110" i="46"/>
  <c r="L103" i="46"/>
  <c r="L98" i="46"/>
  <c r="M97" i="46"/>
  <c r="N96" i="46"/>
  <c r="N87" i="46"/>
  <c r="N82" i="46"/>
  <c r="L80" i="46"/>
  <c r="L76" i="46"/>
  <c r="I74" i="46"/>
  <c r="L73" i="46"/>
  <c r="I70" i="46"/>
  <c r="I63" i="46"/>
  <c r="M61" i="46"/>
  <c r="L61" i="46"/>
  <c r="K55" i="46"/>
  <c r="L54" i="46"/>
  <c r="M52" i="46"/>
  <c r="M47" i="46"/>
  <c r="M38" i="46"/>
  <c r="M33" i="46"/>
  <c r="L33" i="46"/>
  <c r="L31" i="46"/>
  <c r="M29" i="46"/>
  <c r="L26" i="46"/>
  <c r="M20" i="46"/>
  <c r="L20" i="46"/>
  <c r="M15" i="46"/>
  <c r="K14" i="46"/>
  <c r="M10" i="46"/>
  <c r="M6" i="46"/>
  <c r="L6" i="46"/>
  <c r="K6" i="46"/>
  <c r="I130" i="46"/>
  <c r="I129" i="46"/>
  <c r="I128" i="46"/>
  <c r="I126" i="46"/>
  <c r="I125" i="46"/>
  <c r="I124" i="46"/>
  <c r="I122" i="46"/>
  <c r="I120" i="46"/>
  <c r="I119" i="46"/>
  <c r="I118" i="46"/>
  <c r="I117" i="46"/>
  <c r="I114" i="46"/>
  <c r="I113" i="46"/>
  <c r="I112" i="46"/>
  <c r="I111" i="46"/>
  <c r="I110" i="46"/>
  <c r="I108" i="46"/>
  <c r="I106" i="46"/>
  <c r="I104" i="46"/>
  <c r="I102" i="46"/>
  <c r="I101" i="46"/>
  <c r="I100" i="46"/>
  <c r="I98" i="46"/>
  <c r="I96" i="46"/>
  <c r="I95" i="46"/>
  <c r="I94" i="46"/>
  <c r="I93" i="46"/>
  <c r="I92" i="46"/>
  <c r="I88" i="46"/>
  <c r="I87" i="46"/>
  <c r="I86" i="46"/>
  <c r="I85" i="46"/>
  <c r="I84" i="46"/>
  <c r="I81" i="46"/>
  <c r="I80" i="46"/>
  <c r="I79" i="46"/>
  <c r="I78" i="46"/>
  <c r="I77" i="46"/>
  <c r="I72" i="46"/>
  <c r="I71" i="46"/>
  <c r="I69" i="46"/>
  <c r="I68" i="46"/>
  <c r="I64" i="46"/>
  <c r="I62" i="46"/>
  <c r="I61" i="46"/>
  <c r="I58" i="46"/>
  <c r="I57" i="46"/>
  <c r="I56" i="46"/>
  <c r="I55" i="46"/>
  <c r="I53" i="46"/>
  <c r="I52" i="46"/>
  <c r="I50" i="46"/>
  <c r="I48" i="46"/>
  <c r="I47" i="46"/>
  <c r="I46" i="46"/>
  <c r="I45" i="46"/>
  <c r="I44" i="46"/>
  <c r="I41" i="46"/>
  <c r="I39" i="46"/>
  <c r="I38" i="46"/>
  <c r="I37" i="46"/>
  <c r="I36" i="46"/>
  <c r="I33" i="46"/>
  <c r="I32" i="46"/>
  <c r="I31" i="46"/>
  <c r="I29" i="46"/>
  <c r="I28" i="46"/>
  <c r="I26" i="46"/>
  <c r="I24" i="46"/>
  <c r="I23" i="46"/>
  <c r="I22" i="46"/>
  <c r="I20" i="46"/>
  <c r="I18" i="46"/>
  <c r="I17" i="46"/>
  <c r="I15" i="46"/>
  <c r="I14" i="46"/>
  <c r="I13" i="46"/>
  <c r="I12" i="46"/>
  <c r="I9" i="46"/>
  <c r="I7" i="46"/>
  <c r="I6" i="46"/>
  <c r="I5" i="46"/>
  <c r="M130" i="46"/>
  <c r="L128" i="46"/>
  <c r="L94" i="46"/>
  <c r="K61" i="46"/>
  <c r="M48" i="46"/>
  <c r="K20" i="46"/>
  <c r="I127" i="46"/>
  <c r="I121" i="46"/>
  <c r="I116" i="46"/>
  <c r="I109" i="46"/>
  <c r="I103" i="46"/>
  <c r="I97" i="46"/>
  <c r="I90" i="46"/>
  <c r="I82" i="46"/>
  <c r="I73" i="46"/>
  <c r="I65" i="46"/>
  <c r="I60" i="46"/>
  <c r="I54" i="46"/>
  <c r="I49" i="46"/>
  <c r="I40" i="46"/>
  <c r="I34" i="46"/>
  <c r="I30" i="46"/>
  <c r="I25" i="46"/>
  <c r="I21" i="46"/>
  <c r="I16" i="46"/>
  <c r="I8" i="46"/>
  <c r="I4" i="46"/>
  <c r="L124" i="46"/>
  <c r="K87" i="46"/>
  <c r="M42" i="46"/>
  <c r="L38" i="46"/>
  <c r="M24" i="46"/>
  <c r="M125" i="46"/>
  <c r="K128" i="46"/>
  <c r="N111" i="46"/>
  <c r="I105" i="46"/>
  <c r="I89" i="46"/>
  <c r="N78" i="46"/>
  <c r="I76" i="46"/>
  <c r="I66" i="46"/>
  <c r="N42" i="46"/>
  <c r="I42" i="46"/>
  <c r="N29" i="46"/>
  <c r="N24" i="46"/>
  <c r="I10" i="46"/>
  <c r="N10" i="46"/>
  <c r="M93" i="46" l="1"/>
  <c r="K105" i="46"/>
  <c r="K110" i="46"/>
  <c r="K119" i="46"/>
  <c r="N129" i="46"/>
  <c r="L8" i="46"/>
  <c r="L10" i="46"/>
  <c r="L15" i="46"/>
  <c r="N15" i="46"/>
  <c r="N20" i="46"/>
  <c r="L22" i="46"/>
  <c r="L24" i="46"/>
  <c r="L29" i="46"/>
  <c r="N33" i="46"/>
  <c r="L36" i="46"/>
  <c r="K38" i="46"/>
  <c r="N38" i="46"/>
  <c r="L40" i="46"/>
  <c r="L42" i="46"/>
  <c r="N47" i="46"/>
  <c r="L52" i="46"/>
  <c r="L56" i="46"/>
  <c r="L58" i="46"/>
  <c r="N61" i="46"/>
  <c r="L63" i="46"/>
  <c r="N64" i="46"/>
  <c r="L66" i="46"/>
  <c r="L85" i="46"/>
  <c r="L89" i="46"/>
  <c r="L96" i="46"/>
  <c r="L101" i="46"/>
  <c r="L108" i="46"/>
  <c r="M79" i="46"/>
  <c r="M88" i="46"/>
  <c r="M102" i="46"/>
  <c r="M106" i="46"/>
  <c r="N106" i="46"/>
  <c r="K114" i="46"/>
  <c r="M120" i="46"/>
  <c r="N125" i="46"/>
  <c r="K29" i="46"/>
  <c r="K10" i="46"/>
  <c r="M12" i="46"/>
  <c r="K15" i="46"/>
  <c r="M16" i="46"/>
  <c r="M21" i="46"/>
  <c r="K24" i="46"/>
  <c r="M25" i="46"/>
  <c r="M30" i="46"/>
  <c r="K33" i="46"/>
  <c r="M34" i="46"/>
  <c r="N34" i="46"/>
  <c r="M39" i="46"/>
  <c r="K42" i="46"/>
  <c r="M44" i="46"/>
  <c r="M53" i="46"/>
  <c r="M57" i="46"/>
  <c r="N57" i="46"/>
  <c r="M62" i="46"/>
  <c r="N62" i="46"/>
  <c r="M65" i="46"/>
  <c r="N70" i="46"/>
  <c r="M113" i="46"/>
  <c r="M129" i="46"/>
  <c r="M87" i="46"/>
  <c r="M92" i="46"/>
  <c r="M96" i="46"/>
  <c r="K109" i="46"/>
  <c r="N113" i="46"/>
  <c r="M118" i="46"/>
  <c r="K68" i="46"/>
  <c r="M70" i="46"/>
  <c r="L71" i="46"/>
  <c r="M74" i="46"/>
  <c r="N44" i="46"/>
  <c r="M7" i="46"/>
  <c r="N22" i="46"/>
  <c r="K25" i="46"/>
  <c r="N26" i="46"/>
  <c r="K30" i="46"/>
  <c r="N45" i="46"/>
  <c r="K48" i="46"/>
  <c r="K57" i="46"/>
  <c r="K62" i="46"/>
  <c r="K65" i="46"/>
  <c r="N66" i="46"/>
  <c r="K70" i="46"/>
  <c r="K74" i="46"/>
  <c r="K79" i="46"/>
  <c r="N80" i="46"/>
  <c r="K88" i="46"/>
  <c r="K93" i="46"/>
  <c r="N94" i="46"/>
  <c r="K97" i="46"/>
  <c r="K102" i="46"/>
  <c r="K106" i="46"/>
  <c r="K111" i="46"/>
  <c r="N117" i="46"/>
  <c r="K125" i="46"/>
  <c r="N126" i="46"/>
  <c r="L116" i="46"/>
  <c r="N8" i="46"/>
  <c r="N46" i="46"/>
  <c r="N40" i="46"/>
  <c r="N63" i="46"/>
  <c r="N13" i="46"/>
  <c r="M8" i="46"/>
  <c r="N4" i="46"/>
  <c r="N17" i="46"/>
  <c r="N112" i="46"/>
  <c r="M31" i="46"/>
  <c r="M26" i="46"/>
  <c r="M89" i="46"/>
  <c r="M121" i="46"/>
  <c r="N76" i="46"/>
  <c r="N89" i="46"/>
  <c r="K22" i="46"/>
  <c r="M85" i="46"/>
  <c r="M108" i="46"/>
  <c r="K121" i="46"/>
  <c r="L130" i="46"/>
  <c r="N7" i="46"/>
  <c r="N16" i="46"/>
  <c r="M22" i="46"/>
  <c r="N25" i="46"/>
  <c r="M36" i="46"/>
  <c r="M40" i="46"/>
  <c r="M45" i="46"/>
  <c r="N48" i="46"/>
  <c r="M49" i="46"/>
  <c r="M58" i="46"/>
  <c r="N65" i="46"/>
  <c r="L68" i="46"/>
  <c r="N74" i="46"/>
  <c r="M76" i="46"/>
  <c r="M80" i="46"/>
  <c r="N93" i="46"/>
  <c r="M98" i="46"/>
  <c r="N102" i="46"/>
  <c r="M13" i="46"/>
  <c r="K16" i="46"/>
  <c r="M17" i="46"/>
  <c r="L17" i="46"/>
  <c r="N36" i="46"/>
  <c r="K44" i="46"/>
  <c r="K53" i="46"/>
  <c r="N85" i="46"/>
  <c r="N12" i="46"/>
  <c r="K21" i="46"/>
  <c r="K34" i="46"/>
  <c r="D2" i="46"/>
  <c r="M4" i="46"/>
  <c r="K7" i="46"/>
  <c r="K12" i="46"/>
  <c r="N31" i="46"/>
  <c r="N49" i="46"/>
  <c r="N98" i="46"/>
  <c r="N108" i="46"/>
  <c r="L117" i="46"/>
  <c r="M117" i="46"/>
  <c r="N121" i="46"/>
  <c r="L126" i="46"/>
  <c r="M126" i="46"/>
  <c r="N130" i="46"/>
  <c r="K130" i="46"/>
  <c r="N21" i="46"/>
  <c r="N30" i="46"/>
  <c r="N39" i="46"/>
  <c r="N53" i="46"/>
  <c r="M63" i="46"/>
  <c r="M66" i="46"/>
  <c r="N79" i="46"/>
  <c r="M94" i="46"/>
  <c r="N97" i="46"/>
  <c r="M112" i="46"/>
  <c r="M5" i="46"/>
  <c r="K8" i="46"/>
  <c r="K13" i="46"/>
  <c r="N14" i="46"/>
  <c r="L16" i="46"/>
  <c r="M18" i="46"/>
  <c r="L25" i="46"/>
  <c r="M28" i="46"/>
  <c r="K31" i="46"/>
  <c r="L34" i="46"/>
  <c r="M37" i="46"/>
  <c r="N37" i="46"/>
  <c r="L39" i="46"/>
  <c r="L44" i="46"/>
  <c r="L48" i="46"/>
  <c r="L53" i="46"/>
  <c r="L57" i="46"/>
  <c r="K58" i="46"/>
  <c r="L62" i="46"/>
  <c r="K63" i="46"/>
  <c r="L65" i="46"/>
  <c r="K66" i="46"/>
  <c r="L70" i="46"/>
  <c r="M72" i="46"/>
  <c r="L74" i="46"/>
  <c r="K76" i="46"/>
  <c r="M77" i="46"/>
  <c r="L79" i="46"/>
  <c r="K80" i="46"/>
  <c r="M81" i="46"/>
  <c r="N81" i="46"/>
  <c r="L84" i="46"/>
  <c r="K85" i="46"/>
  <c r="L86" i="46"/>
  <c r="L88" i="46"/>
  <c r="K89" i="46"/>
  <c r="L90" i="46"/>
  <c r="L93" i="46"/>
  <c r="K94" i="46"/>
  <c r="L95" i="46"/>
  <c r="N95" i="46"/>
  <c r="L97" i="46"/>
  <c r="K98" i="46"/>
  <c r="M100" i="46"/>
  <c r="L102" i="46"/>
  <c r="M104" i="46"/>
  <c r="M105" i="46"/>
  <c r="L106" i="46"/>
  <c r="K108" i="46"/>
  <c r="L109" i="46"/>
  <c r="L111" i="46"/>
  <c r="K112" i="46"/>
  <c r="L113" i="46"/>
  <c r="M114" i="46"/>
  <c r="K117" i="46"/>
  <c r="K118" i="46"/>
  <c r="L120" i="46"/>
  <c r="L122" i="46"/>
  <c r="M124" i="46"/>
  <c r="L125" i="46"/>
  <c r="K126" i="46"/>
  <c r="L127" i="46"/>
  <c r="N127" i="46"/>
  <c r="M128" i="46"/>
  <c r="L129" i="46"/>
  <c r="K4" i="46"/>
  <c r="N5" i="46"/>
  <c r="L7" i="46"/>
  <c r="M9" i="46"/>
  <c r="L12" i="46"/>
  <c r="K17" i="46"/>
  <c r="L21" i="46"/>
  <c r="M23" i="46"/>
  <c r="K26" i="46"/>
  <c r="N28" i="46"/>
  <c r="L30" i="46"/>
  <c r="M32" i="46"/>
  <c r="K36" i="46"/>
  <c r="K40" i="46"/>
  <c r="L41" i="46"/>
  <c r="N100" i="46"/>
  <c r="N109" i="46"/>
  <c r="M90" i="46"/>
  <c r="N6" i="46"/>
  <c r="N32" i="46"/>
  <c r="N50" i="46"/>
  <c r="N68" i="46"/>
  <c r="N72" i="46"/>
  <c r="N104" i="46"/>
  <c r="L4" i="46"/>
  <c r="L9" i="46"/>
  <c r="L13" i="46"/>
  <c r="L77" i="46"/>
  <c r="N9" i="46"/>
  <c r="N18" i="46"/>
  <c r="N23" i="46"/>
  <c r="N77" i="46"/>
  <c r="L104" i="46"/>
  <c r="K100" i="46"/>
  <c r="K104" i="46"/>
  <c r="L18" i="46"/>
  <c r="M68" i="46"/>
  <c r="K127" i="46"/>
  <c r="K81" i="46"/>
  <c r="K113" i="46"/>
  <c r="K90" i="46"/>
  <c r="L5" i="46"/>
  <c r="L72" i="46"/>
  <c r="L81" i="46"/>
  <c r="K95" i="46"/>
  <c r="L100" i="46"/>
  <c r="M109" i="46"/>
  <c r="L118" i="46"/>
  <c r="M127" i="46"/>
  <c r="M14" i="46"/>
  <c r="K37" i="46"/>
  <c r="K72" i="46"/>
  <c r="K77" i="46"/>
  <c r="M95" i="46"/>
  <c r="M55" i="46"/>
  <c r="L55" i="46"/>
  <c r="N124" i="46"/>
  <c r="N128" i="46"/>
  <c r="M41" i="46"/>
  <c r="K41" i="46"/>
  <c r="K46" i="46"/>
  <c r="L46" i="46"/>
  <c r="N60" i="46"/>
  <c r="K64" i="46"/>
  <c r="M64" i="46"/>
  <c r="L78" i="46"/>
  <c r="M78" i="46"/>
  <c r="K78" i="46"/>
  <c r="L82" i="46"/>
  <c r="M82" i="46"/>
  <c r="K82" i="46"/>
  <c r="L14" i="46"/>
  <c r="L87" i="46"/>
  <c r="K92" i="46"/>
  <c r="L105" i="46"/>
  <c r="M110" i="46"/>
  <c r="L119" i="46"/>
  <c r="K5" i="46"/>
  <c r="K9" i="46"/>
  <c r="L23" i="46"/>
  <c r="K23" i="46"/>
  <c r="K28" i="46"/>
  <c r="L28" i="46"/>
  <c r="K32" i="46"/>
  <c r="L32" i="46"/>
  <c r="K50" i="46"/>
  <c r="L50" i="46"/>
  <c r="N55" i="46"/>
  <c r="K60" i="46"/>
  <c r="M60" i="46"/>
  <c r="K69" i="46"/>
  <c r="L69" i="46"/>
  <c r="N92" i="46"/>
  <c r="M46" i="46"/>
  <c r="L64" i="46"/>
  <c r="M69" i="46"/>
  <c r="K18" i="46"/>
  <c r="L37" i="46"/>
  <c r="M50" i="46"/>
  <c r="L60" i="46"/>
  <c r="L92" i="46"/>
  <c r="K96" i="46"/>
  <c r="L114" i="46"/>
  <c r="M119" i="46"/>
  <c r="K124" i="46"/>
  <c r="N56" i="46"/>
  <c r="N73" i="46"/>
  <c r="N86" i="46"/>
  <c r="N103" i="46"/>
  <c r="N116" i="46"/>
  <c r="K45" i="46"/>
  <c r="K47" i="46"/>
  <c r="K49" i="46"/>
  <c r="N52" i="46"/>
  <c r="N54" i="46"/>
  <c r="K56" i="46"/>
  <c r="N71" i="46"/>
  <c r="K73" i="46"/>
  <c r="N84" i="46"/>
  <c r="K86" i="46"/>
  <c r="N101" i="46"/>
  <c r="K103" i="46"/>
  <c r="K116" i="46"/>
  <c r="N122" i="46"/>
  <c r="L45" i="46"/>
  <c r="L47" i="46"/>
  <c r="L49" i="46"/>
  <c r="K52" i="46"/>
  <c r="K54" i="46"/>
  <c r="M56" i="46"/>
  <c r="N69" i="46"/>
  <c r="K71" i="46"/>
  <c r="M73" i="46"/>
  <c r="K84" i="46"/>
  <c r="M86" i="46"/>
  <c r="N90" i="46"/>
  <c r="K101" i="46"/>
  <c r="M103" i="46"/>
  <c r="M116" i="46"/>
  <c r="N120" i="46"/>
  <c r="K122" i="46"/>
  <c r="K39" i="46"/>
  <c r="N41" i="46"/>
  <c r="M54" i="46"/>
  <c r="N58" i="46"/>
  <c r="M71" i="46"/>
  <c r="M84" i="46"/>
  <c r="N88" i="46"/>
  <c r="M101" i="46"/>
  <c r="N105" i="46"/>
  <c r="N118" i="46"/>
  <c r="K120" i="46"/>
  <c r="M122" i="46"/>
  <c r="H2" i="44"/>
  <c r="G2" i="44"/>
  <c r="F2" i="44"/>
  <c r="E2" i="44"/>
  <c r="H130" i="44"/>
  <c r="G130" i="44"/>
  <c r="F130" i="44"/>
  <c r="E130" i="44"/>
  <c r="D130" i="44"/>
  <c r="H129" i="44"/>
  <c r="G129" i="44"/>
  <c r="F129" i="44"/>
  <c r="E129" i="44"/>
  <c r="D129" i="44"/>
  <c r="H128" i="44"/>
  <c r="G128" i="44"/>
  <c r="F128" i="44"/>
  <c r="E128" i="44"/>
  <c r="D128" i="44"/>
  <c r="H127" i="44"/>
  <c r="G127" i="44"/>
  <c r="F127" i="44"/>
  <c r="E127" i="44"/>
  <c r="D127" i="44"/>
  <c r="H126" i="44"/>
  <c r="G126" i="44"/>
  <c r="F126" i="44"/>
  <c r="E126" i="44"/>
  <c r="D126" i="44"/>
  <c r="H125" i="44"/>
  <c r="G125" i="44"/>
  <c r="F125" i="44"/>
  <c r="E125" i="44"/>
  <c r="D125" i="44"/>
  <c r="H124" i="44"/>
  <c r="G124" i="44"/>
  <c r="F124" i="44"/>
  <c r="E124" i="44"/>
  <c r="D124" i="44"/>
  <c r="H122" i="44"/>
  <c r="G122" i="44"/>
  <c r="F122" i="44"/>
  <c r="E122" i="44"/>
  <c r="D122" i="44"/>
  <c r="H121" i="44"/>
  <c r="G121" i="44"/>
  <c r="F121" i="44"/>
  <c r="E121" i="44"/>
  <c r="D121" i="44"/>
  <c r="H120" i="44"/>
  <c r="G120" i="44"/>
  <c r="F120" i="44"/>
  <c r="E120" i="44"/>
  <c r="D120" i="44"/>
  <c r="H119" i="44"/>
  <c r="G119" i="44"/>
  <c r="F119" i="44"/>
  <c r="E119" i="44"/>
  <c r="D119" i="44"/>
  <c r="H118" i="44"/>
  <c r="G118" i="44"/>
  <c r="F118" i="44"/>
  <c r="E118" i="44"/>
  <c r="D118" i="44"/>
  <c r="H117" i="44"/>
  <c r="G117" i="44"/>
  <c r="F117" i="44"/>
  <c r="E117" i="44"/>
  <c r="D117" i="44"/>
  <c r="H116" i="44"/>
  <c r="G116" i="44"/>
  <c r="F116" i="44"/>
  <c r="E116" i="44"/>
  <c r="D116" i="44"/>
  <c r="H114" i="44"/>
  <c r="G114" i="44"/>
  <c r="F114" i="44"/>
  <c r="E114" i="44"/>
  <c r="D114" i="44"/>
  <c r="H113" i="44"/>
  <c r="G113" i="44"/>
  <c r="F113" i="44"/>
  <c r="E113" i="44"/>
  <c r="D113" i="44"/>
  <c r="H112" i="44"/>
  <c r="G112" i="44"/>
  <c r="F112" i="44"/>
  <c r="E112" i="44"/>
  <c r="D112" i="44"/>
  <c r="H111" i="44"/>
  <c r="G111" i="44"/>
  <c r="F111" i="44"/>
  <c r="E111" i="44"/>
  <c r="D111" i="44"/>
  <c r="H110" i="44"/>
  <c r="G110" i="44"/>
  <c r="F110" i="44"/>
  <c r="E110" i="44"/>
  <c r="D110" i="44"/>
  <c r="H109" i="44"/>
  <c r="G109" i="44"/>
  <c r="F109" i="44"/>
  <c r="E109" i="44"/>
  <c r="D109" i="44"/>
  <c r="H108" i="44"/>
  <c r="G108" i="44"/>
  <c r="F108" i="44"/>
  <c r="E108" i="44"/>
  <c r="D108" i="44"/>
  <c r="H106" i="44"/>
  <c r="G106" i="44"/>
  <c r="F106" i="44"/>
  <c r="E106" i="44"/>
  <c r="D106" i="44"/>
  <c r="H105" i="44"/>
  <c r="G105" i="44"/>
  <c r="F105" i="44"/>
  <c r="E105" i="44"/>
  <c r="D105" i="44"/>
  <c r="H104" i="44"/>
  <c r="G104" i="44"/>
  <c r="F104" i="44"/>
  <c r="E104" i="44"/>
  <c r="D104" i="44"/>
  <c r="H103" i="44"/>
  <c r="G103" i="44"/>
  <c r="F103" i="44"/>
  <c r="E103" i="44"/>
  <c r="D103" i="44"/>
  <c r="H102" i="44"/>
  <c r="G102" i="44"/>
  <c r="F102" i="44"/>
  <c r="E102" i="44"/>
  <c r="D102" i="44"/>
  <c r="H101" i="44"/>
  <c r="G101" i="44"/>
  <c r="F101" i="44"/>
  <c r="E101" i="44"/>
  <c r="D101" i="44"/>
  <c r="H100" i="44"/>
  <c r="G100" i="44"/>
  <c r="F100" i="44"/>
  <c r="E100" i="44"/>
  <c r="D100" i="44"/>
  <c r="H98" i="44"/>
  <c r="G98" i="44"/>
  <c r="F98" i="44"/>
  <c r="E98" i="44"/>
  <c r="D98" i="44"/>
  <c r="H97" i="44"/>
  <c r="G97" i="44"/>
  <c r="F97" i="44"/>
  <c r="E97" i="44"/>
  <c r="D97" i="44"/>
  <c r="H96" i="44"/>
  <c r="G96" i="44"/>
  <c r="F96" i="44"/>
  <c r="E96" i="44"/>
  <c r="D96" i="44"/>
  <c r="H95" i="44"/>
  <c r="G95" i="44"/>
  <c r="F95" i="44"/>
  <c r="E95" i="44"/>
  <c r="D95" i="44"/>
  <c r="H94" i="44"/>
  <c r="G94" i="44"/>
  <c r="F94" i="44"/>
  <c r="E94" i="44"/>
  <c r="D94" i="44"/>
  <c r="H93" i="44"/>
  <c r="G93" i="44"/>
  <c r="F93" i="44"/>
  <c r="E93" i="44"/>
  <c r="D93" i="44"/>
  <c r="H92" i="44"/>
  <c r="G92" i="44"/>
  <c r="F92" i="44"/>
  <c r="E92" i="44"/>
  <c r="D92" i="44"/>
  <c r="H90" i="44"/>
  <c r="G90" i="44"/>
  <c r="F90" i="44"/>
  <c r="E90" i="44"/>
  <c r="D90" i="44"/>
  <c r="H89" i="44"/>
  <c r="G89" i="44"/>
  <c r="F89" i="44"/>
  <c r="E89" i="44"/>
  <c r="D89" i="44"/>
  <c r="H88" i="44"/>
  <c r="G88" i="44"/>
  <c r="F88" i="44"/>
  <c r="E88" i="44"/>
  <c r="D88" i="44"/>
  <c r="H87" i="44"/>
  <c r="G87" i="44"/>
  <c r="F87" i="44"/>
  <c r="E87" i="44"/>
  <c r="D87" i="44"/>
  <c r="H86" i="44"/>
  <c r="G86" i="44"/>
  <c r="F86" i="44"/>
  <c r="E86" i="44"/>
  <c r="D86" i="44"/>
  <c r="H85" i="44"/>
  <c r="G85" i="44"/>
  <c r="F85" i="44"/>
  <c r="E85" i="44"/>
  <c r="D85" i="44"/>
  <c r="H84" i="44"/>
  <c r="G84" i="44"/>
  <c r="F84" i="44"/>
  <c r="E84" i="44"/>
  <c r="D84" i="44"/>
  <c r="H82" i="44"/>
  <c r="G82" i="44"/>
  <c r="F82" i="44"/>
  <c r="E82" i="44"/>
  <c r="D82" i="44"/>
  <c r="H81" i="44"/>
  <c r="G81" i="44"/>
  <c r="F81" i="44"/>
  <c r="E81" i="44"/>
  <c r="D81" i="44"/>
  <c r="H80" i="44"/>
  <c r="G80" i="44"/>
  <c r="F80" i="44"/>
  <c r="E80" i="44"/>
  <c r="D80" i="44"/>
  <c r="H79" i="44"/>
  <c r="G79" i="44"/>
  <c r="F79" i="44"/>
  <c r="E79" i="44"/>
  <c r="D79" i="44"/>
  <c r="H78" i="44"/>
  <c r="G78" i="44"/>
  <c r="F78" i="44"/>
  <c r="E78" i="44"/>
  <c r="D78" i="44"/>
  <c r="H77" i="44"/>
  <c r="G77" i="44"/>
  <c r="F77" i="44"/>
  <c r="E77" i="44"/>
  <c r="D77" i="44"/>
  <c r="H76" i="44"/>
  <c r="G76" i="44"/>
  <c r="F76" i="44"/>
  <c r="E76" i="44"/>
  <c r="D76" i="44"/>
  <c r="H74" i="44"/>
  <c r="G74" i="44"/>
  <c r="F74" i="44"/>
  <c r="E74" i="44"/>
  <c r="D74" i="44"/>
  <c r="H73" i="44"/>
  <c r="G73" i="44"/>
  <c r="F73" i="44"/>
  <c r="E73" i="44"/>
  <c r="D73" i="44"/>
  <c r="H72" i="44"/>
  <c r="G72" i="44"/>
  <c r="F72" i="44"/>
  <c r="E72" i="44"/>
  <c r="D72" i="44"/>
  <c r="H71" i="44"/>
  <c r="G71" i="44"/>
  <c r="F71" i="44"/>
  <c r="E71" i="44"/>
  <c r="D71" i="44"/>
  <c r="H70" i="44"/>
  <c r="G70" i="44"/>
  <c r="F70" i="44"/>
  <c r="E70" i="44"/>
  <c r="D70" i="44"/>
  <c r="H69" i="44"/>
  <c r="G69" i="44"/>
  <c r="F69" i="44"/>
  <c r="E69" i="44"/>
  <c r="D69" i="44"/>
  <c r="H68" i="44"/>
  <c r="G68" i="44"/>
  <c r="F68" i="44"/>
  <c r="E68" i="44"/>
  <c r="D68" i="44"/>
  <c r="H66" i="44"/>
  <c r="G66" i="44"/>
  <c r="F66" i="44"/>
  <c r="E66" i="44"/>
  <c r="D66" i="44"/>
  <c r="H65" i="44"/>
  <c r="G65" i="44"/>
  <c r="F65" i="44"/>
  <c r="E65" i="44"/>
  <c r="D65" i="44"/>
  <c r="H64" i="44"/>
  <c r="G64" i="44"/>
  <c r="F64" i="44"/>
  <c r="E64" i="44"/>
  <c r="D64" i="44"/>
  <c r="H63" i="44"/>
  <c r="G63" i="44"/>
  <c r="F63" i="44"/>
  <c r="E63" i="44"/>
  <c r="D63" i="44"/>
  <c r="H62" i="44"/>
  <c r="G62" i="44"/>
  <c r="F62" i="44"/>
  <c r="E62" i="44"/>
  <c r="D62" i="44"/>
  <c r="H61" i="44"/>
  <c r="G61" i="44"/>
  <c r="F61" i="44"/>
  <c r="E61" i="44"/>
  <c r="D61" i="44"/>
  <c r="H60" i="44"/>
  <c r="G60" i="44"/>
  <c r="F60" i="44"/>
  <c r="E60" i="44"/>
  <c r="D60" i="44"/>
  <c r="H58" i="44"/>
  <c r="G58" i="44"/>
  <c r="F58" i="44"/>
  <c r="E58" i="44"/>
  <c r="D58" i="44"/>
  <c r="H57" i="44"/>
  <c r="G57" i="44"/>
  <c r="F57" i="44"/>
  <c r="E57" i="44"/>
  <c r="D57" i="44"/>
  <c r="H56" i="44"/>
  <c r="G56" i="44"/>
  <c r="F56" i="44"/>
  <c r="E56" i="44"/>
  <c r="D56" i="44"/>
  <c r="H55" i="44"/>
  <c r="G55" i="44"/>
  <c r="F55" i="44"/>
  <c r="E55" i="44"/>
  <c r="D55" i="44"/>
  <c r="H54" i="44"/>
  <c r="G54" i="44"/>
  <c r="F54" i="44"/>
  <c r="E54" i="44"/>
  <c r="D54" i="44"/>
  <c r="H53" i="44"/>
  <c r="G53" i="44"/>
  <c r="F53" i="44"/>
  <c r="E53" i="44"/>
  <c r="D53" i="44"/>
  <c r="H52" i="44"/>
  <c r="G52" i="44"/>
  <c r="F52" i="44"/>
  <c r="E52" i="44"/>
  <c r="D52" i="44"/>
  <c r="H50" i="44"/>
  <c r="G50" i="44"/>
  <c r="F50" i="44"/>
  <c r="E50" i="44"/>
  <c r="D50" i="44"/>
  <c r="H49" i="44"/>
  <c r="G49" i="44"/>
  <c r="F49" i="44"/>
  <c r="E49" i="44"/>
  <c r="D49" i="44"/>
  <c r="H48" i="44"/>
  <c r="G48" i="44"/>
  <c r="F48" i="44"/>
  <c r="E48" i="44"/>
  <c r="D48" i="44"/>
  <c r="H47" i="44"/>
  <c r="G47" i="44"/>
  <c r="F47" i="44"/>
  <c r="E47" i="44"/>
  <c r="D47" i="44"/>
  <c r="H46" i="44"/>
  <c r="G46" i="44"/>
  <c r="F46" i="44"/>
  <c r="E46" i="44"/>
  <c r="D46" i="44"/>
  <c r="H45" i="44"/>
  <c r="G45" i="44"/>
  <c r="F45" i="44"/>
  <c r="E45" i="44"/>
  <c r="D45" i="44"/>
  <c r="H44" i="44"/>
  <c r="G44" i="44"/>
  <c r="F44" i="44"/>
  <c r="E44" i="44"/>
  <c r="D44" i="44"/>
  <c r="H42" i="44"/>
  <c r="G42" i="44"/>
  <c r="F42" i="44"/>
  <c r="E42" i="44"/>
  <c r="D42" i="44"/>
  <c r="H41" i="44"/>
  <c r="G41" i="44"/>
  <c r="F41" i="44"/>
  <c r="E41" i="44"/>
  <c r="D41" i="44"/>
  <c r="H40" i="44"/>
  <c r="G40" i="44"/>
  <c r="F40" i="44"/>
  <c r="E40" i="44"/>
  <c r="D40" i="44"/>
  <c r="H39" i="44"/>
  <c r="G39" i="44"/>
  <c r="F39" i="44"/>
  <c r="E39" i="44"/>
  <c r="D39" i="44"/>
  <c r="H38" i="44"/>
  <c r="G38" i="44"/>
  <c r="F38" i="44"/>
  <c r="E38" i="44"/>
  <c r="D38" i="44"/>
  <c r="H37" i="44"/>
  <c r="G37" i="44"/>
  <c r="F37" i="44"/>
  <c r="E37" i="44"/>
  <c r="D37" i="44"/>
  <c r="H36" i="44"/>
  <c r="G36" i="44"/>
  <c r="F36" i="44"/>
  <c r="E36" i="44"/>
  <c r="D36" i="44"/>
  <c r="H34" i="44"/>
  <c r="G34" i="44"/>
  <c r="F34" i="44"/>
  <c r="E34" i="44"/>
  <c r="D34" i="44"/>
  <c r="H33" i="44"/>
  <c r="G33" i="44"/>
  <c r="F33" i="44"/>
  <c r="E33" i="44"/>
  <c r="D33" i="44"/>
  <c r="H32" i="44"/>
  <c r="G32" i="44"/>
  <c r="F32" i="44"/>
  <c r="E32" i="44"/>
  <c r="D32" i="44"/>
  <c r="H31" i="44"/>
  <c r="G31" i="44"/>
  <c r="F31" i="44"/>
  <c r="E31" i="44"/>
  <c r="D31" i="44"/>
  <c r="H30" i="44"/>
  <c r="G30" i="44"/>
  <c r="F30" i="44"/>
  <c r="E30" i="44"/>
  <c r="D30" i="44"/>
  <c r="H29" i="44"/>
  <c r="G29" i="44"/>
  <c r="F29" i="44"/>
  <c r="E29" i="44"/>
  <c r="D29" i="44"/>
  <c r="H28" i="44"/>
  <c r="G28" i="44"/>
  <c r="F28" i="44"/>
  <c r="E28" i="44"/>
  <c r="D28" i="44"/>
  <c r="H26" i="44"/>
  <c r="G26" i="44"/>
  <c r="F26" i="44"/>
  <c r="E26" i="44"/>
  <c r="D26" i="44"/>
  <c r="H25" i="44"/>
  <c r="G25" i="44"/>
  <c r="F25" i="44"/>
  <c r="E25" i="44"/>
  <c r="D25" i="44"/>
  <c r="H24" i="44"/>
  <c r="G24" i="44"/>
  <c r="F24" i="44"/>
  <c r="E24" i="44"/>
  <c r="D24" i="44"/>
  <c r="H23" i="44"/>
  <c r="G23" i="44"/>
  <c r="F23" i="44"/>
  <c r="E23" i="44"/>
  <c r="D23" i="44"/>
  <c r="H22" i="44"/>
  <c r="G22" i="44"/>
  <c r="F22" i="44"/>
  <c r="E22" i="44"/>
  <c r="D22" i="44"/>
  <c r="H21" i="44"/>
  <c r="G21" i="44"/>
  <c r="F21" i="44"/>
  <c r="E21" i="44"/>
  <c r="D21" i="44"/>
  <c r="H20" i="44"/>
  <c r="G20" i="44"/>
  <c r="F20" i="44"/>
  <c r="E20" i="44"/>
  <c r="D20" i="44"/>
  <c r="H18" i="44"/>
  <c r="G18" i="44"/>
  <c r="F18" i="44"/>
  <c r="E18" i="44"/>
  <c r="D18" i="44"/>
  <c r="H17" i="44"/>
  <c r="G17" i="44"/>
  <c r="F17" i="44"/>
  <c r="E17" i="44"/>
  <c r="D17" i="44"/>
  <c r="H16" i="44"/>
  <c r="G16" i="44"/>
  <c r="F16" i="44"/>
  <c r="E16" i="44"/>
  <c r="D16" i="44"/>
  <c r="H15" i="44"/>
  <c r="G15" i="44"/>
  <c r="F15" i="44"/>
  <c r="E15" i="44"/>
  <c r="D15" i="44"/>
  <c r="H14" i="44"/>
  <c r="G14" i="44"/>
  <c r="F14" i="44"/>
  <c r="E14" i="44"/>
  <c r="D14" i="44"/>
  <c r="H13" i="44"/>
  <c r="G13" i="44"/>
  <c r="F13" i="44"/>
  <c r="E13" i="44"/>
  <c r="D13" i="44"/>
  <c r="H12" i="44"/>
  <c r="G12" i="44"/>
  <c r="F12" i="44"/>
  <c r="E12" i="44"/>
  <c r="D12" i="44"/>
  <c r="H10" i="44"/>
  <c r="G10" i="44"/>
  <c r="F10" i="44"/>
  <c r="E10" i="44"/>
  <c r="D10" i="44"/>
  <c r="H9" i="44"/>
  <c r="G9" i="44"/>
  <c r="F9" i="44"/>
  <c r="E9" i="44"/>
  <c r="D9" i="44"/>
  <c r="H8" i="44"/>
  <c r="G8" i="44"/>
  <c r="F8" i="44"/>
  <c r="E8" i="44"/>
  <c r="D8" i="44"/>
  <c r="H7" i="44"/>
  <c r="G7" i="44"/>
  <c r="F7" i="44"/>
  <c r="E7" i="44"/>
  <c r="D7" i="44"/>
  <c r="H6" i="44"/>
  <c r="G6" i="44"/>
  <c r="F6" i="44"/>
  <c r="E6" i="44"/>
  <c r="D6" i="44"/>
  <c r="H5" i="44"/>
  <c r="G5" i="44"/>
  <c r="F5" i="44"/>
  <c r="D5" i="44"/>
  <c r="H4" i="44"/>
  <c r="G4" i="44"/>
  <c r="F4" i="44"/>
  <c r="E4" i="44"/>
  <c r="D4" i="44"/>
  <c r="I2" i="46" l="1"/>
  <c r="J67" i="46" s="1"/>
  <c r="J83" i="46"/>
  <c r="J43" i="46"/>
  <c r="L78" i="44"/>
  <c r="M76" i="44"/>
  <c r="L72" i="44"/>
  <c r="K70" i="44"/>
  <c r="L69" i="44"/>
  <c r="L66" i="44"/>
  <c r="K61" i="44"/>
  <c r="N57" i="44"/>
  <c r="N53" i="44"/>
  <c r="K47" i="44"/>
  <c r="L44" i="44"/>
  <c r="K40" i="44"/>
  <c r="N39" i="44"/>
  <c r="N34" i="44"/>
  <c r="L33" i="44"/>
  <c r="L32" i="44"/>
  <c r="K32" i="44"/>
  <c r="N30" i="44"/>
  <c r="M30" i="44"/>
  <c r="L18" i="44"/>
  <c r="N16" i="44"/>
  <c r="K15" i="44"/>
  <c r="M14" i="44"/>
  <c r="L14" i="44"/>
  <c r="K10" i="44"/>
  <c r="M9" i="44"/>
  <c r="N7" i="44"/>
  <c r="M7" i="44"/>
  <c r="M6" i="44"/>
  <c r="K6" i="44"/>
  <c r="M5" i="44"/>
  <c r="I130" i="44"/>
  <c r="M130" i="44"/>
  <c r="L130" i="44"/>
  <c r="K130" i="44"/>
  <c r="K129" i="44"/>
  <c r="I129" i="44"/>
  <c r="N129" i="44"/>
  <c r="M129" i="44"/>
  <c r="I128" i="44"/>
  <c r="I127" i="44"/>
  <c r="M126" i="44"/>
  <c r="I126" i="44"/>
  <c r="L126" i="44"/>
  <c r="K125" i="44"/>
  <c r="I125" i="44"/>
  <c r="N125" i="44"/>
  <c r="M125" i="44"/>
  <c r="I124" i="44"/>
  <c r="I122" i="44"/>
  <c r="N121" i="44"/>
  <c r="I121" i="44"/>
  <c r="M121" i="44"/>
  <c r="L121" i="44"/>
  <c r="I120" i="44"/>
  <c r="N120" i="44"/>
  <c r="M120" i="44"/>
  <c r="K120" i="44"/>
  <c r="I119" i="44"/>
  <c r="I118" i="44"/>
  <c r="N117" i="44"/>
  <c r="I117" i="44"/>
  <c r="M117" i="44"/>
  <c r="L117" i="44"/>
  <c r="I116" i="44"/>
  <c r="M116" i="44"/>
  <c r="K116" i="44"/>
  <c r="I114" i="44"/>
  <c r="N114" i="44"/>
  <c r="I113" i="44"/>
  <c r="I112" i="44"/>
  <c r="N112" i="44"/>
  <c r="M111" i="44"/>
  <c r="I111" i="44"/>
  <c r="I110" i="44"/>
  <c r="N110" i="44"/>
  <c r="I109" i="44"/>
  <c r="I108" i="44"/>
  <c r="N108" i="44"/>
  <c r="M108" i="44"/>
  <c r="N106" i="44"/>
  <c r="I106" i="44"/>
  <c r="L105" i="44"/>
  <c r="I105" i="44"/>
  <c r="K105" i="44"/>
  <c r="I104" i="44"/>
  <c r="I103" i="44"/>
  <c r="N103" i="44"/>
  <c r="M103" i="44"/>
  <c r="I102" i="44"/>
  <c r="L101" i="44"/>
  <c r="I101" i="44"/>
  <c r="K101" i="44"/>
  <c r="I100" i="44"/>
  <c r="I98" i="44"/>
  <c r="K97" i="44"/>
  <c r="I97" i="44"/>
  <c r="N97" i="44"/>
  <c r="I96" i="44"/>
  <c r="L96" i="44"/>
  <c r="K96" i="44"/>
  <c r="I95" i="44"/>
  <c r="I94" i="44"/>
  <c r="K93" i="44"/>
  <c r="I93" i="44"/>
  <c r="N93" i="44"/>
  <c r="I92" i="44"/>
  <c r="L92" i="44"/>
  <c r="K92" i="44"/>
  <c r="I90" i="44"/>
  <c r="N89" i="44"/>
  <c r="I89" i="44"/>
  <c r="M89" i="44"/>
  <c r="I88" i="44"/>
  <c r="N88" i="44"/>
  <c r="N87" i="44"/>
  <c r="I87" i="44"/>
  <c r="L87" i="44"/>
  <c r="I86" i="44"/>
  <c r="N85" i="44"/>
  <c r="I85" i="44"/>
  <c r="I84" i="44"/>
  <c r="K82" i="44"/>
  <c r="I82" i="44"/>
  <c r="I81" i="44"/>
  <c r="I80" i="44"/>
  <c r="N80" i="44"/>
  <c r="I79" i="44"/>
  <c r="I78" i="44"/>
  <c r="N78" i="44"/>
  <c r="M78" i="44"/>
  <c r="I77" i="44"/>
  <c r="I76" i="44"/>
  <c r="N76" i="44"/>
  <c r="I74" i="44"/>
  <c r="I73" i="44"/>
  <c r="M73" i="44"/>
  <c r="K73" i="44"/>
  <c r="I72" i="44"/>
  <c r="I71" i="44"/>
  <c r="M71" i="44"/>
  <c r="I70" i="44"/>
  <c r="I69" i="44"/>
  <c r="I68" i="44"/>
  <c r="I66" i="44"/>
  <c r="N66" i="44"/>
  <c r="I65" i="44"/>
  <c r="M65" i="44"/>
  <c r="I64" i="44"/>
  <c r="N64" i="44"/>
  <c r="I63" i="44"/>
  <c r="I62" i="44"/>
  <c r="N62" i="44"/>
  <c r="I61" i="44"/>
  <c r="I60" i="44"/>
  <c r="I58" i="44"/>
  <c r="I57" i="44"/>
  <c r="I56" i="44"/>
  <c r="N56" i="44"/>
  <c r="I55" i="44"/>
  <c r="I54" i="44"/>
  <c r="I53" i="44"/>
  <c r="I52" i="44"/>
  <c r="N52" i="44"/>
  <c r="I50" i="44"/>
  <c r="I49" i="44"/>
  <c r="I48" i="44"/>
  <c r="I47" i="44"/>
  <c r="I46" i="44"/>
  <c r="I45" i="44"/>
  <c r="I44" i="44"/>
  <c r="I42" i="44"/>
  <c r="I41" i="44"/>
  <c r="K41" i="44"/>
  <c r="I40" i="44"/>
  <c r="I39" i="44"/>
  <c r="I38" i="44"/>
  <c r="K37" i="44"/>
  <c r="I37" i="44"/>
  <c r="I36" i="44"/>
  <c r="I34" i="44"/>
  <c r="I33" i="44"/>
  <c r="I32" i="44"/>
  <c r="I31" i="44"/>
  <c r="I30" i="44"/>
  <c r="I29" i="44"/>
  <c r="K28" i="44"/>
  <c r="I28" i="44"/>
  <c r="I26" i="44"/>
  <c r="I25" i="44"/>
  <c r="I24" i="44"/>
  <c r="I23" i="44"/>
  <c r="I22" i="44"/>
  <c r="I21" i="44"/>
  <c r="N20" i="44"/>
  <c r="I20" i="44"/>
  <c r="I18" i="44"/>
  <c r="I17" i="44"/>
  <c r="I16" i="44"/>
  <c r="I15" i="44"/>
  <c r="I14" i="44"/>
  <c r="I13" i="44"/>
  <c r="N12" i="44"/>
  <c r="I12" i="44"/>
  <c r="I10" i="44"/>
  <c r="I9" i="44"/>
  <c r="I8" i="44"/>
  <c r="I7" i="44"/>
  <c r="I6" i="44"/>
  <c r="I5" i="44"/>
  <c r="I4" i="44"/>
  <c r="J27" i="46" l="1"/>
  <c r="J99" i="46"/>
  <c r="J115" i="46"/>
  <c r="J11" i="46"/>
  <c r="J123" i="46"/>
  <c r="J75" i="46"/>
  <c r="J59" i="46"/>
  <c r="J91" i="46"/>
  <c r="J107" i="46"/>
  <c r="J51" i="46"/>
  <c r="J35" i="46"/>
  <c r="J19" i="46"/>
  <c r="M8" i="44"/>
  <c r="K16" i="44"/>
  <c r="N26" i="44"/>
  <c r="M45" i="44"/>
  <c r="M54" i="44"/>
  <c r="K66" i="44"/>
  <c r="N109" i="44"/>
  <c r="L125" i="44"/>
  <c r="L127" i="44"/>
  <c r="K7" i="44"/>
  <c r="M66" i="44"/>
  <c r="L76" i="44"/>
  <c r="L7" i="44"/>
  <c r="L9" i="44"/>
  <c r="N9" i="44"/>
  <c r="L12" i="44"/>
  <c r="N14" i="44"/>
  <c r="L16" i="44"/>
  <c r="N18" i="44"/>
  <c r="L21" i="44"/>
  <c r="L25" i="44"/>
  <c r="L28" i="44"/>
  <c r="L30" i="44"/>
  <c r="L34" i="44"/>
  <c r="L37" i="44"/>
  <c r="L39" i="44"/>
  <c r="L41" i="44"/>
  <c r="L48" i="44"/>
  <c r="L53" i="44"/>
  <c r="L55" i="44"/>
  <c r="K12" i="44"/>
  <c r="M17" i="44"/>
  <c r="L8" i="44"/>
  <c r="M12" i="44"/>
  <c r="M16" i="44"/>
  <c r="K20" i="44"/>
  <c r="M21" i="44"/>
  <c r="M25" i="44"/>
  <c r="K33" i="44"/>
  <c r="M34" i="44"/>
  <c r="M39" i="44"/>
  <c r="M44" i="44"/>
  <c r="M48" i="44"/>
  <c r="K52" i="44"/>
  <c r="M53" i="44"/>
  <c r="M57" i="44"/>
  <c r="M62" i="44"/>
  <c r="K65" i="44"/>
  <c r="K74" i="44"/>
  <c r="M80" i="44"/>
  <c r="M85" i="44"/>
  <c r="K88" i="44"/>
  <c r="M94" i="44"/>
  <c r="M98" i="44"/>
  <c r="K102" i="44"/>
  <c r="K106" i="44"/>
  <c r="M112" i="44"/>
  <c r="K9" i="44"/>
  <c r="K14" i="44"/>
  <c r="N15" i="44"/>
  <c r="K18" i="44"/>
  <c r="M24" i="44"/>
  <c r="N24" i="44"/>
  <c r="N29" i="44"/>
  <c r="N33" i="44"/>
  <c r="N38" i="44"/>
  <c r="M42" i="44"/>
  <c r="N42" i="44"/>
  <c r="N47" i="44"/>
  <c r="K55" i="44"/>
  <c r="M56" i="44"/>
  <c r="K64" i="44"/>
  <c r="N65" i="44"/>
  <c r="M70" i="44"/>
  <c r="N70" i="44"/>
  <c r="N74" i="44"/>
  <c r="M79" i="44"/>
  <c r="M84" i="44"/>
  <c r="K87" i="44"/>
  <c r="M93" i="44"/>
  <c r="M97" i="44"/>
  <c r="N102" i="44"/>
  <c r="N116" i="44"/>
  <c r="K24" i="44"/>
  <c r="K42" i="44"/>
  <c r="L52" i="44"/>
  <c r="K56" i="44"/>
  <c r="L4" i="44"/>
  <c r="L6" i="44"/>
  <c r="L10" i="44"/>
  <c r="L13" i="44"/>
  <c r="N13" i="44"/>
  <c r="L15" i="44"/>
  <c r="K5" i="44"/>
  <c r="N5" i="44"/>
  <c r="M10" i="44"/>
  <c r="M15" i="44"/>
  <c r="M20" i="44"/>
  <c r="K23" i="44"/>
  <c r="L5" i="44"/>
  <c r="L17" i="44"/>
  <c r="N17" i="44"/>
  <c r="M18" i="44"/>
  <c r="L20" i="44"/>
  <c r="K21" i="44"/>
  <c r="L22" i="44"/>
  <c r="M23" i="44"/>
  <c r="L24" i="44"/>
  <c r="K25" i="44"/>
  <c r="M26" i="44"/>
  <c r="M28" i="44"/>
  <c r="K30" i="44"/>
  <c r="M31" i="44"/>
  <c r="M32" i="44"/>
  <c r="K34" i="44"/>
  <c r="L36" i="44"/>
  <c r="M37" i="44"/>
  <c r="L38" i="44"/>
  <c r="M41" i="44"/>
  <c r="L42" i="44"/>
  <c r="K44" i="44"/>
  <c r="L45" i="44"/>
  <c r="N45" i="44"/>
  <c r="K48" i="44"/>
  <c r="M49" i="44"/>
  <c r="K53" i="44"/>
  <c r="L54" i="44"/>
  <c r="N54" i="44"/>
  <c r="M55" i="44"/>
  <c r="L56" i="44"/>
  <c r="K57" i="44"/>
  <c r="N58" i="44"/>
  <c r="M60" i="44"/>
  <c r="L61" i="44"/>
  <c r="K62" i="44"/>
  <c r="N63" i="44"/>
  <c r="M64" i="44"/>
  <c r="L65" i="44"/>
  <c r="N68" i="44"/>
  <c r="M69" i="44"/>
  <c r="L70" i="44"/>
  <c r="K71" i="44"/>
  <c r="M72" i="44"/>
  <c r="L74" i="44"/>
  <c r="K76" i="44"/>
  <c r="M77" i="44"/>
  <c r="K80" i="44"/>
  <c r="M81" i="44"/>
  <c r="M82" i="44"/>
  <c r="L84" i="44"/>
  <c r="K85" i="44"/>
  <c r="L86" i="44"/>
  <c r="M87" i="44"/>
  <c r="L88" i="44"/>
  <c r="K89" i="44"/>
  <c r="L90" i="44"/>
  <c r="M92" i="44"/>
  <c r="L93" i="44"/>
  <c r="L95" i="44"/>
  <c r="M96" i="44"/>
  <c r="L97" i="44"/>
  <c r="M100" i="44"/>
  <c r="M101" i="44"/>
  <c r="L102" i="44"/>
  <c r="K103" i="44"/>
  <c r="M104" i="44"/>
  <c r="M105" i="44"/>
  <c r="L106" i="44"/>
  <c r="K108" i="44"/>
  <c r="M109" i="44"/>
  <c r="M110" i="44"/>
  <c r="L111" i="44"/>
  <c r="K112" i="44"/>
  <c r="M113" i="44"/>
  <c r="N113" i="44"/>
  <c r="M114" i="44"/>
  <c r="L116" i="44"/>
  <c r="K117" i="44"/>
  <c r="M119" i="44"/>
  <c r="L120" i="44"/>
  <c r="K121" i="44"/>
  <c r="M124" i="44"/>
  <c r="M127" i="44"/>
  <c r="M128" i="44"/>
  <c r="L129" i="44"/>
  <c r="N28" i="44"/>
  <c r="M29" i="44"/>
  <c r="N32" i="44"/>
  <c r="M33" i="44"/>
  <c r="N37" i="44"/>
  <c r="N41" i="44"/>
  <c r="M47" i="44"/>
  <c r="M52" i="44"/>
  <c r="N55" i="44"/>
  <c r="L57" i="44"/>
  <c r="K60" i="44"/>
  <c r="N60" i="44"/>
  <c r="M61" i="44"/>
  <c r="K69" i="44"/>
  <c r="L71" i="44"/>
  <c r="L73" i="44"/>
  <c r="M74" i="44"/>
  <c r="K78" i="44"/>
  <c r="L80" i="44"/>
  <c r="L82" i="44"/>
  <c r="N82" i="44"/>
  <c r="L85" i="44"/>
  <c r="M88" i="44"/>
  <c r="L89" i="44"/>
  <c r="N101" i="44"/>
  <c r="M102" i="44"/>
  <c r="L103" i="44"/>
  <c r="N105" i="44"/>
  <c r="M106" i="44"/>
  <c r="L108" i="44"/>
  <c r="K110" i="44"/>
  <c r="L112" i="44"/>
  <c r="K114" i="44"/>
  <c r="L119" i="44"/>
  <c r="N119" i="44"/>
  <c r="M40" i="44"/>
  <c r="L40" i="44"/>
  <c r="M58" i="44"/>
  <c r="L58" i="44"/>
  <c r="M63" i="44"/>
  <c r="L63" i="44"/>
  <c r="N86" i="44"/>
  <c r="N95" i="44"/>
  <c r="N104" i="44"/>
  <c r="M118" i="44"/>
  <c r="L118" i="44"/>
  <c r="K118" i="44"/>
  <c r="N122" i="44"/>
  <c r="M22" i="44"/>
  <c r="K26" i="44"/>
  <c r="K49" i="44"/>
  <c r="L104" i="44"/>
  <c r="K4" i="44"/>
  <c r="K13" i="44"/>
  <c r="K45" i="44"/>
  <c r="K63" i="44"/>
  <c r="K72" i="44"/>
  <c r="K86" i="44"/>
  <c r="K90" i="44"/>
  <c r="K95" i="44"/>
  <c r="K100" i="44"/>
  <c r="K104" i="44"/>
  <c r="K8" i="44"/>
  <c r="M13" i="44"/>
  <c r="L26" i="44"/>
  <c r="L49" i="44"/>
  <c r="M86" i="44"/>
  <c r="M90" i="44"/>
  <c r="M95" i="44"/>
  <c r="L100" i="44"/>
  <c r="K127" i="44"/>
  <c r="N22" i="44"/>
  <c r="N31" i="44"/>
  <c r="N40" i="44"/>
  <c r="N49" i="44"/>
  <c r="M68" i="44"/>
  <c r="L68" i="44"/>
  <c r="N72" i="44"/>
  <c r="N90" i="44"/>
  <c r="N100" i="44"/>
  <c r="N118" i="44"/>
  <c r="M122" i="44"/>
  <c r="L122" i="44"/>
  <c r="K122" i="44"/>
  <c r="N127" i="44"/>
  <c r="M4" i="44"/>
  <c r="K68" i="44"/>
  <c r="K17" i="44"/>
  <c r="K22" i="44"/>
  <c r="L23" i="44"/>
  <c r="L110" i="44"/>
  <c r="L114" i="44"/>
  <c r="K119" i="44"/>
  <c r="L50" i="44"/>
  <c r="K50" i="44"/>
  <c r="K29" i="44"/>
  <c r="N36" i="44"/>
  <c r="K38" i="44"/>
  <c r="N46" i="44"/>
  <c r="L29" i="44"/>
  <c r="L31" i="44"/>
  <c r="K36" i="44"/>
  <c r="M50" i="44"/>
  <c r="N77" i="44"/>
  <c r="N81" i="44"/>
  <c r="N124" i="44"/>
  <c r="N50" i="44"/>
  <c r="N79" i="44"/>
  <c r="K31" i="44"/>
  <c r="L46" i="44"/>
  <c r="K46" i="44"/>
  <c r="N128" i="44"/>
  <c r="I2" i="44"/>
  <c r="N4" i="44"/>
  <c r="N6" i="44"/>
  <c r="N8" i="44"/>
  <c r="N10" i="44"/>
  <c r="N21" i="44"/>
  <c r="N23" i="44"/>
  <c r="N25" i="44"/>
  <c r="M36" i="44"/>
  <c r="M46" i="44"/>
  <c r="K54" i="44"/>
  <c r="K58" i="44"/>
  <c r="L62" i="44"/>
  <c r="L64" i="44"/>
  <c r="K77" i="44"/>
  <c r="K79" i="44"/>
  <c r="K81" i="44"/>
  <c r="N84" i="44"/>
  <c r="N94" i="44"/>
  <c r="N98" i="44"/>
  <c r="K109" i="44"/>
  <c r="K113" i="44"/>
  <c r="K124" i="44"/>
  <c r="K128" i="44"/>
  <c r="K39" i="44"/>
  <c r="N44" i="44"/>
  <c r="N48" i="44"/>
  <c r="N61" i="44"/>
  <c r="L77" i="44"/>
  <c r="L79" i="44"/>
  <c r="L81" i="44"/>
  <c r="K84" i="44"/>
  <c r="K94" i="44"/>
  <c r="K98" i="44"/>
  <c r="L109" i="44"/>
  <c r="N111" i="44"/>
  <c r="L113" i="44"/>
  <c r="L124" i="44"/>
  <c r="N126" i="44"/>
  <c r="L128" i="44"/>
  <c r="N130" i="44"/>
  <c r="M38" i="44"/>
  <c r="L47" i="44"/>
  <c r="L60" i="44"/>
  <c r="N69" i="44"/>
  <c r="N71" i="44"/>
  <c r="N73" i="44"/>
  <c r="N92" i="44"/>
  <c r="L94" i="44"/>
  <c r="N96" i="44"/>
  <c r="L98" i="44"/>
  <c r="K111" i="44"/>
  <c r="K126" i="44"/>
  <c r="H7" i="43"/>
  <c r="G7" i="43"/>
  <c r="G8" i="43"/>
  <c r="G9" i="43"/>
  <c r="J9" i="43"/>
  <c r="I9" i="43"/>
  <c r="J8" i="43"/>
  <c r="I8" i="43"/>
  <c r="J7" i="43"/>
  <c r="I7" i="43"/>
  <c r="I12" i="42"/>
  <c r="I129" i="42"/>
  <c r="I130" i="42"/>
  <c r="I128" i="42"/>
  <c r="I126" i="42"/>
  <c r="I125" i="42"/>
  <c r="I124" i="42"/>
  <c r="H18" i="42"/>
  <c r="G18" i="42"/>
  <c r="F18" i="42"/>
  <c r="E18" i="42"/>
  <c r="D18" i="42"/>
  <c r="H17" i="42"/>
  <c r="G17" i="42"/>
  <c r="F17" i="42"/>
  <c r="E17" i="42"/>
  <c r="D17" i="42"/>
  <c r="H16" i="42"/>
  <c r="G16" i="42"/>
  <c r="F16" i="42"/>
  <c r="E16" i="42"/>
  <c r="D16" i="42"/>
  <c r="H15" i="42"/>
  <c r="G15" i="42"/>
  <c r="F15" i="42"/>
  <c r="E15" i="42"/>
  <c r="D15" i="42"/>
  <c r="H14" i="42"/>
  <c r="G14" i="42"/>
  <c r="F14" i="42"/>
  <c r="E14" i="42"/>
  <c r="D14" i="42"/>
  <c r="H13" i="42"/>
  <c r="G13" i="42"/>
  <c r="F13" i="42"/>
  <c r="E13" i="42"/>
  <c r="D13" i="42"/>
  <c r="H12" i="42"/>
  <c r="G12" i="42"/>
  <c r="F12" i="42"/>
  <c r="E12" i="42"/>
  <c r="D12" i="42"/>
  <c r="G5" i="43"/>
  <c r="H4" i="43" s="1"/>
  <c r="G6" i="43"/>
  <c r="G4" i="43"/>
  <c r="I5" i="43"/>
  <c r="J5" i="43"/>
  <c r="I6" i="43"/>
  <c r="J6" i="43"/>
  <c r="J4" i="43"/>
  <c r="I4" i="43"/>
  <c r="G3" i="43"/>
  <c r="J132" i="46" l="1"/>
  <c r="K12" i="42"/>
  <c r="M12" i="42"/>
  <c r="L12" i="42"/>
  <c r="K14" i="42"/>
  <c r="L14" i="42"/>
  <c r="M14" i="42"/>
  <c r="N12" i="42"/>
  <c r="N14" i="42"/>
  <c r="J99" i="44"/>
  <c r="J67" i="44"/>
  <c r="J107" i="44"/>
  <c r="J123" i="44"/>
  <c r="J91" i="44"/>
  <c r="J59" i="44"/>
  <c r="J75" i="44"/>
  <c r="J35" i="44"/>
  <c r="J115" i="44"/>
  <c r="J11" i="44"/>
  <c r="J51" i="44"/>
  <c r="J43" i="44"/>
  <c r="J19" i="44"/>
  <c r="J27" i="44"/>
  <c r="J3" i="44"/>
  <c r="J83" i="44"/>
  <c r="I13" i="42"/>
  <c r="H2" i="42"/>
  <c r="G2" i="42"/>
  <c r="F2" i="42"/>
  <c r="E2" i="42"/>
  <c r="D4" i="42"/>
  <c r="L18" i="42"/>
  <c r="L17" i="42"/>
  <c r="M16" i="42"/>
  <c r="K16" i="42"/>
  <c r="N15" i="42"/>
  <c r="L15" i="42"/>
  <c r="M13" i="42"/>
  <c r="L13" i="42"/>
  <c r="H10" i="42"/>
  <c r="G10" i="42"/>
  <c r="F10" i="42"/>
  <c r="E10" i="42"/>
  <c r="D10" i="42"/>
  <c r="H9" i="42"/>
  <c r="G9" i="42"/>
  <c r="F9" i="42"/>
  <c r="E9" i="42"/>
  <c r="D9" i="42"/>
  <c r="H8" i="42"/>
  <c r="G8" i="42"/>
  <c r="F8" i="42"/>
  <c r="E8" i="42"/>
  <c r="D8" i="42"/>
  <c r="H7" i="42"/>
  <c r="G7" i="42"/>
  <c r="F7" i="42"/>
  <c r="E7" i="42"/>
  <c r="D7" i="42"/>
  <c r="H6" i="42"/>
  <c r="G6" i="42"/>
  <c r="F6" i="42"/>
  <c r="E6" i="42"/>
  <c r="D6" i="42"/>
  <c r="H5" i="42"/>
  <c r="G5" i="42"/>
  <c r="F5" i="42"/>
  <c r="E5" i="42"/>
  <c r="D5" i="42"/>
  <c r="H4" i="42"/>
  <c r="G4" i="42"/>
  <c r="M4" i="42" s="1"/>
  <c r="F4" i="42"/>
  <c r="E4" i="42"/>
  <c r="I10" i="42"/>
  <c r="I9" i="42"/>
  <c r="I8" i="42"/>
  <c r="I7" i="42"/>
  <c r="I6" i="42"/>
  <c r="I5" i="42"/>
  <c r="I4" i="42"/>
  <c r="H130" i="42"/>
  <c r="G130" i="42"/>
  <c r="F130" i="42"/>
  <c r="E130" i="42"/>
  <c r="D130" i="42"/>
  <c r="H129" i="42"/>
  <c r="G129" i="42"/>
  <c r="F129" i="42"/>
  <c r="E129" i="42"/>
  <c r="D129" i="42"/>
  <c r="H128" i="42"/>
  <c r="G128" i="42"/>
  <c r="F128" i="42"/>
  <c r="E128" i="42"/>
  <c r="D128" i="42"/>
  <c r="H127" i="42"/>
  <c r="G127" i="42"/>
  <c r="F127" i="42"/>
  <c r="E127" i="42"/>
  <c r="D127" i="42"/>
  <c r="H126" i="42"/>
  <c r="G126" i="42"/>
  <c r="F126" i="42"/>
  <c r="E126" i="42"/>
  <c r="D126" i="42"/>
  <c r="H125" i="42"/>
  <c r="G125" i="42"/>
  <c r="F125" i="42"/>
  <c r="E125" i="42"/>
  <c r="D125" i="42"/>
  <c r="H124" i="42"/>
  <c r="G124" i="42"/>
  <c r="F124" i="42"/>
  <c r="E124" i="42"/>
  <c r="D124" i="42"/>
  <c r="H122" i="42"/>
  <c r="G122" i="42"/>
  <c r="F122" i="42"/>
  <c r="E122" i="42"/>
  <c r="D122" i="42"/>
  <c r="H121" i="42"/>
  <c r="G121" i="42"/>
  <c r="F121" i="42"/>
  <c r="E121" i="42"/>
  <c r="D121" i="42"/>
  <c r="H120" i="42"/>
  <c r="G120" i="42"/>
  <c r="F120" i="42"/>
  <c r="E120" i="42"/>
  <c r="D120" i="42"/>
  <c r="H119" i="42"/>
  <c r="G119" i="42"/>
  <c r="F119" i="42"/>
  <c r="E119" i="42"/>
  <c r="D119" i="42"/>
  <c r="H118" i="42"/>
  <c r="G118" i="42"/>
  <c r="F118" i="42"/>
  <c r="E118" i="42"/>
  <c r="D118" i="42"/>
  <c r="H117" i="42"/>
  <c r="G117" i="42"/>
  <c r="F117" i="42"/>
  <c r="E117" i="42"/>
  <c r="D117" i="42"/>
  <c r="H116" i="42"/>
  <c r="G116" i="42"/>
  <c r="F116" i="42"/>
  <c r="E116" i="42"/>
  <c r="D116" i="42"/>
  <c r="H114" i="42"/>
  <c r="G114" i="42"/>
  <c r="F114" i="42"/>
  <c r="E114" i="42"/>
  <c r="D114" i="42"/>
  <c r="H113" i="42"/>
  <c r="G113" i="42"/>
  <c r="F113" i="42"/>
  <c r="E113" i="42"/>
  <c r="D113" i="42"/>
  <c r="H112" i="42"/>
  <c r="G112" i="42"/>
  <c r="F112" i="42"/>
  <c r="E112" i="42"/>
  <c r="D112" i="42"/>
  <c r="H111" i="42"/>
  <c r="G111" i="42"/>
  <c r="F111" i="42"/>
  <c r="E111" i="42"/>
  <c r="D111" i="42"/>
  <c r="H110" i="42"/>
  <c r="G110" i="42"/>
  <c r="F110" i="42"/>
  <c r="E110" i="42"/>
  <c r="D110" i="42"/>
  <c r="H109" i="42"/>
  <c r="G109" i="42"/>
  <c r="F109" i="42"/>
  <c r="E109" i="42"/>
  <c r="D109" i="42"/>
  <c r="H108" i="42"/>
  <c r="G108" i="42"/>
  <c r="F108" i="42"/>
  <c r="E108" i="42"/>
  <c r="D108" i="42"/>
  <c r="H106" i="42"/>
  <c r="G106" i="42"/>
  <c r="F106" i="42"/>
  <c r="E106" i="42"/>
  <c r="D106" i="42"/>
  <c r="H105" i="42"/>
  <c r="G105" i="42"/>
  <c r="F105" i="42"/>
  <c r="E105" i="42"/>
  <c r="D105" i="42"/>
  <c r="H104" i="42"/>
  <c r="G104" i="42"/>
  <c r="F104" i="42"/>
  <c r="E104" i="42"/>
  <c r="D104" i="42"/>
  <c r="H103" i="42"/>
  <c r="G103" i="42"/>
  <c r="F103" i="42"/>
  <c r="E103" i="42"/>
  <c r="D103" i="42"/>
  <c r="H102" i="42"/>
  <c r="G102" i="42"/>
  <c r="F102" i="42"/>
  <c r="E102" i="42"/>
  <c r="D102" i="42"/>
  <c r="H101" i="42"/>
  <c r="G101" i="42"/>
  <c r="F101" i="42"/>
  <c r="E101" i="42"/>
  <c r="D101" i="42"/>
  <c r="H100" i="42"/>
  <c r="G100" i="42"/>
  <c r="F100" i="42"/>
  <c r="E100" i="42"/>
  <c r="D100" i="42"/>
  <c r="H98" i="42"/>
  <c r="G98" i="42"/>
  <c r="F98" i="42"/>
  <c r="E98" i="42"/>
  <c r="D98" i="42"/>
  <c r="H97" i="42"/>
  <c r="G97" i="42"/>
  <c r="F97" i="42"/>
  <c r="E97" i="42"/>
  <c r="D97" i="42"/>
  <c r="H96" i="42"/>
  <c r="G96" i="42"/>
  <c r="F96" i="42"/>
  <c r="E96" i="42"/>
  <c r="D96" i="42"/>
  <c r="H95" i="42"/>
  <c r="G95" i="42"/>
  <c r="F95" i="42"/>
  <c r="E95" i="42"/>
  <c r="D95" i="42"/>
  <c r="H94" i="42"/>
  <c r="G94" i="42"/>
  <c r="F94" i="42"/>
  <c r="E94" i="42"/>
  <c r="D94" i="42"/>
  <c r="H93" i="42"/>
  <c r="G93" i="42"/>
  <c r="F93" i="42"/>
  <c r="E93" i="42"/>
  <c r="D93" i="42"/>
  <c r="H92" i="42"/>
  <c r="G92" i="42"/>
  <c r="F92" i="42"/>
  <c r="E92" i="42"/>
  <c r="D92" i="42"/>
  <c r="H90" i="42"/>
  <c r="G90" i="42"/>
  <c r="F90" i="42"/>
  <c r="E90" i="42"/>
  <c r="D90" i="42"/>
  <c r="H89" i="42"/>
  <c r="G89" i="42"/>
  <c r="F89" i="42"/>
  <c r="E89" i="42"/>
  <c r="D89" i="42"/>
  <c r="H88" i="42"/>
  <c r="G88" i="42"/>
  <c r="F88" i="42"/>
  <c r="E88" i="42"/>
  <c r="D88" i="42"/>
  <c r="H87" i="42"/>
  <c r="G87" i="42"/>
  <c r="F87" i="42"/>
  <c r="E87" i="42"/>
  <c r="D87" i="42"/>
  <c r="H86" i="42"/>
  <c r="G86" i="42"/>
  <c r="F86" i="42"/>
  <c r="E86" i="42"/>
  <c r="D86" i="42"/>
  <c r="H85" i="42"/>
  <c r="G85" i="42"/>
  <c r="F85" i="42"/>
  <c r="E85" i="42"/>
  <c r="D85" i="42"/>
  <c r="H84" i="42"/>
  <c r="G84" i="42"/>
  <c r="F84" i="42"/>
  <c r="E84" i="42"/>
  <c r="D84" i="42"/>
  <c r="H82" i="42"/>
  <c r="G82" i="42"/>
  <c r="F82" i="42"/>
  <c r="E82" i="42"/>
  <c r="D82" i="42"/>
  <c r="H81" i="42"/>
  <c r="G81" i="42"/>
  <c r="F81" i="42"/>
  <c r="E81" i="42"/>
  <c r="D81" i="42"/>
  <c r="H80" i="42"/>
  <c r="G80" i="42"/>
  <c r="F80" i="42"/>
  <c r="E80" i="42"/>
  <c r="D80" i="42"/>
  <c r="H79" i="42"/>
  <c r="G79" i="42"/>
  <c r="F79" i="42"/>
  <c r="E79" i="42"/>
  <c r="D79" i="42"/>
  <c r="H78" i="42"/>
  <c r="G78" i="42"/>
  <c r="F78" i="42"/>
  <c r="E78" i="42"/>
  <c r="D78" i="42"/>
  <c r="H77" i="42"/>
  <c r="G77" i="42"/>
  <c r="F77" i="42"/>
  <c r="E77" i="42"/>
  <c r="D77" i="42"/>
  <c r="H76" i="42"/>
  <c r="G76" i="42"/>
  <c r="F76" i="42"/>
  <c r="E76" i="42"/>
  <c r="D76" i="42"/>
  <c r="H74" i="42"/>
  <c r="G74" i="42"/>
  <c r="F74" i="42"/>
  <c r="E74" i="42"/>
  <c r="D74" i="42"/>
  <c r="H73" i="42"/>
  <c r="G73" i="42"/>
  <c r="F73" i="42"/>
  <c r="E73" i="42"/>
  <c r="D73" i="42"/>
  <c r="H72" i="42"/>
  <c r="G72" i="42"/>
  <c r="F72" i="42"/>
  <c r="E72" i="42"/>
  <c r="D72" i="42"/>
  <c r="H71" i="42"/>
  <c r="G71" i="42"/>
  <c r="F71" i="42"/>
  <c r="E71" i="42"/>
  <c r="D71" i="42"/>
  <c r="H70" i="42"/>
  <c r="G70" i="42"/>
  <c r="F70" i="42"/>
  <c r="E70" i="42"/>
  <c r="D70" i="42"/>
  <c r="H69" i="42"/>
  <c r="G69" i="42"/>
  <c r="F69" i="42"/>
  <c r="E69" i="42"/>
  <c r="D69" i="42"/>
  <c r="H68" i="42"/>
  <c r="G68" i="42"/>
  <c r="F68" i="42"/>
  <c r="E68" i="42"/>
  <c r="D68" i="42"/>
  <c r="H66" i="42"/>
  <c r="G66" i="42"/>
  <c r="F66" i="42"/>
  <c r="E66" i="42"/>
  <c r="D66" i="42"/>
  <c r="H65" i="42"/>
  <c r="G65" i="42"/>
  <c r="F65" i="42"/>
  <c r="E65" i="42"/>
  <c r="D65" i="42"/>
  <c r="H64" i="42"/>
  <c r="G64" i="42"/>
  <c r="F64" i="42"/>
  <c r="E64" i="42"/>
  <c r="D64" i="42"/>
  <c r="H63" i="42"/>
  <c r="G63" i="42"/>
  <c r="F63" i="42"/>
  <c r="E63" i="42"/>
  <c r="D63" i="42"/>
  <c r="H62" i="42"/>
  <c r="G62" i="42"/>
  <c r="F62" i="42"/>
  <c r="E62" i="42"/>
  <c r="D62" i="42"/>
  <c r="H61" i="42"/>
  <c r="G61" i="42"/>
  <c r="F61" i="42"/>
  <c r="E61" i="42"/>
  <c r="D61" i="42"/>
  <c r="H60" i="42"/>
  <c r="G60" i="42"/>
  <c r="F60" i="42"/>
  <c r="E60" i="42"/>
  <c r="D60" i="42"/>
  <c r="H58" i="42"/>
  <c r="G58" i="42"/>
  <c r="F58" i="42"/>
  <c r="E58" i="42"/>
  <c r="D58" i="42"/>
  <c r="H57" i="42"/>
  <c r="G57" i="42"/>
  <c r="F57" i="42"/>
  <c r="E57" i="42"/>
  <c r="D57" i="42"/>
  <c r="H56" i="42"/>
  <c r="G56" i="42"/>
  <c r="F56" i="42"/>
  <c r="E56" i="42"/>
  <c r="D56" i="42"/>
  <c r="H55" i="42"/>
  <c r="G55" i="42"/>
  <c r="F55" i="42"/>
  <c r="E55" i="42"/>
  <c r="D55" i="42"/>
  <c r="H54" i="42"/>
  <c r="G54" i="42"/>
  <c r="F54" i="42"/>
  <c r="E54" i="42"/>
  <c r="D54" i="42"/>
  <c r="H53" i="42"/>
  <c r="G53" i="42"/>
  <c r="F53" i="42"/>
  <c r="E53" i="42"/>
  <c r="D53" i="42"/>
  <c r="H52" i="42"/>
  <c r="G52" i="42"/>
  <c r="F52" i="42"/>
  <c r="E52" i="42"/>
  <c r="D52" i="42"/>
  <c r="H50" i="42"/>
  <c r="G50" i="42"/>
  <c r="F50" i="42"/>
  <c r="E50" i="42"/>
  <c r="D50" i="42"/>
  <c r="H49" i="42"/>
  <c r="G49" i="42"/>
  <c r="F49" i="42"/>
  <c r="E49" i="42"/>
  <c r="D49" i="42"/>
  <c r="H48" i="42"/>
  <c r="G48" i="42"/>
  <c r="F48" i="42"/>
  <c r="E48" i="42"/>
  <c r="D48" i="42"/>
  <c r="H47" i="42"/>
  <c r="G47" i="42"/>
  <c r="F47" i="42"/>
  <c r="E47" i="42"/>
  <c r="D47" i="42"/>
  <c r="H46" i="42"/>
  <c r="G46" i="42"/>
  <c r="F46" i="42"/>
  <c r="E46" i="42"/>
  <c r="D46" i="42"/>
  <c r="H45" i="42"/>
  <c r="G45" i="42"/>
  <c r="F45" i="42"/>
  <c r="E45" i="42"/>
  <c r="D45" i="42"/>
  <c r="H44" i="42"/>
  <c r="G44" i="42"/>
  <c r="F44" i="42"/>
  <c r="E44" i="42"/>
  <c r="D44" i="42"/>
  <c r="H42" i="42"/>
  <c r="G42" i="42"/>
  <c r="F42" i="42"/>
  <c r="E42" i="42"/>
  <c r="D42" i="42"/>
  <c r="H41" i="42"/>
  <c r="G41" i="42"/>
  <c r="F41" i="42"/>
  <c r="E41" i="42"/>
  <c r="D41" i="42"/>
  <c r="H40" i="42"/>
  <c r="G40" i="42"/>
  <c r="F40" i="42"/>
  <c r="E40" i="42"/>
  <c r="D40" i="42"/>
  <c r="H39" i="42"/>
  <c r="G39" i="42"/>
  <c r="F39" i="42"/>
  <c r="E39" i="42"/>
  <c r="D39" i="42"/>
  <c r="H38" i="42"/>
  <c r="G38" i="42"/>
  <c r="F38" i="42"/>
  <c r="E38" i="42"/>
  <c r="D38" i="42"/>
  <c r="H37" i="42"/>
  <c r="G37" i="42"/>
  <c r="F37" i="42"/>
  <c r="E37" i="42"/>
  <c r="D37" i="42"/>
  <c r="H36" i="42"/>
  <c r="G36" i="42"/>
  <c r="F36" i="42"/>
  <c r="E36" i="42"/>
  <c r="D36" i="42"/>
  <c r="H34" i="42"/>
  <c r="G34" i="42"/>
  <c r="F34" i="42"/>
  <c r="E34" i="42"/>
  <c r="D34" i="42"/>
  <c r="H33" i="42"/>
  <c r="G33" i="42"/>
  <c r="F33" i="42"/>
  <c r="E33" i="42"/>
  <c r="D33" i="42"/>
  <c r="H32" i="42"/>
  <c r="G32" i="42"/>
  <c r="F32" i="42"/>
  <c r="E32" i="42"/>
  <c r="D32" i="42"/>
  <c r="H31" i="42"/>
  <c r="G31" i="42"/>
  <c r="F31" i="42"/>
  <c r="E31" i="42"/>
  <c r="D31" i="42"/>
  <c r="H30" i="42"/>
  <c r="G30" i="42"/>
  <c r="F30" i="42"/>
  <c r="E30" i="42"/>
  <c r="D30" i="42"/>
  <c r="H29" i="42"/>
  <c r="G29" i="42"/>
  <c r="F29" i="42"/>
  <c r="E29" i="42"/>
  <c r="D29" i="42"/>
  <c r="H28" i="42"/>
  <c r="G28" i="42"/>
  <c r="F28" i="42"/>
  <c r="E28" i="42"/>
  <c r="D28" i="42"/>
  <c r="H26" i="42"/>
  <c r="G26" i="42"/>
  <c r="F26" i="42"/>
  <c r="E26" i="42"/>
  <c r="D26" i="42"/>
  <c r="H25" i="42"/>
  <c r="G25" i="42"/>
  <c r="F25" i="42"/>
  <c r="E25" i="42"/>
  <c r="D25" i="42"/>
  <c r="H24" i="42"/>
  <c r="G24" i="42"/>
  <c r="F24" i="42"/>
  <c r="E24" i="42"/>
  <c r="D24" i="42"/>
  <c r="H23" i="42"/>
  <c r="G23" i="42"/>
  <c r="F23" i="42"/>
  <c r="E23" i="42"/>
  <c r="D23" i="42"/>
  <c r="H22" i="42"/>
  <c r="G22" i="42"/>
  <c r="F22" i="42"/>
  <c r="E22" i="42"/>
  <c r="D22" i="42"/>
  <c r="H21" i="42"/>
  <c r="G21" i="42"/>
  <c r="F21" i="42"/>
  <c r="E21" i="42"/>
  <c r="D21" i="42"/>
  <c r="H20" i="42"/>
  <c r="G20" i="42"/>
  <c r="F20" i="42"/>
  <c r="E20" i="42"/>
  <c r="D20" i="42"/>
  <c r="K18" i="42"/>
  <c r="N127" i="42"/>
  <c r="I127" i="42"/>
  <c r="I122" i="42"/>
  <c r="I121" i="42"/>
  <c r="I120" i="42"/>
  <c r="I119" i="42"/>
  <c r="I118" i="42"/>
  <c r="N118" i="42"/>
  <c r="N117" i="42"/>
  <c r="I117" i="42"/>
  <c r="I116" i="42"/>
  <c r="I114" i="42"/>
  <c r="I113" i="42"/>
  <c r="I112" i="42"/>
  <c r="I111" i="42"/>
  <c r="I110" i="42"/>
  <c r="I109" i="42"/>
  <c r="M109" i="42"/>
  <c r="I108" i="42"/>
  <c r="I106" i="42"/>
  <c r="I105" i="42"/>
  <c r="I104" i="42"/>
  <c r="I103" i="42"/>
  <c r="I102" i="42"/>
  <c r="I101" i="42"/>
  <c r="I100" i="42"/>
  <c r="I98" i="42"/>
  <c r="I97" i="42"/>
  <c r="I96" i="42"/>
  <c r="N95" i="42"/>
  <c r="I95" i="42"/>
  <c r="I94" i="42"/>
  <c r="I93" i="42"/>
  <c r="I92" i="42"/>
  <c r="I90" i="42"/>
  <c r="I89" i="42"/>
  <c r="I88" i="42"/>
  <c r="I87" i="42"/>
  <c r="I86" i="42"/>
  <c r="I85" i="42"/>
  <c r="I84" i="42"/>
  <c r="I82" i="42"/>
  <c r="I81" i="42"/>
  <c r="I80" i="42"/>
  <c r="I79" i="42"/>
  <c r="I78" i="42"/>
  <c r="I77" i="42"/>
  <c r="N76" i="42"/>
  <c r="I76" i="42"/>
  <c r="I74" i="42"/>
  <c r="K74" i="42"/>
  <c r="I73" i="42"/>
  <c r="I72" i="42"/>
  <c r="I71" i="42"/>
  <c r="I70" i="42"/>
  <c r="I69" i="42"/>
  <c r="I68" i="42"/>
  <c r="I66" i="42"/>
  <c r="N65" i="42"/>
  <c r="I65" i="42"/>
  <c r="I64" i="42"/>
  <c r="I63" i="42"/>
  <c r="I62" i="42"/>
  <c r="I61" i="42"/>
  <c r="I60" i="42"/>
  <c r="I58" i="42"/>
  <c r="I57" i="42"/>
  <c r="I56" i="42"/>
  <c r="I55" i="42"/>
  <c r="I54" i="42"/>
  <c r="I53" i="42"/>
  <c r="I52" i="42"/>
  <c r="I50" i="42"/>
  <c r="I49" i="42"/>
  <c r="I48" i="42"/>
  <c r="I47" i="42"/>
  <c r="I46" i="42"/>
  <c r="I45" i="42"/>
  <c r="I44" i="42"/>
  <c r="I42" i="42"/>
  <c r="I41" i="42"/>
  <c r="I40" i="42"/>
  <c r="I39" i="42"/>
  <c r="I38" i="42"/>
  <c r="I37" i="42"/>
  <c r="I36" i="42"/>
  <c r="I34" i="42"/>
  <c r="I33" i="42"/>
  <c r="I32" i="42"/>
  <c r="I31" i="42"/>
  <c r="I30" i="42"/>
  <c r="I29" i="42"/>
  <c r="I28" i="42"/>
  <c r="I26" i="42"/>
  <c r="I25" i="42"/>
  <c r="I24" i="42"/>
  <c r="I23" i="42"/>
  <c r="I22" i="42"/>
  <c r="I21" i="42"/>
  <c r="I20" i="42"/>
  <c r="I18" i="42"/>
  <c r="N18" i="42"/>
  <c r="M18" i="42"/>
  <c r="N17" i="42"/>
  <c r="I17" i="42"/>
  <c r="M17" i="42"/>
  <c r="K17" i="42"/>
  <c r="I16" i="42"/>
  <c r="N16" i="42"/>
  <c r="I15" i="42"/>
  <c r="M15" i="42"/>
  <c r="I14" i="42"/>
  <c r="N13" i="42"/>
  <c r="K13" i="42"/>
  <c r="I130" i="41"/>
  <c r="I128" i="41"/>
  <c r="I127" i="41"/>
  <c r="I126" i="41"/>
  <c r="I125" i="41"/>
  <c r="I122" i="41"/>
  <c r="I120" i="41"/>
  <c r="I118" i="41"/>
  <c r="I117" i="41"/>
  <c r="I116" i="41"/>
  <c r="I114" i="41"/>
  <c r="I113" i="41"/>
  <c r="I112" i="41"/>
  <c r="I110" i="41"/>
  <c r="I108" i="41"/>
  <c r="I106" i="41"/>
  <c r="I104" i="41"/>
  <c r="I103" i="41"/>
  <c r="I102" i="41"/>
  <c r="I101" i="41"/>
  <c r="I98" i="41"/>
  <c r="I92" i="41"/>
  <c r="I90" i="41"/>
  <c r="I89" i="41"/>
  <c r="I88" i="41"/>
  <c r="I86" i="41"/>
  <c r="I85" i="41"/>
  <c r="I82" i="41"/>
  <c r="I81" i="41"/>
  <c r="I74" i="41"/>
  <c r="I72" i="41"/>
  <c r="I69" i="41"/>
  <c r="I68" i="41"/>
  <c r="I66" i="41"/>
  <c r="I65" i="41"/>
  <c r="I64" i="41"/>
  <c r="I63" i="41"/>
  <c r="I62" i="41"/>
  <c r="I61" i="41"/>
  <c r="I60" i="41"/>
  <c r="I58" i="41"/>
  <c r="I57" i="41"/>
  <c r="I55" i="41"/>
  <c r="I53" i="41"/>
  <c r="I52" i="41"/>
  <c r="I50" i="41"/>
  <c r="I47" i="41"/>
  <c r="I46" i="41"/>
  <c r="I45" i="41"/>
  <c r="I44" i="41"/>
  <c r="I42" i="41"/>
  <c r="I41" i="41"/>
  <c r="I40" i="41"/>
  <c r="I39" i="41"/>
  <c r="I36" i="41"/>
  <c r="I34" i="41"/>
  <c r="I32" i="41"/>
  <c r="I31" i="41"/>
  <c r="I30" i="41"/>
  <c r="I28" i="41"/>
  <c r="H34" i="41"/>
  <c r="G34" i="41"/>
  <c r="F34" i="41"/>
  <c r="E34" i="41"/>
  <c r="H33" i="41"/>
  <c r="G33" i="41"/>
  <c r="F33" i="41"/>
  <c r="E33" i="41"/>
  <c r="H32" i="41"/>
  <c r="G32" i="41"/>
  <c r="F32" i="41"/>
  <c r="E32" i="41"/>
  <c r="H31" i="41"/>
  <c r="G31" i="41"/>
  <c r="F31" i="41"/>
  <c r="E31" i="41"/>
  <c r="H30" i="41"/>
  <c r="G30" i="41"/>
  <c r="F30" i="41"/>
  <c r="E30" i="41"/>
  <c r="H29" i="41"/>
  <c r="G29" i="41"/>
  <c r="F29" i="41"/>
  <c r="E29" i="41"/>
  <c r="H28" i="41"/>
  <c r="G28" i="41"/>
  <c r="F28" i="41"/>
  <c r="E28" i="41"/>
  <c r="H42" i="41"/>
  <c r="G42" i="41"/>
  <c r="F42" i="41"/>
  <c r="E42" i="41"/>
  <c r="H41" i="41"/>
  <c r="G41" i="41"/>
  <c r="F41" i="41"/>
  <c r="E41" i="41"/>
  <c r="H40" i="41"/>
  <c r="G40" i="41"/>
  <c r="F40" i="41"/>
  <c r="E40" i="41"/>
  <c r="H39" i="41"/>
  <c r="G39" i="41"/>
  <c r="F39" i="41"/>
  <c r="E39" i="41"/>
  <c r="H38" i="41"/>
  <c r="G38" i="41"/>
  <c r="F38" i="41"/>
  <c r="E38" i="41"/>
  <c r="H37" i="41"/>
  <c r="G37" i="41"/>
  <c r="F37" i="41"/>
  <c r="E37" i="41"/>
  <c r="H36" i="41"/>
  <c r="G36" i="41"/>
  <c r="F36" i="41"/>
  <c r="E36" i="41"/>
  <c r="H50" i="41"/>
  <c r="G50" i="41"/>
  <c r="F50" i="41"/>
  <c r="E50" i="41"/>
  <c r="H49" i="41"/>
  <c r="G49" i="41"/>
  <c r="F49" i="41"/>
  <c r="E49" i="41"/>
  <c r="H48" i="41"/>
  <c r="G48" i="41"/>
  <c r="F48" i="41"/>
  <c r="E48" i="41"/>
  <c r="H47" i="41"/>
  <c r="G47" i="41"/>
  <c r="F47" i="41"/>
  <c r="E47" i="41"/>
  <c r="H46" i="41"/>
  <c r="G46" i="41"/>
  <c r="F46" i="41"/>
  <c r="E46" i="41"/>
  <c r="H45" i="41"/>
  <c r="G45" i="41"/>
  <c r="F45" i="41"/>
  <c r="E45" i="41"/>
  <c r="H44" i="41"/>
  <c r="G44" i="41"/>
  <c r="F44" i="41"/>
  <c r="E44" i="41"/>
  <c r="H58" i="41"/>
  <c r="G58" i="41"/>
  <c r="F58" i="41"/>
  <c r="E58" i="41"/>
  <c r="H57" i="41"/>
  <c r="G57" i="41"/>
  <c r="F57" i="41"/>
  <c r="E57" i="41"/>
  <c r="H56" i="41"/>
  <c r="G56" i="41"/>
  <c r="F56" i="41"/>
  <c r="E56" i="41"/>
  <c r="H55" i="41"/>
  <c r="G55" i="41"/>
  <c r="F55" i="41"/>
  <c r="E55" i="41"/>
  <c r="H54" i="41"/>
  <c r="G54" i="41"/>
  <c r="F54" i="41"/>
  <c r="E54" i="41"/>
  <c r="H53" i="41"/>
  <c r="G53" i="41"/>
  <c r="F53" i="41"/>
  <c r="E53" i="41"/>
  <c r="H52" i="41"/>
  <c r="G52" i="41"/>
  <c r="F52" i="41"/>
  <c r="E52" i="41"/>
  <c r="H66" i="41"/>
  <c r="G66" i="41"/>
  <c r="F66" i="41"/>
  <c r="E66" i="41"/>
  <c r="H65" i="41"/>
  <c r="G65" i="41"/>
  <c r="F65" i="41"/>
  <c r="E65" i="41"/>
  <c r="H64" i="41"/>
  <c r="G64" i="41"/>
  <c r="F64" i="41"/>
  <c r="E64" i="41"/>
  <c r="H63" i="41"/>
  <c r="G63" i="41"/>
  <c r="F63" i="41"/>
  <c r="E63" i="41"/>
  <c r="H62" i="41"/>
  <c r="G62" i="41"/>
  <c r="F62" i="41"/>
  <c r="E62" i="41"/>
  <c r="H61" i="41"/>
  <c r="G61" i="41"/>
  <c r="F61" i="41"/>
  <c r="E61" i="41"/>
  <c r="H60" i="41"/>
  <c r="G60" i="41"/>
  <c r="F60" i="41"/>
  <c r="E60" i="41"/>
  <c r="H74" i="41"/>
  <c r="G74" i="41"/>
  <c r="F74" i="41"/>
  <c r="E74" i="41"/>
  <c r="H73" i="41"/>
  <c r="G73" i="41"/>
  <c r="F73" i="41"/>
  <c r="E73" i="41"/>
  <c r="H72" i="41"/>
  <c r="G72" i="41"/>
  <c r="F72" i="41"/>
  <c r="E72" i="41"/>
  <c r="H71" i="41"/>
  <c r="G71" i="41"/>
  <c r="F71" i="41"/>
  <c r="E71" i="41"/>
  <c r="H70" i="41"/>
  <c r="G70" i="41"/>
  <c r="F70" i="41"/>
  <c r="E70" i="41"/>
  <c r="H69" i="41"/>
  <c r="G69" i="41"/>
  <c r="F69" i="41"/>
  <c r="E69" i="41"/>
  <c r="H68" i="41"/>
  <c r="G68" i="41"/>
  <c r="F68" i="41"/>
  <c r="E68" i="41"/>
  <c r="H82" i="41"/>
  <c r="G82" i="41"/>
  <c r="F82" i="41"/>
  <c r="E82" i="41"/>
  <c r="H81" i="41"/>
  <c r="G81" i="41"/>
  <c r="F81" i="41"/>
  <c r="E81" i="41"/>
  <c r="H80" i="41"/>
  <c r="G80" i="41"/>
  <c r="F80" i="41"/>
  <c r="E80" i="41"/>
  <c r="H79" i="41"/>
  <c r="G79" i="41"/>
  <c r="F79" i="41"/>
  <c r="E79" i="41"/>
  <c r="H78" i="41"/>
  <c r="G78" i="41"/>
  <c r="F78" i="41"/>
  <c r="E78" i="41"/>
  <c r="H77" i="41"/>
  <c r="G77" i="41"/>
  <c r="F77" i="41"/>
  <c r="E77" i="41"/>
  <c r="H76" i="41"/>
  <c r="G76" i="41"/>
  <c r="F76" i="41"/>
  <c r="E76" i="41"/>
  <c r="H90" i="41"/>
  <c r="G90" i="41"/>
  <c r="F90" i="41"/>
  <c r="E90" i="41"/>
  <c r="H89" i="41"/>
  <c r="G89" i="41"/>
  <c r="F89" i="41"/>
  <c r="E89" i="41"/>
  <c r="H88" i="41"/>
  <c r="G88" i="41"/>
  <c r="F88" i="41"/>
  <c r="E88" i="41"/>
  <c r="H87" i="41"/>
  <c r="G87" i="41"/>
  <c r="F87" i="41"/>
  <c r="E87" i="41"/>
  <c r="H86" i="41"/>
  <c r="G86" i="41"/>
  <c r="F86" i="41"/>
  <c r="E86" i="41"/>
  <c r="H85" i="41"/>
  <c r="G85" i="41"/>
  <c r="F85" i="41"/>
  <c r="E85" i="41"/>
  <c r="H84" i="41"/>
  <c r="G84" i="41"/>
  <c r="F84" i="41"/>
  <c r="E84" i="41"/>
  <c r="H98" i="41"/>
  <c r="G98" i="41"/>
  <c r="F98" i="41"/>
  <c r="E98" i="41"/>
  <c r="H97" i="41"/>
  <c r="G97" i="41"/>
  <c r="F97" i="41"/>
  <c r="E97" i="41"/>
  <c r="H96" i="41"/>
  <c r="G96" i="41"/>
  <c r="F96" i="41"/>
  <c r="E96" i="41"/>
  <c r="H95" i="41"/>
  <c r="G95" i="41"/>
  <c r="F95" i="41"/>
  <c r="E95" i="41"/>
  <c r="H94" i="41"/>
  <c r="G94" i="41"/>
  <c r="F94" i="41"/>
  <c r="E94" i="41"/>
  <c r="H93" i="41"/>
  <c r="G93" i="41"/>
  <c r="F93" i="41"/>
  <c r="E93" i="41"/>
  <c r="H92" i="41"/>
  <c r="G92" i="41"/>
  <c r="F92" i="41"/>
  <c r="E92" i="41"/>
  <c r="H106" i="41"/>
  <c r="G106" i="41"/>
  <c r="F106" i="41"/>
  <c r="E106" i="41"/>
  <c r="H105" i="41"/>
  <c r="G105" i="41"/>
  <c r="F105" i="41"/>
  <c r="E105" i="41"/>
  <c r="H104" i="41"/>
  <c r="G104" i="41"/>
  <c r="F104" i="41"/>
  <c r="E104" i="41"/>
  <c r="H103" i="41"/>
  <c r="G103" i="41"/>
  <c r="F103" i="41"/>
  <c r="E103" i="41"/>
  <c r="H102" i="41"/>
  <c r="G102" i="41"/>
  <c r="F102" i="41"/>
  <c r="E102" i="41"/>
  <c r="H101" i="41"/>
  <c r="G101" i="41"/>
  <c r="F101" i="41"/>
  <c r="E101" i="41"/>
  <c r="H100" i="41"/>
  <c r="G100" i="41"/>
  <c r="F100" i="41"/>
  <c r="E100" i="41"/>
  <c r="H114" i="41"/>
  <c r="G114" i="41"/>
  <c r="F114" i="41"/>
  <c r="E114" i="41"/>
  <c r="H113" i="41"/>
  <c r="G113" i="41"/>
  <c r="F113" i="41"/>
  <c r="E113" i="41"/>
  <c r="H112" i="41"/>
  <c r="G112" i="41"/>
  <c r="F112" i="41"/>
  <c r="E112" i="41"/>
  <c r="H111" i="41"/>
  <c r="G111" i="41"/>
  <c r="F111" i="41"/>
  <c r="E111" i="41"/>
  <c r="H110" i="41"/>
  <c r="G110" i="41"/>
  <c r="F110" i="41"/>
  <c r="E110" i="41"/>
  <c r="H109" i="41"/>
  <c r="G109" i="41"/>
  <c r="F109" i="41"/>
  <c r="E109" i="41"/>
  <c r="H108" i="41"/>
  <c r="G108" i="41"/>
  <c r="F108" i="41"/>
  <c r="E108" i="41"/>
  <c r="H122" i="41"/>
  <c r="G122" i="41"/>
  <c r="F122" i="41"/>
  <c r="E122" i="41"/>
  <c r="H121" i="41"/>
  <c r="G121" i="41"/>
  <c r="F121" i="41"/>
  <c r="E121" i="41"/>
  <c r="H120" i="41"/>
  <c r="G120" i="41"/>
  <c r="F120" i="41"/>
  <c r="E120" i="41"/>
  <c r="H119" i="41"/>
  <c r="G119" i="41"/>
  <c r="F119" i="41"/>
  <c r="E119" i="41"/>
  <c r="H118" i="41"/>
  <c r="G118" i="41"/>
  <c r="F118" i="41"/>
  <c r="E118" i="41"/>
  <c r="H117" i="41"/>
  <c r="G117" i="41"/>
  <c r="F117" i="41"/>
  <c r="E117" i="41"/>
  <c r="H116" i="41"/>
  <c r="G116" i="41"/>
  <c r="F116" i="41"/>
  <c r="E116" i="41"/>
  <c r="H130" i="41"/>
  <c r="G130" i="41"/>
  <c r="F130" i="41"/>
  <c r="E130" i="41"/>
  <c r="H129" i="41"/>
  <c r="G129" i="41"/>
  <c r="F129" i="41"/>
  <c r="E129" i="41"/>
  <c r="H128" i="41"/>
  <c r="G128" i="41"/>
  <c r="F128" i="41"/>
  <c r="E128" i="41"/>
  <c r="H127" i="41"/>
  <c r="G127" i="41"/>
  <c r="F127" i="41"/>
  <c r="E127" i="41"/>
  <c r="H126" i="41"/>
  <c r="G126" i="41"/>
  <c r="F126" i="41"/>
  <c r="E126" i="41"/>
  <c r="H125" i="41"/>
  <c r="G125" i="41"/>
  <c r="F125" i="41"/>
  <c r="E125" i="41"/>
  <c r="H124" i="41"/>
  <c r="G124" i="41"/>
  <c r="F124" i="41"/>
  <c r="E124" i="41"/>
  <c r="D130" i="41"/>
  <c r="D129" i="41"/>
  <c r="D128" i="41"/>
  <c r="D127" i="41"/>
  <c r="D126" i="41"/>
  <c r="D125" i="41"/>
  <c r="D124" i="41"/>
  <c r="D122" i="41"/>
  <c r="D121" i="41"/>
  <c r="D120" i="41"/>
  <c r="D119" i="41"/>
  <c r="L119" i="41" s="1"/>
  <c r="D118" i="41"/>
  <c r="D117" i="41"/>
  <c r="D116" i="41"/>
  <c r="D114" i="41"/>
  <c r="D113" i="41"/>
  <c r="D112" i="41"/>
  <c r="D111" i="41"/>
  <c r="M111" i="41" s="1"/>
  <c r="D110" i="41"/>
  <c r="D109" i="41"/>
  <c r="D108" i="41"/>
  <c r="D106" i="41"/>
  <c r="D105" i="41"/>
  <c r="D104" i="41"/>
  <c r="D103" i="41"/>
  <c r="D102" i="41"/>
  <c r="M102" i="41" s="1"/>
  <c r="D101" i="41"/>
  <c r="D100" i="41"/>
  <c r="D98" i="41"/>
  <c r="D97" i="41"/>
  <c r="D96" i="41"/>
  <c r="D95" i="41"/>
  <c r="D94" i="41"/>
  <c r="D93" i="41"/>
  <c r="D92" i="41"/>
  <c r="D90" i="41"/>
  <c r="D89" i="41"/>
  <c r="D88" i="41"/>
  <c r="M88" i="41" s="1"/>
  <c r="D87" i="41"/>
  <c r="L87" i="41" s="1"/>
  <c r="D86" i="41"/>
  <c r="D85" i="41"/>
  <c r="D84" i="41"/>
  <c r="D82" i="41"/>
  <c r="D81" i="41"/>
  <c r="D80" i="41"/>
  <c r="D79" i="41"/>
  <c r="D78" i="41"/>
  <c r="D77" i="41"/>
  <c r="D76" i="41"/>
  <c r="N76" i="41" s="1"/>
  <c r="D74" i="41"/>
  <c r="D73" i="41"/>
  <c r="D72" i="41"/>
  <c r="D71" i="41"/>
  <c r="N71" i="41" s="1"/>
  <c r="D70" i="41"/>
  <c r="D69" i="41"/>
  <c r="L69" i="41" s="1"/>
  <c r="D68" i="41"/>
  <c r="D66" i="41"/>
  <c r="D65" i="41"/>
  <c r="D64" i="41"/>
  <c r="D63" i="41"/>
  <c r="D62" i="41"/>
  <c r="D61" i="41"/>
  <c r="D60" i="41"/>
  <c r="D58" i="41"/>
  <c r="D57" i="41"/>
  <c r="D56" i="41"/>
  <c r="D55" i="41"/>
  <c r="L55" i="41" s="1"/>
  <c r="D54" i="41"/>
  <c r="D53" i="41"/>
  <c r="D52" i="41"/>
  <c r="D50" i="41"/>
  <c r="D49" i="41"/>
  <c r="D48" i="41"/>
  <c r="N48" i="41" s="1"/>
  <c r="D47" i="41"/>
  <c r="M47" i="41" s="1"/>
  <c r="D46" i="41"/>
  <c r="L46" i="41" s="1"/>
  <c r="D45" i="41"/>
  <c r="D44" i="41"/>
  <c r="N44" i="41" s="1"/>
  <c r="D42" i="41"/>
  <c r="M42" i="41" s="1"/>
  <c r="D41" i="41"/>
  <c r="D40" i="41"/>
  <c r="D39" i="41"/>
  <c r="D38" i="41"/>
  <c r="D37" i="41"/>
  <c r="D36" i="41"/>
  <c r="N130" i="41"/>
  <c r="I129" i="41"/>
  <c r="I124" i="41"/>
  <c r="I121" i="41"/>
  <c r="I119" i="41"/>
  <c r="I111" i="41"/>
  <c r="I109" i="41"/>
  <c r="I105" i="41"/>
  <c r="I100" i="41"/>
  <c r="I97" i="41"/>
  <c r="I96" i="41"/>
  <c r="I95" i="41"/>
  <c r="I94" i="41"/>
  <c r="I93" i="41"/>
  <c r="I87" i="41"/>
  <c r="I84" i="41"/>
  <c r="I80" i="41"/>
  <c r="I79" i="41"/>
  <c r="I78" i="41"/>
  <c r="I77" i="41"/>
  <c r="I76" i="41"/>
  <c r="I73" i="41"/>
  <c r="I71" i="41"/>
  <c r="I70" i="41"/>
  <c r="I56" i="41"/>
  <c r="I54" i="41"/>
  <c r="I49" i="41"/>
  <c r="I48" i="41"/>
  <c r="I38" i="41"/>
  <c r="I37" i="41"/>
  <c r="D34" i="41"/>
  <c r="D33" i="41"/>
  <c r="D32" i="41"/>
  <c r="D31" i="41"/>
  <c r="D30" i="41"/>
  <c r="D29" i="41"/>
  <c r="N29" i="41" s="1"/>
  <c r="D28" i="41"/>
  <c r="I33" i="41"/>
  <c r="I29" i="41"/>
  <c r="J3" i="41"/>
  <c r="I21" i="41"/>
  <c r="I22" i="41"/>
  <c r="I23" i="41"/>
  <c r="I24" i="41"/>
  <c r="I25" i="41"/>
  <c r="I26" i="41"/>
  <c r="I20" i="41"/>
  <c r="I13" i="41"/>
  <c r="I14" i="41"/>
  <c r="I15" i="41"/>
  <c r="I16" i="41"/>
  <c r="I17" i="41"/>
  <c r="I18" i="41"/>
  <c r="I12" i="41"/>
  <c r="H26" i="41"/>
  <c r="H25" i="41"/>
  <c r="H24" i="41"/>
  <c r="H23" i="41"/>
  <c r="H22" i="41"/>
  <c r="H21" i="41"/>
  <c r="H20" i="41"/>
  <c r="G26" i="41"/>
  <c r="G25" i="41"/>
  <c r="G24" i="41"/>
  <c r="G23" i="41"/>
  <c r="G22" i="41"/>
  <c r="G21" i="41"/>
  <c r="G20" i="41"/>
  <c r="F26" i="41"/>
  <c r="F25" i="41"/>
  <c r="F24" i="41"/>
  <c r="F23" i="41"/>
  <c r="F22" i="41"/>
  <c r="F21" i="41"/>
  <c r="F20" i="41"/>
  <c r="E26" i="41"/>
  <c r="E25" i="41"/>
  <c r="E24" i="41"/>
  <c r="E23" i="41"/>
  <c r="E22" i="41"/>
  <c r="E21" i="41"/>
  <c r="E20" i="41"/>
  <c r="D26" i="41"/>
  <c r="D25" i="41"/>
  <c r="D24" i="41"/>
  <c r="D23" i="41"/>
  <c r="D22" i="41"/>
  <c r="D21" i="41"/>
  <c r="D20" i="41"/>
  <c r="H18" i="41"/>
  <c r="H17" i="41"/>
  <c r="H16" i="41"/>
  <c r="H15" i="41"/>
  <c r="H14" i="41"/>
  <c r="H13" i="41"/>
  <c r="H12" i="41"/>
  <c r="G18" i="41"/>
  <c r="G17" i="41"/>
  <c r="G15" i="41"/>
  <c r="G14" i="41"/>
  <c r="G13" i="41"/>
  <c r="G12" i="41"/>
  <c r="G16" i="41"/>
  <c r="F18" i="41"/>
  <c r="F16" i="41"/>
  <c r="F17" i="41"/>
  <c r="F15" i="41"/>
  <c r="F14" i="41"/>
  <c r="F13" i="41"/>
  <c r="F12" i="41"/>
  <c r="E12" i="41"/>
  <c r="E18" i="41"/>
  <c r="E17" i="41"/>
  <c r="E16" i="41"/>
  <c r="E15" i="41"/>
  <c r="E14" i="41"/>
  <c r="E13" i="41"/>
  <c r="D18" i="41"/>
  <c r="D17" i="41"/>
  <c r="D16" i="41"/>
  <c r="D15" i="41"/>
  <c r="D14" i="41"/>
  <c r="D13" i="41"/>
  <c r="D12" i="41"/>
  <c r="N12" i="41" s="1"/>
  <c r="I4" i="41"/>
  <c r="I2" i="41"/>
  <c r="N57" i="42" l="1"/>
  <c r="N39" i="42"/>
  <c r="N42" i="42"/>
  <c r="N38" i="41"/>
  <c r="N52" i="41"/>
  <c r="N56" i="41"/>
  <c r="N70" i="41"/>
  <c r="N74" i="41"/>
  <c r="N93" i="41"/>
  <c r="N97" i="41"/>
  <c r="N106" i="41"/>
  <c r="L53" i="41"/>
  <c r="L57" i="41"/>
  <c r="L66" i="41"/>
  <c r="L80" i="41"/>
  <c r="M30" i="41"/>
  <c r="M82" i="41"/>
  <c r="N125" i="41"/>
  <c r="L114" i="41"/>
  <c r="L105" i="41"/>
  <c r="L93" i="41"/>
  <c r="L96" i="41"/>
  <c r="L78" i="41"/>
  <c r="L73" i="41"/>
  <c r="L64" i="41"/>
  <c r="M34" i="42"/>
  <c r="N61" i="42"/>
  <c r="N84" i="42"/>
  <c r="L113" i="42"/>
  <c r="N125" i="42"/>
  <c r="N129" i="42"/>
  <c r="L109" i="41"/>
  <c r="K124" i="41"/>
  <c r="K119" i="41"/>
  <c r="K110" i="41"/>
  <c r="K114" i="41"/>
  <c r="K101" i="41"/>
  <c r="K105" i="41"/>
  <c r="K92" i="41"/>
  <c r="K96" i="41"/>
  <c r="K78" i="41"/>
  <c r="K62" i="41"/>
  <c r="K64" i="41"/>
  <c r="K65" i="41"/>
  <c r="K66" i="41"/>
  <c r="N82" i="41"/>
  <c r="L89" i="41"/>
  <c r="L94" i="41"/>
  <c r="L108" i="41"/>
  <c r="L112" i="41"/>
  <c r="L117" i="41"/>
  <c r="N128" i="41"/>
  <c r="M20" i="42"/>
  <c r="M38" i="42"/>
  <c r="M61" i="42"/>
  <c r="M65" i="42"/>
  <c r="M102" i="42"/>
  <c r="M125" i="42"/>
  <c r="K127" i="42"/>
  <c r="N21" i="42"/>
  <c r="K24" i="42"/>
  <c r="N25" i="42"/>
  <c r="N30" i="42"/>
  <c r="K33" i="42"/>
  <c r="N34" i="42"/>
  <c r="M39" i="42"/>
  <c r="N44" i="42"/>
  <c r="K47" i="42"/>
  <c r="M48" i="42"/>
  <c r="N48" i="42"/>
  <c r="N53" i="42"/>
  <c r="K56" i="42"/>
  <c r="N66" i="42"/>
  <c r="M71" i="42"/>
  <c r="N71" i="42"/>
  <c r="M76" i="42"/>
  <c r="N80" i="42"/>
  <c r="N85" i="42"/>
  <c r="N89" i="42"/>
  <c r="N103" i="42"/>
  <c r="N108" i="42"/>
  <c r="K111" i="42"/>
  <c r="N112" i="42"/>
  <c r="K120" i="42"/>
  <c r="N121" i="42"/>
  <c r="N130" i="42"/>
  <c r="K8" i="42"/>
  <c r="L65" i="41"/>
  <c r="M23" i="41"/>
  <c r="K21" i="42"/>
  <c r="K25" i="42"/>
  <c r="L26" i="42"/>
  <c r="K30" i="42"/>
  <c r="K34" i="42"/>
  <c r="M36" i="42"/>
  <c r="K39" i="42"/>
  <c r="M40" i="42"/>
  <c r="K44" i="42"/>
  <c r="M45" i="42"/>
  <c r="K48" i="42"/>
  <c r="M49" i="42"/>
  <c r="M54" i="42"/>
  <c r="K57" i="42"/>
  <c r="K62" i="42"/>
  <c r="M63" i="42"/>
  <c r="N63" i="42"/>
  <c r="K66" i="42"/>
  <c r="K71" i="42"/>
  <c r="M72" i="42"/>
  <c r="M77" i="42"/>
  <c r="M81" i="42"/>
  <c r="M86" i="42"/>
  <c r="N86" i="42"/>
  <c r="M95" i="42"/>
  <c r="K13" i="41"/>
  <c r="M127" i="41"/>
  <c r="M128" i="41"/>
  <c r="M129" i="41"/>
  <c r="M130" i="41"/>
  <c r="M63" i="41"/>
  <c r="M64" i="41"/>
  <c r="M65" i="41"/>
  <c r="M66" i="41"/>
  <c r="L21" i="42"/>
  <c r="L25" i="42"/>
  <c r="L30" i="42"/>
  <c r="L34" i="42"/>
  <c r="L39" i="42"/>
  <c r="L44" i="42"/>
  <c r="L46" i="42"/>
  <c r="L48" i="42"/>
  <c r="L53" i="42"/>
  <c r="L55" i="42"/>
  <c r="L57" i="42"/>
  <c r="L71" i="42"/>
  <c r="L76" i="42"/>
  <c r="L80" i="42"/>
  <c r="L85" i="42"/>
  <c r="L89" i="42"/>
  <c r="L103" i="42"/>
  <c r="L108" i="42"/>
  <c r="L112" i="42"/>
  <c r="L119" i="42"/>
  <c r="L121" i="42"/>
  <c r="L130" i="42"/>
  <c r="N7" i="42"/>
  <c r="N4" i="42"/>
  <c r="K63" i="41"/>
  <c r="N110" i="41"/>
  <c r="N114" i="41"/>
  <c r="N78" i="41"/>
  <c r="N69" i="41"/>
  <c r="N61" i="41"/>
  <c r="N62" i="41"/>
  <c r="N50" i="41"/>
  <c r="N39" i="41"/>
  <c r="J132" i="44"/>
  <c r="J27" i="41"/>
  <c r="K72" i="41"/>
  <c r="N121" i="41"/>
  <c r="M97" i="41"/>
  <c r="N45" i="41"/>
  <c r="L49" i="42"/>
  <c r="N34" i="41"/>
  <c r="N116" i="41"/>
  <c r="N120" i="41"/>
  <c r="L129" i="41"/>
  <c r="M110" i="41"/>
  <c r="M114" i="41"/>
  <c r="L40" i="42"/>
  <c r="M104" i="42"/>
  <c r="M113" i="42"/>
  <c r="M118" i="42"/>
  <c r="M127" i="42"/>
  <c r="N65" i="41"/>
  <c r="M25" i="42"/>
  <c r="M126" i="41"/>
  <c r="M106" i="41"/>
  <c r="M96" i="41"/>
  <c r="M85" i="41"/>
  <c r="M89" i="41"/>
  <c r="M76" i="41"/>
  <c r="M74" i="41"/>
  <c r="M58" i="41"/>
  <c r="M46" i="41"/>
  <c r="M50" i="41"/>
  <c r="M36" i="41"/>
  <c r="M37" i="41"/>
  <c r="M38" i="41"/>
  <c r="M39" i="41"/>
  <c r="M41" i="41"/>
  <c r="M34" i="41"/>
  <c r="N117" i="41"/>
  <c r="N92" i="41"/>
  <c r="N96" i="41"/>
  <c r="N98" i="41"/>
  <c r="N89" i="41"/>
  <c r="N79" i="41"/>
  <c r="N80" i="41"/>
  <c r="N73" i="41"/>
  <c r="N66" i="41"/>
  <c r="N53" i="41"/>
  <c r="N57" i="41"/>
  <c r="N46" i="41"/>
  <c r="N37" i="41"/>
  <c r="N41" i="41"/>
  <c r="N42" i="41"/>
  <c r="N30" i="41"/>
  <c r="N26" i="42"/>
  <c r="N31" i="42"/>
  <c r="L26" i="41"/>
  <c r="N20" i="41"/>
  <c r="N32" i="41"/>
  <c r="N68" i="41"/>
  <c r="N100" i="41"/>
  <c r="N109" i="41"/>
  <c r="N118" i="41"/>
  <c r="K94" i="41"/>
  <c r="K86" i="41"/>
  <c r="N116" i="42"/>
  <c r="L74" i="41"/>
  <c r="L22" i="41"/>
  <c r="N24" i="41"/>
  <c r="M28" i="41"/>
  <c r="N81" i="41"/>
  <c r="M95" i="41"/>
  <c r="K93" i="41"/>
  <c r="K22" i="41"/>
  <c r="K26" i="41"/>
  <c r="M29" i="41"/>
  <c r="M33" i="41"/>
  <c r="L68" i="41"/>
  <c r="L71" i="41"/>
  <c r="K129" i="42"/>
  <c r="M46" i="42"/>
  <c r="N54" i="42"/>
  <c r="N58" i="42"/>
  <c r="N68" i="42"/>
  <c r="K76" i="42"/>
  <c r="K80" i="42"/>
  <c r="L84" i="42"/>
  <c r="K89" i="42"/>
  <c r="N90" i="42"/>
  <c r="K94" i="42"/>
  <c r="K98" i="42"/>
  <c r="K103" i="42"/>
  <c r="L106" i="42"/>
  <c r="K108" i="42"/>
  <c r="K112" i="42"/>
  <c r="M114" i="42"/>
  <c r="K122" i="42"/>
  <c r="N122" i="42"/>
  <c r="K126" i="42"/>
  <c r="L129" i="42"/>
  <c r="K36" i="41"/>
  <c r="N36" i="41"/>
  <c r="L54" i="41"/>
  <c r="N54" i="41"/>
  <c r="M54" i="41"/>
  <c r="N77" i="41"/>
  <c r="L77" i="41"/>
  <c r="L86" i="41"/>
  <c r="M86" i="41"/>
  <c r="N86" i="41"/>
  <c r="K104" i="41"/>
  <c r="N104" i="41"/>
  <c r="K40" i="41"/>
  <c r="N40" i="41"/>
  <c r="M40" i="41"/>
  <c r="M49" i="41"/>
  <c r="N49" i="41"/>
  <c r="L49" i="41"/>
  <c r="L58" i="41"/>
  <c r="N58" i="41"/>
  <c r="N72" i="41"/>
  <c r="L72" i="41"/>
  <c r="N90" i="41"/>
  <c r="M90" i="41"/>
  <c r="K54" i="41"/>
  <c r="K58" i="41"/>
  <c r="N23" i="41"/>
  <c r="M31" i="41"/>
  <c r="N31" i="41"/>
  <c r="N22" i="42"/>
  <c r="N40" i="42"/>
  <c r="M58" i="42"/>
  <c r="L58" i="42"/>
  <c r="N72" i="42"/>
  <c r="N100" i="42"/>
  <c r="N113" i="42"/>
  <c r="K14" i="41"/>
  <c r="K18" i="41"/>
  <c r="L14" i="41"/>
  <c r="L18" i="41"/>
  <c r="M14" i="41"/>
  <c r="L21" i="41"/>
  <c r="L25" i="41"/>
  <c r="L23" i="41"/>
  <c r="M20" i="41"/>
  <c r="M24" i="41"/>
  <c r="N21" i="41"/>
  <c r="N25" i="41"/>
  <c r="K102" i="41"/>
  <c r="L102" i="41"/>
  <c r="N5" i="42"/>
  <c r="N9" i="42"/>
  <c r="M17" i="41"/>
  <c r="K15" i="41"/>
  <c r="L15" i="41"/>
  <c r="M15" i="41"/>
  <c r="M22" i="41"/>
  <c r="M26" i="41"/>
  <c r="K23" i="41"/>
  <c r="L20" i="41"/>
  <c r="L24" i="41"/>
  <c r="M21" i="41"/>
  <c r="M25" i="41"/>
  <c r="N22" i="41"/>
  <c r="N26" i="41"/>
  <c r="N33" i="41"/>
  <c r="M52" i="41"/>
  <c r="L70" i="41"/>
  <c r="N94" i="41"/>
  <c r="M94" i="41"/>
  <c r="K121" i="41"/>
  <c r="N126" i="41"/>
  <c r="N129" i="41"/>
  <c r="N122" i="41"/>
  <c r="N113" i="41"/>
  <c r="N95" i="41"/>
  <c r="L77" i="42"/>
  <c r="M122" i="42"/>
  <c r="N36" i="42"/>
  <c r="M90" i="42"/>
  <c r="L90" i="42"/>
  <c r="M18" i="41"/>
  <c r="L38" i="41"/>
  <c r="K22" i="42"/>
  <c r="N23" i="42"/>
  <c r="K26" i="42"/>
  <c r="K31" i="42"/>
  <c r="N32" i="42"/>
  <c r="K36" i="42"/>
  <c r="K40" i="42"/>
  <c r="N41" i="42"/>
  <c r="K45" i="42"/>
  <c r="K49" i="42"/>
  <c r="N50" i="42"/>
  <c r="K54" i="42"/>
  <c r="K58" i="42"/>
  <c r="M60" i="42"/>
  <c r="K63" i="42"/>
  <c r="M64" i="42"/>
  <c r="K72" i="42"/>
  <c r="N73" i="42"/>
  <c r="K77" i="42"/>
  <c r="K81" i="42"/>
  <c r="N82" i="42"/>
  <c r="K86" i="42"/>
  <c r="K90" i="42"/>
  <c r="M92" i="42"/>
  <c r="K95" i="42"/>
  <c r="M96" i="42"/>
  <c r="K104" i="42"/>
  <c r="K109" i="42"/>
  <c r="K118" i="42"/>
  <c r="N119" i="42"/>
  <c r="N124" i="42"/>
  <c r="M128" i="42"/>
  <c r="K5" i="42"/>
  <c r="K9" i="42"/>
  <c r="N64" i="41"/>
  <c r="K20" i="42"/>
  <c r="M21" i="42"/>
  <c r="L22" i="42"/>
  <c r="L24" i="42"/>
  <c r="L29" i="42"/>
  <c r="M30" i="42"/>
  <c r="L31" i="42"/>
  <c r="L33" i="42"/>
  <c r="L36" i="42"/>
  <c r="L38" i="42"/>
  <c r="M44" i="42"/>
  <c r="L45" i="42"/>
  <c r="K52" i="42"/>
  <c r="L54" i="42"/>
  <c r="L56" i="42"/>
  <c r="M57" i="42"/>
  <c r="K61" i="42"/>
  <c r="M62" i="42"/>
  <c r="L63" i="42"/>
  <c r="K65" i="42"/>
  <c r="M66" i="42"/>
  <c r="L68" i="42"/>
  <c r="L70" i="42"/>
  <c r="L72" i="42"/>
  <c r="L79" i="42"/>
  <c r="M80" i="42"/>
  <c r="L81" i="42"/>
  <c r="L86" i="42"/>
  <c r="K88" i="42"/>
  <c r="M89" i="42"/>
  <c r="M94" i="42"/>
  <c r="L95" i="42"/>
  <c r="M98" i="42"/>
  <c r="L100" i="42"/>
  <c r="L102" i="42"/>
  <c r="M103" i="42"/>
  <c r="L104" i="42"/>
  <c r="M108" i="42"/>
  <c r="M112" i="42"/>
  <c r="K116" i="42"/>
  <c r="M117" i="42"/>
  <c r="L118" i="42"/>
  <c r="L120" i="42"/>
  <c r="M121" i="42"/>
  <c r="L122" i="42"/>
  <c r="K125" i="42"/>
  <c r="M126" i="42"/>
  <c r="L127" i="42"/>
  <c r="M130" i="42"/>
  <c r="L5" i="42"/>
  <c r="M8" i="42"/>
  <c r="L9" i="42"/>
  <c r="K4" i="42"/>
  <c r="M118" i="41"/>
  <c r="M122" i="41"/>
  <c r="M113" i="41"/>
  <c r="M92" i="41"/>
  <c r="M98" i="41"/>
  <c r="M84" i="41"/>
  <c r="M78" i="41"/>
  <c r="M80" i="41"/>
  <c r="M81" i="41"/>
  <c r="M72" i="41"/>
  <c r="M62" i="41"/>
  <c r="M5" i="42"/>
  <c r="N8" i="42"/>
  <c r="M9" i="42"/>
  <c r="N28" i="41"/>
  <c r="K12" i="41"/>
  <c r="M32" i="41"/>
  <c r="N37" i="42"/>
  <c r="L78" i="42"/>
  <c r="M78" i="42"/>
  <c r="L87" i="42"/>
  <c r="M87" i="42"/>
  <c r="N87" i="42"/>
  <c r="N101" i="42"/>
  <c r="M105" i="42"/>
  <c r="L105" i="42"/>
  <c r="N16" i="41"/>
  <c r="J11" i="41"/>
  <c r="N13" i="41"/>
  <c r="M23" i="42"/>
  <c r="L23" i="42"/>
  <c r="N28" i="42"/>
  <c r="M37" i="42"/>
  <c r="L37" i="42"/>
  <c r="M41" i="42"/>
  <c r="L41" i="42"/>
  <c r="M69" i="42"/>
  <c r="L69" i="42"/>
  <c r="M73" i="42"/>
  <c r="L73" i="42"/>
  <c r="N78" i="42"/>
  <c r="L82" i="42"/>
  <c r="K82" i="42"/>
  <c r="M82" i="42"/>
  <c r="L101" i="42"/>
  <c r="M101" i="42"/>
  <c r="N105" i="42"/>
  <c r="K20" i="41"/>
  <c r="K24" i="41"/>
  <c r="J19" i="41"/>
  <c r="L42" i="41"/>
  <c r="K74" i="41"/>
  <c r="N88" i="41"/>
  <c r="N102" i="41"/>
  <c r="M16" i="41"/>
  <c r="N17" i="41"/>
  <c r="M28" i="42"/>
  <c r="L28" i="42"/>
  <c r="M32" i="42"/>
  <c r="L32" i="42"/>
  <c r="N46" i="42"/>
  <c r="M50" i="42"/>
  <c r="K50" i="42"/>
  <c r="N55" i="42"/>
  <c r="N69" i="42"/>
  <c r="K17" i="41"/>
  <c r="L13" i="41"/>
  <c r="L16" i="41"/>
  <c r="M13" i="41"/>
  <c r="N15" i="41"/>
  <c r="K21" i="41"/>
  <c r="K25" i="41"/>
  <c r="M116" i="41"/>
  <c r="M79" i="41"/>
  <c r="M70" i="41"/>
  <c r="L50" i="42"/>
  <c r="M110" i="42"/>
  <c r="L110" i="42"/>
  <c r="N110" i="42"/>
  <c r="L114" i="42"/>
  <c r="K114" i="42"/>
  <c r="N114" i="42"/>
  <c r="M124" i="42"/>
  <c r="K124" i="42"/>
  <c r="K110" i="42"/>
  <c r="K7" i="42"/>
  <c r="L7" i="42"/>
  <c r="K16" i="41"/>
  <c r="L12" i="41"/>
  <c r="L17" i="41"/>
  <c r="M12" i="41"/>
  <c r="N14" i="41"/>
  <c r="N18" i="41"/>
  <c r="K125" i="41"/>
  <c r="K126" i="41"/>
  <c r="K129" i="41"/>
  <c r="K130" i="41"/>
  <c r="K116" i="41"/>
  <c r="K118" i="41"/>
  <c r="K122" i="41"/>
  <c r="K108" i="41"/>
  <c r="K109" i="41"/>
  <c r="K112" i="41"/>
  <c r="K113" i="41"/>
  <c r="K106" i="41"/>
  <c r="K97" i="41"/>
  <c r="K98" i="41"/>
  <c r="K84" i="41"/>
  <c r="K88" i="41"/>
  <c r="K90" i="41"/>
  <c r="K76" i="41"/>
  <c r="K80" i="41"/>
  <c r="K82" i="41"/>
  <c r="K68" i="41"/>
  <c r="K69" i="41"/>
  <c r="K70" i="41"/>
  <c r="K71" i="41"/>
  <c r="K61" i="41"/>
  <c r="K57" i="41"/>
  <c r="K45" i="41"/>
  <c r="K46" i="41"/>
  <c r="K47" i="41"/>
  <c r="I2" i="42"/>
  <c r="J3" i="42" s="1"/>
  <c r="K49" i="41"/>
  <c r="K50" i="41"/>
  <c r="K37" i="41"/>
  <c r="K38" i="41"/>
  <c r="K41" i="41"/>
  <c r="K42" i="41"/>
  <c r="K28" i="41"/>
  <c r="K29" i="41"/>
  <c r="K30" i="41"/>
  <c r="K31" i="41"/>
  <c r="K32" i="41"/>
  <c r="K33" i="41"/>
  <c r="K34" i="41"/>
  <c r="N20" i="42"/>
  <c r="K23" i="42"/>
  <c r="N24" i="42"/>
  <c r="K28" i="42"/>
  <c r="N29" i="42"/>
  <c r="K32" i="42"/>
  <c r="N33" i="42"/>
  <c r="K37" i="42"/>
  <c r="N38" i="42"/>
  <c r="K41" i="42"/>
  <c r="M42" i="42"/>
  <c r="K46" i="42"/>
  <c r="M47" i="42"/>
  <c r="N52" i="42"/>
  <c r="N56" i="42"/>
  <c r="K60" i="42"/>
  <c r="K64" i="42"/>
  <c r="K69" i="42"/>
  <c r="N70" i="42"/>
  <c r="K73" i="42"/>
  <c r="M74" i="42"/>
  <c r="N74" i="42"/>
  <c r="K78" i="42"/>
  <c r="M84" i="42"/>
  <c r="K87" i="42"/>
  <c r="N88" i="42"/>
  <c r="K92" i="42"/>
  <c r="M93" i="42"/>
  <c r="N93" i="42"/>
  <c r="K96" i="42"/>
  <c r="M97" i="42"/>
  <c r="N97" i="42"/>
  <c r="K101" i="42"/>
  <c r="N102" i="42"/>
  <c r="K105" i="42"/>
  <c r="N106" i="42"/>
  <c r="M111" i="42"/>
  <c r="N120" i="42"/>
  <c r="K128" i="42"/>
  <c r="M105" i="41"/>
  <c r="M124" i="41"/>
  <c r="L124" i="41"/>
  <c r="L125" i="41"/>
  <c r="L126" i="41"/>
  <c r="L130" i="41"/>
  <c r="L116" i="41"/>
  <c r="L118" i="41"/>
  <c r="L121" i="41"/>
  <c r="L122" i="41"/>
  <c r="L110" i="41"/>
  <c r="L113" i="41"/>
  <c r="L101" i="41"/>
  <c r="L106" i="41"/>
  <c r="L92" i="41"/>
  <c r="L97" i="41"/>
  <c r="L98" i="41"/>
  <c r="L85" i="41"/>
  <c r="L88" i="41"/>
  <c r="L90" i="41"/>
  <c r="L76" i="41"/>
  <c r="L79" i="41"/>
  <c r="L81" i="41"/>
  <c r="L82" i="41"/>
  <c r="L61" i="41"/>
  <c r="L62" i="41"/>
  <c r="L45" i="41"/>
  <c r="L50" i="41"/>
  <c r="L37" i="41"/>
  <c r="L41" i="41"/>
  <c r="L28" i="41"/>
  <c r="L29" i="41"/>
  <c r="L30" i="41"/>
  <c r="L31" i="41"/>
  <c r="L32" i="41"/>
  <c r="L33" i="41"/>
  <c r="L34" i="41"/>
  <c r="L4" i="42"/>
  <c r="K6" i="42"/>
  <c r="N6" i="42"/>
  <c r="M7" i="42"/>
  <c r="L8" i="42"/>
  <c r="K10" i="42"/>
  <c r="N10" i="42"/>
  <c r="L16" i="42"/>
  <c r="M6" i="42"/>
  <c r="M10" i="42"/>
  <c r="L6" i="42"/>
  <c r="L10" i="42"/>
  <c r="K15" i="42"/>
  <c r="L20" i="42"/>
  <c r="L42" i="42"/>
  <c r="L52" i="42"/>
  <c r="M56" i="42"/>
  <c r="L61" i="42"/>
  <c r="L65" i="42"/>
  <c r="K79" i="42"/>
  <c r="L88" i="42"/>
  <c r="K93" i="42"/>
  <c r="K97" i="42"/>
  <c r="K102" i="42"/>
  <c r="M116" i="42"/>
  <c r="L116" i="42"/>
  <c r="M120" i="42"/>
  <c r="L125" i="42"/>
  <c r="M129" i="42"/>
  <c r="K29" i="42"/>
  <c r="L47" i="42"/>
  <c r="M52" i="42"/>
  <c r="L74" i="42"/>
  <c r="M79" i="42"/>
  <c r="K84" i="42"/>
  <c r="M88" i="42"/>
  <c r="L93" i="42"/>
  <c r="L97" i="42"/>
  <c r="J91" i="42"/>
  <c r="N60" i="42"/>
  <c r="N109" i="42"/>
  <c r="K68" i="42"/>
  <c r="N92" i="42"/>
  <c r="N94" i="42"/>
  <c r="N96" i="42"/>
  <c r="N98" i="42"/>
  <c r="K106" i="42"/>
  <c r="K113" i="42"/>
  <c r="K130" i="42"/>
  <c r="M22" i="42"/>
  <c r="M26" i="42"/>
  <c r="M31" i="42"/>
  <c r="N62" i="42"/>
  <c r="N126" i="42"/>
  <c r="K38" i="42"/>
  <c r="K42" i="42"/>
  <c r="N45" i="42"/>
  <c r="N47" i="42"/>
  <c r="N49" i="42"/>
  <c r="M53" i="42"/>
  <c r="K55" i="42"/>
  <c r="L60" i="42"/>
  <c r="L62" i="42"/>
  <c r="L64" i="42"/>
  <c r="L66" i="42"/>
  <c r="M68" i="42"/>
  <c r="K70" i="42"/>
  <c r="K85" i="42"/>
  <c r="K100" i="42"/>
  <c r="N104" i="42"/>
  <c r="M106" i="42"/>
  <c r="L109" i="42"/>
  <c r="L111" i="42"/>
  <c r="K117" i="42"/>
  <c r="K119" i="42"/>
  <c r="L124" i="42"/>
  <c r="L126" i="42"/>
  <c r="L128" i="42"/>
  <c r="M24" i="42"/>
  <c r="M29" i="42"/>
  <c r="M33" i="42"/>
  <c r="N64" i="42"/>
  <c r="N111" i="42"/>
  <c r="N128" i="42"/>
  <c r="K53" i="42"/>
  <c r="M55" i="42"/>
  <c r="M70" i="42"/>
  <c r="N77" i="42"/>
  <c r="N79" i="42"/>
  <c r="N81" i="42"/>
  <c r="M85" i="42"/>
  <c r="L92" i="42"/>
  <c r="L94" i="42"/>
  <c r="L96" i="42"/>
  <c r="L98" i="42"/>
  <c r="M100" i="42"/>
  <c r="L117" i="42"/>
  <c r="M119" i="42"/>
  <c r="K121" i="42"/>
  <c r="J91" i="41"/>
  <c r="J75" i="41"/>
  <c r="J99" i="41"/>
  <c r="J43" i="41"/>
  <c r="J107" i="41"/>
  <c r="K48" i="41"/>
  <c r="K52" i="41"/>
  <c r="K60" i="41"/>
  <c r="N84" i="41"/>
  <c r="K85" i="41"/>
  <c r="M103" i="41"/>
  <c r="K128" i="41"/>
  <c r="L127" i="41"/>
  <c r="N124" i="41"/>
  <c r="N127" i="41"/>
  <c r="L128" i="41"/>
  <c r="L120" i="41"/>
  <c r="K120" i="41"/>
  <c r="K117" i="41"/>
  <c r="N119" i="41"/>
  <c r="M120" i="41"/>
  <c r="M108" i="41"/>
  <c r="N111" i="41"/>
  <c r="M112" i="41"/>
  <c r="L111" i="41"/>
  <c r="N108" i="41"/>
  <c r="K111" i="41"/>
  <c r="N112" i="41"/>
  <c r="K103" i="41"/>
  <c r="L103" i="41"/>
  <c r="L100" i="41"/>
  <c r="K100" i="41"/>
  <c r="L104" i="41"/>
  <c r="M100" i="41"/>
  <c r="N101" i="41"/>
  <c r="N103" i="41"/>
  <c r="M104" i="41"/>
  <c r="N105" i="41"/>
  <c r="K95" i="41"/>
  <c r="L95" i="41"/>
  <c r="M87" i="41"/>
  <c r="N87" i="41"/>
  <c r="L84" i="41"/>
  <c r="N85" i="41"/>
  <c r="K77" i="41"/>
  <c r="K79" i="41"/>
  <c r="K81" i="41"/>
  <c r="M68" i="41"/>
  <c r="K73" i="41"/>
  <c r="M60" i="41"/>
  <c r="N60" i="41"/>
  <c r="N63" i="41"/>
  <c r="L60" i="41"/>
  <c r="L63" i="41"/>
  <c r="L56" i="41"/>
  <c r="K56" i="41"/>
  <c r="L52" i="41"/>
  <c r="N55" i="41"/>
  <c r="M56" i="41"/>
  <c r="L44" i="41"/>
  <c r="K44" i="41"/>
  <c r="L48" i="41"/>
  <c r="L47" i="41"/>
  <c r="M44" i="41"/>
  <c r="N47" i="41"/>
  <c r="M48" i="41"/>
  <c r="K39" i="41"/>
  <c r="L39" i="41"/>
  <c r="L36" i="41"/>
  <c r="L40" i="41"/>
  <c r="M125" i="41"/>
  <c r="J123" i="41"/>
  <c r="K127" i="41"/>
  <c r="M117" i="41"/>
  <c r="M121" i="41"/>
  <c r="M119" i="41"/>
  <c r="J115" i="41"/>
  <c r="M109" i="41"/>
  <c r="M101" i="41"/>
  <c r="M93" i="41"/>
  <c r="J83" i="41"/>
  <c r="K87" i="41"/>
  <c r="K89" i="41"/>
  <c r="M77" i="41"/>
  <c r="M69" i="41"/>
  <c r="M73" i="41"/>
  <c r="J67" i="41"/>
  <c r="M71" i="41"/>
  <c r="M61" i="41"/>
  <c r="J59" i="41"/>
  <c r="M55" i="41"/>
  <c r="M57" i="41"/>
  <c r="J51" i="41"/>
  <c r="M53" i="41"/>
  <c r="K53" i="41"/>
  <c r="K55" i="41"/>
  <c r="M45" i="41"/>
  <c r="J35" i="41"/>
  <c r="J19" i="40"/>
  <c r="J3" i="40"/>
  <c r="I20" i="40"/>
  <c r="I4" i="40"/>
  <c r="I2" i="40"/>
  <c r="J75" i="42" l="1"/>
  <c r="J59" i="42"/>
  <c r="J51" i="42"/>
  <c r="J99" i="42"/>
  <c r="J123" i="42"/>
  <c r="J43" i="42"/>
  <c r="J19" i="42"/>
  <c r="J107" i="42"/>
  <c r="J83" i="42"/>
  <c r="J67" i="42"/>
  <c r="J115" i="42"/>
  <c r="J35" i="42"/>
  <c r="J132" i="41"/>
  <c r="J27" i="42"/>
  <c r="J11" i="42"/>
  <c r="AG92" i="38"/>
  <c r="AE92" i="38"/>
  <c r="AC92" i="38"/>
  <c r="AA92" i="38"/>
  <c r="Y92" i="38"/>
  <c r="W92" i="38"/>
  <c r="U92" i="38"/>
  <c r="S92" i="38"/>
  <c r="Q92" i="38"/>
  <c r="O92" i="38"/>
  <c r="M92" i="38"/>
  <c r="K92" i="38"/>
  <c r="I92" i="38"/>
  <c r="G92" i="38"/>
  <c r="E92" i="38"/>
  <c r="C92" i="38"/>
  <c r="AG91" i="38"/>
  <c r="AE91" i="38"/>
  <c r="AC91" i="38"/>
  <c r="AA91" i="38"/>
  <c r="Y91" i="38"/>
  <c r="W91" i="38"/>
  <c r="U91" i="38"/>
  <c r="S91" i="38"/>
  <c r="Q91" i="38"/>
  <c r="O91" i="38"/>
  <c r="M91" i="38"/>
  <c r="K91" i="38"/>
  <c r="I91" i="38"/>
  <c r="G91" i="38"/>
  <c r="E91" i="38"/>
  <c r="C91" i="38"/>
  <c r="AG90" i="38"/>
  <c r="AE90" i="38"/>
  <c r="AC90" i="38"/>
  <c r="AA90" i="38"/>
  <c r="Y90" i="38"/>
  <c r="W90" i="38"/>
  <c r="U90" i="38"/>
  <c r="S90" i="38"/>
  <c r="Q90" i="38"/>
  <c r="O90" i="38"/>
  <c r="M90" i="38"/>
  <c r="K90" i="38"/>
  <c r="I90" i="38"/>
  <c r="G90" i="38"/>
  <c r="E90" i="38"/>
  <c r="C90" i="38"/>
  <c r="AG89" i="38"/>
  <c r="AE89" i="38"/>
  <c r="AC89" i="38"/>
  <c r="AA89" i="38"/>
  <c r="Y89" i="38"/>
  <c r="W89" i="38"/>
  <c r="U89" i="38"/>
  <c r="S89" i="38"/>
  <c r="Q89" i="38"/>
  <c r="O89" i="38"/>
  <c r="M89" i="38"/>
  <c r="K89" i="38"/>
  <c r="I89" i="38"/>
  <c r="G89" i="38"/>
  <c r="E89" i="38"/>
  <c r="C89" i="38"/>
  <c r="AG88" i="38"/>
  <c r="AE88" i="38"/>
  <c r="AC88" i="38"/>
  <c r="AA88" i="38"/>
  <c r="Y88" i="38"/>
  <c r="W88" i="38"/>
  <c r="U88" i="38"/>
  <c r="S88" i="38"/>
  <c r="Q88" i="38"/>
  <c r="O88" i="38"/>
  <c r="M88" i="38"/>
  <c r="K88" i="38"/>
  <c r="I88" i="38"/>
  <c r="G88" i="38"/>
  <c r="E88" i="38"/>
  <c r="C88" i="38"/>
  <c r="AG87" i="38"/>
  <c r="AE87" i="38"/>
  <c r="AC87" i="38"/>
  <c r="AA87" i="38"/>
  <c r="Y87" i="38"/>
  <c r="W87" i="38"/>
  <c r="U87" i="38"/>
  <c r="S87" i="38"/>
  <c r="Q87" i="38"/>
  <c r="O87" i="38"/>
  <c r="M87" i="38"/>
  <c r="K87" i="38"/>
  <c r="I87" i="38"/>
  <c r="G87" i="38"/>
  <c r="E87" i="38"/>
  <c r="C87" i="38"/>
  <c r="AG86" i="38"/>
  <c r="AE86" i="38"/>
  <c r="AC86" i="38"/>
  <c r="AA86" i="38"/>
  <c r="Y86" i="38"/>
  <c r="W86" i="38"/>
  <c r="U86" i="38"/>
  <c r="S86" i="38"/>
  <c r="Q86" i="38"/>
  <c r="O86" i="38"/>
  <c r="M86" i="38"/>
  <c r="K86" i="38"/>
  <c r="I86" i="38"/>
  <c r="G86" i="38"/>
  <c r="E86" i="38"/>
  <c r="C86" i="38"/>
  <c r="AG85" i="38"/>
  <c r="AE85" i="38"/>
  <c r="AC85" i="38"/>
  <c r="AA85" i="38"/>
  <c r="Y85" i="38"/>
  <c r="W85" i="38"/>
  <c r="U85" i="38"/>
  <c r="S85" i="38"/>
  <c r="Q85" i="38"/>
  <c r="O85" i="38"/>
  <c r="M85" i="38"/>
  <c r="K85" i="38"/>
  <c r="I85" i="38"/>
  <c r="G85" i="38"/>
  <c r="E85" i="38"/>
  <c r="C85" i="38"/>
  <c r="AG84" i="38"/>
  <c r="AE84" i="38"/>
  <c r="AC84" i="38"/>
  <c r="AA84" i="38"/>
  <c r="Y84" i="38"/>
  <c r="W84" i="38"/>
  <c r="U84" i="38"/>
  <c r="S84" i="38"/>
  <c r="Q84" i="38"/>
  <c r="O84" i="38"/>
  <c r="M84" i="38"/>
  <c r="K84" i="38"/>
  <c r="I84" i="38"/>
  <c r="G84" i="38"/>
  <c r="E84" i="38"/>
  <c r="C84" i="38"/>
  <c r="AG83" i="38"/>
  <c r="AE83" i="38"/>
  <c r="AC83" i="38"/>
  <c r="AA83" i="38"/>
  <c r="Y83" i="38"/>
  <c r="W83" i="38"/>
  <c r="U83" i="38"/>
  <c r="S83" i="38"/>
  <c r="Q83" i="38"/>
  <c r="O83" i="38"/>
  <c r="M83" i="38"/>
  <c r="K83" i="38"/>
  <c r="I83" i="38"/>
  <c r="G83" i="38"/>
  <c r="E83" i="38"/>
  <c r="C83" i="38"/>
  <c r="AG82" i="38"/>
  <c r="AE82" i="38"/>
  <c r="AC82" i="38"/>
  <c r="AA82" i="38"/>
  <c r="Y82" i="38"/>
  <c r="W82" i="38"/>
  <c r="U82" i="38"/>
  <c r="S82" i="38"/>
  <c r="Q82" i="38"/>
  <c r="O82" i="38"/>
  <c r="M82" i="38"/>
  <c r="K82" i="38"/>
  <c r="I82" i="38"/>
  <c r="G82" i="38"/>
  <c r="E82" i="38"/>
  <c r="C82" i="38"/>
  <c r="AG81" i="38"/>
  <c r="AE81" i="38"/>
  <c r="AC81" i="38"/>
  <c r="AA81" i="38"/>
  <c r="Y81" i="38"/>
  <c r="W81" i="38"/>
  <c r="U81" i="38"/>
  <c r="S81" i="38"/>
  <c r="Q81" i="38"/>
  <c r="O81" i="38"/>
  <c r="M81" i="38"/>
  <c r="K81" i="38"/>
  <c r="I81" i="38"/>
  <c r="G81" i="38"/>
  <c r="E81" i="38"/>
  <c r="C81" i="38"/>
  <c r="AG80" i="38"/>
  <c r="AE80" i="38"/>
  <c r="AC80" i="38"/>
  <c r="AA80" i="38"/>
  <c r="Y80" i="38"/>
  <c r="W80" i="38"/>
  <c r="U80" i="38"/>
  <c r="S80" i="38"/>
  <c r="Q80" i="38"/>
  <c r="O80" i="38"/>
  <c r="M80" i="38"/>
  <c r="K80" i="38"/>
  <c r="I80" i="38"/>
  <c r="G80" i="38"/>
  <c r="E80" i="38"/>
  <c r="C80" i="38"/>
  <c r="AG79" i="38"/>
  <c r="AE79" i="38"/>
  <c r="AC79" i="38"/>
  <c r="AA79" i="38"/>
  <c r="Y79" i="38"/>
  <c r="W79" i="38"/>
  <c r="U79" i="38"/>
  <c r="S79" i="38"/>
  <c r="Q79" i="38"/>
  <c r="O79" i="38"/>
  <c r="M79" i="38"/>
  <c r="K79" i="38"/>
  <c r="I79" i="38"/>
  <c r="G79" i="38"/>
  <c r="E79" i="38"/>
  <c r="C79" i="38"/>
  <c r="AG78" i="38"/>
  <c r="AE78" i="38"/>
  <c r="AC78" i="38"/>
  <c r="AA78" i="38"/>
  <c r="Y78" i="38"/>
  <c r="W78" i="38"/>
  <c r="U78" i="38"/>
  <c r="S78" i="38"/>
  <c r="Q78" i="38"/>
  <c r="O78" i="38"/>
  <c r="M78" i="38"/>
  <c r="K78" i="38"/>
  <c r="I78" i="38"/>
  <c r="G78" i="38"/>
  <c r="E78" i="38"/>
  <c r="C78" i="38"/>
  <c r="AG77" i="38"/>
  <c r="AE77" i="38"/>
  <c r="AC77" i="38"/>
  <c r="AA77" i="38"/>
  <c r="Y77" i="38"/>
  <c r="W77" i="38"/>
  <c r="U77" i="38"/>
  <c r="S77" i="38"/>
  <c r="Q77" i="38"/>
  <c r="O77" i="38"/>
  <c r="M77" i="38"/>
  <c r="K77" i="38"/>
  <c r="I77" i="38"/>
  <c r="G77" i="38"/>
  <c r="E77" i="38"/>
  <c r="C77" i="38"/>
  <c r="AG76" i="38"/>
  <c r="AE76" i="38"/>
  <c r="AC76" i="38"/>
  <c r="AA76" i="38"/>
  <c r="Y76" i="38"/>
  <c r="W76" i="38"/>
  <c r="U76" i="38"/>
  <c r="S76" i="38"/>
  <c r="Q76" i="38"/>
  <c r="O76" i="38"/>
  <c r="M76" i="38"/>
  <c r="K76" i="38"/>
  <c r="I76" i="38"/>
  <c r="G76" i="38"/>
  <c r="E76" i="38"/>
  <c r="C76" i="38"/>
  <c r="AG75" i="38"/>
  <c r="AE75" i="38"/>
  <c r="AC75" i="38"/>
  <c r="AA75" i="38"/>
  <c r="Y75" i="38"/>
  <c r="W75" i="38"/>
  <c r="U75" i="38"/>
  <c r="S75" i="38"/>
  <c r="Q75" i="38"/>
  <c r="O75" i="38"/>
  <c r="M75" i="38"/>
  <c r="K75" i="38"/>
  <c r="I75" i="38"/>
  <c r="G75" i="38"/>
  <c r="E75" i="38"/>
  <c r="C75" i="38"/>
  <c r="AG74" i="38"/>
  <c r="AE74" i="38"/>
  <c r="AC74" i="38"/>
  <c r="AA74" i="38"/>
  <c r="Y74" i="38"/>
  <c r="W74" i="38"/>
  <c r="U74" i="38"/>
  <c r="S74" i="38"/>
  <c r="Q74" i="38"/>
  <c r="O74" i="38"/>
  <c r="M74" i="38"/>
  <c r="K74" i="38"/>
  <c r="I74" i="38"/>
  <c r="G74" i="38"/>
  <c r="E74" i="38"/>
  <c r="C74" i="38"/>
  <c r="AG73" i="38"/>
  <c r="AE73" i="38"/>
  <c r="AC73" i="38"/>
  <c r="AA73" i="38"/>
  <c r="Y73" i="38"/>
  <c r="W73" i="38"/>
  <c r="U73" i="38"/>
  <c r="S73" i="38"/>
  <c r="Q73" i="38"/>
  <c r="O73" i="38"/>
  <c r="M73" i="38"/>
  <c r="K73" i="38"/>
  <c r="I73" i="38"/>
  <c r="G73" i="38"/>
  <c r="E73" i="38"/>
  <c r="C73" i="38"/>
  <c r="AG72" i="38"/>
  <c r="AE72" i="38"/>
  <c r="AC72" i="38"/>
  <c r="AA72" i="38"/>
  <c r="Y72" i="38"/>
  <c r="W72" i="38"/>
  <c r="U72" i="38"/>
  <c r="S72" i="38"/>
  <c r="Q72" i="38"/>
  <c r="O72" i="38"/>
  <c r="M72" i="38"/>
  <c r="K72" i="38"/>
  <c r="I72" i="38"/>
  <c r="G72" i="38"/>
  <c r="E72" i="38"/>
  <c r="C72" i="38"/>
  <c r="AG71" i="38"/>
  <c r="AE71" i="38"/>
  <c r="AC71" i="38"/>
  <c r="AA71" i="38"/>
  <c r="Y71" i="38"/>
  <c r="W71" i="38"/>
  <c r="U71" i="38"/>
  <c r="S71" i="38"/>
  <c r="Q71" i="38"/>
  <c r="O71" i="38"/>
  <c r="M71" i="38"/>
  <c r="K71" i="38"/>
  <c r="I71" i="38"/>
  <c r="G71" i="38"/>
  <c r="E71" i="38"/>
  <c r="C71" i="38"/>
  <c r="AG70" i="38"/>
  <c r="AE70" i="38"/>
  <c r="AC70" i="38"/>
  <c r="AA70" i="38"/>
  <c r="Y70" i="38"/>
  <c r="W70" i="38"/>
  <c r="U70" i="38"/>
  <c r="S70" i="38"/>
  <c r="Q70" i="38"/>
  <c r="O70" i="38"/>
  <c r="M70" i="38"/>
  <c r="K70" i="38"/>
  <c r="I70" i="38"/>
  <c r="G70" i="38"/>
  <c r="E70" i="38"/>
  <c r="C70" i="38"/>
  <c r="AG69" i="38"/>
  <c r="AE69" i="38"/>
  <c r="AC69" i="38"/>
  <c r="AA69" i="38"/>
  <c r="Y69" i="38"/>
  <c r="W69" i="38"/>
  <c r="U69" i="38"/>
  <c r="S69" i="38"/>
  <c r="Q69" i="38"/>
  <c r="O69" i="38"/>
  <c r="M69" i="38"/>
  <c r="K69" i="38"/>
  <c r="I69" i="38"/>
  <c r="G69" i="38"/>
  <c r="E69" i="38"/>
  <c r="C69" i="38"/>
  <c r="AG68" i="38"/>
  <c r="AE68" i="38"/>
  <c r="AC68" i="38"/>
  <c r="AA68" i="38"/>
  <c r="Y68" i="38"/>
  <c r="W68" i="38"/>
  <c r="U68" i="38"/>
  <c r="S68" i="38"/>
  <c r="Q68" i="38"/>
  <c r="O68" i="38"/>
  <c r="M68" i="38"/>
  <c r="K68" i="38"/>
  <c r="I68" i="38"/>
  <c r="G68" i="38"/>
  <c r="E68" i="38"/>
  <c r="C68" i="38"/>
  <c r="AG67" i="38"/>
  <c r="AE67" i="38"/>
  <c r="AC67" i="38"/>
  <c r="AA67" i="38"/>
  <c r="Y67" i="38"/>
  <c r="W67" i="38"/>
  <c r="U67" i="38"/>
  <c r="S67" i="38"/>
  <c r="Q67" i="38"/>
  <c r="O67" i="38"/>
  <c r="M67" i="38"/>
  <c r="K67" i="38"/>
  <c r="I67" i="38"/>
  <c r="G67" i="38"/>
  <c r="E67" i="38"/>
  <c r="C67" i="38"/>
  <c r="AG66" i="38"/>
  <c r="AE66" i="38"/>
  <c r="AC66" i="38"/>
  <c r="AA66" i="38"/>
  <c r="Y66" i="38"/>
  <c r="W66" i="38"/>
  <c r="U66" i="38"/>
  <c r="S66" i="38"/>
  <c r="Q66" i="38"/>
  <c r="O66" i="38"/>
  <c r="M66" i="38"/>
  <c r="K66" i="38"/>
  <c r="I66" i="38"/>
  <c r="G66" i="38"/>
  <c r="E66" i="38"/>
  <c r="C66" i="38"/>
  <c r="AG65" i="38"/>
  <c r="AE65" i="38"/>
  <c r="AC65" i="38"/>
  <c r="AA65" i="38"/>
  <c r="Y65" i="38"/>
  <c r="W65" i="38"/>
  <c r="U65" i="38"/>
  <c r="S65" i="38"/>
  <c r="Q65" i="38"/>
  <c r="O65" i="38"/>
  <c r="M65" i="38"/>
  <c r="K65" i="38"/>
  <c r="I65" i="38"/>
  <c r="G65" i="38"/>
  <c r="E65" i="38"/>
  <c r="C65" i="38"/>
  <c r="AG64" i="38"/>
  <c r="AE64" i="38"/>
  <c r="AC64" i="38"/>
  <c r="AA64" i="38"/>
  <c r="Y64" i="38"/>
  <c r="W64" i="38"/>
  <c r="U64" i="38"/>
  <c r="S64" i="38"/>
  <c r="Q64" i="38"/>
  <c r="O64" i="38"/>
  <c r="M64" i="38"/>
  <c r="K64" i="38"/>
  <c r="I64" i="38"/>
  <c r="G64" i="38"/>
  <c r="E64" i="38"/>
  <c r="C64" i="38"/>
  <c r="AG63" i="38"/>
  <c r="AE63" i="38"/>
  <c r="AC63" i="38"/>
  <c r="AA63" i="38"/>
  <c r="Y63" i="38"/>
  <c r="W63" i="38"/>
  <c r="U63" i="38"/>
  <c r="S63" i="38"/>
  <c r="Q63" i="38"/>
  <c r="O63" i="38"/>
  <c r="M63" i="38"/>
  <c r="K63" i="38"/>
  <c r="I63" i="38"/>
  <c r="G63" i="38"/>
  <c r="E63" i="38"/>
  <c r="C63" i="38"/>
  <c r="AG62" i="38"/>
  <c r="AE62" i="38"/>
  <c r="AC62" i="38"/>
  <c r="AA62" i="38"/>
  <c r="Y62" i="38"/>
  <c r="W62" i="38"/>
  <c r="U62" i="38"/>
  <c r="S62" i="38"/>
  <c r="Q62" i="38"/>
  <c r="O62" i="38"/>
  <c r="M62" i="38"/>
  <c r="K62" i="38"/>
  <c r="I62" i="38"/>
  <c r="G62" i="38"/>
  <c r="E62" i="38"/>
  <c r="C62" i="38"/>
  <c r="AG61" i="38"/>
  <c r="AE61" i="38"/>
  <c r="AC61" i="38"/>
  <c r="AA61" i="38"/>
  <c r="Y61" i="38"/>
  <c r="W61" i="38"/>
  <c r="U61" i="38"/>
  <c r="S61" i="38"/>
  <c r="Q61" i="38"/>
  <c r="O61" i="38"/>
  <c r="M61" i="38"/>
  <c r="K61" i="38"/>
  <c r="I61" i="38"/>
  <c r="G61" i="38"/>
  <c r="E61" i="38"/>
  <c r="C61" i="38"/>
  <c r="AG60" i="38"/>
  <c r="AE60" i="38"/>
  <c r="AC60" i="38"/>
  <c r="AA60" i="38"/>
  <c r="Y60" i="38"/>
  <c r="W60" i="38"/>
  <c r="U60" i="38"/>
  <c r="S60" i="38"/>
  <c r="Q60" i="38"/>
  <c r="O60" i="38"/>
  <c r="M60" i="38"/>
  <c r="K60" i="38"/>
  <c r="I60" i="38"/>
  <c r="G60" i="38"/>
  <c r="E60" i="38"/>
  <c r="C60" i="38"/>
  <c r="AG59" i="38"/>
  <c r="AE59" i="38"/>
  <c r="AC59" i="38"/>
  <c r="AA59" i="38"/>
  <c r="Y59" i="38"/>
  <c r="W59" i="38"/>
  <c r="U59" i="38"/>
  <c r="S59" i="38"/>
  <c r="Q59" i="38"/>
  <c r="O59" i="38"/>
  <c r="M59" i="38"/>
  <c r="K59" i="38"/>
  <c r="I59" i="38"/>
  <c r="G59" i="38"/>
  <c r="E59" i="38"/>
  <c r="C59" i="38"/>
  <c r="AG58" i="38"/>
  <c r="AE58" i="38"/>
  <c r="AC58" i="38"/>
  <c r="AA58" i="38"/>
  <c r="Y58" i="38"/>
  <c r="W58" i="38"/>
  <c r="U58" i="38"/>
  <c r="S58" i="38"/>
  <c r="Q58" i="38"/>
  <c r="O58" i="38"/>
  <c r="M58" i="38"/>
  <c r="K58" i="38"/>
  <c r="I58" i="38"/>
  <c r="G58" i="38"/>
  <c r="E58" i="38"/>
  <c r="C58" i="38"/>
  <c r="AG57" i="38"/>
  <c r="AE57" i="38"/>
  <c r="AC57" i="38"/>
  <c r="AA57" i="38"/>
  <c r="Y57" i="38"/>
  <c r="W57" i="38"/>
  <c r="U57" i="38"/>
  <c r="S57" i="38"/>
  <c r="Q57" i="38"/>
  <c r="O57" i="38"/>
  <c r="M57" i="38"/>
  <c r="K57" i="38"/>
  <c r="I57" i="38"/>
  <c r="G57" i="38"/>
  <c r="E57" i="38"/>
  <c r="C57" i="38"/>
  <c r="AG56" i="38"/>
  <c r="AE56" i="38"/>
  <c r="AC56" i="38"/>
  <c r="AA56" i="38"/>
  <c r="Y56" i="38"/>
  <c r="W56" i="38"/>
  <c r="U56" i="38"/>
  <c r="S56" i="38"/>
  <c r="Q56" i="38"/>
  <c r="O56" i="38"/>
  <c r="M56" i="38"/>
  <c r="K56" i="38"/>
  <c r="I56" i="38"/>
  <c r="G56" i="38"/>
  <c r="E56" i="38"/>
  <c r="C56" i="38"/>
  <c r="AG55" i="38"/>
  <c r="AE55" i="38"/>
  <c r="AC55" i="38"/>
  <c r="AA55" i="38"/>
  <c r="Y55" i="38"/>
  <c r="W55" i="38"/>
  <c r="U55" i="38"/>
  <c r="S55" i="38"/>
  <c r="Q55" i="38"/>
  <c r="O55" i="38"/>
  <c r="M55" i="38"/>
  <c r="K55" i="38"/>
  <c r="I55" i="38"/>
  <c r="G55" i="38"/>
  <c r="E55" i="38"/>
  <c r="C55" i="38"/>
  <c r="AG54" i="38"/>
  <c r="AE54" i="38"/>
  <c r="AC54" i="38"/>
  <c r="AA54" i="38"/>
  <c r="Y54" i="38"/>
  <c r="W54" i="38"/>
  <c r="U54" i="38"/>
  <c r="S54" i="38"/>
  <c r="Q54" i="38"/>
  <c r="O54" i="38"/>
  <c r="M54" i="38"/>
  <c r="K54" i="38"/>
  <c r="I54" i="38"/>
  <c r="G54" i="38"/>
  <c r="E54" i="38"/>
  <c r="C54" i="38"/>
  <c r="AG53" i="38"/>
  <c r="AE53" i="38"/>
  <c r="AC53" i="38"/>
  <c r="AA53" i="38"/>
  <c r="Y53" i="38"/>
  <c r="W53" i="38"/>
  <c r="U53" i="38"/>
  <c r="S53" i="38"/>
  <c r="Q53" i="38"/>
  <c r="O53" i="38"/>
  <c r="M53" i="38"/>
  <c r="K53" i="38"/>
  <c r="I53" i="38"/>
  <c r="G53" i="38"/>
  <c r="E53" i="38"/>
  <c r="C53" i="38"/>
  <c r="AG52" i="38"/>
  <c r="AE52" i="38"/>
  <c r="AC52" i="38"/>
  <c r="AA52" i="38"/>
  <c r="Y52" i="38"/>
  <c r="W52" i="38"/>
  <c r="U52" i="38"/>
  <c r="S52" i="38"/>
  <c r="Q52" i="38"/>
  <c r="O52" i="38"/>
  <c r="M52" i="38"/>
  <c r="K52" i="38"/>
  <c r="I52" i="38"/>
  <c r="G52" i="38"/>
  <c r="E52" i="38"/>
  <c r="C52" i="38"/>
  <c r="AG51" i="38"/>
  <c r="AE51" i="38"/>
  <c r="AC51" i="38"/>
  <c r="AA51" i="38"/>
  <c r="Y51" i="38"/>
  <c r="W51" i="38"/>
  <c r="U51" i="38"/>
  <c r="S51" i="38"/>
  <c r="Q51" i="38"/>
  <c r="O51" i="38"/>
  <c r="M51" i="38"/>
  <c r="K51" i="38"/>
  <c r="I51" i="38"/>
  <c r="G51" i="38"/>
  <c r="E51" i="38"/>
  <c r="C51" i="38"/>
  <c r="AG50" i="38"/>
  <c r="AE50" i="38"/>
  <c r="AC50" i="38"/>
  <c r="AA50" i="38"/>
  <c r="Y50" i="38"/>
  <c r="W50" i="38"/>
  <c r="U50" i="38"/>
  <c r="S50" i="38"/>
  <c r="Q50" i="38"/>
  <c r="O50" i="38"/>
  <c r="M50" i="38"/>
  <c r="K50" i="38"/>
  <c r="I50" i="38"/>
  <c r="G50" i="38"/>
  <c r="E50" i="38"/>
  <c r="C50" i="38"/>
  <c r="AG49" i="38"/>
  <c r="AE49" i="38"/>
  <c r="AC49" i="38"/>
  <c r="AA49" i="38"/>
  <c r="Y49" i="38"/>
  <c r="W49" i="38"/>
  <c r="U49" i="38"/>
  <c r="S49" i="38"/>
  <c r="Q49" i="38"/>
  <c r="O49" i="38"/>
  <c r="M49" i="38"/>
  <c r="K49" i="38"/>
  <c r="I49" i="38"/>
  <c r="G49" i="38"/>
  <c r="E49" i="38"/>
  <c r="C49" i="38"/>
  <c r="AG48" i="38"/>
  <c r="AE48" i="38"/>
  <c r="AC48" i="38"/>
  <c r="AA48" i="38"/>
  <c r="Y48" i="38"/>
  <c r="W48" i="38"/>
  <c r="U48" i="38"/>
  <c r="S48" i="38"/>
  <c r="Q48" i="38"/>
  <c r="O48" i="38"/>
  <c r="M48" i="38"/>
  <c r="K48" i="38"/>
  <c r="I48" i="38"/>
  <c r="G48" i="38"/>
  <c r="E48" i="38"/>
  <c r="C48" i="38"/>
  <c r="AG47" i="38"/>
  <c r="AE47" i="38"/>
  <c r="AC47" i="38"/>
  <c r="AA47" i="38"/>
  <c r="Y47" i="38"/>
  <c r="W47" i="38"/>
  <c r="U47" i="38"/>
  <c r="S47" i="38"/>
  <c r="Q47" i="38"/>
  <c r="O47" i="38"/>
  <c r="M47" i="38"/>
  <c r="K47" i="38"/>
  <c r="I47" i="38"/>
  <c r="G47" i="38"/>
  <c r="E47" i="38"/>
  <c r="C47" i="38"/>
  <c r="AG46" i="38"/>
  <c r="AE46" i="38"/>
  <c r="AC46" i="38"/>
  <c r="AA46" i="38"/>
  <c r="Y46" i="38"/>
  <c r="W46" i="38"/>
  <c r="U46" i="38"/>
  <c r="S46" i="38"/>
  <c r="Q46" i="38"/>
  <c r="O46" i="38"/>
  <c r="M46" i="38"/>
  <c r="K46" i="38"/>
  <c r="I46" i="38"/>
  <c r="G46" i="38"/>
  <c r="E46" i="38"/>
  <c r="C46" i="38"/>
  <c r="AG45" i="38"/>
  <c r="AE45" i="38"/>
  <c r="AC45" i="38"/>
  <c r="AA45" i="38"/>
  <c r="Y45" i="38"/>
  <c r="W45" i="38"/>
  <c r="U45" i="38"/>
  <c r="S45" i="38"/>
  <c r="Q45" i="38"/>
  <c r="O45" i="38"/>
  <c r="M45" i="38"/>
  <c r="K45" i="38"/>
  <c r="I45" i="38"/>
  <c r="G45" i="38"/>
  <c r="E45" i="38"/>
  <c r="C45" i="38"/>
  <c r="AG44" i="38"/>
  <c r="AE44" i="38"/>
  <c r="AC44" i="38"/>
  <c r="AA44" i="38"/>
  <c r="Y44" i="38"/>
  <c r="W44" i="38"/>
  <c r="U44" i="38"/>
  <c r="S44" i="38"/>
  <c r="Q44" i="38"/>
  <c r="O44" i="38"/>
  <c r="M44" i="38"/>
  <c r="K44" i="38"/>
  <c r="I44" i="38"/>
  <c r="G44" i="38"/>
  <c r="E44" i="38"/>
  <c r="C44" i="38"/>
  <c r="AG43" i="38"/>
  <c r="AE43" i="38"/>
  <c r="AC43" i="38"/>
  <c r="AA43" i="38"/>
  <c r="Y43" i="38"/>
  <c r="W43" i="38"/>
  <c r="U43" i="38"/>
  <c r="S43" i="38"/>
  <c r="Q43" i="38"/>
  <c r="O43" i="38"/>
  <c r="M43" i="38"/>
  <c r="K43" i="38"/>
  <c r="I43" i="38"/>
  <c r="G43" i="38"/>
  <c r="E43" i="38"/>
  <c r="C43" i="38"/>
  <c r="AG42" i="38"/>
  <c r="AE42" i="38"/>
  <c r="AC42" i="38"/>
  <c r="AA42" i="38"/>
  <c r="Y42" i="38"/>
  <c r="W42" i="38"/>
  <c r="U42" i="38"/>
  <c r="S42" i="38"/>
  <c r="Q42" i="38"/>
  <c r="O42" i="38"/>
  <c r="M42" i="38"/>
  <c r="K42" i="38"/>
  <c r="I42" i="38"/>
  <c r="G42" i="38"/>
  <c r="E42" i="38"/>
  <c r="C42" i="38"/>
  <c r="AG41" i="38"/>
  <c r="AE41" i="38"/>
  <c r="AC41" i="38"/>
  <c r="AA41" i="38"/>
  <c r="Y41" i="38"/>
  <c r="W41" i="38"/>
  <c r="U41" i="38"/>
  <c r="S41" i="38"/>
  <c r="Q41" i="38"/>
  <c r="O41" i="38"/>
  <c r="M41" i="38"/>
  <c r="K41" i="38"/>
  <c r="I41" i="38"/>
  <c r="G41" i="38"/>
  <c r="E41" i="38"/>
  <c r="C41" i="38"/>
  <c r="AG40" i="38"/>
  <c r="AE40" i="38"/>
  <c r="AC40" i="38"/>
  <c r="AA40" i="38"/>
  <c r="Y40" i="38"/>
  <c r="W40" i="38"/>
  <c r="U40" i="38"/>
  <c r="S40" i="38"/>
  <c r="Q40" i="38"/>
  <c r="O40" i="38"/>
  <c r="M40" i="38"/>
  <c r="K40" i="38"/>
  <c r="I40" i="38"/>
  <c r="G40" i="38"/>
  <c r="E40" i="38"/>
  <c r="C40" i="38"/>
  <c r="AG39" i="38"/>
  <c r="AE39" i="38"/>
  <c r="AC39" i="38"/>
  <c r="AA39" i="38"/>
  <c r="Y39" i="38"/>
  <c r="W39" i="38"/>
  <c r="U39" i="38"/>
  <c r="S39" i="38"/>
  <c r="Q39" i="38"/>
  <c r="O39" i="38"/>
  <c r="M39" i="38"/>
  <c r="K39" i="38"/>
  <c r="I39" i="38"/>
  <c r="G39" i="38"/>
  <c r="E39" i="38"/>
  <c r="C39" i="38"/>
  <c r="AG38" i="38"/>
  <c r="AE38" i="38"/>
  <c r="AC38" i="38"/>
  <c r="AA38" i="38"/>
  <c r="Y38" i="38"/>
  <c r="W38" i="38"/>
  <c r="U38" i="38"/>
  <c r="S38" i="38"/>
  <c r="Q38" i="38"/>
  <c r="O38" i="38"/>
  <c r="M38" i="38"/>
  <c r="K38" i="38"/>
  <c r="I38" i="38"/>
  <c r="G38" i="38"/>
  <c r="E38" i="38"/>
  <c r="C38" i="38"/>
  <c r="AG37" i="38"/>
  <c r="AE37" i="38"/>
  <c r="AC37" i="38"/>
  <c r="AA37" i="38"/>
  <c r="Y37" i="38"/>
  <c r="W37" i="38"/>
  <c r="U37" i="38"/>
  <c r="S37" i="38"/>
  <c r="Q37" i="38"/>
  <c r="O37" i="38"/>
  <c r="M37" i="38"/>
  <c r="K37" i="38"/>
  <c r="I37" i="38"/>
  <c r="G37" i="38"/>
  <c r="E37" i="38"/>
  <c r="C37" i="38"/>
  <c r="AG36" i="38"/>
  <c r="AE36" i="38"/>
  <c r="AC36" i="38"/>
  <c r="AA36" i="38"/>
  <c r="Y36" i="38"/>
  <c r="W36" i="38"/>
  <c r="U36" i="38"/>
  <c r="S36" i="38"/>
  <c r="Q36" i="38"/>
  <c r="O36" i="38"/>
  <c r="M36" i="38"/>
  <c r="K36" i="38"/>
  <c r="I36" i="38"/>
  <c r="G36" i="38"/>
  <c r="E36" i="38"/>
  <c r="C36" i="38"/>
  <c r="AG35" i="38"/>
  <c r="AE35" i="38"/>
  <c r="AC35" i="38"/>
  <c r="AA35" i="38"/>
  <c r="Y35" i="38"/>
  <c r="W35" i="38"/>
  <c r="U35" i="38"/>
  <c r="S35" i="38"/>
  <c r="Q35" i="38"/>
  <c r="O35" i="38"/>
  <c r="M35" i="38"/>
  <c r="K35" i="38"/>
  <c r="I35" i="38"/>
  <c r="G35" i="38"/>
  <c r="E35" i="38"/>
  <c r="C35" i="38"/>
  <c r="AG34" i="38"/>
  <c r="AE34" i="38"/>
  <c r="AC34" i="38"/>
  <c r="AA34" i="38"/>
  <c r="Y34" i="38"/>
  <c r="W34" i="38"/>
  <c r="U34" i="38"/>
  <c r="S34" i="38"/>
  <c r="Q34" i="38"/>
  <c r="O34" i="38"/>
  <c r="M34" i="38"/>
  <c r="K34" i="38"/>
  <c r="I34" i="38"/>
  <c r="G34" i="38"/>
  <c r="E34" i="38"/>
  <c r="C34" i="38"/>
  <c r="AG33" i="38"/>
  <c r="AE33" i="38"/>
  <c r="AC33" i="38"/>
  <c r="AA33" i="38"/>
  <c r="Y33" i="38"/>
  <c r="W33" i="38"/>
  <c r="U33" i="38"/>
  <c r="S33" i="38"/>
  <c r="Q33" i="38"/>
  <c r="O33" i="38"/>
  <c r="M33" i="38"/>
  <c r="K33" i="38"/>
  <c r="I33" i="38"/>
  <c r="G33" i="38"/>
  <c r="E33" i="38"/>
  <c r="C33" i="38"/>
  <c r="AG32" i="38"/>
  <c r="AE32" i="38"/>
  <c r="AC32" i="38"/>
  <c r="AA32" i="38"/>
  <c r="Y32" i="38"/>
  <c r="W32" i="38"/>
  <c r="U32" i="38"/>
  <c r="S32" i="38"/>
  <c r="Q32" i="38"/>
  <c r="O32" i="38"/>
  <c r="M32" i="38"/>
  <c r="K32" i="38"/>
  <c r="I32" i="38"/>
  <c r="G32" i="38"/>
  <c r="E32" i="38"/>
  <c r="C32" i="38"/>
  <c r="AG31" i="38"/>
  <c r="AE31" i="38"/>
  <c r="AC31" i="38"/>
  <c r="AA31" i="38"/>
  <c r="Y31" i="38"/>
  <c r="W31" i="38"/>
  <c r="U31" i="38"/>
  <c r="S31" i="38"/>
  <c r="Q31" i="38"/>
  <c r="O31" i="38"/>
  <c r="M31" i="38"/>
  <c r="K31" i="38"/>
  <c r="I31" i="38"/>
  <c r="G31" i="38"/>
  <c r="E31" i="38"/>
  <c r="C31" i="38"/>
  <c r="AG30" i="38"/>
  <c r="AE30" i="38"/>
  <c r="AC30" i="38"/>
  <c r="AA30" i="38"/>
  <c r="Y30" i="38"/>
  <c r="W30" i="38"/>
  <c r="U30" i="38"/>
  <c r="S30" i="38"/>
  <c r="Q30" i="38"/>
  <c r="O30" i="38"/>
  <c r="M30" i="38"/>
  <c r="K30" i="38"/>
  <c r="I30" i="38"/>
  <c r="G30" i="38"/>
  <c r="E30" i="38"/>
  <c r="C30" i="38"/>
  <c r="AG29" i="38"/>
  <c r="AE29" i="38"/>
  <c r="AC29" i="38"/>
  <c r="AA29" i="38"/>
  <c r="Y29" i="38"/>
  <c r="W29" i="38"/>
  <c r="U29" i="38"/>
  <c r="S29" i="38"/>
  <c r="Q29" i="38"/>
  <c r="O29" i="38"/>
  <c r="M29" i="38"/>
  <c r="K29" i="38"/>
  <c r="I29" i="38"/>
  <c r="G29" i="38"/>
  <c r="E29" i="38"/>
  <c r="C29" i="38"/>
  <c r="AG28" i="38"/>
  <c r="AE28" i="38"/>
  <c r="AC28" i="38"/>
  <c r="AA28" i="38"/>
  <c r="Y28" i="38"/>
  <c r="W28" i="38"/>
  <c r="U28" i="38"/>
  <c r="S28" i="38"/>
  <c r="Q28" i="38"/>
  <c r="O28" i="38"/>
  <c r="M28" i="38"/>
  <c r="K28" i="38"/>
  <c r="I28" i="38"/>
  <c r="G28" i="38"/>
  <c r="E28" i="38"/>
  <c r="C28" i="38"/>
  <c r="AG27" i="38"/>
  <c r="AE27" i="38"/>
  <c r="AC27" i="38"/>
  <c r="AA27" i="38"/>
  <c r="Y27" i="38"/>
  <c r="W27" i="38"/>
  <c r="U27" i="38"/>
  <c r="S27" i="38"/>
  <c r="Q27" i="38"/>
  <c r="O27" i="38"/>
  <c r="M27" i="38"/>
  <c r="K27" i="38"/>
  <c r="I27" i="38"/>
  <c r="G27" i="38"/>
  <c r="E27" i="38"/>
  <c r="C27" i="38"/>
  <c r="AG26" i="38"/>
  <c r="AE26" i="38"/>
  <c r="AC26" i="38"/>
  <c r="AA26" i="38"/>
  <c r="Y26" i="38"/>
  <c r="W26" i="38"/>
  <c r="U26" i="38"/>
  <c r="S26" i="38"/>
  <c r="Q26" i="38"/>
  <c r="O26" i="38"/>
  <c r="M26" i="38"/>
  <c r="K26" i="38"/>
  <c r="I26" i="38"/>
  <c r="G26" i="38"/>
  <c r="E26" i="38"/>
  <c r="C26" i="38"/>
  <c r="AG25" i="38"/>
  <c r="AE25" i="38"/>
  <c r="AC25" i="38"/>
  <c r="AA25" i="38"/>
  <c r="Y25" i="38"/>
  <c r="W25" i="38"/>
  <c r="U25" i="38"/>
  <c r="S25" i="38"/>
  <c r="Q25" i="38"/>
  <c r="O25" i="38"/>
  <c r="M25" i="38"/>
  <c r="K25" i="38"/>
  <c r="I25" i="38"/>
  <c r="G25" i="38"/>
  <c r="E25" i="38"/>
  <c r="C25" i="38"/>
  <c r="AG24" i="38"/>
  <c r="AE24" i="38"/>
  <c r="AC24" i="38"/>
  <c r="AA24" i="38"/>
  <c r="Y24" i="38"/>
  <c r="W24" i="38"/>
  <c r="U24" i="38"/>
  <c r="S24" i="38"/>
  <c r="Q24" i="38"/>
  <c r="O24" i="38"/>
  <c r="M24" i="38"/>
  <c r="K24" i="38"/>
  <c r="I24" i="38"/>
  <c r="G24" i="38"/>
  <c r="E24" i="38"/>
  <c r="C24" i="38"/>
  <c r="AG23" i="38"/>
  <c r="AE23" i="38"/>
  <c r="AC23" i="38"/>
  <c r="AA23" i="38"/>
  <c r="Y23" i="38"/>
  <c r="W23" i="38"/>
  <c r="U23" i="38"/>
  <c r="S23" i="38"/>
  <c r="Q23" i="38"/>
  <c r="O23" i="38"/>
  <c r="M23" i="38"/>
  <c r="K23" i="38"/>
  <c r="I23" i="38"/>
  <c r="G23" i="38"/>
  <c r="E23" i="38"/>
  <c r="C23" i="38"/>
  <c r="AG22" i="38"/>
  <c r="AE22" i="38"/>
  <c r="AC22" i="38"/>
  <c r="AA22" i="38"/>
  <c r="Y22" i="38"/>
  <c r="W22" i="38"/>
  <c r="U22" i="38"/>
  <c r="S22" i="38"/>
  <c r="Q22" i="38"/>
  <c r="O22" i="38"/>
  <c r="M22" i="38"/>
  <c r="K22" i="38"/>
  <c r="I22" i="38"/>
  <c r="G22" i="38"/>
  <c r="E22" i="38"/>
  <c r="C22" i="38"/>
  <c r="AG21" i="38"/>
  <c r="AE21" i="38"/>
  <c r="AC21" i="38"/>
  <c r="AA21" i="38"/>
  <c r="Y21" i="38"/>
  <c r="W21" i="38"/>
  <c r="U21" i="38"/>
  <c r="S21" i="38"/>
  <c r="Q21" i="38"/>
  <c r="O21" i="38"/>
  <c r="M21" i="38"/>
  <c r="K21" i="38"/>
  <c r="I21" i="38"/>
  <c r="G21" i="38"/>
  <c r="E21" i="38"/>
  <c r="C21" i="38"/>
  <c r="AG20" i="38"/>
  <c r="AE20" i="38"/>
  <c r="AC20" i="38"/>
  <c r="AA20" i="38"/>
  <c r="Y20" i="38"/>
  <c r="W20" i="38"/>
  <c r="U20" i="38"/>
  <c r="S20" i="38"/>
  <c r="Q20" i="38"/>
  <c r="O20" i="38"/>
  <c r="M20" i="38"/>
  <c r="K20" i="38"/>
  <c r="I20" i="38"/>
  <c r="G20" i="38"/>
  <c r="E20" i="38"/>
  <c r="C20" i="38"/>
  <c r="AG19" i="38"/>
  <c r="AE19" i="38"/>
  <c r="AC19" i="38"/>
  <c r="AA19" i="38"/>
  <c r="Y19" i="38"/>
  <c r="W19" i="38"/>
  <c r="U19" i="38"/>
  <c r="S19" i="38"/>
  <c r="Q19" i="38"/>
  <c r="O19" i="38"/>
  <c r="M19" i="38"/>
  <c r="K19" i="38"/>
  <c r="I19" i="38"/>
  <c r="G19" i="38"/>
  <c r="E19" i="38"/>
  <c r="C19" i="38"/>
  <c r="AG18" i="38"/>
  <c r="AE18" i="38"/>
  <c r="AC18" i="38"/>
  <c r="AA18" i="38"/>
  <c r="Y18" i="38"/>
  <c r="W18" i="38"/>
  <c r="U18" i="38"/>
  <c r="S18" i="38"/>
  <c r="Q18" i="38"/>
  <c r="O18" i="38"/>
  <c r="M18" i="38"/>
  <c r="K18" i="38"/>
  <c r="I18" i="38"/>
  <c r="G18" i="38"/>
  <c r="E18" i="38"/>
  <c r="C18" i="38"/>
  <c r="AG17" i="38"/>
  <c r="AE17" i="38"/>
  <c r="AC17" i="38"/>
  <c r="AA17" i="38"/>
  <c r="Y17" i="38"/>
  <c r="W17" i="38"/>
  <c r="U17" i="38"/>
  <c r="S17" i="38"/>
  <c r="Q17" i="38"/>
  <c r="O17" i="38"/>
  <c r="M17" i="38"/>
  <c r="K17" i="38"/>
  <c r="I17" i="38"/>
  <c r="G17" i="38"/>
  <c r="E17" i="38"/>
  <c r="C17" i="38"/>
  <c r="AG16" i="38"/>
  <c r="AE16" i="38"/>
  <c r="AC16" i="38"/>
  <c r="AA16" i="38"/>
  <c r="Y16" i="38"/>
  <c r="W16" i="38"/>
  <c r="U16" i="38"/>
  <c r="S16" i="38"/>
  <c r="Q16" i="38"/>
  <c r="O16" i="38"/>
  <c r="M16" i="38"/>
  <c r="K16" i="38"/>
  <c r="I16" i="38"/>
  <c r="G16" i="38"/>
  <c r="E16" i="38"/>
  <c r="C16" i="38"/>
  <c r="AG15" i="38"/>
  <c r="AE15" i="38"/>
  <c r="AC15" i="38"/>
  <c r="AA15" i="38"/>
  <c r="Y15" i="38"/>
  <c r="W15" i="38"/>
  <c r="U15" i="38"/>
  <c r="S15" i="38"/>
  <c r="Q15" i="38"/>
  <c r="O15" i="38"/>
  <c r="M15" i="38"/>
  <c r="K15" i="38"/>
  <c r="I15" i="38"/>
  <c r="G15" i="38"/>
  <c r="E15" i="38"/>
  <c r="C15" i="38"/>
  <c r="AG14" i="38"/>
  <c r="AE14" i="38"/>
  <c r="AC14" i="38"/>
  <c r="AA14" i="38"/>
  <c r="Y14" i="38"/>
  <c r="W14" i="38"/>
  <c r="U14" i="38"/>
  <c r="S14" i="38"/>
  <c r="Q14" i="38"/>
  <c r="O14" i="38"/>
  <c r="M14" i="38"/>
  <c r="K14" i="38"/>
  <c r="I14" i="38"/>
  <c r="G14" i="38"/>
  <c r="E14" i="38"/>
  <c r="C14" i="38"/>
  <c r="AG13" i="38"/>
  <c r="AE13" i="38"/>
  <c r="AC13" i="38"/>
  <c r="AA13" i="38"/>
  <c r="Y13" i="38"/>
  <c r="W13" i="38"/>
  <c r="U13" i="38"/>
  <c r="S13" i="38"/>
  <c r="Q13" i="38"/>
  <c r="O13" i="38"/>
  <c r="M13" i="38"/>
  <c r="K13" i="38"/>
  <c r="I13" i="38"/>
  <c r="G13" i="38"/>
  <c r="E13" i="38"/>
  <c r="C13" i="38"/>
  <c r="AG12" i="38"/>
  <c r="AE12" i="38"/>
  <c r="AC12" i="38"/>
  <c r="AA12" i="38"/>
  <c r="Y12" i="38"/>
  <c r="W12" i="38"/>
  <c r="U12" i="38"/>
  <c r="S12" i="38"/>
  <c r="Q12" i="38"/>
  <c r="O12" i="38"/>
  <c r="M12" i="38"/>
  <c r="K12" i="38"/>
  <c r="I12" i="38"/>
  <c r="G12" i="38"/>
  <c r="E12" i="38"/>
  <c r="C12" i="38"/>
  <c r="AG11" i="38"/>
  <c r="AE11" i="38"/>
  <c r="AC11" i="38"/>
  <c r="AA11" i="38"/>
  <c r="Y11" i="38"/>
  <c r="W11" i="38"/>
  <c r="U11" i="38"/>
  <c r="S11" i="38"/>
  <c r="Q11" i="38"/>
  <c r="O11" i="38"/>
  <c r="M11" i="38"/>
  <c r="K11" i="38"/>
  <c r="I11" i="38"/>
  <c r="G11" i="38"/>
  <c r="E11" i="38"/>
  <c r="C11" i="38"/>
  <c r="AG10" i="38"/>
  <c r="AE10" i="38"/>
  <c r="AC10" i="38"/>
  <c r="AA10" i="38"/>
  <c r="Y10" i="38"/>
  <c r="W10" i="38"/>
  <c r="U10" i="38"/>
  <c r="S10" i="38"/>
  <c r="Q10" i="38"/>
  <c r="O10" i="38"/>
  <c r="M10" i="38"/>
  <c r="K10" i="38"/>
  <c r="I10" i="38"/>
  <c r="G10" i="38"/>
  <c r="E10" i="38"/>
  <c r="C10" i="38"/>
  <c r="AG9" i="38"/>
  <c r="AE9" i="38"/>
  <c r="AC9" i="38"/>
  <c r="AA9" i="38"/>
  <c r="Y9" i="38"/>
  <c r="W9" i="38"/>
  <c r="U9" i="38"/>
  <c r="S9" i="38"/>
  <c r="Q9" i="38"/>
  <c r="O9" i="38"/>
  <c r="M9" i="38"/>
  <c r="K9" i="38"/>
  <c r="I9" i="38"/>
  <c r="G9" i="38"/>
  <c r="E9" i="38"/>
  <c r="C9" i="38"/>
  <c r="AG8" i="38"/>
  <c r="AE8" i="38"/>
  <c r="AC8" i="38"/>
  <c r="AA8" i="38"/>
  <c r="Y8" i="38"/>
  <c r="W8" i="38"/>
  <c r="U8" i="38"/>
  <c r="S8" i="38"/>
  <c r="Q8" i="38"/>
  <c r="O8" i="38"/>
  <c r="M8" i="38"/>
  <c r="K8" i="38"/>
  <c r="I8" i="38"/>
  <c r="G8" i="38"/>
  <c r="E8" i="38"/>
  <c r="C8" i="38"/>
  <c r="AG7" i="38"/>
  <c r="AE7" i="38"/>
  <c r="AC7" i="38"/>
  <c r="AA7" i="38"/>
  <c r="Y7" i="38"/>
  <c r="W7" i="38"/>
  <c r="U7" i="38"/>
  <c r="S7" i="38"/>
  <c r="Q7" i="38"/>
  <c r="O7" i="38"/>
  <c r="M7" i="38"/>
  <c r="K7" i="38"/>
  <c r="I7" i="38"/>
  <c r="G7" i="38"/>
  <c r="E7" i="38"/>
  <c r="C7" i="38"/>
  <c r="AG6" i="38"/>
  <c r="AE6" i="38"/>
  <c r="AC6" i="38"/>
  <c r="AA6" i="38"/>
  <c r="Y6" i="38"/>
  <c r="W6" i="38"/>
  <c r="U6" i="38"/>
  <c r="S6" i="38"/>
  <c r="Q6" i="38"/>
  <c r="O6" i="38"/>
  <c r="M6" i="38"/>
  <c r="K6" i="38"/>
  <c r="I6" i="38"/>
  <c r="G6" i="38"/>
  <c r="E6" i="38"/>
  <c r="C6" i="38"/>
  <c r="AG5" i="38"/>
  <c r="AE5" i="38"/>
  <c r="AC5" i="38"/>
  <c r="AA5" i="38"/>
  <c r="Y5" i="38"/>
  <c r="W5" i="38"/>
  <c r="U5" i="38"/>
  <c r="S5" i="38"/>
  <c r="Q5" i="38"/>
  <c r="O5" i="38"/>
  <c r="M5" i="38"/>
  <c r="K5" i="38"/>
  <c r="I5" i="38"/>
  <c r="G5" i="38"/>
  <c r="E5" i="38"/>
  <c r="C5" i="38"/>
  <c r="AG4" i="38"/>
  <c r="AE4" i="38"/>
  <c r="AC4" i="38"/>
  <c r="AA4" i="38"/>
  <c r="Y4" i="38"/>
  <c r="W4" i="38"/>
  <c r="U4" i="38"/>
  <c r="S4" i="38"/>
  <c r="Q4" i="38"/>
  <c r="O4" i="38"/>
  <c r="M4" i="38"/>
  <c r="K4" i="38"/>
  <c r="I4" i="38"/>
  <c r="G4" i="38"/>
  <c r="E4" i="38"/>
  <c r="C4" i="38"/>
  <c r="AG3" i="38"/>
  <c r="AE3" i="38"/>
  <c r="AC3" i="38"/>
  <c r="AA3" i="38"/>
  <c r="Y3" i="38"/>
  <c r="W3" i="38"/>
  <c r="U3" i="38"/>
  <c r="S3" i="38"/>
  <c r="Q3" i="38"/>
  <c r="O3" i="38"/>
  <c r="M3" i="38"/>
  <c r="K3" i="38"/>
  <c r="I3" i="38"/>
  <c r="G3" i="38"/>
  <c r="E3" i="38"/>
  <c r="C3" i="38"/>
  <c r="AG2" i="38"/>
  <c r="AE2" i="38"/>
  <c r="AC2" i="38"/>
  <c r="AA2" i="38"/>
  <c r="Y2" i="38"/>
  <c r="W2" i="38"/>
  <c r="U2" i="38"/>
  <c r="S2" i="38"/>
  <c r="Q2" i="38"/>
  <c r="O2" i="38"/>
  <c r="M2" i="38"/>
  <c r="K2" i="38"/>
  <c r="I2" i="38"/>
  <c r="G2" i="38"/>
  <c r="E2" i="38"/>
  <c r="C2" i="38"/>
  <c r="G3" i="34" a="1"/>
  <c r="G3" i="34" s="1"/>
  <c r="H3" i="34" a="1"/>
  <c r="H3" i="34" s="1"/>
  <c r="I3" i="34" a="1"/>
  <c r="I3" i="34" s="1"/>
  <c r="J3" i="34" a="1"/>
  <c r="J3" i="34" s="1"/>
  <c r="K3" i="34" a="1"/>
  <c r="K3" i="34" s="1"/>
  <c r="L3" i="34" a="1"/>
  <c r="L3" i="34" s="1"/>
  <c r="M3" i="34" a="1"/>
  <c r="M3" i="34" s="1"/>
  <c r="N3" i="34" a="1"/>
  <c r="N3" i="34" s="1"/>
  <c r="O3" i="34" a="1"/>
  <c r="O3" i="34" s="1"/>
  <c r="G4" i="34" a="1"/>
  <c r="G4" i="34" s="1"/>
  <c r="H4" i="34" a="1"/>
  <c r="H4" i="34" s="1"/>
  <c r="I4" i="34" a="1"/>
  <c r="I4" i="34"/>
  <c r="J4" i="34" a="1"/>
  <c r="J4" i="34" s="1"/>
  <c r="K4" i="34" a="1"/>
  <c r="K4" i="34" s="1"/>
  <c r="L4" i="34" a="1"/>
  <c r="L4" i="34" s="1"/>
  <c r="M4" i="34" a="1"/>
  <c r="M4" i="34" s="1"/>
  <c r="N4" i="34" a="1"/>
  <c r="N4" i="34" s="1"/>
  <c r="O4" i="34" a="1"/>
  <c r="O4" i="34" s="1"/>
  <c r="G5" i="34" a="1"/>
  <c r="G5" i="34" s="1"/>
  <c r="H5" i="34" a="1"/>
  <c r="H5" i="34" s="1"/>
  <c r="I5" i="34" a="1"/>
  <c r="I5" i="34" s="1"/>
  <c r="J5" i="34" a="1"/>
  <c r="J5" i="34" s="1"/>
  <c r="K5" i="34" a="1"/>
  <c r="K5" i="34" s="1"/>
  <c r="L5" i="34" a="1"/>
  <c r="L5" i="34" s="1"/>
  <c r="M5" i="34" a="1"/>
  <c r="M5" i="34" s="1"/>
  <c r="N5" i="34" a="1"/>
  <c r="N5" i="34" s="1"/>
  <c r="O5" i="34" a="1"/>
  <c r="O5" i="34" s="1"/>
  <c r="G6" i="34" a="1"/>
  <c r="G6" i="34" s="1"/>
  <c r="H6" i="34" a="1"/>
  <c r="H6" i="34" s="1"/>
  <c r="I6" i="34" a="1"/>
  <c r="I6" i="34" s="1"/>
  <c r="J6" i="34" a="1"/>
  <c r="J6" i="34" s="1"/>
  <c r="K6" i="34" a="1"/>
  <c r="K6" i="34" s="1"/>
  <c r="L6" i="34" a="1"/>
  <c r="L6" i="34" s="1"/>
  <c r="M6" i="34" a="1"/>
  <c r="M6" i="34" s="1"/>
  <c r="N6" i="34" a="1"/>
  <c r="N6" i="34" s="1"/>
  <c r="O6" i="34" a="1"/>
  <c r="O6" i="34" s="1"/>
  <c r="G7" i="34" a="1"/>
  <c r="G7" i="34" s="1"/>
  <c r="H7" i="34" a="1"/>
  <c r="H7" i="34" s="1"/>
  <c r="I7" i="34" a="1"/>
  <c r="I7" i="34" s="1"/>
  <c r="J7" i="34" a="1"/>
  <c r="J7" i="34" s="1"/>
  <c r="K7" i="34" a="1"/>
  <c r="K7" i="34" s="1"/>
  <c r="L7" i="34" a="1"/>
  <c r="L7" i="34" s="1"/>
  <c r="M7" i="34" a="1"/>
  <c r="M7" i="34" s="1"/>
  <c r="N7" i="34" a="1"/>
  <c r="N7" i="34" s="1"/>
  <c r="O7" i="34" a="1"/>
  <c r="O7" i="34" s="1"/>
  <c r="G8" i="34" a="1"/>
  <c r="G8" i="34" s="1"/>
  <c r="H8" i="34" a="1"/>
  <c r="H8" i="34" s="1"/>
  <c r="I8" i="34" a="1"/>
  <c r="I8" i="34" s="1"/>
  <c r="J8" i="34" a="1"/>
  <c r="J8" i="34" s="1"/>
  <c r="K8" i="34" a="1"/>
  <c r="K8" i="34"/>
  <c r="L8" i="34" a="1"/>
  <c r="L8" i="34" s="1"/>
  <c r="M8" i="34" a="1"/>
  <c r="M8" i="34" s="1"/>
  <c r="N8" i="34" a="1"/>
  <c r="N8" i="34" s="1"/>
  <c r="O8" i="34" a="1"/>
  <c r="O8" i="34" s="1"/>
  <c r="G9" i="34" a="1"/>
  <c r="G9" i="34" s="1"/>
  <c r="H9" i="34" a="1"/>
  <c r="H9" i="34" s="1"/>
  <c r="I9" i="34" a="1"/>
  <c r="I9" i="34" s="1"/>
  <c r="J9" i="34" a="1"/>
  <c r="J9" i="34" s="1"/>
  <c r="K9" i="34" a="1"/>
  <c r="K9" i="34" s="1"/>
  <c r="L9" i="34" a="1"/>
  <c r="L9" i="34" s="1"/>
  <c r="M9" i="34" a="1"/>
  <c r="M9" i="34" s="1"/>
  <c r="N9" i="34" a="1"/>
  <c r="N9" i="34" s="1"/>
  <c r="O9" i="34" a="1"/>
  <c r="O9" i="34" s="1"/>
  <c r="G10" i="34" a="1"/>
  <c r="G10" i="34" s="1"/>
  <c r="H10" i="34" a="1"/>
  <c r="H10" i="34" s="1"/>
  <c r="I10" i="34" a="1"/>
  <c r="I10" i="34"/>
  <c r="J10" i="34" a="1"/>
  <c r="J10" i="34" s="1"/>
  <c r="K10" i="34" a="1"/>
  <c r="K10" i="34" s="1"/>
  <c r="L10" i="34" a="1"/>
  <c r="L10" i="34" s="1"/>
  <c r="M10" i="34" a="1"/>
  <c r="M10" i="34" s="1"/>
  <c r="N10" i="34" a="1"/>
  <c r="N10" i="34" s="1"/>
  <c r="O10" i="34" a="1"/>
  <c r="O10" i="34" s="1"/>
  <c r="G11" i="34" a="1"/>
  <c r="G11" i="34" s="1"/>
  <c r="H11" i="34" a="1"/>
  <c r="H11" i="34"/>
  <c r="I11" i="34" a="1"/>
  <c r="I11" i="34" s="1"/>
  <c r="J11" i="34" a="1"/>
  <c r="J11" i="34" s="1"/>
  <c r="K11" i="34" a="1"/>
  <c r="K11" i="34" s="1"/>
  <c r="L11" i="34" a="1"/>
  <c r="L11" i="34" s="1"/>
  <c r="M11" i="34" a="1"/>
  <c r="M11" i="34" s="1"/>
  <c r="N11" i="34" a="1"/>
  <c r="N11" i="34" s="1"/>
  <c r="O11" i="34" a="1"/>
  <c r="O11" i="34" s="1"/>
  <c r="G12" i="34" a="1"/>
  <c r="G12" i="34" s="1"/>
  <c r="H12" i="34" a="1"/>
  <c r="H12" i="34" s="1"/>
  <c r="I12" i="34" a="1"/>
  <c r="I12" i="34" s="1"/>
  <c r="J12" i="34" a="1"/>
  <c r="J12" i="34" s="1"/>
  <c r="K12" i="34" a="1"/>
  <c r="K12" i="34" s="1"/>
  <c r="L12" i="34" a="1"/>
  <c r="L12" i="34" s="1"/>
  <c r="M12" i="34" a="1"/>
  <c r="M12" i="34"/>
  <c r="N12" i="34" a="1"/>
  <c r="N12" i="34" s="1"/>
  <c r="O12" i="34" a="1"/>
  <c r="O12" i="34" s="1"/>
  <c r="G13" i="34" a="1"/>
  <c r="G13" i="34" s="1"/>
  <c r="H13" i="34" a="1"/>
  <c r="H13" i="34" s="1"/>
  <c r="I13" i="34" a="1"/>
  <c r="I13" i="34" s="1"/>
  <c r="J13" i="34" a="1"/>
  <c r="J13" i="34" s="1"/>
  <c r="K13" i="34" a="1"/>
  <c r="K13" i="34" s="1"/>
  <c r="L13" i="34" a="1"/>
  <c r="L13" i="34" s="1"/>
  <c r="M13" i="34" a="1"/>
  <c r="M13" i="34" s="1"/>
  <c r="N13" i="34" a="1"/>
  <c r="N13" i="34"/>
  <c r="O13" i="34" a="1"/>
  <c r="O13" i="34" s="1"/>
  <c r="G14" i="34" a="1"/>
  <c r="G14" i="34" s="1"/>
  <c r="H14" i="34" a="1"/>
  <c r="H14" i="34" s="1"/>
  <c r="I14" i="34" a="1"/>
  <c r="I14" i="34" s="1"/>
  <c r="J14" i="34" a="1"/>
  <c r="J14" i="34" s="1"/>
  <c r="K14" i="34" a="1"/>
  <c r="K14" i="34" s="1"/>
  <c r="L14" i="34" a="1"/>
  <c r="L14" i="34" s="1"/>
  <c r="M14" i="34" a="1"/>
  <c r="M14" i="34"/>
  <c r="N14" i="34" a="1"/>
  <c r="N14" i="34" s="1"/>
  <c r="O14" i="34" a="1"/>
  <c r="O14" i="34" s="1"/>
  <c r="G15" i="34" a="1"/>
  <c r="G15" i="34" s="1"/>
  <c r="H15" i="34" a="1"/>
  <c r="H15" i="34" s="1"/>
  <c r="I15" i="34" a="1"/>
  <c r="I15" i="34" s="1"/>
  <c r="J15" i="34" a="1"/>
  <c r="J15" i="34" s="1"/>
  <c r="K15" i="34" a="1"/>
  <c r="K15" i="34" s="1"/>
  <c r="L15" i="34" a="1"/>
  <c r="L15" i="34" s="1"/>
  <c r="M15" i="34" a="1"/>
  <c r="M15" i="34" s="1"/>
  <c r="N15" i="34" a="1"/>
  <c r="N15" i="34" s="1"/>
  <c r="O15" i="34" a="1"/>
  <c r="O15" i="34" s="1"/>
  <c r="G16" i="34" a="1"/>
  <c r="G16" i="34" s="1"/>
  <c r="H16" i="34" a="1"/>
  <c r="H16" i="34" s="1"/>
  <c r="I16" i="34" a="1"/>
  <c r="I16" i="34" s="1"/>
  <c r="J16" i="34" a="1"/>
  <c r="J16" i="34" s="1"/>
  <c r="K16" i="34" a="1"/>
  <c r="K16" i="34"/>
  <c r="L16" i="34" a="1"/>
  <c r="L16" i="34" s="1"/>
  <c r="M16" i="34" a="1"/>
  <c r="M16" i="34" s="1"/>
  <c r="N16" i="34" a="1"/>
  <c r="N16" i="34" s="1"/>
  <c r="O16" i="34" a="1"/>
  <c r="O16" i="34" s="1"/>
  <c r="G17" i="34" a="1"/>
  <c r="G17" i="34" s="1"/>
  <c r="H17" i="34" a="1"/>
  <c r="H17" i="34" s="1"/>
  <c r="I17" i="34" a="1"/>
  <c r="I17" i="34" s="1"/>
  <c r="J17" i="34" a="1"/>
  <c r="J17" i="34" s="1"/>
  <c r="K17" i="34" a="1"/>
  <c r="K17" i="34" s="1"/>
  <c r="L17" i="34" a="1"/>
  <c r="L17" i="34" s="1"/>
  <c r="M17" i="34" a="1"/>
  <c r="M17" i="34" s="1"/>
  <c r="N17" i="34" a="1"/>
  <c r="N17" i="34" s="1"/>
  <c r="O17" i="34" a="1"/>
  <c r="O17" i="34" s="1"/>
  <c r="G18" i="34" a="1"/>
  <c r="G18" i="34"/>
  <c r="H18" i="34" a="1"/>
  <c r="H18" i="34" s="1"/>
  <c r="I18" i="34" a="1"/>
  <c r="I18" i="34" s="1"/>
  <c r="J18" i="34" a="1"/>
  <c r="J18" i="34" s="1"/>
  <c r="K18" i="34" a="1"/>
  <c r="K18" i="34" s="1"/>
  <c r="L18" i="34" a="1"/>
  <c r="L18" i="34" s="1"/>
  <c r="M18" i="34" a="1"/>
  <c r="M18" i="34" s="1"/>
  <c r="N18" i="34" a="1"/>
  <c r="N18" i="34" s="1"/>
  <c r="O18" i="34" a="1"/>
  <c r="O18" i="34" s="1"/>
  <c r="G19" i="34" a="1"/>
  <c r="G19" i="34" s="1"/>
  <c r="H19" i="34" a="1"/>
  <c r="H19" i="34"/>
  <c r="I19" i="34" a="1"/>
  <c r="I19" i="34" s="1"/>
  <c r="J19" i="34" a="1"/>
  <c r="J19" i="34" s="1"/>
  <c r="K19" i="34" a="1"/>
  <c r="K19" i="34" s="1"/>
  <c r="L19" i="34" a="1"/>
  <c r="L19" i="34" s="1"/>
  <c r="M19" i="34" a="1"/>
  <c r="M19" i="34" s="1"/>
  <c r="N19" i="34" a="1"/>
  <c r="N19" i="34" s="1"/>
  <c r="O19" i="34" a="1"/>
  <c r="O19" i="34" s="1"/>
  <c r="G20" i="34" a="1"/>
  <c r="G20" i="34"/>
  <c r="H20" i="34" a="1"/>
  <c r="H20" i="34" s="1"/>
  <c r="I20" i="34" a="1"/>
  <c r="I20" i="34" s="1"/>
  <c r="J20" i="34" a="1"/>
  <c r="J20" i="34" s="1"/>
  <c r="K20" i="34" a="1"/>
  <c r="K20" i="34" s="1"/>
  <c r="L20" i="34" a="1"/>
  <c r="L20" i="34" s="1"/>
  <c r="M20" i="34" a="1"/>
  <c r="M20" i="34" s="1"/>
  <c r="N20" i="34" a="1"/>
  <c r="N20" i="34" s="1"/>
  <c r="O20" i="34" a="1"/>
  <c r="O20" i="34" s="1"/>
  <c r="G21" i="34" a="1"/>
  <c r="G21" i="34" s="1"/>
  <c r="H21" i="34" a="1"/>
  <c r="H21" i="34" s="1"/>
  <c r="I21" i="34" a="1"/>
  <c r="I21" i="34" s="1"/>
  <c r="J21" i="34" a="1"/>
  <c r="J21" i="34" s="1"/>
  <c r="K21" i="34" a="1"/>
  <c r="K21" i="34" s="1"/>
  <c r="L21" i="34" a="1"/>
  <c r="L21" i="34"/>
  <c r="M21" i="34" a="1"/>
  <c r="M21" i="34" s="1"/>
  <c r="N21" i="34" a="1"/>
  <c r="N21" i="34" s="1"/>
  <c r="O21" i="34" a="1"/>
  <c r="O21" i="34" s="1"/>
  <c r="G22" i="34" a="1"/>
  <c r="G22" i="34"/>
  <c r="H22" i="34" a="1"/>
  <c r="H22" i="34" s="1"/>
  <c r="I22" i="34" a="1"/>
  <c r="I22" i="34" s="1"/>
  <c r="J22" i="34" a="1"/>
  <c r="J22" i="34" s="1"/>
  <c r="K22" i="34" a="1"/>
  <c r="K22" i="34"/>
  <c r="L22" i="34" a="1"/>
  <c r="L22" i="34" s="1"/>
  <c r="M22" i="34" a="1"/>
  <c r="M22" i="34" s="1"/>
  <c r="N22" i="34" a="1"/>
  <c r="N22" i="34" s="1"/>
  <c r="O22" i="34" a="1"/>
  <c r="O22" i="34" s="1"/>
  <c r="G23" i="34" a="1"/>
  <c r="G23" i="34" s="1"/>
  <c r="H23" i="34" a="1"/>
  <c r="H23" i="34" s="1"/>
  <c r="I23" i="34" a="1"/>
  <c r="I23" i="34" s="1"/>
  <c r="J23" i="34" a="1"/>
  <c r="J23" i="34"/>
  <c r="K23" i="34" a="1"/>
  <c r="K23" i="34" s="1"/>
  <c r="L23" i="34" a="1"/>
  <c r="L23" i="34" s="1"/>
  <c r="M23" i="34" a="1"/>
  <c r="M23" i="34" s="1"/>
  <c r="N23" i="34" a="1"/>
  <c r="N23" i="34" s="1"/>
  <c r="O23" i="34" a="1"/>
  <c r="O23" i="34" s="1"/>
  <c r="G24" i="34" a="1"/>
  <c r="G24" i="34" s="1"/>
  <c r="H24" i="34" a="1"/>
  <c r="H24" i="34" s="1"/>
  <c r="I24" i="34" a="1"/>
  <c r="I24" i="34"/>
  <c r="J24" i="34" a="1"/>
  <c r="J24" i="34" s="1"/>
  <c r="K24" i="34" a="1"/>
  <c r="K24" i="34" s="1"/>
  <c r="L24" i="34" a="1"/>
  <c r="L24" i="34" s="1"/>
  <c r="M24" i="34" a="1"/>
  <c r="M24" i="34" s="1"/>
  <c r="N24" i="34" a="1"/>
  <c r="N24" i="34" s="1"/>
  <c r="O24" i="34" a="1"/>
  <c r="O24" i="34" s="1"/>
  <c r="G25" i="34" a="1"/>
  <c r="G25" i="34" s="1"/>
  <c r="H25" i="34" a="1"/>
  <c r="H25" i="34"/>
  <c r="I25" i="34" a="1"/>
  <c r="I25" i="34" s="1"/>
  <c r="J25" i="34" a="1"/>
  <c r="J25" i="34" s="1"/>
  <c r="K25" i="34" a="1"/>
  <c r="K25" i="34" s="1"/>
  <c r="L25" i="34" a="1"/>
  <c r="L25" i="34" s="1"/>
  <c r="M25" i="34" a="1"/>
  <c r="M25" i="34" s="1"/>
  <c r="N25" i="34" a="1"/>
  <c r="N25" i="34" s="1"/>
  <c r="O25" i="34" a="1"/>
  <c r="O25" i="34" s="1"/>
  <c r="G26" i="34" a="1"/>
  <c r="G26" i="34"/>
  <c r="H26" i="34" a="1"/>
  <c r="H26" i="34" s="1"/>
  <c r="I26" i="34" a="1"/>
  <c r="I26" i="34" s="1"/>
  <c r="J26" i="34" a="1"/>
  <c r="J26" i="34" s="1"/>
  <c r="K26" i="34" a="1"/>
  <c r="K26" i="34" s="1"/>
  <c r="L26" i="34" a="1"/>
  <c r="L26" i="34" s="1"/>
  <c r="M26" i="34" a="1"/>
  <c r="M26" i="34" s="1"/>
  <c r="N26" i="34" a="1"/>
  <c r="N26" i="34" s="1"/>
  <c r="O26" i="34" a="1"/>
  <c r="O26" i="34"/>
  <c r="G27" i="34" a="1"/>
  <c r="G27" i="34" s="1"/>
  <c r="H27" i="34" a="1"/>
  <c r="H27" i="34" s="1"/>
  <c r="I27" i="34" a="1"/>
  <c r="I27" i="34" s="1"/>
  <c r="J27" i="34" a="1"/>
  <c r="J27" i="34" s="1"/>
  <c r="K27" i="34" a="1"/>
  <c r="K27" i="34" s="1"/>
  <c r="L27" i="34" a="1"/>
  <c r="L27" i="34" s="1"/>
  <c r="M27" i="34" a="1"/>
  <c r="M27" i="34" s="1"/>
  <c r="N27" i="34" a="1"/>
  <c r="N27" i="34"/>
  <c r="O27" i="34" a="1"/>
  <c r="O27" i="34" s="1"/>
  <c r="G28" i="34" a="1"/>
  <c r="G28" i="34" s="1"/>
  <c r="H28" i="34" a="1"/>
  <c r="H28" i="34" s="1"/>
  <c r="I28" i="34" a="1"/>
  <c r="I28" i="34" s="1"/>
  <c r="J28" i="34" a="1"/>
  <c r="J28" i="34" s="1"/>
  <c r="K28" i="34" a="1"/>
  <c r="K28" i="34" s="1"/>
  <c r="L28" i="34" a="1"/>
  <c r="L28" i="34" s="1"/>
  <c r="M28" i="34" a="1"/>
  <c r="M28" i="34"/>
  <c r="N28" i="34" a="1"/>
  <c r="N28" i="34" s="1"/>
  <c r="O28" i="34" a="1"/>
  <c r="O28" i="34" s="1"/>
  <c r="G29" i="34" a="1"/>
  <c r="G29" i="34" s="1"/>
  <c r="H29" i="34" a="1"/>
  <c r="H29" i="34" s="1"/>
  <c r="I29" i="34" a="1"/>
  <c r="I29" i="34" s="1"/>
  <c r="J29" i="34" a="1"/>
  <c r="J29" i="34" s="1"/>
  <c r="K29" i="34" a="1"/>
  <c r="K29" i="34" s="1"/>
  <c r="L29" i="34" a="1"/>
  <c r="L29" i="34"/>
  <c r="M29" i="34" a="1"/>
  <c r="M29" i="34" s="1"/>
  <c r="N29" i="34" a="1"/>
  <c r="N29" i="34" s="1"/>
  <c r="O29" i="34" a="1"/>
  <c r="O29" i="34" s="1"/>
  <c r="G30" i="34" a="1"/>
  <c r="G30" i="34" s="1"/>
  <c r="H30" i="34" a="1"/>
  <c r="H30" i="34" s="1"/>
  <c r="I30" i="34" a="1"/>
  <c r="I30" i="34" s="1"/>
  <c r="J30" i="34" a="1"/>
  <c r="J30" i="34" s="1"/>
  <c r="K30" i="34" a="1"/>
  <c r="K30" i="34"/>
  <c r="L30" i="34" a="1"/>
  <c r="L30" i="34" s="1"/>
  <c r="M30" i="34" a="1"/>
  <c r="M30" i="34" s="1"/>
  <c r="N30" i="34" a="1"/>
  <c r="N30" i="34" s="1"/>
  <c r="O30" i="34" a="1"/>
  <c r="O30" i="34" s="1"/>
  <c r="G31" i="34" a="1"/>
  <c r="G31" i="34" s="1"/>
  <c r="H31" i="34" a="1"/>
  <c r="H31" i="34" s="1"/>
  <c r="I31" i="34" a="1"/>
  <c r="I31" i="34" s="1"/>
  <c r="J31" i="34" a="1"/>
  <c r="J31" i="34"/>
  <c r="K31" i="34" a="1"/>
  <c r="K31" i="34" s="1"/>
  <c r="L31" i="34" a="1"/>
  <c r="L31" i="34" s="1"/>
  <c r="M31" i="34" a="1"/>
  <c r="M31" i="34" s="1"/>
  <c r="N31" i="34" a="1"/>
  <c r="N31" i="34" s="1"/>
  <c r="O31" i="34" a="1"/>
  <c r="O31" i="34" s="1"/>
  <c r="G32" i="34" a="1"/>
  <c r="G32" i="34" s="1"/>
  <c r="H32" i="34" a="1"/>
  <c r="H32" i="34" s="1"/>
  <c r="I32" i="34" a="1"/>
  <c r="I32" i="34"/>
  <c r="J32" i="34" a="1"/>
  <c r="J32" i="34" s="1"/>
  <c r="K32" i="34" a="1"/>
  <c r="K32" i="34" s="1"/>
  <c r="L32" i="34" a="1"/>
  <c r="L32" i="34" s="1"/>
  <c r="M32" i="34" a="1"/>
  <c r="M32" i="34" s="1"/>
  <c r="N32" i="34" a="1"/>
  <c r="N32" i="34" s="1"/>
  <c r="O32" i="34" a="1"/>
  <c r="O32" i="34" s="1"/>
  <c r="G33" i="34" a="1"/>
  <c r="G33" i="34" s="1"/>
  <c r="H33" i="34" a="1"/>
  <c r="H33" i="34"/>
  <c r="I33" i="34" a="1"/>
  <c r="I33" i="34" s="1"/>
  <c r="J33" i="34" a="1"/>
  <c r="J33" i="34" s="1"/>
  <c r="K33" i="34" a="1"/>
  <c r="K33" i="34" s="1"/>
  <c r="L33" i="34" a="1"/>
  <c r="L33" i="34" s="1"/>
  <c r="M33" i="34" a="1"/>
  <c r="M33" i="34" s="1"/>
  <c r="N33" i="34" a="1"/>
  <c r="N33" i="34" s="1"/>
  <c r="O33" i="34" a="1"/>
  <c r="O33" i="34" s="1"/>
  <c r="G34" i="34" a="1"/>
  <c r="G34" i="34"/>
  <c r="H34" i="34" a="1"/>
  <c r="H34" i="34" s="1"/>
  <c r="I34" i="34" a="1"/>
  <c r="I34" i="34" s="1"/>
  <c r="J34" i="34" a="1"/>
  <c r="J34" i="34" s="1"/>
  <c r="K34" i="34" a="1"/>
  <c r="K34" i="34"/>
  <c r="L34" i="34" a="1"/>
  <c r="L34" i="34" s="1"/>
  <c r="M34" i="34" a="1"/>
  <c r="M34" i="34" s="1"/>
  <c r="N34" i="34" a="1"/>
  <c r="N34" i="34" s="1"/>
  <c r="O34" i="34" a="1"/>
  <c r="O34" i="34" s="1"/>
  <c r="G35" i="34" a="1"/>
  <c r="G35" i="34" s="1"/>
  <c r="H35" i="34" a="1"/>
  <c r="H35" i="34"/>
  <c r="I35" i="34" a="1"/>
  <c r="I35" i="34" s="1"/>
  <c r="J35" i="34" a="1"/>
  <c r="J35" i="34" s="1"/>
  <c r="K35" i="34" a="1"/>
  <c r="K35" i="34" s="1"/>
  <c r="L35" i="34" a="1"/>
  <c r="L35" i="34" s="1"/>
  <c r="M35" i="34" a="1"/>
  <c r="M35" i="34" s="1"/>
  <c r="N35" i="34" a="1"/>
  <c r="N35" i="34"/>
  <c r="O35" i="34" a="1"/>
  <c r="O35" i="34" s="1"/>
  <c r="G36" i="34" a="1"/>
  <c r="G36" i="34" s="1"/>
  <c r="H36" i="34" a="1"/>
  <c r="H36" i="34" s="1"/>
  <c r="I36" i="34" a="1"/>
  <c r="I36" i="34" s="1"/>
  <c r="J36" i="34" a="1"/>
  <c r="J36" i="34" s="1"/>
  <c r="K36" i="34" a="1"/>
  <c r="K36" i="34"/>
  <c r="L36" i="34" a="1"/>
  <c r="L36" i="34" s="1"/>
  <c r="M36" i="34" a="1"/>
  <c r="M36" i="34" s="1"/>
  <c r="N36" i="34" a="1"/>
  <c r="N36" i="34" s="1"/>
  <c r="O36" i="34" a="1"/>
  <c r="O36" i="34" s="1"/>
  <c r="G37" i="34" a="1"/>
  <c r="G37" i="34" s="1"/>
  <c r="H37" i="34" a="1"/>
  <c r="H37" i="34"/>
  <c r="I37" i="34" a="1"/>
  <c r="I37" i="34" s="1"/>
  <c r="J37" i="34" a="1"/>
  <c r="J37" i="34" s="1"/>
  <c r="K37" i="34" a="1"/>
  <c r="K37" i="34" s="1"/>
  <c r="L37" i="34" a="1"/>
  <c r="L37" i="34" s="1"/>
  <c r="M37" i="34" a="1"/>
  <c r="M37" i="34" s="1"/>
  <c r="N37" i="34" a="1"/>
  <c r="N37" i="34" s="1"/>
  <c r="O37" i="34" a="1"/>
  <c r="O37" i="34" s="1"/>
  <c r="G38" i="34" a="1"/>
  <c r="G38" i="34"/>
  <c r="H38" i="34" a="1"/>
  <c r="H38" i="34" s="1"/>
  <c r="I38" i="34" a="1"/>
  <c r="I38" i="34" s="1"/>
  <c r="J38" i="34" a="1"/>
  <c r="J38" i="34" s="1"/>
  <c r="K38" i="34" a="1"/>
  <c r="K38" i="34" s="1"/>
  <c r="L38" i="34" a="1"/>
  <c r="L38" i="34" s="1"/>
  <c r="M38" i="34" a="1"/>
  <c r="M38" i="34" s="1"/>
  <c r="N38" i="34" a="1"/>
  <c r="N38" i="34" s="1"/>
  <c r="O38" i="34" a="1"/>
  <c r="O38" i="34"/>
  <c r="G39" i="34" a="1"/>
  <c r="G39" i="34" s="1"/>
  <c r="H39" i="34" a="1"/>
  <c r="H39" i="34" s="1"/>
  <c r="I39" i="34" a="1"/>
  <c r="I39" i="34" s="1"/>
  <c r="J39" i="34" a="1"/>
  <c r="J39" i="34" s="1"/>
  <c r="K39" i="34" a="1"/>
  <c r="K39" i="34" s="1"/>
  <c r="L39" i="34" a="1"/>
  <c r="L39" i="34" s="1"/>
  <c r="M39" i="34" a="1"/>
  <c r="M39" i="34" s="1"/>
  <c r="N39" i="34" a="1"/>
  <c r="N39" i="34"/>
  <c r="O39" i="34" a="1"/>
  <c r="O39" i="34" s="1"/>
  <c r="G40" i="34" a="1"/>
  <c r="G40" i="34" s="1"/>
  <c r="H40" i="34" a="1"/>
  <c r="H40" i="34" s="1"/>
  <c r="I40" i="34" a="1"/>
  <c r="I40" i="34" s="1"/>
  <c r="J40" i="34" a="1"/>
  <c r="J40" i="34" s="1"/>
  <c r="K40" i="34" a="1"/>
  <c r="K40" i="34" s="1"/>
  <c r="L40" i="34" a="1"/>
  <c r="L40" i="34" s="1"/>
  <c r="M40" i="34" a="1"/>
  <c r="M40" i="34"/>
  <c r="N40" i="34" a="1"/>
  <c r="N40" i="34" s="1"/>
  <c r="O40" i="34" a="1"/>
  <c r="O40" i="34" s="1"/>
  <c r="G41" i="34" a="1"/>
  <c r="G41" i="34" s="1"/>
  <c r="H41" i="34" a="1"/>
  <c r="H41" i="34" s="1"/>
  <c r="I41" i="34" a="1"/>
  <c r="I41" i="34" s="1"/>
  <c r="J41" i="34" a="1"/>
  <c r="J41" i="34" s="1"/>
  <c r="K41" i="34" a="1"/>
  <c r="K41" i="34" s="1"/>
  <c r="L41" i="34" a="1"/>
  <c r="L41" i="34"/>
  <c r="M41" i="34" a="1"/>
  <c r="M41" i="34" s="1"/>
  <c r="N41" i="34" a="1"/>
  <c r="N41" i="34" s="1"/>
  <c r="O41" i="34" a="1"/>
  <c r="O41" i="34" s="1"/>
  <c r="G42" i="34" a="1"/>
  <c r="G42" i="34" s="1"/>
  <c r="H42" i="34" a="1"/>
  <c r="H42" i="34" s="1"/>
  <c r="I42" i="34" a="1"/>
  <c r="I42" i="34" s="1"/>
  <c r="J42" i="34" a="1"/>
  <c r="J42" i="34" s="1"/>
  <c r="K42" i="34" a="1"/>
  <c r="K42" i="34"/>
  <c r="L42" i="34" a="1"/>
  <c r="L42" i="34" s="1"/>
  <c r="M42" i="34" a="1"/>
  <c r="M42" i="34" s="1"/>
  <c r="N42" i="34" a="1"/>
  <c r="N42" i="34" s="1"/>
  <c r="O42" i="34" a="1"/>
  <c r="O42" i="34" s="1"/>
  <c r="G43" i="34" a="1"/>
  <c r="G43" i="34" s="1"/>
  <c r="H43" i="34" a="1"/>
  <c r="H43" i="34" s="1"/>
  <c r="I43" i="34" a="1"/>
  <c r="I43" i="34" s="1"/>
  <c r="J43" i="34" a="1"/>
  <c r="J43" i="34"/>
  <c r="K43" i="34" a="1"/>
  <c r="K43" i="34" s="1"/>
  <c r="L43" i="34" a="1"/>
  <c r="L43" i="34" s="1"/>
  <c r="M43" i="34" a="1"/>
  <c r="M43" i="34" s="1"/>
  <c r="N43" i="34" a="1"/>
  <c r="N43" i="34" s="1"/>
  <c r="O43" i="34" a="1"/>
  <c r="O43" i="34" s="1"/>
  <c r="G44" i="34" a="1"/>
  <c r="G44" i="34" s="1"/>
  <c r="H44" i="34" a="1"/>
  <c r="H44" i="34" s="1"/>
  <c r="I44" i="34" a="1"/>
  <c r="I44" i="34"/>
  <c r="J44" i="34" a="1"/>
  <c r="J44" i="34" s="1"/>
  <c r="K44" i="34" a="1"/>
  <c r="K44" i="34" s="1"/>
  <c r="L44" i="34" a="1"/>
  <c r="L44" i="34" s="1"/>
  <c r="M44" i="34" a="1"/>
  <c r="M44" i="34" s="1"/>
  <c r="N44" i="34" a="1"/>
  <c r="N44" i="34" s="1"/>
  <c r="O44" i="34" a="1"/>
  <c r="O44" i="34" s="1"/>
  <c r="G45" i="34" a="1"/>
  <c r="G45" i="34" s="1"/>
  <c r="H45" i="34" a="1"/>
  <c r="H45" i="34"/>
  <c r="I45" i="34" a="1"/>
  <c r="I45" i="34" s="1"/>
  <c r="J45" i="34" a="1"/>
  <c r="J45" i="34" s="1"/>
  <c r="K45" i="34" a="1"/>
  <c r="K45" i="34" s="1"/>
  <c r="L45" i="34" a="1"/>
  <c r="L45" i="34" s="1"/>
  <c r="M45" i="34" a="1"/>
  <c r="M45" i="34" s="1"/>
  <c r="N45" i="34" a="1"/>
  <c r="N45" i="34" s="1"/>
  <c r="O45" i="34" a="1"/>
  <c r="O45" i="34" s="1"/>
  <c r="G46" i="34" a="1"/>
  <c r="G46" i="34"/>
  <c r="H46" i="34" a="1"/>
  <c r="H46" i="34" s="1"/>
  <c r="I46" i="34" a="1"/>
  <c r="I46" i="34" s="1"/>
  <c r="J46" i="34" a="1"/>
  <c r="J46" i="34" s="1"/>
  <c r="K46" i="34" a="1"/>
  <c r="K46" i="34" s="1"/>
  <c r="L46" i="34" a="1"/>
  <c r="L46" i="34" s="1"/>
  <c r="M46" i="34" a="1"/>
  <c r="M46" i="34" s="1"/>
  <c r="N46" i="34" a="1"/>
  <c r="N46" i="34" s="1"/>
  <c r="O46" i="34" a="1"/>
  <c r="O46" i="34"/>
  <c r="G47" i="34" a="1"/>
  <c r="G47" i="34" s="1"/>
  <c r="H47" i="34" a="1"/>
  <c r="H47" i="34" s="1"/>
  <c r="I47" i="34" a="1"/>
  <c r="I47" i="34" s="1"/>
  <c r="J47" i="34" a="1"/>
  <c r="J47" i="34" s="1"/>
  <c r="K47" i="34" a="1"/>
  <c r="K47" i="34" s="1"/>
  <c r="L47" i="34" a="1"/>
  <c r="L47" i="34" s="1"/>
  <c r="M47" i="34" a="1"/>
  <c r="M47" i="34" s="1"/>
  <c r="N47" i="34" a="1"/>
  <c r="N47" i="34"/>
  <c r="O47" i="34" a="1"/>
  <c r="O47" i="34" s="1"/>
  <c r="G48" i="34" a="1"/>
  <c r="G48" i="34" s="1"/>
  <c r="H48" i="34" a="1"/>
  <c r="H48" i="34" s="1"/>
  <c r="I48" i="34" a="1"/>
  <c r="I48" i="34" s="1"/>
  <c r="J48" i="34" a="1"/>
  <c r="J48" i="34" s="1"/>
  <c r="K48" i="34" a="1"/>
  <c r="K48" i="34" s="1"/>
  <c r="L48" i="34" a="1"/>
  <c r="L48" i="34" s="1"/>
  <c r="M48" i="34" a="1"/>
  <c r="M48" i="34"/>
  <c r="N48" i="34" a="1"/>
  <c r="N48" i="34" s="1"/>
  <c r="O48" i="34" a="1"/>
  <c r="O48" i="34" s="1"/>
  <c r="G49" i="34" a="1"/>
  <c r="G49" i="34" s="1"/>
  <c r="H49" i="34" a="1"/>
  <c r="H49" i="34" s="1"/>
  <c r="I49" i="34" a="1"/>
  <c r="I49" i="34" s="1"/>
  <c r="J49" i="34" a="1"/>
  <c r="J49" i="34" s="1"/>
  <c r="K49" i="34" a="1"/>
  <c r="K49" i="34" s="1"/>
  <c r="L49" i="34" a="1"/>
  <c r="L49" i="34"/>
  <c r="M49" i="34" a="1"/>
  <c r="M49" i="34" s="1"/>
  <c r="N49" i="34" a="1"/>
  <c r="N49" i="34" s="1"/>
  <c r="O49" i="34" a="1"/>
  <c r="O49" i="34" s="1"/>
  <c r="G50" i="34" a="1"/>
  <c r="G50" i="34" s="1"/>
  <c r="H50" i="34" a="1"/>
  <c r="H50" i="34" s="1"/>
  <c r="I50" i="34" a="1"/>
  <c r="I50" i="34" s="1"/>
  <c r="J50" i="34" a="1"/>
  <c r="J50" i="34" s="1"/>
  <c r="K50" i="34" a="1"/>
  <c r="K50" i="34"/>
  <c r="L50" i="34" a="1"/>
  <c r="L50" i="34" s="1"/>
  <c r="M50" i="34" a="1"/>
  <c r="M50" i="34" s="1"/>
  <c r="N50" i="34" a="1"/>
  <c r="N50" i="34" s="1"/>
  <c r="O50" i="34" a="1"/>
  <c r="O50" i="34" s="1"/>
  <c r="G51" i="34" a="1"/>
  <c r="G51" i="34" s="1"/>
  <c r="H51" i="34" a="1"/>
  <c r="H51" i="34" s="1"/>
  <c r="I51" i="34" a="1"/>
  <c r="I51" i="34" s="1"/>
  <c r="J51" i="34" a="1"/>
  <c r="J51" i="34"/>
  <c r="K51" i="34" a="1"/>
  <c r="K51" i="34" s="1"/>
  <c r="L51" i="34" a="1"/>
  <c r="L51" i="34" s="1"/>
  <c r="M51" i="34" a="1"/>
  <c r="M51" i="34" s="1"/>
  <c r="N51" i="34" a="1"/>
  <c r="N51" i="34" s="1"/>
  <c r="O51" i="34" a="1"/>
  <c r="O51" i="34" s="1"/>
  <c r="G52" i="34" a="1"/>
  <c r="G52" i="34" s="1"/>
  <c r="H52" i="34" a="1"/>
  <c r="H52" i="34" s="1"/>
  <c r="I52" i="34" a="1"/>
  <c r="I52" i="34"/>
  <c r="J52" i="34" a="1"/>
  <c r="J52" i="34" s="1"/>
  <c r="K52" i="34" a="1"/>
  <c r="K52" i="34" s="1"/>
  <c r="L52" i="34" a="1"/>
  <c r="L52" i="34" s="1"/>
  <c r="M52" i="34" a="1"/>
  <c r="M52" i="34" s="1"/>
  <c r="N52" i="34" a="1"/>
  <c r="N52" i="34" s="1"/>
  <c r="O52" i="34" a="1"/>
  <c r="O52" i="34" s="1"/>
  <c r="G53" i="34" a="1"/>
  <c r="G53" i="34" s="1"/>
  <c r="H53" i="34" a="1"/>
  <c r="H53" i="34"/>
  <c r="I53" i="34" a="1"/>
  <c r="I53" i="34" s="1"/>
  <c r="J53" i="34" a="1"/>
  <c r="J53" i="34" s="1"/>
  <c r="K53" i="34" a="1"/>
  <c r="K53" i="34" s="1"/>
  <c r="L53" i="34" a="1"/>
  <c r="L53" i="34" s="1"/>
  <c r="M53" i="34" a="1"/>
  <c r="M53" i="34" s="1"/>
  <c r="N53" i="34" a="1"/>
  <c r="N53" i="34" s="1"/>
  <c r="O53" i="34" a="1"/>
  <c r="O53" i="34" s="1"/>
  <c r="G54" i="34" a="1"/>
  <c r="G54" i="34"/>
  <c r="H54" i="34" a="1"/>
  <c r="H54" i="34" s="1"/>
  <c r="I54" i="34" a="1"/>
  <c r="I54" i="34" s="1"/>
  <c r="J54" i="34" a="1"/>
  <c r="J54" i="34" s="1"/>
  <c r="K54" i="34" a="1"/>
  <c r="K54" i="34" s="1"/>
  <c r="L54" i="34" a="1"/>
  <c r="L54" i="34" s="1"/>
  <c r="M54" i="34" a="1"/>
  <c r="M54" i="34" s="1"/>
  <c r="N54" i="34" a="1"/>
  <c r="N54" i="34" s="1"/>
  <c r="O54" i="34" a="1"/>
  <c r="O54" i="34"/>
  <c r="G55" i="34" a="1"/>
  <c r="G55" i="34" s="1"/>
  <c r="H55" i="34" a="1"/>
  <c r="H55" i="34" s="1"/>
  <c r="I55" i="34" a="1"/>
  <c r="I55" i="34" s="1"/>
  <c r="J55" i="34" a="1"/>
  <c r="J55" i="34" s="1"/>
  <c r="K55" i="34" a="1"/>
  <c r="K55" i="34" s="1"/>
  <c r="L55" i="34" a="1"/>
  <c r="L55" i="34" s="1"/>
  <c r="M55" i="34" a="1"/>
  <c r="M55" i="34" s="1"/>
  <c r="N55" i="34" a="1"/>
  <c r="N55" i="34"/>
  <c r="O55" i="34" a="1"/>
  <c r="O55" i="34" s="1"/>
  <c r="G56" i="34" a="1"/>
  <c r="G56" i="34" s="1"/>
  <c r="H56" i="34" a="1"/>
  <c r="H56" i="34" s="1"/>
  <c r="I56" i="34" a="1"/>
  <c r="I56" i="34" s="1"/>
  <c r="J56" i="34" a="1"/>
  <c r="J56" i="34" s="1"/>
  <c r="K56" i="34" a="1"/>
  <c r="K56" i="34" s="1"/>
  <c r="L56" i="34" a="1"/>
  <c r="L56" i="34" s="1"/>
  <c r="M56" i="34" a="1"/>
  <c r="M56" i="34"/>
  <c r="N56" i="34" a="1"/>
  <c r="N56" i="34" s="1"/>
  <c r="O56" i="34" a="1"/>
  <c r="O56" i="34" s="1"/>
  <c r="G57" i="34" a="1"/>
  <c r="G57" i="34" s="1"/>
  <c r="H57" i="34" a="1"/>
  <c r="H57" i="34" s="1"/>
  <c r="I57" i="34" a="1"/>
  <c r="I57" i="34" s="1"/>
  <c r="J57" i="34" a="1"/>
  <c r="J57" i="34" s="1"/>
  <c r="K57" i="34" a="1"/>
  <c r="K57" i="34" s="1"/>
  <c r="L57" i="34" a="1"/>
  <c r="L57" i="34"/>
  <c r="M57" i="34" a="1"/>
  <c r="M57" i="34" s="1"/>
  <c r="N57" i="34" a="1"/>
  <c r="N57" i="34" s="1"/>
  <c r="O57" i="34" a="1"/>
  <c r="O57" i="34" s="1"/>
  <c r="G58" i="34" a="1"/>
  <c r="G58" i="34" s="1"/>
  <c r="H58" i="34" a="1"/>
  <c r="H58" i="34" s="1"/>
  <c r="I58" i="34" a="1"/>
  <c r="I58" i="34" s="1"/>
  <c r="J58" i="34" a="1"/>
  <c r="J58" i="34" s="1"/>
  <c r="K58" i="34" a="1"/>
  <c r="K58" i="34"/>
  <c r="L58" i="34" a="1"/>
  <c r="L58" i="34" s="1"/>
  <c r="M58" i="34" a="1"/>
  <c r="M58" i="34" s="1"/>
  <c r="N58" i="34" a="1"/>
  <c r="N58" i="34" s="1"/>
  <c r="O58" i="34" a="1"/>
  <c r="O58" i="34" s="1"/>
  <c r="G59" i="34" a="1"/>
  <c r="G59" i="34" s="1"/>
  <c r="H59" i="34" a="1"/>
  <c r="H59" i="34" s="1"/>
  <c r="I59" i="34" a="1"/>
  <c r="I59" i="34" s="1"/>
  <c r="J59" i="34" a="1"/>
  <c r="J59" i="34"/>
  <c r="K59" i="34" a="1"/>
  <c r="K59" i="34" s="1"/>
  <c r="L59" i="34" a="1"/>
  <c r="L59" i="34" s="1"/>
  <c r="M59" i="34" a="1"/>
  <c r="M59" i="34" s="1"/>
  <c r="N59" i="34" a="1"/>
  <c r="N59" i="34" s="1"/>
  <c r="O59" i="34" a="1"/>
  <c r="O59" i="34" s="1"/>
  <c r="G60" i="34" a="1"/>
  <c r="G60" i="34" s="1"/>
  <c r="H60" i="34" a="1"/>
  <c r="H60" i="34" s="1"/>
  <c r="I60" i="34" a="1"/>
  <c r="I60" i="34"/>
  <c r="J60" i="34" a="1"/>
  <c r="J60" i="34" s="1"/>
  <c r="K60" i="34" a="1"/>
  <c r="K60" i="34" s="1"/>
  <c r="L60" i="34" a="1"/>
  <c r="L60" i="34" s="1"/>
  <c r="M60" i="34" a="1"/>
  <c r="M60" i="34" s="1"/>
  <c r="N60" i="34" a="1"/>
  <c r="N60" i="34" s="1"/>
  <c r="O60" i="34" a="1"/>
  <c r="O60" i="34" s="1"/>
  <c r="G61" i="34" a="1"/>
  <c r="G61" i="34" s="1"/>
  <c r="H61" i="34" a="1"/>
  <c r="H61" i="34"/>
  <c r="I61" i="34" a="1"/>
  <c r="I61" i="34" s="1"/>
  <c r="J61" i="34" a="1"/>
  <c r="J61" i="34" s="1"/>
  <c r="K61" i="34" a="1"/>
  <c r="K61" i="34" s="1"/>
  <c r="L61" i="34" a="1"/>
  <c r="L61" i="34" s="1"/>
  <c r="M61" i="34" a="1"/>
  <c r="M61" i="34" s="1"/>
  <c r="N61" i="34" a="1"/>
  <c r="N61" i="34" s="1"/>
  <c r="O61" i="34" a="1"/>
  <c r="O61" i="34" s="1"/>
  <c r="G62" i="34" a="1"/>
  <c r="G62" i="34"/>
  <c r="H62" i="34" a="1"/>
  <c r="H62" i="34" s="1"/>
  <c r="I62" i="34" a="1"/>
  <c r="I62" i="34" s="1"/>
  <c r="J62" i="34" a="1"/>
  <c r="J62" i="34" s="1"/>
  <c r="K62" i="34" a="1"/>
  <c r="K62" i="34" s="1"/>
  <c r="L62" i="34" a="1"/>
  <c r="L62" i="34" s="1"/>
  <c r="M62" i="34" a="1"/>
  <c r="M62" i="34" s="1"/>
  <c r="N62" i="34" a="1"/>
  <c r="N62" i="34" s="1"/>
  <c r="O62" i="34" a="1"/>
  <c r="O62" i="34"/>
  <c r="G63" i="34" a="1"/>
  <c r="G63" i="34" s="1"/>
  <c r="H63" i="34" a="1"/>
  <c r="H63" i="34" s="1"/>
  <c r="I63" i="34" a="1"/>
  <c r="I63" i="34" s="1"/>
  <c r="J63" i="34" a="1"/>
  <c r="J63" i="34" s="1"/>
  <c r="K63" i="34" a="1"/>
  <c r="K63" i="34" s="1"/>
  <c r="L63" i="34" a="1"/>
  <c r="L63" i="34" s="1"/>
  <c r="M63" i="34" a="1"/>
  <c r="M63" i="34" s="1"/>
  <c r="N63" i="34" a="1"/>
  <c r="N63" i="34"/>
  <c r="O63" i="34" a="1"/>
  <c r="O63" i="34" s="1"/>
  <c r="G64" i="34" a="1"/>
  <c r="G64" i="34" s="1"/>
  <c r="H64" i="34" a="1"/>
  <c r="H64" i="34" s="1"/>
  <c r="I64" i="34" a="1"/>
  <c r="I64" i="34" s="1"/>
  <c r="J64" i="34" a="1"/>
  <c r="J64" i="34" s="1"/>
  <c r="K64" i="34" a="1"/>
  <c r="K64" i="34" s="1"/>
  <c r="L64" i="34" a="1"/>
  <c r="L64" i="34" s="1"/>
  <c r="M64" i="34" a="1"/>
  <c r="M64" i="34" s="1"/>
  <c r="N64" i="34" a="1"/>
  <c r="N64" i="34" s="1"/>
  <c r="O64" i="34" a="1"/>
  <c r="O64" i="34" s="1"/>
  <c r="G65" i="34" a="1"/>
  <c r="G65" i="34" s="1"/>
  <c r="H65" i="34" a="1"/>
  <c r="H65" i="34" s="1"/>
  <c r="I65" i="34" a="1"/>
  <c r="I65" i="34" s="1"/>
  <c r="J65" i="34" a="1"/>
  <c r="J65" i="34"/>
  <c r="K65" i="34" a="1"/>
  <c r="K65" i="34" s="1"/>
  <c r="L65" i="34" a="1"/>
  <c r="L65" i="34" s="1"/>
  <c r="M65" i="34" a="1"/>
  <c r="M65" i="34" s="1"/>
  <c r="N65" i="34" a="1"/>
  <c r="N65" i="34" s="1"/>
  <c r="O65" i="34" a="1"/>
  <c r="O65" i="34" s="1"/>
  <c r="G66" i="34" a="1"/>
  <c r="G66" i="34" s="1"/>
  <c r="H66" i="34" a="1"/>
  <c r="H66" i="34" s="1"/>
  <c r="I66" i="34" a="1"/>
  <c r="I66" i="34" s="1"/>
  <c r="J66" i="34" a="1"/>
  <c r="J66" i="34" s="1"/>
  <c r="K66" i="34" a="1"/>
  <c r="K66" i="34"/>
  <c r="L66" i="34" a="1"/>
  <c r="L66" i="34" s="1"/>
  <c r="M66" i="34" a="1"/>
  <c r="M66" i="34" s="1"/>
  <c r="N66" i="34" a="1"/>
  <c r="N66" i="34" s="1"/>
  <c r="O66" i="34" a="1"/>
  <c r="O66" i="34" s="1"/>
  <c r="G67" i="34" a="1"/>
  <c r="G67" i="34" s="1"/>
  <c r="H67" i="34" a="1"/>
  <c r="H67" i="34" s="1"/>
  <c r="I67" i="34" a="1"/>
  <c r="I67" i="34" s="1"/>
  <c r="J67" i="34" a="1"/>
  <c r="J67" i="34"/>
  <c r="K67" i="34" a="1"/>
  <c r="K67" i="34" s="1"/>
  <c r="L67" i="34" a="1"/>
  <c r="L67" i="34" s="1"/>
  <c r="M67" i="34" a="1"/>
  <c r="M67" i="34" s="1"/>
  <c r="N67" i="34" a="1"/>
  <c r="N67" i="34" s="1"/>
  <c r="O67" i="34" a="1"/>
  <c r="O67" i="34" s="1"/>
  <c r="G68" i="34" a="1"/>
  <c r="G68" i="34" s="1"/>
  <c r="H68" i="34" a="1"/>
  <c r="H68" i="34" s="1"/>
  <c r="I68" i="34" a="1"/>
  <c r="I68" i="34" s="1"/>
  <c r="J68" i="34" a="1"/>
  <c r="J68" i="34" s="1"/>
  <c r="K68" i="34" a="1"/>
  <c r="K68" i="34" s="1"/>
  <c r="L68" i="34" a="1"/>
  <c r="L68" i="34" s="1"/>
  <c r="M68" i="34" a="1"/>
  <c r="M68" i="34" s="1"/>
  <c r="N68" i="34" a="1"/>
  <c r="N68" i="34" s="1"/>
  <c r="O68" i="34" a="1"/>
  <c r="O68" i="34"/>
  <c r="G69" i="34" a="1"/>
  <c r="G69" i="34" s="1"/>
  <c r="H69" i="34" a="1"/>
  <c r="H69" i="34" s="1"/>
  <c r="I69" i="34" a="1"/>
  <c r="I69" i="34" s="1"/>
  <c r="J69" i="34" a="1"/>
  <c r="J69" i="34" s="1"/>
  <c r="K69" i="34" a="1"/>
  <c r="K69" i="34" s="1"/>
  <c r="L69" i="34" a="1"/>
  <c r="L69" i="34" s="1"/>
  <c r="M69" i="34" a="1"/>
  <c r="M69" i="34" s="1"/>
  <c r="N69" i="34" a="1"/>
  <c r="N69" i="34" s="1"/>
  <c r="O69" i="34" a="1"/>
  <c r="O69" i="34" s="1"/>
  <c r="G70" i="34" a="1"/>
  <c r="G70" i="34"/>
  <c r="H70" i="34" a="1"/>
  <c r="H70" i="34" s="1"/>
  <c r="I70" i="34" a="1"/>
  <c r="I70" i="34" s="1"/>
  <c r="J70" i="34" a="1"/>
  <c r="J70" i="34"/>
  <c r="K70" i="34" a="1"/>
  <c r="K70" i="34" s="1"/>
  <c r="L70" i="34" a="1"/>
  <c r="L70" i="34" s="1"/>
  <c r="M70" i="34" a="1"/>
  <c r="M70" i="34" s="1"/>
  <c r="N70" i="34" a="1"/>
  <c r="N70" i="34" s="1"/>
  <c r="O70" i="34" a="1"/>
  <c r="O70" i="34" s="1"/>
  <c r="G71" i="34" a="1"/>
  <c r="G71" i="34" s="1"/>
  <c r="H71" i="34" a="1"/>
  <c r="H71" i="34" s="1"/>
  <c r="I71" i="34" a="1"/>
  <c r="I71" i="34" s="1"/>
  <c r="J71" i="34" a="1"/>
  <c r="J71" i="34" s="1"/>
  <c r="K71" i="34" a="1"/>
  <c r="K71" i="34" s="1"/>
  <c r="L71" i="34" a="1"/>
  <c r="L71" i="34" s="1"/>
  <c r="M71" i="34" a="1"/>
  <c r="M71" i="34" s="1"/>
  <c r="N71" i="34" a="1"/>
  <c r="N71" i="34" s="1"/>
  <c r="O71" i="34" a="1"/>
  <c r="O71" i="34" s="1"/>
  <c r="G72" i="34" a="1"/>
  <c r="G72" i="34" s="1"/>
  <c r="H72" i="34" a="1"/>
  <c r="H72" i="34"/>
  <c r="I72" i="34" a="1"/>
  <c r="I72" i="34" s="1"/>
  <c r="J72" i="34" a="1"/>
  <c r="J72" i="34" s="1"/>
  <c r="K72" i="34" a="1"/>
  <c r="K72" i="34" s="1"/>
  <c r="L72" i="34" a="1"/>
  <c r="L72" i="34" s="1"/>
  <c r="M72" i="34" a="1"/>
  <c r="M72" i="34" s="1"/>
  <c r="N72" i="34" a="1"/>
  <c r="N72" i="34" s="1"/>
  <c r="O72" i="34" a="1"/>
  <c r="O72" i="34" s="1"/>
  <c r="G73" i="34" a="1"/>
  <c r="G73" i="34" s="1"/>
  <c r="H73" i="34" a="1"/>
  <c r="H73" i="34" s="1"/>
  <c r="I73" i="34" a="1"/>
  <c r="I73" i="34" s="1"/>
  <c r="J73" i="34" a="1"/>
  <c r="J73" i="34" s="1"/>
  <c r="K73" i="34" a="1"/>
  <c r="K73" i="34" s="1"/>
  <c r="L73" i="34" a="1"/>
  <c r="L73" i="34" s="1"/>
  <c r="M73" i="34" a="1"/>
  <c r="M73" i="34" s="1"/>
  <c r="N73" i="34" a="1"/>
  <c r="N73" i="34" s="1"/>
  <c r="O73" i="34" a="1"/>
  <c r="O73" i="34"/>
  <c r="G74" i="34" a="1"/>
  <c r="G74" i="34" s="1"/>
  <c r="H74" i="34" a="1"/>
  <c r="H74" i="34"/>
  <c r="I74" i="34" a="1"/>
  <c r="I74" i="34" s="1"/>
  <c r="J74" i="34" a="1"/>
  <c r="J74" i="34" s="1"/>
  <c r="K74" i="34" a="1"/>
  <c r="K74" i="34" s="1"/>
  <c r="L74" i="34" a="1"/>
  <c r="L74" i="34" s="1"/>
  <c r="M74" i="34" a="1"/>
  <c r="M74" i="34" s="1"/>
  <c r="N74" i="34" a="1"/>
  <c r="N74" i="34" s="1"/>
  <c r="O74" i="34" a="1"/>
  <c r="O74" i="34" s="1"/>
  <c r="G75" i="34" a="1"/>
  <c r="G75" i="34" s="1"/>
  <c r="H75" i="34" a="1"/>
  <c r="H75" i="34" s="1"/>
  <c r="I75" i="34" a="1"/>
  <c r="I75" i="34" s="1"/>
  <c r="J75" i="34" a="1"/>
  <c r="J75" i="34" s="1"/>
  <c r="K75" i="34" a="1"/>
  <c r="K75" i="34" s="1"/>
  <c r="L75" i="34" a="1"/>
  <c r="L75" i="34" s="1"/>
  <c r="M75" i="34" a="1"/>
  <c r="M75" i="34"/>
  <c r="N75" i="34" a="1"/>
  <c r="N75" i="34" s="1"/>
  <c r="O75" i="34" a="1"/>
  <c r="O75" i="34"/>
  <c r="G76" i="34" a="1"/>
  <c r="G76" i="34" s="1"/>
  <c r="H76" i="34" a="1"/>
  <c r="H76" i="34" s="1"/>
  <c r="I76" i="34" a="1"/>
  <c r="I76" i="34" s="1"/>
  <c r="J76" i="34" a="1"/>
  <c r="J76" i="34" s="1"/>
  <c r="K76" i="34" a="1"/>
  <c r="K76" i="34" s="1"/>
  <c r="L76" i="34" a="1"/>
  <c r="L76" i="34" s="1"/>
  <c r="M76" i="34" a="1"/>
  <c r="M76" i="34" s="1"/>
  <c r="N76" i="34" a="1"/>
  <c r="N76" i="34" s="1"/>
  <c r="O76" i="34" a="1"/>
  <c r="O76" i="34" s="1"/>
  <c r="G77" i="34" a="1"/>
  <c r="G77" i="34" s="1"/>
  <c r="H77" i="34" a="1"/>
  <c r="H77" i="34" s="1"/>
  <c r="I77" i="34" a="1"/>
  <c r="I77" i="34" s="1"/>
  <c r="J77" i="34" a="1"/>
  <c r="J77" i="34" s="1"/>
  <c r="K77" i="34" a="1"/>
  <c r="K77" i="34"/>
  <c r="L77" i="34" a="1"/>
  <c r="L77" i="34" s="1"/>
  <c r="M77" i="34" a="1"/>
  <c r="M77" i="34"/>
  <c r="N77" i="34" a="1"/>
  <c r="N77" i="34" s="1"/>
  <c r="O77" i="34" a="1"/>
  <c r="O77" i="34" s="1"/>
  <c r="G78" i="34" a="1"/>
  <c r="G78" i="34" s="1"/>
  <c r="H78" i="34" a="1"/>
  <c r="H78" i="34" s="1"/>
  <c r="I78" i="34" a="1"/>
  <c r="I78" i="34" s="1"/>
  <c r="J78" i="34" a="1"/>
  <c r="J78" i="34" s="1"/>
  <c r="K78" i="34" a="1"/>
  <c r="K78" i="34" s="1"/>
  <c r="L78" i="34" a="1"/>
  <c r="L78" i="34" s="1"/>
  <c r="M78" i="34" a="1"/>
  <c r="M78" i="34" s="1"/>
  <c r="N78" i="34" a="1"/>
  <c r="N78" i="34" s="1"/>
  <c r="O78" i="34" a="1"/>
  <c r="O78" i="34" s="1"/>
  <c r="G79" i="34" a="1"/>
  <c r="G79" i="34" s="1"/>
  <c r="H79" i="34" a="1"/>
  <c r="H79" i="34" s="1"/>
  <c r="I79" i="34" a="1"/>
  <c r="I79" i="34"/>
  <c r="J79" i="34" a="1"/>
  <c r="J79" i="34" s="1"/>
  <c r="K79" i="34" a="1"/>
  <c r="K79" i="34"/>
  <c r="L79" i="34" a="1"/>
  <c r="L79" i="34" s="1"/>
  <c r="M79" i="34" a="1"/>
  <c r="M79" i="34" s="1"/>
  <c r="N79" i="34" a="1"/>
  <c r="N79" i="34" s="1"/>
  <c r="O79" i="34" a="1"/>
  <c r="O79" i="34" s="1"/>
  <c r="G80" i="34" a="1"/>
  <c r="G80" i="34" s="1"/>
  <c r="H80" i="34" a="1"/>
  <c r="H80" i="34" s="1"/>
  <c r="I80" i="34" a="1"/>
  <c r="I80" i="34" s="1"/>
  <c r="J80" i="34" a="1"/>
  <c r="J80" i="34" s="1"/>
  <c r="K80" i="34" a="1"/>
  <c r="K80" i="34" s="1"/>
  <c r="L80" i="34" a="1"/>
  <c r="L80" i="34" s="1"/>
  <c r="M80" i="34" a="1"/>
  <c r="M80" i="34" s="1"/>
  <c r="N80" i="34" a="1"/>
  <c r="N80" i="34" s="1"/>
  <c r="O80" i="34" a="1"/>
  <c r="O80" i="34"/>
  <c r="G81" i="34" a="1"/>
  <c r="G81" i="34" s="1"/>
  <c r="H81" i="34" a="1"/>
  <c r="H81" i="34" s="1"/>
  <c r="I81" i="34" a="1"/>
  <c r="I81" i="34" s="1"/>
  <c r="J81" i="34" a="1"/>
  <c r="J81" i="34" s="1"/>
  <c r="K81" i="34" a="1"/>
  <c r="K81" i="34" s="1"/>
  <c r="L81" i="34" a="1"/>
  <c r="L81" i="34"/>
  <c r="M81" i="34" a="1"/>
  <c r="M81" i="34" s="1"/>
  <c r="N81" i="34" a="1"/>
  <c r="N81" i="34"/>
  <c r="O81" i="34" a="1"/>
  <c r="O81" i="34" s="1"/>
  <c r="G82" i="34" a="1"/>
  <c r="G82" i="34" s="1"/>
  <c r="H82" i="34" a="1"/>
  <c r="H82" i="34" s="1"/>
  <c r="I82" i="34" a="1"/>
  <c r="I82" i="34" s="1"/>
  <c r="J82" i="34" a="1"/>
  <c r="J82" i="34" s="1"/>
  <c r="K82" i="34" a="1"/>
  <c r="K82" i="34"/>
  <c r="L82" i="34" a="1"/>
  <c r="L82" i="34" s="1"/>
  <c r="M82" i="34" a="1"/>
  <c r="M82" i="34"/>
  <c r="N82" i="34" a="1"/>
  <c r="N82" i="34" s="1"/>
  <c r="O82" i="34" a="1"/>
  <c r="O82" i="34" s="1"/>
  <c r="G83" i="34" a="1"/>
  <c r="G83" i="34" s="1"/>
  <c r="H83" i="34" a="1"/>
  <c r="H83" i="34" s="1"/>
  <c r="I83" i="34" a="1"/>
  <c r="I83" i="34" s="1"/>
  <c r="J83" i="34" a="1"/>
  <c r="J83" i="34"/>
  <c r="K83" i="34" a="1"/>
  <c r="K83" i="34" s="1"/>
  <c r="L83" i="34" a="1"/>
  <c r="L83" i="34"/>
  <c r="M83" i="34" a="1"/>
  <c r="M83" i="34" s="1"/>
  <c r="N83" i="34" a="1"/>
  <c r="N83" i="34" s="1"/>
  <c r="O83" i="34" a="1"/>
  <c r="O83" i="34" s="1"/>
  <c r="G84" i="34" a="1"/>
  <c r="G84" i="34" s="1"/>
  <c r="H84" i="34" a="1"/>
  <c r="H84" i="34" s="1"/>
  <c r="I84" i="34" a="1"/>
  <c r="I84" i="34" s="1"/>
  <c r="J84" i="34" a="1"/>
  <c r="J84" i="34" s="1"/>
  <c r="K84" i="34" a="1"/>
  <c r="K84" i="34" s="1"/>
  <c r="L84" i="34" a="1"/>
  <c r="L84" i="34" s="1"/>
  <c r="M84" i="34" a="1"/>
  <c r="M84" i="34" s="1"/>
  <c r="N84" i="34" a="1"/>
  <c r="N84" i="34" s="1"/>
  <c r="O84" i="34" a="1"/>
  <c r="O84" i="34" s="1"/>
  <c r="G85" i="34" a="1"/>
  <c r="G85" i="34" s="1"/>
  <c r="H85" i="34" a="1"/>
  <c r="H85" i="34" s="1"/>
  <c r="I85" i="34" a="1"/>
  <c r="I85" i="34" s="1"/>
  <c r="J85" i="34" a="1"/>
  <c r="J85" i="34" s="1"/>
  <c r="K85" i="34" a="1"/>
  <c r="K85" i="34" s="1"/>
  <c r="L85" i="34" a="1"/>
  <c r="L85" i="34" s="1"/>
  <c r="M85" i="34" a="1"/>
  <c r="M85" i="34" s="1"/>
  <c r="N85" i="34" a="1"/>
  <c r="N85" i="34" s="1"/>
  <c r="O85" i="34" a="1"/>
  <c r="O85" i="34" s="1"/>
  <c r="G86" i="34" a="1"/>
  <c r="G86" i="34" s="1"/>
  <c r="H86" i="34" a="1"/>
  <c r="H86" i="34" s="1"/>
  <c r="I86" i="34" a="1"/>
  <c r="I86" i="34" s="1"/>
  <c r="J86" i="34" a="1"/>
  <c r="J86" i="34" s="1"/>
  <c r="K86" i="34" a="1"/>
  <c r="K86" i="34" s="1"/>
  <c r="L86" i="34" a="1"/>
  <c r="L86" i="34" s="1"/>
  <c r="M86" i="34" a="1"/>
  <c r="M86" i="34" s="1"/>
  <c r="N86" i="34" a="1"/>
  <c r="N86" i="34" s="1"/>
  <c r="O86" i="34" a="1"/>
  <c r="O86" i="34" s="1"/>
  <c r="G87" i="34" a="1"/>
  <c r="G87" i="34" s="1"/>
  <c r="H87" i="34" a="1"/>
  <c r="H87" i="34" s="1"/>
  <c r="I87" i="34" a="1"/>
  <c r="I87" i="34" s="1"/>
  <c r="J87" i="34" a="1"/>
  <c r="J87" i="34" s="1"/>
  <c r="K87" i="34" a="1"/>
  <c r="K87" i="34" s="1"/>
  <c r="L87" i="34" a="1"/>
  <c r="L87" i="34" s="1"/>
  <c r="M87" i="34" a="1"/>
  <c r="M87" i="34" s="1"/>
  <c r="N87" i="34" a="1"/>
  <c r="N87" i="34" s="1"/>
  <c r="O87" i="34" a="1"/>
  <c r="O87" i="34" s="1"/>
  <c r="G88" i="34" a="1"/>
  <c r="G88" i="34" s="1"/>
  <c r="H88" i="34" a="1"/>
  <c r="H88" i="34" s="1"/>
  <c r="I88" i="34" a="1"/>
  <c r="I88" i="34" s="1"/>
  <c r="J88" i="34" a="1"/>
  <c r="J88" i="34" s="1"/>
  <c r="K88" i="34" a="1"/>
  <c r="K88" i="34" s="1"/>
  <c r="L88" i="34" a="1"/>
  <c r="L88" i="34" s="1"/>
  <c r="M88" i="34" a="1"/>
  <c r="M88" i="34" s="1"/>
  <c r="N88" i="34" a="1"/>
  <c r="N88" i="34" s="1"/>
  <c r="O88" i="34" a="1"/>
  <c r="O88" i="34" s="1"/>
  <c r="G89" i="34" a="1"/>
  <c r="G89" i="34" s="1"/>
  <c r="H89" i="34" a="1"/>
  <c r="H89" i="34" s="1"/>
  <c r="I89" i="34" a="1"/>
  <c r="I89" i="34" s="1"/>
  <c r="J89" i="34" a="1"/>
  <c r="J89" i="34" s="1"/>
  <c r="K89" i="34" a="1"/>
  <c r="K89" i="34" s="1"/>
  <c r="L89" i="34" a="1"/>
  <c r="L89" i="34" s="1"/>
  <c r="M89" i="34" a="1"/>
  <c r="M89" i="34" s="1"/>
  <c r="N89" i="34" a="1"/>
  <c r="N89" i="34" s="1"/>
  <c r="O89" i="34" a="1"/>
  <c r="O89" i="34" s="1"/>
  <c r="G90" i="34" a="1"/>
  <c r="G90" i="34" s="1"/>
  <c r="H90" i="34" a="1"/>
  <c r="H90" i="34" s="1"/>
  <c r="I90" i="34" a="1"/>
  <c r="I90" i="34" s="1"/>
  <c r="J90" i="34" a="1"/>
  <c r="J90" i="34" s="1"/>
  <c r="K90" i="34" a="1"/>
  <c r="K90" i="34" s="1"/>
  <c r="L90" i="34" a="1"/>
  <c r="L90" i="34" s="1"/>
  <c r="M90" i="34" a="1"/>
  <c r="M90" i="34" s="1"/>
  <c r="N90" i="34" a="1"/>
  <c r="N90" i="34" s="1"/>
  <c r="O90" i="34" a="1"/>
  <c r="O90" i="34" s="1"/>
  <c r="G91" i="34" a="1"/>
  <c r="G91" i="34" s="1"/>
  <c r="H91" i="34" a="1"/>
  <c r="H91" i="34" s="1"/>
  <c r="I91" i="34" a="1"/>
  <c r="I91" i="34" s="1"/>
  <c r="J91" i="34" a="1"/>
  <c r="J91" i="34" s="1"/>
  <c r="K91" i="34" a="1"/>
  <c r="K91" i="34" s="1"/>
  <c r="L91" i="34" a="1"/>
  <c r="L91" i="34" s="1"/>
  <c r="M91" i="34" a="1"/>
  <c r="M91" i="34" s="1"/>
  <c r="N91" i="34" a="1"/>
  <c r="N91" i="34" s="1"/>
  <c r="O91" i="34" a="1"/>
  <c r="O91" i="34" s="1"/>
  <c r="G92" i="34" a="1"/>
  <c r="G92" i="34" s="1"/>
  <c r="H92" i="34" a="1"/>
  <c r="H92" i="34" s="1"/>
  <c r="I92" i="34" a="1"/>
  <c r="I92" i="34" s="1"/>
  <c r="J92" i="34" a="1"/>
  <c r="J92" i="34" s="1"/>
  <c r="K92" i="34" a="1"/>
  <c r="K92" i="34" s="1"/>
  <c r="L92" i="34" a="1"/>
  <c r="L92" i="34" s="1"/>
  <c r="M92" i="34" a="1"/>
  <c r="M92" i="34" s="1"/>
  <c r="N92" i="34" a="1"/>
  <c r="N92" i="34" s="1"/>
  <c r="O92" i="34" a="1"/>
  <c r="O92" i="34" s="1"/>
  <c r="H2" i="34" a="1"/>
  <c r="H2" i="34" s="1"/>
  <c r="I2" i="34" a="1"/>
  <c r="I2" i="34"/>
  <c r="J2" i="34" a="1"/>
  <c r="J2" i="34" s="1"/>
  <c r="K2" i="34" a="1"/>
  <c r="K2" i="34" s="1"/>
  <c r="L2" i="34" a="1"/>
  <c r="L2" i="34" s="1"/>
  <c r="M2" i="34" a="1"/>
  <c r="M2" i="34" s="1"/>
  <c r="N2" i="34" a="1"/>
  <c r="N2" i="34" s="1"/>
  <c r="O2" i="34" a="1"/>
  <c r="O2" i="34" s="1"/>
  <c r="G2" i="34" a="1"/>
  <c r="G2" i="34" s="1"/>
  <c r="S4" i="28"/>
  <c r="S5" i="28"/>
  <c r="S6" i="28"/>
  <c r="S7" i="28"/>
  <c r="S8" i="28"/>
  <c r="S9" i="28"/>
  <c r="S10" i="28"/>
  <c r="S11" i="28"/>
  <c r="S12" i="28"/>
  <c r="S13" i="28"/>
  <c r="S14" i="28"/>
  <c r="S15" i="28"/>
  <c r="S16" i="28"/>
  <c r="S17" i="28"/>
  <c r="S18" i="28"/>
  <c r="S19" i="28"/>
  <c r="S20" i="28"/>
  <c r="S21" i="28"/>
  <c r="S22" i="28"/>
  <c r="S23" i="28"/>
  <c r="S24" i="28"/>
  <c r="S25" i="28"/>
  <c r="S26" i="28"/>
  <c r="S27" i="28"/>
  <c r="S28" i="28"/>
  <c r="S29" i="28"/>
  <c r="S30" i="28"/>
  <c r="S31" i="28"/>
  <c r="S32" i="28"/>
  <c r="S33" i="28"/>
  <c r="S34" i="28"/>
  <c r="S35" i="28"/>
  <c r="S36" i="28"/>
  <c r="S37" i="28"/>
  <c r="S38" i="28"/>
  <c r="S39" i="28"/>
  <c r="S40" i="28"/>
  <c r="S41" i="28"/>
  <c r="S42" i="28"/>
  <c r="S43" i="28"/>
  <c r="S44" i="28"/>
  <c r="S45" i="28"/>
  <c r="S46" i="28"/>
  <c r="S47" i="28"/>
  <c r="S48" i="28"/>
  <c r="S49" i="28"/>
  <c r="S50" i="28"/>
  <c r="S51" i="28"/>
  <c r="S52" i="28"/>
  <c r="S53" i="28"/>
  <c r="S54" i="28"/>
  <c r="S55" i="28"/>
  <c r="S56" i="28"/>
  <c r="S57" i="28"/>
  <c r="S58" i="28"/>
  <c r="S59" i="28"/>
  <c r="S60" i="28"/>
  <c r="S61" i="28"/>
  <c r="S62" i="28"/>
  <c r="S63" i="28"/>
  <c r="S64" i="28"/>
  <c r="S65" i="28"/>
  <c r="S66" i="28"/>
  <c r="S67" i="28"/>
  <c r="S68" i="28"/>
  <c r="S69" i="28"/>
  <c r="S70" i="28"/>
  <c r="S71" i="28"/>
  <c r="S72" i="28"/>
  <c r="S73" i="28"/>
  <c r="S74" i="28"/>
  <c r="S75" i="28"/>
  <c r="S76" i="28"/>
  <c r="S77" i="28"/>
  <c r="S78" i="28"/>
  <c r="S79" i="28"/>
  <c r="S80" i="28"/>
  <c r="S81" i="28"/>
  <c r="S82" i="28"/>
  <c r="S83" i="28"/>
  <c r="S84" i="28"/>
  <c r="S85" i="28"/>
  <c r="S86" i="28"/>
  <c r="S87" i="28"/>
  <c r="S88" i="28"/>
  <c r="S89" i="28"/>
  <c r="S90" i="28"/>
  <c r="S3" i="28"/>
  <c r="AI3" i="26"/>
  <c r="AI4" i="26"/>
  <c r="AI5" i="26"/>
  <c r="AI6" i="26"/>
  <c r="AI7" i="26"/>
  <c r="AI8" i="26"/>
  <c r="AI9" i="26"/>
  <c r="AI10" i="26"/>
  <c r="AI11" i="26"/>
  <c r="AI12" i="26"/>
  <c r="AI13" i="26"/>
  <c r="AI14" i="26"/>
  <c r="AI15" i="26"/>
  <c r="AI16" i="26"/>
  <c r="AI17" i="26"/>
  <c r="AI18" i="26"/>
  <c r="AI19" i="26"/>
  <c r="AI20" i="26"/>
  <c r="AI21" i="26"/>
  <c r="AI22" i="26"/>
  <c r="AI23" i="26"/>
  <c r="AI24" i="26"/>
  <c r="AI25" i="26"/>
  <c r="AI26" i="26"/>
  <c r="AI27" i="26"/>
  <c r="AI28" i="26"/>
  <c r="AI29" i="26"/>
  <c r="AI30" i="26"/>
  <c r="AI31" i="26"/>
  <c r="AI32" i="26"/>
  <c r="AI33" i="26"/>
  <c r="AI34" i="26"/>
  <c r="AI35" i="26"/>
  <c r="AI36" i="26"/>
  <c r="AI37" i="26"/>
  <c r="AI38" i="26"/>
  <c r="AI39" i="26"/>
  <c r="AI40" i="26"/>
  <c r="AI41" i="26"/>
  <c r="AI42" i="26"/>
  <c r="AI43" i="26"/>
  <c r="AI44" i="26"/>
  <c r="AI45" i="26"/>
  <c r="AI46" i="26"/>
  <c r="AI47" i="26"/>
  <c r="AI48" i="26"/>
  <c r="AI49" i="26"/>
  <c r="AI50" i="26"/>
  <c r="AI51" i="26"/>
  <c r="AI52" i="26"/>
  <c r="AI53" i="26"/>
  <c r="AI54" i="26"/>
  <c r="AI55" i="26"/>
  <c r="AI56" i="26"/>
  <c r="AI57" i="26"/>
  <c r="AI58" i="26"/>
  <c r="AI59" i="26"/>
  <c r="AI60" i="26"/>
  <c r="AI61" i="26"/>
  <c r="AI62" i="26"/>
  <c r="AI63" i="26"/>
  <c r="AI64" i="26"/>
  <c r="AI65" i="26"/>
  <c r="AI66" i="26"/>
  <c r="AI67" i="26"/>
  <c r="AI68" i="26"/>
  <c r="AI69" i="26"/>
  <c r="AI70" i="26"/>
  <c r="AI71" i="26"/>
  <c r="AI72" i="26"/>
  <c r="AI73" i="26"/>
  <c r="AI74" i="26"/>
  <c r="AI75" i="26"/>
  <c r="AI76" i="26"/>
  <c r="AI77" i="26"/>
  <c r="AI78" i="26"/>
  <c r="AI79" i="26"/>
  <c r="AI80" i="26"/>
  <c r="AI81" i="26"/>
  <c r="AI82" i="26"/>
  <c r="AI83" i="26"/>
  <c r="AI84" i="26"/>
  <c r="AI85" i="26"/>
  <c r="AI86" i="26"/>
  <c r="AI87" i="26"/>
  <c r="AI88" i="26"/>
  <c r="AI89" i="26"/>
  <c r="AI2" i="26"/>
  <c r="J132" i="42" l="1"/>
  <c r="M2" i="5" a="1"/>
  <c r="M2" i="5"/>
  <c r="O23" i="24" l="1"/>
  <c r="I23" i="24"/>
  <c r="K22" i="24"/>
  <c r="K21" i="24"/>
  <c r="K20" i="24"/>
  <c r="K19" i="24"/>
  <c r="K18" i="24"/>
  <c r="K17" i="24"/>
  <c r="K16" i="24"/>
  <c r="K15" i="24"/>
  <c r="K14" i="24"/>
  <c r="K13" i="24"/>
  <c r="K12" i="24"/>
  <c r="K11" i="24"/>
  <c r="K10" i="24"/>
  <c r="K9" i="24"/>
  <c r="K8" i="24"/>
  <c r="K7" i="24"/>
  <c r="E281" i="22"/>
  <c r="F281" i="22" s="1"/>
  <c r="E282" i="22"/>
  <c r="F282" i="22" s="1"/>
  <c r="E283" i="22"/>
  <c r="F283" i="22" s="1"/>
  <c r="E284" i="22"/>
  <c r="F284" i="22" s="1"/>
  <c r="E285" i="22"/>
  <c r="F285" i="22" s="1"/>
  <c r="E286" i="22"/>
  <c r="F286" i="22" s="1"/>
  <c r="E287" i="22"/>
  <c r="F287" i="22" s="1"/>
  <c r="E288" i="22"/>
  <c r="F288" i="22" s="1"/>
  <c r="E289" i="22"/>
  <c r="F289" i="22" s="1"/>
  <c r="E290" i="22"/>
  <c r="F290" i="22" s="1"/>
  <c r="E291" i="22"/>
  <c r="F291" i="22" s="1"/>
  <c r="E292" i="22"/>
  <c r="F292" i="22" s="1"/>
  <c r="E293" i="22"/>
  <c r="F293" i="22" s="1"/>
  <c r="E294" i="22"/>
  <c r="F294" i="22" s="1"/>
  <c r="E295" i="22"/>
  <c r="F295" i="22" s="1"/>
  <c r="E296" i="22"/>
  <c r="F296" i="22" s="1"/>
  <c r="E297" i="22"/>
  <c r="F297" i="22" s="1"/>
  <c r="E298" i="22"/>
  <c r="F298" i="22" s="1"/>
  <c r="E299" i="22"/>
  <c r="F299" i="22" s="1"/>
  <c r="E300" i="22"/>
  <c r="F300" i="22" s="1"/>
  <c r="E301" i="22"/>
  <c r="F301" i="22" s="1"/>
  <c r="E302" i="22"/>
  <c r="F302" i="22" s="1"/>
  <c r="E303" i="22"/>
  <c r="F303" i="22" s="1"/>
  <c r="E304" i="22"/>
  <c r="F304" i="22" s="1"/>
  <c r="E305" i="22"/>
  <c r="F305" i="22" s="1"/>
  <c r="E306" i="22"/>
  <c r="F306" i="22" s="1"/>
  <c r="E307" i="22"/>
  <c r="F307" i="22" s="1"/>
  <c r="E308" i="22"/>
  <c r="F308" i="22" s="1"/>
  <c r="E309" i="22"/>
  <c r="F309" i="22" s="1"/>
  <c r="E310" i="22"/>
  <c r="F310" i="22" s="1"/>
  <c r="E311" i="22"/>
  <c r="F311" i="22" s="1"/>
  <c r="E312" i="22"/>
  <c r="F312" i="22" s="1"/>
  <c r="E313" i="22"/>
  <c r="F313" i="22" s="1"/>
  <c r="E314" i="22"/>
  <c r="F314" i="22" s="1"/>
  <c r="E315" i="22"/>
  <c r="F315" i="22" s="1"/>
  <c r="E316" i="22"/>
  <c r="F316" i="22" s="1"/>
  <c r="E317" i="22"/>
  <c r="F317" i="22" s="1"/>
  <c r="E318" i="22"/>
  <c r="F318" i="22" s="1"/>
  <c r="E319" i="22"/>
  <c r="F319" i="22" s="1"/>
  <c r="E320" i="22"/>
  <c r="F320" i="22" s="1"/>
  <c r="E321" i="22"/>
  <c r="F321" i="22" s="1"/>
  <c r="E322" i="22"/>
  <c r="F322" i="22" s="1"/>
  <c r="E323" i="22"/>
  <c r="F323" i="22" s="1"/>
  <c r="E324" i="22"/>
  <c r="F324" i="22" s="1"/>
  <c r="E325" i="22"/>
  <c r="F325" i="22" s="1"/>
  <c r="E326" i="22"/>
  <c r="F326" i="22" s="1"/>
  <c r="E327" i="22"/>
  <c r="F327" i="22" s="1"/>
  <c r="E328" i="22"/>
  <c r="F328" i="22" s="1"/>
  <c r="E329" i="22"/>
  <c r="F329" i="22" s="1"/>
  <c r="E330" i="22"/>
  <c r="F330" i="22" s="1"/>
  <c r="E331" i="22"/>
  <c r="F331" i="22" s="1"/>
  <c r="E332" i="22"/>
  <c r="F332" i="22" s="1"/>
  <c r="E333" i="22"/>
  <c r="F333" i="22" s="1"/>
  <c r="E334" i="22"/>
  <c r="F334" i="22" s="1"/>
  <c r="E335" i="22"/>
  <c r="F335" i="22" s="1"/>
  <c r="E336" i="22"/>
  <c r="F336" i="22" s="1"/>
  <c r="E337" i="22"/>
  <c r="F337" i="22" s="1"/>
  <c r="E338" i="22"/>
  <c r="F338" i="22" s="1"/>
  <c r="E339" i="22"/>
  <c r="F339" i="22" s="1"/>
  <c r="E340" i="22"/>
  <c r="F340" i="22" s="1"/>
  <c r="E341" i="22"/>
  <c r="F341" i="22" s="1"/>
  <c r="E342" i="22"/>
  <c r="F342" i="22" s="1"/>
  <c r="E343" i="22"/>
  <c r="F343" i="22" s="1"/>
  <c r="E344" i="22"/>
  <c r="F344" i="22" s="1"/>
  <c r="E345" i="22"/>
  <c r="F345" i="22" s="1"/>
  <c r="E346" i="22"/>
  <c r="F346" i="22" s="1"/>
  <c r="E347" i="22"/>
  <c r="F347" i="22" s="1"/>
  <c r="E348" i="22"/>
  <c r="F348" i="22" s="1"/>
  <c r="E349" i="22"/>
  <c r="F349" i="22" s="1"/>
  <c r="E350" i="22"/>
  <c r="F350" i="22" s="1"/>
  <c r="E351" i="22"/>
  <c r="F351" i="22" s="1"/>
  <c r="E352" i="22"/>
  <c r="F352" i="22" s="1"/>
  <c r="E353" i="22"/>
  <c r="F353" i="22" s="1"/>
  <c r="E354" i="22"/>
  <c r="F354" i="22" s="1"/>
  <c r="E355" i="22"/>
  <c r="F355" i="22" s="1"/>
  <c r="E356" i="22"/>
  <c r="F356" i="22" s="1"/>
  <c r="E357" i="22"/>
  <c r="F357" i="22" s="1"/>
  <c r="E358" i="22"/>
  <c r="F358" i="22" s="1"/>
  <c r="E359" i="22"/>
  <c r="F359" i="22" s="1"/>
  <c r="E360" i="22"/>
  <c r="F360" i="22" s="1"/>
  <c r="E361" i="22"/>
  <c r="F361" i="22" s="1"/>
  <c r="E362" i="22"/>
  <c r="F362" i="22" s="1"/>
  <c r="E363" i="22"/>
  <c r="F363" i="22" s="1"/>
  <c r="E365" i="22"/>
  <c r="F365" i="22" s="1"/>
  <c r="E366" i="22"/>
  <c r="F366" i="22" s="1"/>
  <c r="E367" i="22"/>
  <c r="F367" i="22" s="1"/>
  <c r="E368" i="22"/>
  <c r="F368" i="22" s="1"/>
  <c r="E369" i="22"/>
  <c r="F369" i="22" s="1"/>
  <c r="E370" i="22"/>
  <c r="F370" i="22" s="1"/>
  <c r="E371" i="22"/>
  <c r="F371" i="22" s="1"/>
  <c r="E372" i="22"/>
  <c r="F372" i="22" s="1"/>
  <c r="E373" i="22"/>
  <c r="F373" i="22" s="1"/>
  <c r="E374" i="22"/>
  <c r="F374" i="22" s="1"/>
  <c r="E375" i="22"/>
  <c r="F375" i="22" s="1"/>
  <c r="E376" i="22"/>
  <c r="F376" i="22" s="1"/>
  <c r="E377" i="22"/>
  <c r="F377" i="22" s="1"/>
  <c r="E378" i="22"/>
  <c r="F378" i="22" s="1"/>
  <c r="E379" i="22"/>
  <c r="F379" i="22" s="1"/>
  <c r="E380" i="22"/>
  <c r="F380" i="22" s="1"/>
  <c r="E381" i="22"/>
  <c r="F381" i="22" s="1"/>
  <c r="E382" i="22"/>
  <c r="F382" i="22" s="1"/>
  <c r="E383" i="22"/>
  <c r="F383" i="22" s="1"/>
  <c r="E384" i="22"/>
  <c r="F384" i="22" s="1"/>
  <c r="E385" i="22"/>
  <c r="F385" i="22" s="1"/>
  <c r="E386" i="22"/>
  <c r="F386" i="22" s="1"/>
  <c r="E387" i="22"/>
  <c r="F387" i="22" s="1"/>
  <c r="E388" i="22"/>
  <c r="F388" i="22" s="1"/>
  <c r="E389" i="22"/>
  <c r="F389" i="22" s="1"/>
  <c r="E390" i="22"/>
  <c r="F390" i="22" s="1"/>
  <c r="E391" i="22"/>
  <c r="F391" i="22" s="1"/>
  <c r="E392" i="22"/>
  <c r="F392" i="22" s="1"/>
  <c r="E393" i="22"/>
  <c r="F393" i="22" s="1"/>
  <c r="E394" i="22"/>
  <c r="F394" i="22" s="1"/>
  <c r="E395" i="22"/>
  <c r="F395" i="22" s="1"/>
  <c r="E396" i="22"/>
  <c r="F396" i="22" s="1"/>
  <c r="E397" i="22"/>
  <c r="F397" i="22" s="1"/>
  <c r="E398" i="22"/>
  <c r="F398" i="22" s="1"/>
  <c r="E399" i="22"/>
  <c r="F399" i="22" s="1"/>
  <c r="E400" i="22"/>
  <c r="F400" i="22" s="1"/>
  <c r="E401" i="22"/>
  <c r="F401" i="22" s="1"/>
  <c r="E402" i="22"/>
  <c r="F402" i="22" s="1"/>
  <c r="E403" i="22"/>
  <c r="F403" i="22" s="1"/>
  <c r="E404" i="22"/>
  <c r="F404" i="22" s="1"/>
  <c r="E405" i="22"/>
  <c r="F405" i="22" s="1"/>
  <c r="E406" i="22"/>
  <c r="F406" i="22" s="1"/>
  <c r="E407" i="22"/>
  <c r="F407" i="22" s="1"/>
  <c r="E408" i="22"/>
  <c r="F408" i="22" s="1"/>
  <c r="E409" i="22"/>
  <c r="F409" i="22" s="1"/>
  <c r="E410" i="22"/>
  <c r="F410" i="22" s="1"/>
  <c r="E411" i="22"/>
  <c r="F411" i="22" s="1"/>
  <c r="E412" i="22"/>
  <c r="F412" i="22" s="1"/>
  <c r="E413" i="22"/>
  <c r="F413" i="22" s="1"/>
  <c r="E414" i="22"/>
  <c r="F414" i="22" s="1"/>
  <c r="E415" i="22"/>
  <c r="F415" i="22" s="1"/>
  <c r="E416" i="22"/>
  <c r="F416" i="22" s="1"/>
  <c r="E417" i="22"/>
  <c r="F417" i="22" s="1"/>
  <c r="E418" i="22"/>
  <c r="F418" i="22" s="1"/>
  <c r="E419" i="22"/>
  <c r="F419" i="22" s="1"/>
  <c r="E420" i="22"/>
  <c r="F420" i="22" s="1"/>
  <c r="E421" i="22"/>
  <c r="F421" i="22" s="1"/>
  <c r="E422" i="22"/>
  <c r="F422" i="22" s="1"/>
  <c r="E423" i="22"/>
  <c r="F423" i="22" s="1"/>
  <c r="E424" i="22"/>
  <c r="F424" i="22" s="1"/>
  <c r="E425" i="22"/>
  <c r="F425" i="22" s="1"/>
  <c r="E426" i="22"/>
  <c r="F426" i="22" s="1"/>
  <c r="E427" i="22"/>
  <c r="F427" i="22" s="1"/>
  <c r="E428" i="22"/>
  <c r="F428" i="22" s="1"/>
  <c r="E429" i="22"/>
  <c r="F429" i="22" s="1"/>
  <c r="E430" i="22"/>
  <c r="F430" i="22" s="1"/>
  <c r="E431" i="22"/>
  <c r="F431" i="22" s="1"/>
  <c r="E432" i="22"/>
  <c r="F432" i="22" s="1"/>
  <c r="E433" i="22"/>
  <c r="F433" i="22" s="1"/>
  <c r="E434" i="22"/>
  <c r="F434" i="22" s="1"/>
  <c r="E435" i="22"/>
  <c r="F435" i="22" s="1"/>
  <c r="E436" i="22"/>
  <c r="F436" i="22" s="1"/>
  <c r="E437" i="22"/>
  <c r="F437" i="22" s="1"/>
  <c r="E438" i="22"/>
  <c r="F438" i="22" s="1"/>
  <c r="E439" i="22"/>
  <c r="F439" i="22" s="1"/>
  <c r="E440" i="22"/>
  <c r="F440" i="22" s="1"/>
  <c r="E441" i="22"/>
  <c r="F441" i="22" s="1"/>
  <c r="E442" i="22"/>
  <c r="F442" i="22" s="1"/>
  <c r="E443" i="22"/>
  <c r="F443" i="22" s="1"/>
  <c r="E444" i="22"/>
  <c r="F444" i="22" s="1"/>
  <c r="E445" i="22"/>
  <c r="F445" i="22" s="1"/>
  <c r="E446" i="22"/>
  <c r="F446" i="22" s="1"/>
  <c r="E447" i="22"/>
  <c r="F447" i="22" s="1"/>
  <c r="E448" i="22"/>
  <c r="F448" i="22" s="1"/>
  <c r="E449" i="22"/>
  <c r="F449" i="22" s="1"/>
  <c r="E450" i="22"/>
  <c r="F450" i="22" s="1"/>
  <c r="E451" i="22"/>
  <c r="F451" i="22" s="1"/>
  <c r="E453" i="22"/>
  <c r="F453" i="22" s="1"/>
  <c r="E454" i="22"/>
  <c r="F454" i="22" s="1"/>
  <c r="E455" i="22"/>
  <c r="F455" i="22" s="1"/>
  <c r="E456" i="22"/>
  <c r="F456" i="22" s="1"/>
  <c r="E457" i="22"/>
  <c r="F457" i="22" s="1"/>
  <c r="E458" i="22"/>
  <c r="F458" i="22" s="1"/>
  <c r="E459" i="22"/>
  <c r="F459" i="22" s="1"/>
  <c r="E460" i="22"/>
  <c r="F460" i="22" s="1"/>
  <c r="E461" i="22"/>
  <c r="F461" i="22" s="1"/>
  <c r="E462" i="22"/>
  <c r="F462" i="22" s="1"/>
  <c r="E463" i="22"/>
  <c r="F463" i="22" s="1"/>
  <c r="E464" i="22"/>
  <c r="F464" i="22" s="1"/>
  <c r="E465" i="22"/>
  <c r="F465" i="22" s="1"/>
  <c r="E466" i="22"/>
  <c r="F466" i="22" s="1"/>
  <c r="E467" i="22"/>
  <c r="F467" i="22" s="1"/>
  <c r="E468" i="22"/>
  <c r="F468" i="22" s="1"/>
  <c r="E469" i="22"/>
  <c r="F469" i="22" s="1"/>
  <c r="E470" i="22"/>
  <c r="F470" i="22" s="1"/>
  <c r="E471" i="22"/>
  <c r="F471" i="22" s="1"/>
  <c r="E472" i="22"/>
  <c r="F472" i="22" s="1"/>
  <c r="E473" i="22"/>
  <c r="F473" i="22" s="1"/>
  <c r="E474" i="22"/>
  <c r="F474" i="22" s="1"/>
  <c r="E475" i="22"/>
  <c r="F475" i="22" s="1"/>
  <c r="E476" i="22"/>
  <c r="F476" i="22" s="1"/>
  <c r="E477" i="22"/>
  <c r="F477" i="22" s="1"/>
  <c r="E478" i="22"/>
  <c r="F478" i="22" s="1"/>
  <c r="E479" i="22"/>
  <c r="F479" i="22" s="1"/>
  <c r="E480" i="22"/>
  <c r="F480" i="22" s="1"/>
  <c r="E481" i="22"/>
  <c r="F481" i="22" s="1"/>
  <c r="E482" i="22"/>
  <c r="F482" i="22" s="1"/>
  <c r="E483" i="22"/>
  <c r="F483" i="22" s="1"/>
  <c r="E484" i="22"/>
  <c r="F484" i="22" s="1"/>
  <c r="E485" i="22"/>
  <c r="F485" i="22" s="1"/>
  <c r="E486" i="22"/>
  <c r="F486" i="22" s="1"/>
  <c r="E487" i="22"/>
  <c r="F487" i="22" s="1"/>
  <c r="E488" i="22"/>
  <c r="F488" i="22" s="1"/>
  <c r="E489" i="22"/>
  <c r="F489" i="22" s="1"/>
  <c r="E490" i="22"/>
  <c r="F490" i="22" s="1"/>
  <c r="E491" i="22"/>
  <c r="F491" i="22" s="1"/>
  <c r="E492" i="22"/>
  <c r="F492" i="22" s="1"/>
  <c r="E493" i="22"/>
  <c r="F493" i="22" s="1"/>
  <c r="E494" i="22"/>
  <c r="F494" i="22" s="1"/>
  <c r="E495" i="22"/>
  <c r="F495" i="22" s="1"/>
  <c r="E496" i="22"/>
  <c r="F496" i="22" s="1"/>
  <c r="E497" i="22"/>
  <c r="F497" i="22" s="1"/>
  <c r="E498" i="22"/>
  <c r="F498" i="22" s="1"/>
  <c r="E499" i="22"/>
  <c r="F499" i="22" s="1"/>
  <c r="E500" i="22"/>
  <c r="F500" i="22" s="1"/>
  <c r="E501" i="22"/>
  <c r="F501" i="22" s="1"/>
  <c r="E502" i="22"/>
  <c r="F502" i="22" s="1"/>
  <c r="E503" i="22"/>
  <c r="F503" i="22" s="1"/>
  <c r="E504" i="22"/>
  <c r="F504" i="22" s="1"/>
  <c r="E505" i="22"/>
  <c r="F505" i="22" s="1"/>
  <c r="E506" i="22"/>
  <c r="F506" i="22" s="1"/>
  <c r="E507" i="22"/>
  <c r="F507" i="22" s="1"/>
  <c r="E508" i="22"/>
  <c r="F508" i="22" s="1"/>
  <c r="E509" i="22"/>
  <c r="F509" i="22" s="1"/>
  <c r="E510" i="22"/>
  <c r="F510" i="22" s="1"/>
  <c r="E511" i="22"/>
  <c r="F511" i="22" s="1"/>
  <c r="E512" i="22"/>
  <c r="F512" i="22" s="1"/>
  <c r="E513" i="22"/>
  <c r="F513" i="22" s="1"/>
  <c r="E514" i="22"/>
  <c r="F514" i="22" s="1"/>
  <c r="E515" i="22"/>
  <c r="F515" i="22" s="1"/>
  <c r="E516" i="22"/>
  <c r="F516" i="22" s="1"/>
  <c r="E517" i="22"/>
  <c r="F517" i="22" s="1"/>
  <c r="E518" i="22"/>
  <c r="F518" i="22" s="1"/>
  <c r="E519" i="22"/>
  <c r="F519" i="22" s="1"/>
  <c r="E520" i="22"/>
  <c r="F520" i="22" s="1"/>
  <c r="E521" i="22"/>
  <c r="F521" i="22" s="1"/>
  <c r="E522" i="22"/>
  <c r="F522" i="22" s="1"/>
  <c r="E523" i="22"/>
  <c r="F523" i="22" s="1"/>
  <c r="E524" i="22"/>
  <c r="F524" i="22" s="1"/>
  <c r="E525" i="22"/>
  <c r="F525" i="22" s="1"/>
  <c r="E526" i="22"/>
  <c r="F526" i="22" s="1"/>
  <c r="E527" i="22"/>
  <c r="F527" i="22" s="1"/>
  <c r="E528" i="22"/>
  <c r="F528" i="22" s="1"/>
  <c r="E529" i="22"/>
  <c r="F529" i="22" s="1"/>
  <c r="E530" i="22"/>
  <c r="F530" i="22" s="1"/>
  <c r="E531" i="22"/>
  <c r="F531" i="22" s="1"/>
  <c r="E532" i="22"/>
  <c r="F532" i="22" s="1"/>
  <c r="E533" i="22"/>
  <c r="F533" i="22" s="1"/>
  <c r="E534" i="22"/>
  <c r="F534" i="22" s="1"/>
  <c r="E535" i="22"/>
  <c r="F535" i="22" s="1"/>
  <c r="E536" i="22"/>
  <c r="F536" i="22" s="1"/>
  <c r="E537" i="22"/>
  <c r="F537" i="22" s="1"/>
  <c r="E538" i="22"/>
  <c r="F538" i="22" s="1"/>
  <c r="E539" i="22"/>
  <c r="F539" i="22" s="1"/>
  <c r="E540" i="22"/>
  <c r="F540" i="22" s="1"/>
  <c r="E541" i="22"/>
  <c r="F541" i="22" s="1"/>
  <c r="E542" i="22"/>
  <c r="F542" i="22" s="1"/>
  <c r="E543" i="22"/>
  <c r="F543" i="22" s="1"/>
  <c r="E544" i="22"/>
  <c r="F544" i="22" s="1"/>
  <c r="E545" i="22"/>
  <c r="F545" i="22" s="1"/>
  <c r="E546" i="22"/>
  <c r="F546" i="22" s="1"/>
  <c r="E547" i="22"/>
  <c r="F547" i="22" s="1"/>
  <c r="E548" i="22"/>
  <c r="F548" i="22" s="1"/>
  <c r="E549" i="22"/>
  <c r="F549" i="22" s="1"/>
  <c r="E550" i="22"/>
  <c r="F550" i="22" s="1"/>
  <c r="E551" i="22"/>
  <c r="F551" i="22" s="1"/>
  <c r="E552" i="22"/>
  <c r="F552" i="22" s="1"/>
  <c r="E553" i="22"/>
  <c r="F553" i="22" s="1"/>
  <c r="E554" i="22"/>
  <c r="F554" i="22" s="1"/>
  <c r="E555" i="22"/>
  <c r="F555" i="22" s="1"/>
  <c r="E556" i="22"/>
  <c r="F556" i="22" s="1"/>
  <c r="E557" i="22"/>
  <c r="F557" i="22" s="1"/>
  <c r="E558" i="22"/>
  <c r="F558" i="22" s="1"/>
  <c r="E559" i="22"/>
  <c r="F559" i="22" s="1"/>
  <c r="E560" i="22"/>
  <c r="F560" i="22" s="1"/>
  <c r="E561" i="22"/>
  <c r="F561" i="22" s="1"/>
  <c r="E562" i="22"/>
  <c r="F562" i="22" s="1"/>
  <c r="E563" i="22"/>
  <c r="F563" i="22" s="1"/>
  <c r="E564" i="22"/>
  <c r="F564" i="22" s="1"/>
  <c r="E565" i="22"/>
  <c r="F565" i="22" s="1"/>
  <c r="E566" i="22"/>
  <c r="F566" i="22" s="1"/>
  <c r="E567" i="22"/>
  <c r="F567" i="22" s="1"/>
  <c r="E568" i="22"/>
  <c r="F568" i="22" s="1"/>
  <c r="E569" i="22"/>
  <c r="F569" i="22" s="1"/>
  <c r="E570" i="22"/>
  <c r="F570" i="22" s="1"/>
  <c r="E571" i="22"/>
  <c r="F571" i="22" s="1"/>
  <c r="E572" i="22"/>
  <c r="F572" i="22" s="1"/>
  <c r="E573" i="22"/>
  <c r="F573" i="22" s="1"/>
  <c r="E574" i="22"/>
  <c r="F574" i="22" s="1"/>
  <c r="E575" i="22"/>
  <c r="F575" i="22" s="1"/>
  <c r="E576" i="22"/>
  <c r="F576" i="22" s="1"/>
  <c r="E577" i="22"/>
  <c r="F577" i="22" s="1"/>
  <c r="E578" i="22"/>
  <c r="F578" i="22" s="1"/>
  <c r="E579" i="22"/>
  <c r="F579" i="22" s="1"/>
  <c r="E580" i="22"/>
  <c r="F580" i="22" s="1"/>
  <c r="E581" i="22"/>
  <c r="F581" i="22" s="1"/>
  <c r="E582" i="22"/>
  <c r="F582" i="22" s="1"/>
  <c r="E583" i="22"/>
  <c r="F583" i="22" s="1"/>
  <c r="E584" i="22"/>
  <c r="F584" i="22" s="1"/>
  <c r="E585" i="22"/>
  <c r="F585" i="22" s="1"/>
  <c r="E586" i="22"/>
  <c r="F586" i="22" s="1"/>
  <c r="E587" i="22"/>
  <c r="F587" i="22" s="1"/>
  <c r="E588" i="22"/>
  <c r="F588" i="22" s="1"/>
  <c r="E589" i="22"/>
  <c r="F589" i="22" s="1"/>
  <c r="E590" i="22"/>
  <c r="F590" i="22" s="1"/>
  <c r="E591" i="22"/>
  <c r="F591" i="22" s="1"/>
  <c r="E592" i="22"/>
  <c r="F592" i="22" s="1"/>
  <c r="E593" i="22"/>
  <c r="F593" i="22" s="1"/>
  <c r="E594" i="22"/>
  <c r="F594" i="22" s="1"/>
  <c r="E595" i="22"/>
  <c r="F595" i="22" s="1"/>
  <c r="E596" i="22"/>
  <c r="F596" i="22" s="1"/>
  <c r="E597" i="22"/>
  <c r="F597" i="22" s="1"/>
  <c r="E598" i="22"/>
  <c r="F598" i="22" s="1"/>
  <c r="E599" i="22"/>
  <c r="F599" i="22" s="1"/>
  <c r="E600" i="22"/>
  <c r="F600" i="22" s="1"/>
  <c r="E601" i="22"/>
  <c r="F601" i="22" s="1"/>
  <c r="E602" i="22"/>
  <c r="F602" i="22" s="1"/>
  <c r="E603" i="22"/>
  <c r="F603" i="22" s="1"/>
  <c r="E604" i="22"/>
  <c r="F604" i="22" s="1"/>
  <c r="E605" i="22"/>
  <c r="F605" i="22" s="1"/>
  <c r="E606" i="22"/>
  <c r="F606" i="22" s="1"/>
  <c r="E607" i="22"/>
  <c r="F607" i="22" s="1"/>
  <c r="E608" i="22"/>
  <c r="F608" i="22" s="1"/>
  <c r="E609" i="22"/>
  <c r="F609" i="22" s="1"/>
  <c r="E610" i="22"/>
  <c r="F610" i="22" s="1"/>
  <c r="E611" i="22"/>
  <c r="F611" i="22" s="1"/>
  <c r="E612" i="22"/>
  <c r="F612" i="22" s="1"/>
  <c r="E613" i="22"/>
  <c r="F613" i="22" s="1"/>
  <c r="E614" i="22"/>
  <c r="F614" i="22" s="1"/>
  <c r="E615" i="22"/>
  <c r="F615" i="22" s="1"/>
  <c r="E616" i="22"/>
  <c r="F616" i="22" s="1"/>
  <c r="E617" i="22"/>
  <c r="F617" i="22" s="1"/>
  <c r="E618" i="22"/>
  <c r="F618" i="22" s="1"/>
  <c r="E619" i="22"/>
  <c r="F619" i="22" s="1"/>
  <c r="E620" i="22"/>
  <c r="F620" i="22" s="1"/>
  <c r="E622" i="22"/>
  <c r="F622" i="22" s="1"/>
  <c r="E623" i="22"/>
  <c r="F623" i="22" s="1"/>
  <c r="E624" i="22"/>
  <c r="F624" i="22" s="1"/>
  <c r="E625" i="22"/>
  <c r="F625" i="22" s="1"/>
  <c r="E626" i="22"/>
  <c r="F626" i="22" s="1"/>
  <c r="E627" i="22"/>
  <c r="F627" i="22" s="1"/>
  <c r="E628" i="22"/>
  <c r="F628" i="22" s="1"/>
  <c r="E629" i="22"/>
  <c r="F629" i="22" s="1"/>
  <c r="E630" i="22"/>
  <c r="F630" i="22" s="1"/>
  <c r="E631" i="22"/>
  <c r="F631" i="22" s="1"/>
  <c r="E632" i="22"/>
  <c r="F632" i="22" s="1"/>
  <c r="E633" i="22"/>
  <c r="F633" i="22" s="1"/>
  <c r="E634" i="22"/>
  <c r="F634" i="22" s="1"/>
  <c r="E635" i="22"/>
  <c r="F635" i="22" s="1"/>
  <c r="E636" i="22"/>
  <c r="F636" i="22" s="1"/>
  <c r="E637" i="22"/>
  <c r="F637" i="22" s="1"/>
  <c r="E638" i="22"/>
  <c r="F638" i="22" s="1"/>
  <c r="E639" i="22"/>
  <c r="F639" i="22" s="1"/>
  <c r="E640" i="22"/>
  <c r="F640" i="22" s="1"/>
  <c r="E641" i="22"/>
  <c r="F641" i="22" s="1"/>
  <c r="E642" i="22"/>
  <c r="F642" i="22" s="1"/>
  <c r="E643" i="22"/>
  <c r="F643" i="22" s="1"/>
  <c r="E644" i="22"/>
  <c r="F644" i="22" s="1"/>
  <c r="E645" i="22"/>
  <c r="F645" i="22" s="1"/>
  <c r="E646" i="22"/>
  <c r="F646" i="22" s="1"/>
  <c r="E647" i="22"/>
  <c r="F647" i="22" s="1"/>
  <c r="E648" i="22"/>
  <c r="F648" i="22" s="1"/>
  <c r="E649" i="22"/>
  <c r="F649" i="22" s="1"/>
  <c r="E650" i="22"/>
  <c r="F650" i="22" s="1"/>
  <c r="E651" i="22"/>
  <c r="F651" i="22" s="1"/>
  <c r="E652" i="22"/>
  <c r="F652" i="22" s="1"/>
  <c r="E653" i="22"/>
  <c r="F653" i="22" s="1"/>
  <c r="E654" i="22"/>
  <c r="F654" i="22" s="1"/>
  <c r="E655" i="22"/>
  <c r="F655" i="22" s="1"/>
  <c r="E656" i="22"/>
  <c r="F656" i="22" s="1"/>
  <c r="E657" i="22"/>
  <c r="F657" i="22" s="1"/>
  <c r="E658" i="22"/>
  <c r="F658" i="22" s="1"/>
  <c r="E659" i="22"/>
  <c r="F659" i="22" s="1"/>
  <c r="E660" i="22"/>
  <c r="F660" i="22" s="1"/>
  <c r="E661" i="22"/>
  <c r="F661" i="22" s="1"/>
  <c r="E662" i="22"/>
  <c r="F662" i="22" s="1"/>
  <c r="E663" i="22"/>
  <c r="F663" i="22" s="1"/>
  <c r="E664" i="22"/>
  <c r="F664" i="22" s="1"/>
  <c r="E665" i="22"/>
  <c r="F665" i="22" s="1"/>
  <c r="E666" i="22"/>
  <c r="F666" i="22" s="1"/>
  <c r="E667" i="22"/>
  <c r="F667" i="22" s="1"/>
  <c r="E668" i="22"/>
  <c r="F668" i="22" s="1"/>
  <c r="E669" i="22"/>
  <c r="F669" i="22" s="1"/>
  <c r="E670" i="22"/>
  <c r="F670" i="22" s="1"/>
  <c r="E671" i="22"/>
  <c r="F671" i="22" s="1"/>
  <c r="E672" i="22"/>
  <c r="F672" i="22" s="1"/>
  <c r="E673" i="22"/>
  <c r="F673" i="22" s="1"/>
  <c r="E674" i="22"/>
  <c r="F674" i="22" s="1"/>
  <c r="E675" i="22"/>
  <c r="F675" i="22" s="1"/>
  <c r="E676" i="22"/>
  <c r="F676" i="22" s="1"/>
  <c r="E677" i="22"/>
  <c r="F677" i="22" s="1"/>
  <c r="E678" i="22"/>
  <c r="F678" i="22" s="1"/>
  <c r="E679" i="22"/>
  <c r="F679" i="22" s="1"/>
  <c r="E680" i="22"/>
  <c r="F680" i="22" s="1"/>
  <c r="E681" i="22"/>
  <c r="F681" i="22" s="1"/>
  <c r="E682" i="22"/>
  <c r="F682" i="22" s="1"/>
  <c r="E683" i="22"/>
  <c r="F683" i="22" s="1"/>
  <c r="E684" i="22"/>
  <c r="F684" i="22" s="1"/>
  <c r="E685" i="22"/>
  <c r="F685" i="22" s="1"/>
  <c r="E686" i="22"/>
  <c r="F686" i="22" s="1"/>
  <c r="E687" i="22"/>
  <c r="F687" i="22" s="1"/>
  <c r="E688" i="22"/>
  <c r="F688" i="22" s="1"/>
  <c r="E689" i="22"/>
  <c r="F689" i="22" s="1"/>
  <c r="E690" i="22"/>
  <c r="F690" i="22" s="1"/>
  <c r="E691" i="22"/>
  <c r="F691" i="22" s="1"/>
  <c r="E692" i="22"/>
  <c r="F692" i="22" s="1"/>
  <c r="E693" i="22"/>
  <c r="F693" i="22" s="1"/>
  <c r="E694" i="22"/>
  <c r="F694" i="22" s="1"/>
  <c r="E695" i="22"/>
  <c r="F695" i="22" s="1"/>
  <c r="E696" i="22"/>
  <c r="F696" i="22" s="1"/>
  <c r="E697" i="22"/>
  <c r="F697" i="22" s="1"/>
  <c r="E698" i="22"/>
  <c r="F698" i="22" s="1"/>
  <c r="E699" i="22"/>
  <c r="F699" i="22" s="1"/>
  <c r="E700" i="22"/>
  <c r="F700" i="22" s="1"/>
  <c r="E701" i="22"/>
  <c r="F701" i="22" s="1"/>
  <c r="E702" i="22"/>
  <c r="F702" i="22" s="1"/>
  <c r="E703" i="22"/>
  <c r="F703" i="22" s="1"/>
  <c r="E280" i="22"/>
  <c r="F280" i="22" s="1"/>
  <c r="E267" i="22"/>
  <c r="F267" i="22" s="1"/>
  <c r="E268" i="22"/>
  <c r="F268" i="22" s="1"/>
  <c r="E269" i="22"/>
  <c r="F269" i="22" s="1"/>
  <c r="E270" i="22"/>
  <c r="F270" i="22" s="1"/>
  <c r="E271" i="22"/>
  <c r="F271" i="22" s="1"/>
  <c r="E272" i="22"/>
  <c r="F272" i="22" s="1"/>
  <c r="E273" i="22"/>
  <c r="F273" i="22" s="1"/>
  <c r="E274" i="22"/>
  <c r="F274" i="22" s="1"/>
  <c r="E275" i="22"/>
  <c r="F275" i="22" s="1"/>
  <c r="E276" i="22"/>
  <c r="F276" i="22" s="1"/>
  <c r="E277" i="22"/>
  <c r="F277" i="22" s="1"/>
  <c r="E278" i="22"/>
  <c r="F278" i="22" s="1"/>
  <c r="E266" i="22"/>
  <c r="F266" i="22" s="1"/>
  <c r="E191" i="22"/>
  <c r="F191" i="22" s="1"/>
  <c r="E192" i="22"/>
  <c r="F192" i="22" s="1"/>
  <c r="E193" i="22"/>
  <c r="F193" i="22" s="1"/>
  <c r="E194" i="22"/>
  <c r="F194" i="22" s="1"/>
  <c r="E195" i="22"/>
  <c r="F195" i="22" s="1"/>
  <c r="E196" i="22"/>
  <c r="F196" i="22" s="1"/>
  <c r="E197" i="22"/>
  <c r="F197" i="22" s="1"/>
  <c r="E198" i="22"/>
  <c r="F198" i="22" s="1"/>
  <c r="E199" i="22"/>
  <c r="F199" i="22" s="1"/>
  <c r="E200" i="22"/>
  <c r="F200" i="22" s="1"/>
  <c r="E201" i="22"/>
  <c r="F201" i="22" s="1"/>
  <c r="E202" i="22"/>
  <c r="F202" i="22" s="1"/>
  <c r="E203" i="22"/>
  <c r="F203" i="22" s="1"/>
  <c r="E204" i="22"/>
  <c r="F204" i="22" s="1"/>
  <c r="E205" i="22"/>
  <c r="F205" i="22" s="1"/>
  <c r="E206" i="22"/>
  <c r="F206" i="22" s="1"/>
  <c r="E207" i="22"/>
  <c r="F207" i="22" s="1"/>
  <c r="E208" i="22"/>
  <c r="F208" i="22" s="1"/>
  <c r="E209" i="22"/>
  <c r="F209" i="22" s="1"/>
  <c r="E210" i="22"/>
  <c r="F210" i="22" s="1"/>
  <c r="E211" i="22"/>
  <c r="F211" i="22" s="1"/>
  <c r="E212" i="22"/>
  <c r="F212" i="22" s="1"/>
  <c r="E213" i="22"/>
  <c r="F213" i="22" s="1"/>
  <c r="E214" i="22"/>
  <c r="F214" i="22" s="1"/>
  <c r="E215" i="22"/>
  <c r="F215" i="22" s="1"/>
  <c r="E216" i="22"/>
  <c r="F216" i="22" s="1"/>
  <c r="E217" i="22"/>
  <c r="F217" i="22" s="1"/>
  <c r="E218" i="22"/>
  <c r="F218" i="22" s="1"/>
  <c r="E219" i="22"/>
  <c r="F219" i="22" s="1"/>
  <c r="E220" i="22"/>
  <c r="F220" i="22" s="1"/>
  <c r="E221" i="22"/>
  <c r="F221" i="22" s="1"/>
  <c r="E222" i="22"/>
  <c r="F222" i="22" s="1"/>
  <c r="E223" i="22"/>
  <c r="F223" i="22" s="1"/>
  <c r="E224" i="22"/>
  <c r="F224" i="22" s="1"/>
  <c r="E225" i="22"/>
  <c r="F225" i="22" s="1"/>
  <c r="E226" i="22"/>
  <c r="F226" i="22" s="1"/>
  <c r="E227" i="22"/>
  <c r="F227" i="22" s="1"/>
  <c r="E228" i="22"/>
  <c r="F228" i="22" s="1"/>
  <c r="E229" i="22"/>
  <c r="F229" i="22" s="1"/>
  <c r="E230" i="22"/>
  <c r="F230" i="22" s="1"/>
  <c r="E231" i="22"/>
  <c r="F231" i="22" s="1"/>
  <c r="E232" i="22"/>
  <c r="F232" i="22" s="1"/>
  <c r="E233" i="22"/>
  <c r="F233" i="22" s="1"/>
  <c r="E234" i="22"/>
  <c r="F234" i="22" s="1"/>
  <c r="E235" i="22"/>
  <c r="F235" i="22" s="1"/>
  <c r="E236" i="22"/>
  <c r="F236" i="22" s="1"/>
  <c r="E237" i="22"/>
  <c r="F237" i="22" s="1"/>
  <c r="E238" i="22"/>
  <c r="F238" i="22" s="1"/>
  <c r="E239" i="22"/>
  <c r="F239" i="22" s="1"/>
  <c r="E240" i="22"/>
  <c r="F240" i="22" s="1"/>
  <c r="E241" i="22"/>
  <c r="F241" i="22" s="1"/>
  <c r="E242" i="22"/>
  <c r="F242" i="22" s="1"/>
  <c r="E243" i="22"/>
  <c r="F243" i="22" s="1"/>
  <c r="E244" i="22"/>
  <c r="F244" i="22" s="1"/>
  <c r="E245" i="22"/>
  <c r="F245" i="22" s="1"/>
  <c r="E246" i="22"/>
  <c r="F246" i="22" s="1"/>
  <c r="E247" i="22"/>
  <c r="F247" i="22" s="1"/>
  <c r="E248" i="22"/>
  <c r="F248" i="22" s="1"/>
  <c r="E249" i="22"/>
  <c r="F249" i="22" s="1"/>
  <c r="E250" i="22"/>
  <c r="F250" i="22" s="1"/>
  <c r="E251" i="22"/>
  <c r="F251" i="22" s="1"/>
  <c r="E252" i="22"/>
  <c r="F252" i="22" s="1"/>
  <c r="E253" i="22"/>
  <c r="F253" i="22" s="1"/>
  <c r="E254" i="22"/>
  <c r="F254" i="22" s="1"/>
  <c r="E255" i="22"/>
  <c r="F255" i="22" s="1"/>
  <c r="E256" i="22"/>
  <c r="F256" i="22" s="1"/>
  <c r="E257" i="22"/>
  <c r="F257" i="22" s="1"/>
  <c r="E258" i="22"/>
  <c r="F258" i="22" s="1"/>
  <c r="E259" i="22"/>
  <c r="F259" i="22" s="1"/>
  <c r="E260" i="22"/>
  <c r="F260" i="22" s="1"/>
  <c r="E261" i="22"/>
  <c r="F261" i="22" s="1"/>
  <c r="E262" i="22"/>
  <c r="F262" i="22" s="1"/>
  <c r="E263" i="22"/>
  <c r="F263" i="22" s="1"/>
  <c r="E264" i="22"/>
  <c r="F264" i="22" s="1"/>
  <c r="E190" i="22"/>
  <c r="F190" i="22" s="1"/>
  <c r="E181" i="22"/>
  <c r="F181" i="22" s="1"/>
  <c r="E182" i="22"/>
  <c r="F182" i="22" s="1"/>
  <c r="E183" i="22"/>
  <c r="F183" i="22" s="1"/>
  <c r="E184" i="22"/>
  <c r="F184" i="22" s="1"/>
  <c r="E185" i="22"/>
  <c r="F185" i="22" s="1"/>
  <c r="E186" i="22"/>
  <c r="F186" i="22" s="1"/>
  <c r="E187" i="22"/>
  <c r="F187" i="22" s="1"/>
  <c r="E188" i="22"/>
  <c r="F188" i="22" s="1"/>
  <c r="E180" i="22"/>
  <c r="F180" i="22" s="1"/>
  <c r="E165" i="22"/>
  <c r="F165" i="22" s="1"/>
  <c r="E166" i="22"/>
  <c r="F166" i="22" s="1"/>
  <c r="E167" i="22"/>
  <c r="F167" i="22" s="1"/>
  <c r="E168" i="22"/>
  <c r="F168" i="22" s="1"/>
  <c r="E169" i="22"/>
  <c r="F169" i="22" s="1"/>
  <c r="E170" i="22"/>
  <c r="F170" i="22" s="1"/>
  <c r="E171" i="22"/>
  <c r="F171" i="22" s="1"/>
  <c r="E172" i="22"/>
  <c r="F172" i="22" s="1"/>
  <c r="E173" i="22"/>
  <c r="F173" i="22" s="1"/>
  <c r="E174" i="22"/>
  <c r="F174" i="22" s="1"/>
  <c r="E175" i="22"/>
  <c r="F175" i="22" s="1"/>
  <c r="E176" i="22"/>
  <c r="F176" i="22" s="1"/>
  <c r="E177" i="22"/>
  <c r="F177" i="22" s="1"/>
  <c r="E178" i="22"/>
  <c r="F178" i="22" s="1"/>
  <c r="E164" i="22"/>
  <c r="F164" i="22" s="1"/>
  <c r="E143" i="22"/>
  <c r="F143" i="22" s="1"/>
  <c r="E144" i="22"/>
  <c r="F144" i="22" s="1"/>
  <c r="E145" i="22"/>
  <c r="F145" i="22" s="1"/>
  <c r="E146" i="22"/>
  <c r="F146" i="22" s="1"/>
  <c r="E147" i="22"/>
  <c r="F147" i="22" s="1"/>
  <c r="E148" i="22"/>
  <c r="F148" i="22" s="1"/>
  <c r="E149" i="22"/>
  <c r="F149" i="22" s="1"/>
  <c r="E150" i="22"/>
  <c r="F150" i="22" s="1"/>
  <c r="E151" i="22"/>
  <c r="F151" i="22" s="1"/>
  <c r="E152" i="22"/>
  <c r="F152" i="22" s="1"/>
  <c r="E153" i="22"/>
  <c r="F153" i="22" s="1"/>
  <c r="E154" i="22"/>
  <c r="F154" i="22" s="1"/>
  <c r="E155" i="22"/>
  <c r="F155" i="22" s="1"/>
  <c r="E156" i="22"/>
  <c r="F156" i="22" s="1"/>
  <c r="E157" i="22"/>
  <c r="F157" i="22" s="1"/>
  <c r="E158" i="22"/>
  <c r="F158" i="22" s="1"/>
  <c r="E159" i="22"/>
  <c r="F159" i="22" s="1"/>
  <c r="E160" i="22"/>
  <c r="F160" i="22" s="1"/>
  <c r="E161" i="22"/>
  <c r="F161" i="22" s="1"/>
  <c r="E162" i="22"/>
  <c r="F162" i="22" s="1"/>
  <c r="E142" i="22"/>
  <c r="F142" i="22" s="1"/>
  <c r="E136" i="22"/>
  <c r="F136" i="22" s="1"/>
  <c r="E137" i="22"/>
  <c r="F137" i="22" s="1"/>
  <c r="E138" i="22"/>
  <c r="F138" i="22" s="1"/>
  <c r="E139" i="22"/>
  <c r="F139" i="22" s="1"/>
  <c r="E140" i="22"/>
  <c r="F140" i="22" s="1"/>
  <c r="E135" i="22"/>
  <c r="F135" i="22" s="1"/>
  <c r="E125" i="22"/>
  <c r="F125" i="22" s="1"/>
  <c r="E126" i="22"/>
  <c r="F126" i="22" s="1"/>
  <c r="E127" i="22"/>
  <c r="F127" i="22" s="1"/>
  <c r="E128" i="22"/>
  <c r="F128" i="22" s="1"/>
  <c r="E129" i="22"/>
  <c r="F129" i="22" s="1"/>
  <c r="E130" i="22"/>
  <c r="F130" i="22" s="1"/>
  <c r="E131" i="22"/>
  <c r="F131" i="22" s="1"/>
  <c r="E132" i="22"/>
  <c r="F132" i="22" s="1"/>
  <c r="E133" i="22"/>
  <c r="F133" i="22" s="1"/>
  <c r="E124" i="22"/>
  <c r="F124" i="22" s="1"/>
  <c r="E122" i="22"/>
  <c r="F122" i="22" s="1"/>
  <c r="E110" i="22"/>
  <c r="F110" i="22" s="1"/>
  <c r="E111" i="22"/>
  <c r="F111" i="22" s="1"/>
  <c r="E112" i="22"/>
  <c r="F112" i="22" s="1"/>
  <c r="E113" i="22"/>
  <c r="F113" i="22" s="1"/>
  <c r="E114" i="22"/>
  <c r="F114" i="22" s="1"/>
  <c r="E115" i="22"/>
  <c r="F115" i="22" s="1"/>
  <c r="E116" i="22"/>
  <c r="F116" i="22" s="1"/>
  <c r="E117" i="22"/>
  <c r="F117" i="22" s="1"/>
  <c r="E118" i="22"/>
  <c r="F118" i="22" s="1"/>
  <c r="E119" i="22"/>
  <c r="F119" i="22" s="1"/>
  <c r="E120" i="22"/>
  <c r="F120" i="22" s="1"/>
  <c r="E121" i="22"/>
  <c r="F121" i="22" s="1"/>
  <c r="E109" i="22"/>
  <c r="F109" i="22" s="1"/>
  <c r="E105" i="22"/>
  <c r="F105" i="22" s="1"/>
  <c r="E106" i="22"/>
  <c r="F106" i="22" s="1"/>
  <c r="E107" i="22"/>
  <c r="F107" i="22" s="1"/>
  <c r="E104" i="22"/>
  <c r="F104" i="22" s="1"/>
  <c r="E94" i="22"/>
  <c r="F94" i="22" s="1"/>
  <c r="E95" i="22"/>
  <c r="F95" i="22" s="1"/>
  <c r="E96" i="22"/>
  <c r="F96" i="22" s="1"/>
  <c r="E97" i="22"/>
  <c r="F97" i="22" s="1"/>
  <c r="E98" i="22"/>
  <c r="F98" i="22" s="1"/>
  <c r="E99" i="22"/>
  <c r="F99" i="22" s="1"/>
  <c r="E100" i="22"/>
  <c r="F100" i="22" s="1"/>
  <c r="E101" i="22"/>
  <c r="F101" i="22" s="1"/>
  <c r="E102" i="22"/>
  <c r="F102" i="22" s="1"/>
  <c r="E93" i="22"/>
  <c r="F93" i="22" s="1"/>
  <c r="E86" i="22"/>
  <c r="F86" i="22" s="1"/>
  <c r="E81" i="22"/>
  <c r="F81" i="22" s="1"/>
  <c r="E71" i="22"/>
  <c r="F71" i="22" s="1"/>
  <c r="E70" i="22"/>
  <c r="F70" i="22" s="1"/>
  <c r="E63" i="22"/>
  <c r="F63" i="22" s="1"/>
  <c r="E48" i="22"/>
  <c r="F48" i="22" s="1"/>
  <c r="E44" i="22"/>
  <c r="F44" i="22" s="1"/>
  <c r="E27" i="22"/>
  <c r="F27" i="22" s="1"/>
  <c r="E12" i="22"/>
  <c r="F12" i="22" s="1"/>
  <c r="E2" i="22"/>
  <c r="F2" i="22" s="1"/>
  <c r="E3" i="22"/>
  <c r="F3" i="22" s="1"/>
  <c r="E4" i="22"/>
  <c r="F4" i="22" s="1"/>
  <c r="E5" i="22"/>
  <c r="F5" i="22" s="1"/>
  <c r="E1" i="22"/>
  <c r="F1" i="22" s="1"/>
  <c r="K4" i="20"/>
  <c r="F3" i="20" a="1"/>
  <c r="F3" i="20" s="1"/>
  <c r="G3" i="20" a="1"/>
  <c r="G3" i="20" s="1"/>
  <c r="H3" i="20" a="1"/>
  <c r="H3" i="20" s="1"/>
  <c r="I3" i="20" a="1"/>
  <c r="I3" i="20" s="1"/>
  <c r="J3" i="20" a="1"/>
  <c r="J3" i="20" s="1"/>
  <c r="K3" i="20" a="1"/>
  <c r="K3" i="20" s="1"/>
  <c r="L3" i="20" a="1"/>
  <c r="L3" i="20" s="1"/>
  <c r="M3" i="20" a="1"/>
  <c r="M3" i="20" s="1"/>
  <c r="N3" i="20" a="1"/>
  <c r="N3" i="20" s="1"/>
  <c r="O3" i="20" a="1"/>
  <c r="O3" i="20" s="1"/>
  <c r="F4" i="20" a="1"/>
  <c r="F4" i="20" s="1"/>
  <c r="G4" i="20" a="1"/>
  <c r="G4" i="20" s="1"/>
  <c r="H4" i="20" a="1"/>
  <c r="H4" i="20" s="1"/>
  <c r="I4" i="20" a="1"/>
  <c r="I4" i="20" s="1"/>
  <c r="J4" i="20" a="1"/>
  <c r="J4" i="20" s="1"/>
  <c r="L4" i="20" a="1"/>
  <c r="L4" i="20" s="1"/>
  <c r="M4" i="20" a="1"/>
  <c r="M4" i="20" s="1"/>
  <c r="N4" i="20" a="1"/>
  <c r="N4" i="20" s="1"/>
  <c r="O4" i="20" a="1"/>
  <c r="O4" i="20" s="1"/>
  <c r="F5" i="20" a="1"/>
  <c r="F5" i="20" s="1"/>
  <c r="G5" i="20" a="1"/>
  <c r="G5" i="20" s="1"/>
  <c r="H5" i="20" a="1"/>
  <c r="H5" i="20" s="1"/>
  <c r="I5" i="20" a="1"/>
  <c r="I5" i="20" s="1"/>
  <c r="J5" i="20" a="1"/>
  <c r="J5" i="20" s="1"/>
  <c r="K5" i="20" a="1"/>
  <c r="K5" i="20" s="1"/>
  <c r="L5" i="20" a="1"/>
  <c r="L5" i="20" s="1"/>
  <c r="M5" i="20" a="1"/>
  <c r="M5" i="20" s="1"/>
  <c r="N5" i="20" a="1"/>
  <c r="N5" i="20" s="1"/>
  <c r="O5" i="20" a="1"/>
  <c r="O5" i="20" s="1"/>
  <c r="F6" i="20" a="1"/>
  <c r="F6" i="20" s="1"/>
  <c r="G6" i="20" a="1"/>
  <c r="G6" i="20" s="1"/>
  <c r="H6" i="20" a="1"/>
  <c r="H6" i="20" s="1"/>
  <c r="I6" i="20" a="1"/>
  <c r="I6" i="20" s="1"/>
  <c r="J6" i="20" a="1"/>
  <c r="J6" i="20" s="1"/>
  <c r="K6" i="20" a="1"/>
  <c r="K6" i="20" s="1"/>
  <c r="L6" i="20" a="1"/>
  <c r="L6" i="20" s="1"/>
  <c r="M6" i="20" a="1"/>
  <c r="M6" i="20" s="1"/>
  <c r="N6" i="20" a="1"/>
  <c r="N6" i="20" s="1"/>
  <c r="O6" i="20" a="1"/>
  <c r="O6" i="20" s="1"/>
  <c r="F7" i="20" a="1"/>
  <c r="F7" i="20" s="1"/>
  <c r="G7" i="20" a="1"/>
  <c r="G7" i="20" s="1"/>
  <c r="H7" i="20" a="1"/>
  <c r="H7" i="20" s="1"/>
  <c r="I7" i="20" a="1"/>
  <c r="I7" i="20" s="1"/>
  <c r="J7" i="20" a="1"/>
  <c r="J7" i="20" s="1"/>
  <c r="K7" i="20" a="1"/>
  <c r="K7" i="20" s="1"/>
  <c r="L7" i="20" a="1"/>
  <c r="L7" i="20" s="1"/>
  <c r="M7" i="20" a="1"/>
  <c r="M7" i="20" s="1"/>
  <c r="N7" i="20" a="1"/>
  <c r="N7" i="20" s="1"/>
  <c r="O7" i="20" a="1"/>
  <c r="O7" i="20" s="1"/>
  <c r="F8" i="20" a="1"/>
  <c r="F8" i="20" s="1"/>
  <c r="G8" i="20" a="1"/>
  <c r="G8" i="20" s="1"/>
  <c r="H8" i="20" a="1"/>
  <c r="H8" i="20" s="1"/>
  <c r="I8" i="20" a="1"/>
  <c r="I8" i="20" s="1"/>
  <c r="J8" i="20" a="1"/>
  <c r="J8" i="20" s="1"/>
  <c r="K8" i="20" a="1"/>
  <c r="K8" i="20" s="1"/>
  <c r="L8" i="20" a="1"/>
  <c r="L8" i="20" s="1"/>
  <c r="M8" i="20" a="1"/>
  <c r="M8" i="20" s="1"/>
  <c r="N8" i="20" a="1"/>
  <c r="N8" i="20" s="1"/>
  <c r="O8" i="20" a="1"/>
  <c r="O8" i="20" s="1"/>
  <c r="F9" i="20" a="1"/>
  <c r="F9" i="20" s="1"/>
  <c r="G9" i="20" a="1"/>
  <c r="G9" i="20" s="1"/>
  <c r="H9" i="20" a="1"/>
  <c r="H9" i="20" s="1"/>
  <c r="I9" i="20" a="1"/>
  <c r="I9" i="20" s="1"/>
  <c r="J9" i="20" a="1"/>
  <c r="J9" i="20" s="1"/>
  <c r="K9" i="20" a="1"/>
  <c r="K9" i="20" s="1"/>
  <c r="L9" i="20" a="1"/>
  <c r="L9" i="20" s="1"/>
  <c r="M9" i="20" a="1"/>
  <c r="M9" i="20" s="1"/>
  <c r="N9" i="20" a="1"/>
  <c r="N9" i="20" s="1"/>
  <c r="O9" i="20" a="1"/>
  <c r="O9" i="20" s="1"/>
  <c r="F10" i="20" a="1"/>
  <c r="F10" i="20" s="1"/>
  <c r="G10" i="20" a="1"/>
  <c r="G10" i="20" s="1"/>
  <c r="H10" i="20" a="1"/>
  <c r="H10" i="20" s="1"/>
  <c r="I10" i="20" a="1"/>
  <c r="I10" i="20" s="1"/>
  <c r="J10" i="20" a="1"/>
  <c r="J10" i="20" s="1"/>
  <c r="K10" i="20" a="1"/>
  <c r="K10" i="20" s="1"/>
  <c r="L10" i="20" a="1"/>
  <c r="L10" i="20" s="1"/>
  <c r="M10" i="20" a="1"/>
  <c r="M10" i="20" s="1"/>
  <c r="N10" i="20" a="1"/>
  <c r="N10" i="20" s="1"/>
  <c r="O10" i="20" a="1"/>
  <c r="O10" i="20" s="1"/>
  <c r="F11" i="20" a="1"/>
  <c r="F11" i="20" s="1"/>
  <c r="G11" i="20" a="1"/>
  <c r="G11" i="20" s="1"/>
  <c r="H11" i="20" a="1"/>
  <c r="H11" i="20" s="1"/>
  <c r="I11" i="20" a="1"/>
  <c r="I11" i="20" s="1"/>
  <c r="J11" i="20" a="1"/>
  <c r="J11" i="20" s="1"/>
  <c r="K11" i="20" a="1"/>
  <c r="K11" i="20" s="1"/>
  <c r="L11" i="20" a="1"/>
  <c r="L11" i="20" s="1"/>
  <c r="M11" i="20" a="1"/>
  <c r="M11" i="20" s="1"/>
  <c r="N11" i="20" a="1"/>
  <c r="N11" i="20" s="1"/>
  <c r="O11" i="20" a="1"/>
  <c r="O11" i="20" s="1"/>
  <c r="F12" i="20" a="1"/>
  <c r="F12" i="20" s="1"/>
  <c r="G12" i="20" a="1"/>
  <c r="G12" i="20" s="1"/>
  <c r="H12" i="20" a="1"/>
  <c r="H12" i="20" s="1"/>
  <c r="I12" i="20" a="1"/>
  <c r="I12" i="20" s="1"/>
  <c r="J12" i="20" a="1"/>
  <c r="J12" i="20" s="1"/>
  <c r="K12" i="20" a="1"/>
  <c r="K12" i="20" s="1"/>
  <c r="L12" i="20" a="1"/>
  <c r="L12" i="20" s="1"/>
  <c r="M12" i="20" a="1"/>
  <c r="M12" i="20" s="1"/>
  <c r="N12" i="20" a="1"/>
  <c r="N12" i="20" s="1"/>
  <c r="O12" i="20" a="1"/>
  <c r="O12" i="20" s="1"/>
  <c r="F13" i="20" a="1"/>
  <c r="F13" i="20" s="1"/>
  <c r="G13" i="20" a="1"/>
  <c r="G13" i="20" s="1"/>
  <c r="H13" i="20" a="1"/>
  <c r="H13" i="20" s="1"/>
  <c r="I13" i="20" a="1"/>
  <c r="I13" i="20" s="1"/>
  <c r="J13" i="20" a="1"/>
  <c r="J13" i="20" s="1"/>
  <c r="K13" i="20" a="1"/>
  <c r="K13" i="20" s="1"/>
  <c r="L13" i="20" a="1"/>
  <c r="L13" i="20" s="1"/>
  <c r="M13" i="20" a="1"/>
  <c r="M13" i="20" s="1"/>
  <c r="N13" i="20" a="1"/>
  <c r="N13" i="20" s="1"/>
  <c r="O13" i="20" a="1"/>
  <c r="O13" i="20" s="1"/>
  <c r="F14" i="20" a="1"/>
  <c r="F14" i="20" s="1"/>
  <c r="G14" i="20" a="1"/>
  <c r="G14" i="20" s="1"/>
  <c r="H14" i="20" a="1"/>
  <c r="H14" i="20" s="1"/>
  <c r="I14" i="20" a="1"/>
  <c r="I14" i="20" s="1"/>
  <c r="J14" i="20" a="1"/>
  <c r="J14" i="20" s="1"/>
  <c r="K14" i="20" a="1"/>
  <c r="K14" i="20" s="1"/>
  <c r="L14" i="20" a="1"/>
  <c r="L14" i="20" s="1"/>
  <c r="M14" i="20" a="1"/>
  <c r="M14" i="20" s="1"/>
  <c r="N14" i="20" a="1"/>
  <c r="N14" i="20" s="1"/>
  <c r="O14" i="20" a="1"/>
  <c r="O14" i="20" s="1"/>
  <c r="F15" i="20" a="1"/>
  <c r="F15" i="20" s="1"/>
  <c r="G15" i="20" a="1"/>
  <c r="G15" i="20" s="1"/>
  <c r="H15" i="20" a="1"/>
  <c r="H15" i="20" s="1"/>
  <c r="I15" i="20" a="1"/>
  <c r="I15" i="20" s="1"/>
  <c r="J15" i="20" a="1"/>
  <c r="J15" i="20" s="1"/>
  <c r="K15" i="20" a="1"/>
  <c r="K15" i="20" s="1"/>
  <c r="L15" i="20" a="1"/>
  <c r="L15" i="20" s="1"/>
  <c r="M15" i="20" a="1"/>
  <c r="M15" i="20" s="1"/>
  <c r="N15" i="20" a="1"/>
  <c r="N15" i="20" s="1"/>
  <c r="O15" i="20" a="1"/>
  <c r="O15" i="20" s="1"/>
  <c r="F16" i="20" a="1"/>
  <c r="F16" i="20" s="1"/>
  <c r="G16" i="20" a="1"/>
  <c r="G16" i="20" s="1"/>
  <c r="H16" i="20" a="1"/>
  <c r="H16" i="20" s="1"/>
  <c r="I16" i="20" a="1"/>
  <c r="I16" i="20" s="1"/>
  <c r="J16" i="20" a="1"/>
  <c r="J16" i="20" s="1"/>
  <c r="K16" i="20" a="1"/>
  <c r="K16" i="20" s="1"/>
  <c r="L16" i="20" a="1"/>
  <c r="L16" i="20" s="1"/>
  <c r="M16" i="20" a="1"/>
  <c r="M16" i="20" s="1"/>
  <c r="N16" i="20" a="1"/>
  <c r="N16" i="20" s="1"/>
  <c r="O16" i="20" a="1"/>
  <c r="O16" i="20" s="1"/>
  <c r="F17" i="20" a="1"/>
  <c r="F17" i="20" s="1"/>
  <c r="G17" i="20" a="1"/>
  <c r="G17" i="20" s="1"/>
  <c r="H17" i="20" a="1"/>
  <c r="H17" i="20" s="1"/>
  <c r="I17" i="20" a="1"/>
  <c r="I17" i="20" s="1"/>
  <c r="J17" i="20" a="1"/>
  <c r="J17" i="20" s="1"/>
  <c r="K17" i="20" a="1"/>
  <c r="K17" i="20" s="1"/>
  <c r="L17" i="20" a="1"/>
  <c r="L17" i="20" s="1"/>
  <c r="M17" i="20" a="1"/>
  <c r="M17" i="20" s="1"/>
  <c r="N17" i="20" a="1"/>
  <c r="N17" i="20" s="1"/>
  <c r="O17" i="20" a="1"/>
  <c r="O17" i="20" s="1"/>
  <c r="F18" i="20" a="1"/>
  <c r="F18" i="20" s="1"/>
  <c r="G18" i="20" a="1"/>
  <c r="G18" i="20" s="1"/>
  <c r="H18" i="20" a="1"/>
  <c r="H18" i="20" s="1"/>
  <c r="I18" i="20" a="1"/>
  <c r="I18" i="20" s="1"/>
  <c r="J18" i="20" a="1"/>
  <c r="J18" i="20" s="1"/>
  <c r="K18" i="20" a="1"/>
  <c r="K18" i="20" s="1"/>
  <c r="L18" i="20" a="1"/>
  <c r="L18" i="20" s="1"/>
  <c r="M18" i="20" a="1"/>
  <c r="M18" i="20" s="1"/>
  <c r="N18" i="20" a="1"/>
  <c r="N18" i="20" s="1"/>
  <c r="O18" i="20" a="1"/>
  <c r="O18" i="20" s="1"/>
  <c r="F19" i="20" a="1"/>
  <c r="F19" i="20" s="1"/>
  <c r="G19" i="20" a="1"/>
  <c r="G19" i="20" s="1"/>
  <c r="H19" i="20" a="1"/>
  <c r="H19" i="20" s="1"/>
  <c r="I19" i="20" a="1"/>
  <c r="I19" i="20" s="1"/>
  <c r="J19" i="20" a="1"/>
  <c r="J19" i="20" s="1"/>
  <c r="K19" i="20" a="1"/>
  <c r="K19" i="20" s="1"/>
  <c r="L19" i="20" a="1"/>
  <c r="L19" i="20" s="1"/>
  <c r="M19" i="20" a="1"/>
  <c r="M19" i="20" s="1"/>
  <c r="N19" i="20" a="1"/>
  <c r="N19" i="20" s="1"/>
  <c r="O19" i="20" a="1"/>
  <c r="O19" i="20" s="1"/>
  <c r="F20" i="20" a="1"/>
  <c r="F20" i="20" s="1"/>
  <c r="G20" i="20" a="1"/>
  <c r="G20" i="20" s="1"/>
  <c r="H20" i="20" a="1"/>
  <c r="H20" i="20" s="1"/>
  <c r="I20" i="20" a="1"/>
  <c r="I20" i="20" s="1"/>
  <c r="J20" i="20" a="1"/>
  <c r="J20" i="20" s="1"/>
  <c r="K20" i="20" a="1"/>
  <c r="K20" i="20" s="1"/>
  <c r="L20" i="20" a="1"/>
  <c r="L20" i="20" s="1"/>
  <c r="M20" i="20" a="1"/>
  <c r="M20" i="20" s="1"/>
  <c r="N20" i="20" a="1"/>
  <c r="N20" i="20" s="1"/>
  <c r="O20" i="20" a="1"/>
  <c r="O20" i="20" s="1"/>
  <c r="F21" i="20" a="1"/>
  <c r="F21" i="20" s="1"/>
  <c r="G21" i="20" a="1"/>
  <c r="G21" i="20" s="1"/>
  <c r="H21" i="20" a="1"/>
  <c r="H21" i="20" s="1"/>
  <c r="I21" i="20" a="1"/>
  <c r="I21" i="20" s="1"/>
  <c r="J21" i="20" a="1"/>
  <c r="J21" i="20" s="1"/>
  <c r="K21" i="20" a="1"/>
  <c r="K21" i="20" s="1"/>
  <c r="L21" i="20" a="1"/>
  <c r="L21" i="20" s="1"/>
  <c r="M21" i="20" a="1"/>
  <c r="M21" i="20" s="1"/>
  <c r="N21" i="20" a="1"/>
  <c r="N21" i="20" s="1"/>
  <c r="O21" i="20" a="1"/>
  <c r="O21" i="20" s="1"/>
  <c r="F22" i="20" a="1"/>
  <c r="F22" i="20" s="1"/>
  <c r="G22" i="20" a="1"/>
  <c r="G22" i="20" s="1"/>
  <c r="H22" i="20" a="1"/>
  <c r="H22" i="20" s="1"/>
  <c r="I22" i="20" a="1"/>
  <c r="I22" i="20" s="1"/>
  <c r="J22" i="20" a="1"/>
  <c r="J22" i="20" s="1"/>
  <c r="K22" i="20" a="1"/>
  <c r="K22" i="20" s="1"/>
  <c r="L22" i="20" a="1"/>
  <c r="L22" i="20" s="1"/>
  <c r="M22" i="20" a="1"/>
  <c r="M22" i="20" s="1"/>
  <c r="N22" i="20" a="1"/>
  <c r="N22" i="20" s="1"/>
  <c r="O22" i="20" a="1"/>
  <c r="O22" i="20" s="1"/>
  <c r="F23" i="20" a="1"/>
  <c r="F23" i="20" s="1"/>
  <c r="G23" i="20" a="1"/>
  <c r="G23" i="20" s="1"/>
  <c r="H23" i="20" a="1"/>
  <c r="H23" i="20" s="1"/>
  <c r="I23" i="20" a="1"/>
  <c r="I23" i="20" s="1"/>
  <c r="J23" i="20" a="1"/>
  <c r="J23" i="20" s="1"/>
  <c r="K23" i="20" a="1"/>
  <c r="K23" i="20" s="1"/>
  <c r="L23" i="20" a="1"/>
  <c r="L23" i="20" s="1"/>
  <c r="M23" i="20" a="1"/>
  <c r="M23" i="20" s="1"/>
  <c r="N23" i="20" a="1"/>
  <c r="N23" i="20" s="1"/>
  <c r="O23" i="20" a="1"/>
  <c r="O23" i="20" s="1"/>
  <c r="F24" i="20" a="1"/>
  <c r="F24" i="20" s="1"/>
  <c r="G24" i="20" a="1"/>
  <c r="G24" i="20" s="1"/>
  <c r="H24" i="20" a="1"/>
  <c r="H24" i="20" s="1"/>
  <c r="I24" i="20" a="1"/>
  <c r="I24" i="20" s="1"/>
  <c r="J24" i="20" a="1"/>
  <c r="J24" i="20" s="1"/>
  <c r="K24" i="20" a="1"/>
  <c r="K24" i="20" s="1"/>
  <c r="L24" i="20" a="1"/>
  <c r="L24" i="20" s="1"/>
  <c r="M24" i="20" a="1"/>
  <c r="M24" i="20" s="1"/>
  <c r="N24" i="20" a="1"/>
  <c r="N24" i="20" s="1"/>
  <c r="O24" i="20" a="1"/>
  <c r="O24" i="20" s="1"/>
  <c r="F25" i="20" a="1"/>
  <c r="F25" i="20" s="1"/>
  <c r="G25" i="20" a="1"/>
  <c r="G25" i="20" s="1"/>
  <c r="H25" i="20" a="1"/>
  <c r="H25" i="20" s="1"/>
  <c r="I25" i="20" a="1"/>
  <c r="I25" i="20" s="1"/>
  <c r="J25" i="20" a="1"/>
  <c r="J25" i="20" s="1"/>
  <c r="K25" i="20" a="1"/>
  <c r="K25" i="20" s="1"/>
  <c r="L25" i="20" a="1"/>
  <c r="L25" i="20" s="1"/>
  <c r="M25" i="20" a="1"/>
  <c r="M25" i="20" s="1"/>
  <c r="N25" i="20" a="1"/>
  <c r="N25" i="20" s="1"/>
  <c r="O25" i="20" a="1"/>
  <c r="O25" i="20" s="1"/>
  <c r="F26" i="20" a="1"/>
  <c r="F26" i="20" s="1"/>
  <c r="G26" i="20" a="1"/>
  <c r="G26" i="20" s="1"/>
  <c r="H26" i="20" a="1"/>
  <c r="H26" i="20" s="1"/>
  <c r="I26" i="20" a="1"/>
  <c r="I26" i="20" s="1"/>
  <c r="J26" i="20" a="1"/>
  <c r="J26" i="20" s="1"/>
  <c r="K26" i="20" a="1"/>
  <c r="K26" i="20" s="1"/>
  <c r="L26" i="20" a="1"/>
  <c r="L26" i="20" s="1"/>
  <c r="M26" i="20" a="1"/>
  <c r="M26" i="20" s="1"/>
  <c r="N26" i="20" a="1"/>
  <c r="N26" i="20" s="1"/>
  <c r="O26" i="20" a="1"/>
  <c r="O26" i="20" s="1"/>
  <c r="F27" i="20" a="1"/>
  <c r="F27" i="20" s="1"/>
  <c r="G27" i="20" a="1"/>
  <c r="G27" i="20" s="1"/>
  <c r="H27" i="20" a="1"/>
  <c r="H27" i="20" s="1"/>
  <c r="I27" i="20" a="1"/>
  <c r="I27" i="20" s="1"/>
  <c r="J27" i="20" a="1"/>
  <c r="J27" i="20" s="1"/>
  <c r="K27" i="20" a="1"/>
  <c r="K27" i="20" s="1"/>
  <c r="L27" i="20" a="1"/>
  <c r="L27" i="20" s="1"/>
  <c r="M27" i="20" a="1"/>
  <c r="M27" i="20" s="1"/>
  <c r="N27" i="20" a="1"/>
  <c r="N27" i="20" s="1"/>
  <c r="O27" i="20" a="1"/>
  <c r="O27" i="20" s="1"/>
  <c r="F28" i="20" a="1"/>
  <c r="F28" i="20" s="1"/>
  <c r="G28" i="20" a="1"/>
  <c r="G28" i="20" s="1"/>
  <c r="H28" i="20" a="1"/>
  <c r="H28" i="20" s="1"/>
  <c r="I28" i="20" a="1"/>
  <c r="I28" i="20" s="1"/>
  <c r="J28" i="20" a="1"/>
  <c r="J28" i="20" s="1"/>
  <c r="K28" i="20" a="1"/>
  <c r="K28" i="20" s="1"/>
  <c r="L28" i="20" a="1"/>
  <c r="L28" i="20" s="1"/>
  <c r="M28" i="20" a="1"/>
  <c r="M28" i="20" s="1"/>
  <c r="N28" i="20" a="1"/>
  <c r="N28" i="20" s="1"/>
  <c r="O28" i="20" a="1"/>
  <c r="O28" i="20" s="1"/>
  <c r="F29" i="20" a="1"/>
  <c r="F29" i="20" s="1"/>
  <c r="G29" i="20" a="1"/>
  <c r="G29" i="20" s="1"/>
  <c r="H29" i="20" a="1"/>
  <c r="H29" i="20" s="1"/>
  <c r="I29" i="20" a="1"/>
  <c r="I29" i="20" s="1"/>
  <c r="J29" i="20" a="1"/>
  <c r="J29" i="20" s="1"/>
  <c r="K29" i="20" a="1"/>
  <c r="K29" i="20" s="1"/>
  <c r="L29" i="20" a="1"/>
  <c r="L29" i="20" s="1"/>
  <c r="M29" i="20" a="1"/>
  <c r="M29" i="20" s="1"/>
  <c r="N29" i="20" a="1"/>
  <c r="N29" i="20" s="1"/>
  <c r="O29" i="20" a="1"/>
  <c r="O29" i="20" s="1"/>
  <c r="F30" i="20" a="1"/>
  <c r="F30" i="20" s="1"/>
  <c r="G30" i="20" a="1"/>
  <c r="G30" i="20" s="1"/>
  <c r="H30" i="20" a="1"/>
  <c r="H30" i="20" s="1"/>
  <c r="I30" i="20" a="1"/>
  <c r="I30" i="20" s="1"/>
  <c r="J30" i="20" a="1"/>
  <c r="J30" i="20" s="1"/>
  <c r="K30" i="20" a="1"/>
  <c r="K30" i="20" s="1"/>
  <c r="L30" i="20" a="1"/>
  <c r="L30" i="20" s="1"/>
  <c r="M30" i="20" a="1"/>
  <c r="M30" i="20" s="1"/>
  <c r="N30" i="20" a="1"/>
  <c r="N30" i="20" s="1"/>
  <c r="O30" i="20" a="1"/>
  <c r="O30" i="20" s="1"/>
  <c r="F31" i="20" a="1"/>
  <c r="F31" i="20" s="1"/>
  <c r="G31" i="20" a="1"/>
  <c r="G31" i="20" s="1"/>
  <c r="H31" i="20" a="1"/>
  <c r="H31" i="20" s="1"/>
  <c r="I31" i="20" a="1"/>
  <c r="I31" i="20" s="1"/>
  <c r="J31" i="20" a="1"/>
  <c r="J31" i="20" s="1"/>
  <c r="K31" i="20" a="1"/>
  <c r="K31" i="20" s="1"/>
  <c r="L31" i="20" a="1"/>
  <c r="L31" i="20" s="1"/>
  <c r="M31" i="20" a="1"/>
  <c r="M31" i="20" s="1"/>
  <c r="N31" i="20" a="1"/>
  <c r="N31" i="20" s="1"/>
  <c r="O31" i="20" a="1"/>
  <c r="O31" i="20" s="1"/>
  <c r="F32" i="20" a="1"/>
  <c r="F32" i="20" s="1"/>
  <c r="G32" i="20" a="1"/>
  <c r="G32" i="20" s="1"/>
  <c r="H32" i="20" a="1"/>
  <c r="H32" i="20" s="1"/>
  <c r="I32" i="20" a="1"/>
  <c r="I32" i="20" s="1"/>
  <c r="J32" i="20" a="1"/>
  <c r="J32" i="20" s="1"/>
  <c r="K32" i="20" a="1"/>
  <c r="K32" i="20" s="1"/>
  <c r="L32" i="20" a="1"/>
  <c r="L32" i="20" s="1"/>
  <c r="M32" i="20" a="1"/>
  <c r="M32" i="20" s="1"/>
  <c r="N32" i="20" a="1"/>
  <c r="N32" i="20" s="1"/>
  <c r="O32" i="20" a="1"/>
  <c r="O32" i="20" s="1"/>
  <c r="F33" i="20" a="1"/>
  <c r="F33" i="20" s="1"/>
  <c r="G33" i="20" a="1"/>
  <c r="G33" i="20" s="1"/>
  <c r="H33" i="20" a="1"/>
  <c r="H33" i="20" s="1"/>
  <c r="I33" i="20" a="1"/>
  <c r="I33" i="20" s="1"/>
  <c r="J33" i="20" a="1"/>
  <c r="J33" i="20" s="1"/>
  <c r="K33" i="20" a="1"/>
  <c r="K33" i="20" s="1"/>
  <c r="L33" i="20" a="1"/>
  <c r="L33" i="20" s="1"/>
  <c r="M33" i="20" a="1"/>
  <c r="M33" i="20" s="1"/>
  <c r="N33" i="20" a="1"/>
  <c r="N33" i="20" s="1"/>
  <c r="O33" i="20" a="1"/>
  <c r="O33" i="20" s="1"/>
  <c r="F34" i="20" a="1"/>
  <c r="F34" i="20" s="1"/>
  <c r="G34" i="20" a="1"/>
  <c r="G34" i="20" s="1"/>
  <c r="H34" i="20" a="1"/>
  <c r="H34" i="20" s="1"/>
  <c r="I34" i="20" a="1"/>
  <c r="I34" i="20" s="1"/>
  <c r="J34" i="20" a="1"/>
  <c r="J34" i="20" s="1"/>
  <c r="K34" i="20" a="1"/>
  <c r="K34" i="20" s="1"/>
  <c r="L34" i="20" a="1"/>
  <c r="L34" i="20" s="1"/>
  <c r="M34" i="20" a="1"/>
  <c r="M34" i="20" s="1"/>
  <c r="N34" i="20" a="1"/>
  <c r="N34" i="20" s="1"/>
  <c r="O34" i="20" a="1"/>
  <c r="O34" i="20" s="1"/>
  <c r="F35" i="20" a="1"/>
  <c r="F35" i="20" s="1"/>
  <c r="G35" i="20" a="1"/>
  <c r="G35" i="20" s="1"/>
  <c r="H35" i="20" a="1"/>
  <c r="H35" i="20" s="1"/>
  <c r="I35" i="20" a="1"/>
  <c r="I35" i="20" s="1"/>
  <c r="J35" i="20" a="1"/>
  <c r="J35" i="20" s="1"/>
  <c r="K35" i="20" a="1"/>
  <c r="K35" i="20" s="1"/>
  <c r="L35" i="20" a="1"/>
  <c r="L35" i="20" s="1"/>
  <c r="M35" i="20" a="1"/>
  <c r="M35" i="20" s="1"/>
  <c r="N35" i="20" a="1"/>
  <c r="N35" i="20" s="1"/>
  <c r="O35" i="20" a="1"/>
  <c r="O35" i="20" s="1"/>
  <c r="F36" i="20" a="1"/>
  <c r="F36" i="20" s="1"/>
  <c r="G36" i="20" a="1"/>
  <c r="G36" i="20" s="1"/>
  <c r="H36" i="20" a="1"/>
  <c r="H36" i="20" s="1"/>
  <c r="I36" i="20" a="1"/>
  <c r="I36" i="20" s="1"/>
  <c r="J36" i="20" a="1"/>
  <c r="J36" i="20" s="1"/>
  <c r="K36" i="20" a="1"/>
  <c r="K36" i="20" s="1"/>
  <c r="L36" i="20" a="1"/>
  <c r="L36" i="20" s="1"/>
  <c r="M36" i="20" a="1"/>
  <c r="M36" i="20" s="1"/>
  <c r="N36" i="20" a="1"/>
  <c r="N36" i="20" s="1"/>
  <c r="O36" i="20" a="1"/>
  <c r="O36" i="20" s="1"/>
  <c r="F37" i="20" a="1"/>
  <c r="F37" i="20" s="1"/>
  <c r="G37" i="20" a="1"/>
  <c r="G37" i="20" s="1"/>
  <c r="H37" i="20" a="1"/>
  <c r="H37" i="20" s="1"/>
  <c r="I37" i="20" a="1"/>
  <c r="I37" i="20" s="1"/>
  <c r="J37" i="20" a="1"/>
  <c r="J37" i="20" s="1"/>
  <c r="K37" i="20" a="1"/>
  <c r="K37" i="20" s="1"/>
  <c r="L37" i="20" a="1"/>
  <c r="L37" i="20" s="1"/>
  <c r="M37" i="20" a="1"/>
  <c r="M37" i="20" s="1"/>
  <c r="N37" i="20" a="1"/>
  <c r="N37" i="20" s="1"/>
  <c r="O37" i="20" a="1"/>
  <c r="O37" i="20" s="1"/>
  <c r="F38" i="20" a="1"/>
  <c r="F38" i="20" s="1"/>
  <c r="G38" i="20" a="1"/>
  <c r="G38" i="20" s="1"/>
  <c r="H38" i="20" a="1"/>
  <c r="H38" i="20" s="1"/>
  <c r="I38" i="20" a="1"/>
  <c r="I38" i="20" s="1"/>
  <c r="J38" i="20" a="1"/>
  <c r="J38" i="20" s="1"/>
  <c r="K38" i="20" a="1"/>
  <c r="K38" i="20" s="1"/>
  <c r="L38" i="20" a="1"/>
  <c r="L38" i="20" s="1"/>
  <c r="M38" i="20" a="1"/>
  <c r="M38" i="20" s="1"/>
  <c r="N38" i="20" a="1"/>
  <c r="N38" i="20" s="1"/>
  <c r="O38" i="20" a="1"/>
  <c r="O38" i="20" s="1"/>
  <c r="F39" i="20" a="1"/>
  <c r="F39" i="20" s="1"/>
  <c r="G39" i="20" a="1"/>
  <c r="G39" i="20" s="1"/>
  <c r="H39" i="20" a="1"/>
  <c r="H39" i="20" s="1"/>
  <c r="I39" i="20" a="1"/>
  <c r="I39" i="20" s="1"/>
  <c r="J39" i="20" a="1"/>
  <c r="J39" i="20" s="1"/>
  <c r="K39" i="20" a="1"/>
  <c r="K39" i="20" s="1"/>
  <c r="L39" i="20" a="1"/>
  <c r="L39" i="20" s="1"/>
  <c r="M39" i="20" a="1"/>
  <c r="M39" i="20" s="1"/>
  <c r="N39" i="20" a="1"/>
  <c r="N39" i="20" s="1"/>
  <c r="O39" i="20" a="1"/>
  <c r="O39" i="20" s="1"/>
  <c r="F40" i="20" a="1"/>
  <c r="F40" i="20" s="1"/>
  <c r="G40" i="20" a="1"/>
  <c r="G40" i="20" s="1"/>
  <c r="H40" i="20" a="1"/>
  <c r="H40" i="20" s="1"/>
  <c r="I40" i="20" a="1"/>
  <c r="I40" i="20" s="1"/>
  <c r="J40" i="20" a="1"/>
  <c r="J40" i="20" s="1"/>
  <c r="K40" i="20" a="1"/>
  <c r="K40" i="20" s="1"/>
  <c r="L40" i="20" a="1"/>
  <c r="L40" i="20" s="1"/>
  <c r="M40" i="20" a="1"/>
  <c r="M40" i="20" s="1"/>
  <c r="N40" i="20" a="1"/>
  <c r="N40" i="20" s="1"/>
  <c r="O40" i="20" a="1"/>
  <c r="O40" i="20" s="1"/>
  <c r="F41" i="20" a="1"/>
  <c r="F41" i="20" s="1"/>
  <c r="G41" i="20" a="1"/>
  <c r="G41" i="20" s="1"/>
  <c r="H41" i="20" a="1"/>
  <c r="H41" i="20" s="1"/>
  <c r="I41" i="20" a="1"/>
  <c r="I41" i="20" s="1"/>
  <c r="J41" i="20" a="1"/>
  <c r="J41" i="20" s="1"/>
  <c r="K41" i="20" a="1"/>
  <c r="K41" i="20" s="1"/>
  <c r="L41" i="20" a="1"/>
  <c r="L41" i="20" s="1"/>
  <c r="M41" i="20" a="1"/>
  <c r="M41" i="20" s="1"/>
  <c r="N41" i="20" a="1"/>
  <c r="N41" i="20" s="1"/>
  <c r="O41" i="20" a="1"/>
  <c r="O41" i="20" s="1"/>
  <c r="F42" i="20" a="1"/>
  <c r="F42" i="20" s="1"/>
  <c r="G42" i="20" a="1"/>
  <c r="G42" i="20" s="1"/>
  <c r="H42" i="20" a="1"/>
  <c r="H42" i="20" s="1"/>
  <c r="I42" i="20" a="1"/>
  <c r="I42" i="20" s="1"/>
  <c r="J42" i="20" a="1"/>
  <c r="J42" i="20" s="1"/>
  <c r="K42" i="20" a="1"/>
  <c r="K42" i="20" s="1"/>
  <c r="L42" i="20" a="1"/>
  <c r="L42" i="20" s="1"/>
  <c r="M42" i="20" a="1"/>
  <c r="M42" i="20" s="1"/>
  <c r="N42" i="20" a="1"/>
  <c r="N42" i="20" s="1"/>
  <c r="O42" i="20" a="1"/>
  <c r="O42" i="20" s="1"/>
  <c r="F43" i="20" a="1"/>
  <c r="F43" i="20" s="1"/>
  <c r="G43" i="20" a="1"/>
  <c r="G43" i="20" s="1"/>
  <c r="H43" i="20" a="1"/>
  <c r="H43" i="20" s="1"/>
  <c r="I43" i="20" a="1"/>
  <c r="I43" i="20" s="1"/>
  <c r="J43" i="20" a="1"/>
  <c r="J43" i="20" s="1"/>
  <c r="K43" i="20" a="1"/>
  <c r="K43" i="20" s="1"/>
  <c r="L43" i="20" a="1"/>
  <c r="L43" i="20" s="1"/>
  <c r="M43" i="20" a="1"/>
  <c r="M43" i="20" s="1"/>
  <c r="N43" i="20" a="1"/>
  <c r="N43" i="20" s="1"/>
  <c r="O43" i="20" a="1"/>
  <c r="O43" i="20" s="1"/>
  <c r="F44" i="20" a="1"/>
  <c r="F44" i="20" s="1"/>
  <c r="G44" i="20" a="1"/>
  <c r="G44" i="20" s="1"/>
  <c r="H44" i="20" a="1"/>
  <c r="H44" i="20" s="1"/>
  <c r="I44" i="20" a="1"/>
  <c r="I44" i="20" s="1"/>
  <c r="J44" i="20" a="1"/>
  <c r="J44" i="20" s="1"/>
  <c r="K44" i="20" a="1"/>
  <c r="K44" i="20" s="1"/>
  <c r="L44" i="20" a="1"/>
  <c r="L44" i="20" s="1"/>
  <c r="M44" i="20" a="1"/>
  <c r="M44" i="20" s="1"/>
  <c r="N44" i="20" a="1"/>
  <c r="N44" i="20" s="1"/>
  <c r="O44" i="20" a="1"/>
  <c r="O44" i="20" s="1"/>
  <c r="F45" i="20" a="1"/>
  <c r="F45" i="20" s="1"/>
  <c r="G45" i="20" a="1"/>
  <c r="G45" i="20" s="1"/>
  <c r="H45" i="20" a="1"/>
  <c r="H45" i="20" s="1"/>
  <c r="I45" i="20" a="1"/>
  <c r="I45" i="20" s="1"/>
  <c r="J45" i="20" a="1"/>
  <c r="J45" i="20" s="1"/>
  <c r="K45" i="20" a="1"/>
  <c r="K45" i="20" s="1"/>
  <c r="L45" i="20" a="1"/>
  <c r="L45" i="20" s="1"/>
  <c r="M45" i="20" a="1"/>
  <c r="M45" i="20" s="1"/>
  <c r="N45" i="20" a="1"/>
  <c r="N45" i="20" s="1"/>
  <c r="O45" i="20" a="1"/>
  <c r="O45" i="20" s="1"/>
  <c r="F46" i="20" a="1"/>
  <c r="F46" i="20" s="1"/>
  <c r="G46" i="20" a="1"/>
  <c r="G46" i="20" s="1"/>
  <c r="H46" i="20" a="1"/>
  <c r="H46" i="20" s="1"/>
  <c r="I46" i="20" a="1"/>
  <c r="I46" i="20" s="1"/>
  <c r="J46" i="20" a="1"/>
  <c r="J46" i="20" s="1"/>
  <c r="K46" i="20" a="1"/>
  <c r="K46" i="20" s="1"/>
  <c r="L46" i="20" a="1"/>
  <c r="L46" i="20" s="1"/>
  <c r="M46" i="20" a="1"/>
  <c r="M46" i="20" s="1"/>
  <c r="N46" i="20" a="1"/>
  <c r="N46" i="20" s="1"/>
  <c r="O46" i="20" a="1"/>
  <c r="O46" i="20" s="1"/>
  <c r="F47" i="20" a="1"/>
  <c r="F47" i="20" s="1"/>
  <c r="G47" i="20" a="1"/>
  <c r="G47" i="20" s="1"/>
  <c r="H47" i="20" a="1"/>
  <c r="H47" i="20" s="1"/>
  <c r="I47" i="20" a="1"/>
  <c r="I47" i="20" s="1"/>
  <c r="J47" i="20" a="1"/>
  <c r="J47" i="20" s="1"/>
  <c r="K47" i="20" a="1"/>
  <c r="K47" i="20" s="1"/>
  <c r="L47" i="20" a="1"/>
  <c r="L47" i="20" s="1"/>
  <c r="M47" i="20" a="1"/>
  <c r="M47" i="20" s="1"/>
  <c r="N47" i="20" a="1"/>
  <c r="N47" i="20" s="1"/>
  <c r="O47" i="20" a="1"/>
  <c r="O47" i="20" s="1"/>
  <c r="F48" i="20" a="1"/>
  <c r="F48" i="20" s="1"/>
  <c r="G48" i="20" a="1"/>
  <c r="G48" i="20" s="1"/>
  <c r="H48" i="20" a="1"/>
  <c r="H48" i="20" s="1"/>
  <c r="I48" i="20" a="1"/>
  <c r="I48" i="20" s="1"/>
  <c r="J48" i="20" a="1"/>
  <c r="J48" i="20" s="1"/>
  <c r="K48" i="20" a="1"/>
  <c r="K48" i="20" s="1"/>
  <c r="L48" i="20" a="1"/>
  <c r="L48" i="20" s="1"/>
  <c r="M48" i="20" a="1"/>
  <c r="M48" i="20" s="1"/>
  <c r="N48" i="20" a="1"/>
  <c r="N48" i="20" s="1"/>
  <c r="O48" i="20" a="1"/>
  <c r="O48" i="20" s="1"/>
  <c r="F49" i="20" a="1"/>
  <c r="F49" i="20" s="1"/>
  <c r="G49" i="20" a="1"/>
  <c r="G49" i="20" s="1"/>
  <c r="H49" i="20" a="1"/>
  <c r="H49" i="20" s="1"/>
  <c r="I49" i="20" a="1"/>
  <c r="I49" i="20" s="1"/>
  <c r="J49" i="20" a="1"/>
  <c r="J49" i="20" s="1"/>
  <c r="K49" i="20" a="1"/>
  <c r="K49" i="20" s="1"/>
  <c r="L49" i="20" a="1"/>
  <c r="L49" i="20" s="1"/>
  <c r="M49" i="20" a="1"/>
  <c r="M49" i="20" s="1"/>
  <c r="N49" i="20" a="1"/>
  <c r="N49" i="20" s="1"/>
  <c r="O49" i="20" a="1"/>
  <c r="O49" i="20" s="1"/>
  <c r="F50" i="20" a="1"/>
  <c r="F50" i="20" s="1"/>
  <c r="G50" i="20" a="1"/>
  <c r="G50" i="20" s="1"/>
  <c r="H50" i="20" a="1"/>
  <c r="H50" i="20" s="1"/>
  <c r="I50" i="20" a="1"/>
  <c r="I50" i="20" s="1"/>
  <c r="J50" i="20" a="1"/>
  <c r="J50" i="20" s="1"/>
  <c r="K50" i="20" a="1"/>
  <c r="K50" i="20" s="1"/>
  <c r="L50" i="20" a="1"/>
  <c r="L50" i="20" s="1"/>
  <c r="M50" i="20" a="1"/>
  <c r="M50" i="20" s="1"/>
  <c r="N50" i="20" a="1"/>
  <c r="N50" i="20" s="1"/>
  <c r="O50" i="20" a="1"/>
  <c r="O50" i="20" s="1"/>
  <c r="F51" i="20" a="1"/>
  <c r="F51" i="20" s="1"/>
  <c r="G51" i="20" a="1"/>
  <c r="G51" i="20" s="1"/>
  <c r="H51" i="20" a="1"/>
  <c r="H51" i="20" s="1"/>
  <c r="I51" i="20" a="1"/>
  <c r="I51" i="20" s="1"/>
  <c r="J51" i="20" a="1"/>
  <c r="J51" i="20" s="1"/>
  <c r="K51" i="20" a="1"/>
  <c r="K51" i="20" s="1"/>
  <c r="L51" i="20" a="1"/>
  <c r="L51" i="20" s="1"/>
  <c r="M51" i="20" a="1"/>
  <c r="M51" i="20" s="1"/>
  <c r="N51" i="20" a="1"/>
  <c r="N51" i="20" s="1"/>
  <c r="O51" i="20" a="1"/>
  <c r="O51" i="20" s="1"/>
  <c r="F52" i="20" a="1"/>
  <c r="F52" i="20" s="1"/>
  <c r="G52" i="20" a="1"/>
  <c r="G52" i="20" s="1"/>
  <c r="H52" i="20" a="1"/>
  <c r="H52" i="20" s="1"/>
  <c r="I52" i="20" a="1"/>
  <c r="I52" i="20" s="1"/>
  <c r="J52" i="20" a="1"/>
  <c r="J52" i="20" s="1"/>
  <c r="K52" i="20" a="1"/>
  <c r="K52" i="20" s="1"/>
  <c r="L52" i="20" a="1"/>
  <c r="L52" i="20" s="1"/>
  <c r="M52" i="20" a="1"/>
  <c r="M52" i="20" s="1"/>
  <c r="N52" i="20" a="1"/>
  <c r="N52" i="20" s="1"/>
  <c r="O52" i="20" a="1"/>
  <c r="O52" i="20" s="1"/>
  <c r="F53" i="20" a="1"/>
  <c r="F53" i="20" s="1"/>
  <c r="G53" i="20" a="1"/>
  <c r="G53" i="20" s="1"/>
  <c r="H53" i="20" a="1"/>
  <c r="H53" i="20" s="1"/>
  <c r="I53" i="20" a="1"/>
  <c r="I53" i="20" s="1"/>
  <c r="J53" i="20" a="1"/>
  <c r="J53" i="20" s="1"/>
  <c r="K53" i="20" a="1"/>
  <c r="K53" i="20" s="1"/>
  <c r="L53" i="20" a="1"/>
  <c r="L53" i="20" s="1"/>
  <c r="M53" i="20" a="1"/>
  <c r="M53" i="20" s="1"/>
  <c r="N53" i="20" a="1"/>
  <c r="N53" i="20" s="1"/>
  <c r="O53" i="20" a="1"/>
  <c r="O53" i="20" s="1"/>
  <c r="F54" i="20" a="1"/>
  <c r="F54" i="20" s="1"/>
  <c r="G54" i="20" a="1"/>
  <c r="G54" i="20" s="1"/>
  <c r="H54" i="20" a="1"/>
  <c r="H54" i="20" s="1"/>
  <c r="I54" i="20" a="1"/>
  <c r="I54" i="20" s="1"/>
  <c r="J54" i="20" a="1"/>
  <c r="J54" i="20" s="1"/>
  <c r="K54" i="20" a="1"/>
  <c r="K54" i="20" s="1"/>
  <c r="L54" i="20" a="1"/>
  <c r="L54" i="20" s="1"/>
  <c r="M54" i="20" a="1"/>
  <c r="M54" i="20" s="1"/>
  <c r="N54" i="20" a="1"/>
  <c r="N54" i="20" s="1"/>
  <c r="O54" i="20" a="1"/>
  <c r="O54" i="20" s="1"/>
  <c r="F55" i="20" a="1"/>
  <c r="F55" i="20" s="1"/>
  <c r="G55" i="20" a="1"/>
  <c r="G55" i="20" s="1"/>
  <c r="H55" i="20" a="1"/>
  <c r="H55" i="20" s="1"/>
  <c r="I55" i="20" a="1"/>
  <c r="I55" i="20" s="1"/>
  <c r="J55" i="20" a="1"/>
  <c r="J55" i="20" s="1"/>
  <c r="K55" i="20" a="1"/>
  <c r="K55" i="20" s="1"/>
  <c r="L55" i="20" a="1"/>
  <c r="L55" i="20" s="1"/>
  <c r="M55" i="20" a="1"/>
  <c r="M55" i="20" s="1"/>
  <c r="N55" i="20" a="1"/>
  <c r="N55" i="20" s="1"/>
  <c r="O55" i="20" a="1"/>
  <c r="O55" i="20" s="1"/>
  <c r="F56" i="20" a="1"/>
  <c r="F56" i="20" s="1"/>
  <c r="G56" i="20" a="1"/>
  <c r="G56" i="20" s="1"/>
  <c r="H56" i="20" a="1"/>
  <c r="H56" i="20" s="1"/>
  <c r="I56" i="20" a="1"/>
  <c r="I56" i="20" s="1"/>
  <c r="J56" i="20" a="1"/>
  <c r="J56" i="20" s="1"/>
  <c r="K56" i="20" a="1"/>
  <c r="K56" i="20" s="1"/>
  <c r="L56" i="20" a="1"/>
  <c r="L56" i="20" s="1"/>
  <c r="M56" i="20" a="1"/>
  <c r="M56" i="20" s="1"/>
  <c r="N56" i="20" a="1"/>
  <c r="N56" i="20" s="1"/>
  <c r="O56" i="20" a="1"/>
  <c r="O56" i="20" s="1"/>
  <c r="F57" i="20" a="1"/>
  <c r="F57" i="20" s="1"/>
  <c r="G57" i="20" a="1"/>
  <c r="G57" i="20" s="1"/>
  <c r="H57" i="20" a="1"/>
  <c r="H57" i="20" s="1"/>
  <c r="I57" i="20" a="1"/>
  <c r="I57" i="20" s="1"/>
  <c r="J57" i="20" a="1"/>
  <c r="J57" i="20" s="1"/>
  <c r="K57" i="20" a="1"/>
  <c r="K57" i="20" s="1"/>
  <c r="L57" i="20" a="1"/>
  <c r="L57" i="20" s="1"/>
  <c r="M57" i="20" a="1"/>
  <c r="M57" i="20" s="1"/>
  <c r="N57" i="20" a="1"/>
  <c r="N57" i="20" s="1"/>
  <c r="O57" i="20" a="1"/>
  <c r="O57" i="20" s="1"/>
  <c r="F58" i="20" a="1"/>
  <c r="F58" i="20" s="1"/>
  <c r="G58" i="20" a="1"/>
  <c r="G58" i="20" s="1"/>
  <c r="H58" i="20" a="1"/>
  <c r="H58" i="20" s="1"/>
  <c r="I58" i="20" a="1"/>
  <c r="I58" i="20" s="1"/>
  <c r="J58" i="20" a="1"/>
  <c r="J58" i="20" s="1"/>
  <c r="K58" i="20" a="1"/>
  <c r="K58" i="20" s="1"/>
  <c r="L58" i="20" a="1"/>
  <c r="L58" i="20" s="1"/>
  <c r="M58" i="20" a="1"/>
  <c r="M58" i="20" s="1"/>
  <c r="N58" i="20" a="1"/>
  <c r="N58" i="20" s="1"/>
  <c r="O58" i="20" a="1"/>
  <c r="O58" i="20" s="1"/>
  <c r="F59" i="20" a="1"/>
  <c r="F59" i="20" s="1"/>
  <c r="G59" i="20" a="1"/>
  <c r="G59" i="20" s="1"/>
  <c r="H59" i="20" a="1"/>
  <c r="H59" i="20" s="1"/>
  <c r="I59" i="20" a="1"/>
  <c r="I59" i="20" s="1"/>
  <c r="J59" i="20" a="1"/>
  <c r="J59" i="20" s="1"/>
  <c r="K59" i="20" a="1"/>
  <c r="K59" i="20" s="1"/>
  <c r="L59" i="20" a="1"/>
  <c r="L59" i="20" s="1"/>
  <c r="M59" i="20" a="1"/>
  <c r="M59" i="20" s="1"/>
  <c r="N59" i="20" a="1"/>
  <c r="N59" i="20" s="1"/>
  <c r="O59" i="20" a="1"/>
  <c r="O59" i="20" s="1"/>
  <c r="F60" i="20" a="1"/>
  <c r="F60" i="20" s="1"/>
  <c r="G60" i="20" a="1"/>
  <c r="G60" i="20" s="1"/>
  <c r="H60" i="20" a="1"/>
  <c r="H60" i="20" s="1"/>
  <c r="I60" i="20" a="1"/>
  <c r="I60" i="20" s="1"/>
  <c r="J60" i="20" a="1"/>
  <c r="J60" i="20" s="1"/>
  <c r="K60" i="20" a="1"/>
  <c r="K60" i="20" s="1"/>
  <c r="L60" i="20" a="1"/>
  <c r="L60" i="20" s="1"/>
  <c r="M60" i="20" a="1"/>
  <c r="M60" i="20" s="1"/>
  <c r="N60" i="20" a="1"/>
  <c r="N60" i="20" s="1"/>
  <c r="O60" i="20" a="1"/>
  <c r="O60" i="20" s="1"/>
  <c r="F61" i="20" a="1"/>
  <c r="F61" i="20" s="1"/>
  <c r="G61" i="20" a="1"/>
  <c r="G61" i="20" s="1"/>
  <c r="H61" i="20" a="1"/>
  <c r="H61" i="20" s="1"/>
  <c r="I61" i="20" a="1"/>
  <c r="I61" i="20" s="1"/>
  <c r="J61" i="20" a="1"/>
  <c r="J61" i="20" s="1"/>
  <c r="K61" i="20" a="1"/>
  <c r="K61" i="20" s="1"/>
  <c r="L61" i="20" a="1"/>
  <c r="L61" i="20" s="1"/>
  <c r="M61" i="20" a="1"/>
  <c r="M61" i="20" s="1"/>
  <c r="N61" i="20" a="1"/>
  <c r="N61" i="20" s="1"/>
  <c r="O61" i="20" a="1"/>
  <c r="O61" i="20" s="1"/>
  <c r="F62" i="20" a="1"/>
  <c r="F62" i="20" s="1"/>
  <c r="G62" i="20" a="1"/>
  <c r="G62" i="20" s="1"/>
  <c r="H62" i="20" a="1"/>
  <c r="H62" i="20" s="1"/>
  <c r="I62" i="20" a="1"/>
  <c r="I62" i="20" s="1"/>
  <c r="J62" i="20" a="1"/>
  <c r="J62" i="20" s="1"/>
  <c r="K62" i="20" a="1"/>
  <c r="K62" i="20" s="1"/>
  <c r="L62" i="20" a="1"/>
  <c r="L62" i="20" s="1"/>
  <c r="M62" i="20" a="1"/>
  <c r="M62" i="20" s="1"/>
  <c r="N62" i="20" a="1"/>
  <c r="N62" i="20" s="1"/>
  <c r="O62" i="20" a="1"/>
  <c r="O62" i="20" s="1"/>
  <c r="F63" i="20" a="1"/>
  <c r="F63" i="20" s="1"/>
  <c r="G63" i="20" a="1"/>
  <c r="G63" i="20" s="1"/>
  <c r="H63" i="20" a="1"/>
  <c r="H63" i="20" s="1"/>
  <c r="I63" i="20" a="1"/>
  <c r="I63" i="20" s="1"/>
  <c r="J63" i="20" a="1"/>
  <c r="J63" i="20" s="1"/>
  <c r="K63" i="20" a="1"/>
  <c r="K63" i="20" s="1"/>
  <c r="L63" i="20" a="1"/>
  <c r="L63" i="20" s="1"/>
  <c r="M63" i="20" a="1"/>
  <c r="M63" i="20" s="1"/>
  <c r="N63" i="20" a="1"/>
  <c r="N63" i="20" s="1"/>
  <c r="O63" i="20" a="1"/>
  <c r="O63" i="20" s="1"/>
  <c r="F64" i="20" a="1"/>
  <c r="F64" i="20" s="1"/>
  <c r="G64" i="20" a="1"/>
  <c r="G64" i="20" s="1"/>
  <c r="H64" i="20" a="1"/>
  <c r="H64" i="20" s="1"/>
  <c r="I64" i="20" a="1"/>
  <c r="I64" i="20" s="1"/>
  <c r="J64" i="20" a="1"/>
  <c r="J64" i="20" s="1"/>
  <c r="K64" i="20" a="1"/>
  <c r="K64" i="20" s="1"/>
  <c r="L64" i="20" a="1"/>
  <c r="L64" i="20" s="1"/>
  <c r="M64" i="20" a="1"/>
  <c r="M64" i="20" s="1"/>
  <c r="N64" i="20" a="1"/>
  <c r="N64" i="20" s="1"/>
  <c r="O64" i="20" a="1"/>
  <c r="O64" i="20" s="1"/>
  <c r="F65" i="20" a="1"/>
  <c r="F65" i="20" s="1"/>
  <c r="G65" i="20" a="1"/>
  <c r="G65" i="20" s="1"/>
  <c r="H65" i="20" a="1"/>
  <c r="H65" i="20" s="1"/>
  <c r="I65" i="20" a="1"/>
  <c r="I65" i="20" s="1"/>
  <c r="J65" i="20" a="1"/>
  <c r="J65" i="20" s="1"/>
  <c r="K65" i="20" a="1"/>
  <c r="K65" i="20" s="1"/>
  <c r="L65" i="20" a="1"/>
  <c r="L65" i="20" s="1"/>
  <c r="M65" i="20" a="1"/>
  <c r="M65" i="20" s="1"/>
  <c r="N65" i="20" a="1"/>
  <c r="N65" i="20" s="1"/>
  <c r="O65" i="20" a="1"/>
  <c r="O65" i="20" s="1"/>
  <c r="F66" i="20" a="1"/>
  <c r="F66" i="20" s="1"/>
  <c r="G66" i="20" a="1"/>
  <c r="G66" i="20" s="1"/>
  <c r="H66" i="20" a="1"/>
  <c r="H66" i="20" s="1"/>
  <c r="I66" i="20" a="1"/>
  <c r="I66" i="20" s="1"/>
  <c r="J66" i="20" a="1"/>
  <c r="J66" i="20" s="1"/>
  <c r="K66" i="20" a="1"/>
  <c r="K66" i="20" s="1"/>
  <c r="L66" i="20" a="1"/>
  <c r="L66" i="20" s="1"/>
  <c r="M66" i="20" a="1"/>
  <c r="M66" i="20" s="1"/>
  <c r="N66" i="20" a="1"/>
  <c r="N66" i="20" s="1"/>
  <c r="O66" i="20" a="1"/>
  <c r="O66" i="20" s="1"/>
  <c r="F67" i="20" a="1"/>
  <c r="F67" i="20" s="1"/>
  <c r="G67" i="20" a="1"/>
  <c r="G67" i="20" s="1"/>
  <c r="H67" i="20" a="1"/>
  <c r="H67" i="20" s="1"/>
  <c r="I67" i="20" a="1"/>
  <c r="I67" i="20" s="1"/>
  <c r="J67" i="20" a="1"/>
  <c r="J67" i="20" s="1"/>
  <c r="K67" i="20" a="1"/>
  <c r="K67" i="20" s="1"/>
  <c r="L67" i="20" a="1"/>
  <c r="L67" i="20" s="1"/>
  <c r="M67" i="20" a="1"/>
  <c r="M67" i="20" s="1"/>
  <c r="N67" i="20" a="1"/>
  <c r="N67" i="20" s="1"/>
  <c r="O67" i="20" a="1"/>
  <c r="O67" i="20" s="1"/>
  <c r="F68" i="20" a="1"/>
  <c r="F68" i="20" s="1"/>
  <c r="G68" i="20" a="1"/>
  <c r="G68" i="20" s="1"/>
  <c r="H68" i="20" a="1"/>
  <c r="H68" i="20" s="1"/>
  <c r="I68" i="20" a="1"/>
  <c r="I68" i="20" s="1"/>
  <c r="J68" i="20" a="1"/>
  <c r="J68" i="20" s="1"/>
  <c r="K68" i="20" a="1"/>
  <c r="K68" i="20" s="1"/>
  <c r="L68" i="20" a="1"/>
  <c r="L68" i="20" s="1"/>
  <c r="M68" i="20" a="1"/>
  <c r="M68" i="20" s="1"/>
  <c r="N68" i="20" a="1"/>
  <c r="N68" i="20" s="1"/>
  <c r="O68" i="20" a="1"/>
  <c r="O68" i="20" s="1"/>
  <c r="F69" i="20" a="1"/>
  <c r="F69" i="20" s="1"/>
  <c r="G69" i="20" a="1"/>
  <c r="G69" i="20" s="1"/>
  <c r="H69" i="20" a="1"/>
  <c r="H69" i="20" s="1"/>
  <c r="I69" i="20" a="1"/>
  <c r="I69" i="20" s="1"/>
  <c r="J69" i="20" a="1"/>
  <c r="J69" i="20" s="1"/>
  <c r="K69" i="20" a="1"/>
  <c r="K69" i="20" s="1"/>
  <c r="L69" i="20" a="1"/>
  <c r="L69" i="20" s="1"/>
  <c r="M69" i="20" a="1"/>
  <c r="M69" i="20" s="1"/>
  <c r="N69" i="20" a="1"/>
  <c r="N69" i="20" s="1"/>
  <c r="O69" i="20" a="1"/>
  <c r="O69" i="20" s="1"/>
  <c r="F70" i="20" a="1"/>
  <c r="F70" i="20" s="1"/>
  <c r="G70" i="20" a="1"/>
  <c r="G70" i="20" s="1"/>
  <c r="H70" i="20" a="1"/>
  <c r="H70" i="20" s="1"/>
  <c r="I70" i="20" a="1"/>
  <c r="I70" i="20" s="1"/>
  <c r="J70" i="20" a="1"/>
  <c r="J70" i="20" s="1"/>
  <c r="K70" i="20" a="1"/>
  <c r="K70" i="20" s="1"/>
  <c r="L70" i="20" a="1"/>
  <c r="L70" i="20" s="1"/>
  <c r="M70" i="20" a="1"/>
  <c r="M70" i="20" s="1"/>
  <c r="N70" i="20" a="1"/>
  <c r="N70" i="20" s="1"/>
  <c r="O70" i="20" a="1"/>
  <c r="O70" i="20" s="1"/>
  <c r="F71" i="20" a="1"/>
  <c r="F71" i="20" s="1"/>
  <c r="G71" i="20" a="1"/>
  <c r="G71" i="20" s="1"/>
  <c r="H71" i="20" a="1"/>
  <c r="H71" i="20" s="1"/>
  <c r="I71" i="20" a="1"/>
  <c r="I71" i="20" s="1"/>
  <c r="J71" i="20" a="1"/>
  <c r="J71" i="20" s="1"/>
  <c r="K71" i="20" a="1"/>
  <c r="K71" i="20" s="1"/>
  <c r="L71" i="20" a="1"/>
  <c r="L71" i="20" s="1"/>
  <c r="M71" i="20" a="1"/>
  <c r="M71" i="20" s="1"/>
  <c r="N71" i="20" a="1"/>
  <c r="N71" i="20" s="1"/>
  <c r="O71" i="20" a="1"/>
  <c r="O71" i="20" s="1"/>
  <c r="F72" i="20" a="1"/>
  <c r="F72" i="20" s="1"/>
  <c r="G72" i="20" a="1"/>
  <c r="G72" i="20" s="1"/>
  <c r="H72" i="20" a="1"/>
  <c r="H72" i="20" s="1"/>
  <c r="I72" i="20" a="1"/>
  <c r="I72" i="20" s="1"/>
  <c r="J72" i="20" a="1"/>
  <c r="J72" i="20" s="1"/>
  <c r="K72" i="20" a="1"/>
  <c r="K72" i="20" s="1"/>
  <c r="L72" i="20" a="1"/>
  <c r="L72" i="20" s="1"/>
  <c r="M72" i="20" a="1"/>
  <c r="M72" i="20" s="1"/>
  <c r="N72" i="20" a="1"/>
  <c r="N72" i="20" s="1"/>
  <c r="O72" i="20" a="1"/>
  <c r="O72" i="20" s="1"/>
  <c r="F73" i="20" a="1"/>
  <c r="F73" i="20" s="1"/>
  <c r="G73" i="20" a="1"/>
  <c r="G73" i="20" s="1"/>
  <c r="H73" i="20" a="1"/>
  <c r="H73" i="20" s="1"/>
  <c r="I73" i="20" a="1"/>
  <c r="I73" i="20" s="1"/>
  <c r="J73" i="20" a="1"/>
  <c r="J73" i="20" s="1"/>
  <c r="K73" i="20" a="1"/>
  <c r="K73" i="20" s="1"/>
  <c r="L73" i="20" a="1"/>
  <c r="L73" i="20" s="1"/>
  <c r="M73" i="20" a="1"/>
  <c r="M73" i="20" s="1"/>
  <c r="N73" i="20" a="1"/>
  <c r="N73" i="20" s="1"/>
  <c r="O73" i="20" a="1"/>
  <c r="O73" i="20" s="1"/>
  <c r="F74" i="20" a="1"/>
  <c r="F74" i="20" s="1"/>
  <c r="G74" i="20" a="1"/>
  <c r="G74" i="20" s="1"/>
  <c r="H74" i="20" a="1"/>
  <c r="H74" i="20" s="1"/>
  <c r="I74" i="20" a="1"/>
  <c r="I74" i="20" s="1"/>
  <c r="J74" i="20" a="1"/>
  <c r="J74" i="20" s="1"/>
  <c r="K74" i="20" a="1"/>
  <c r="K74" i="20" s="1"/>
  <c r="L74" i="20" a="1"/>
  <c r="L74" i="20" s="1"/>
  <c r="M74" i="20" a="1"/>
  <c r="M74" i="20" s="1"/>
  <c r="N74" i="20" a="1"/>
  <c r="N74" i="20" s="1"/>
  <c r="O74" i="20" a="1"/>
  <c r="O74" i="20" s="1"/>
  <c r="F75" i="20" a="1"/>
  <c r="F75" i="20" s="1"/>
  <c r="G75" i="20" a="1"/>
  <c r="G75" i="20" s="1"/>
  <c r="H75" i="20" a="1"/>
  <c r="H75" i="20" s="1"/>
  <c r="I75" i="20" a="1"/>
  <c r="I75" i="20" s="1"/>
  <c r="J75" i="20" a="1"/>
  <c r="J75" i="20" s="1"/>
  <c r="K75" i="20" a="1"/>
  <c r="K75" i="20" s="1"/>
  <c r="L75" i="20" a="1"/>
  <c r="L75" i="20" s="1"/>
  <c r="M75" i="20" a="1"/>
  <c r="M75" i="20" s="1"/>
  <c r="N75" i="20" a="1"/>
  <c r="N75" i="20" s="1"/>
  <c r="O75" i="20" a="1"/>
  <c r="O75" i="20" s="1"/>
  <c r="F76" i="20" a="1"/>
  <c r="F76" i="20" s="1"/>
  <c r="G76" i="20" a="1"/>
  <c r="G76" i="20" s="1"/>
  <c r="H76" i="20" a="1"/>
  <c r="H76" i="20" s="1"/>
  <c r="I76" i="20" a="1"/>
  <c r="I76" i="20" s="1"/>
  <c r="J76" i="20" a="1"/>
  <c r="J76" i="20" s="1"/>
  <c r="K76" i="20" a="1"/>
  <c r="K76" i="20" s="1"/>
  <c r="L76" i="20" a="1"/>
  <c r="L76" i="20" s="1"/>
  <c r="M76" i="20" a="1"/>
  <c r="M76" i="20" s="1"/>
  <c r="N76" i="20" a="1"/>
  <c r="N76" i="20" s="1"/>
  <c r="O76" i="20" a="1"/>
  <c r="O76" i="20" s="1"/>
  <c r="F77" i="20" a="1"/>
  <c r="F77" i="20" s="1"/>
  <c r="G77" i="20" a="1"/>
  <c r="G77" i="20" s="1"/>
  <c r="H77" i="20" a="1"/>
  <c r="H77" i="20" s="1"/>
  <c r="I77" i="20" a="1"/>
  <c r="I77" i="20" s="1"/>
  <c r="J77" i="20" a="1"/>
  <c r="J77" i="20" s="1"/>
  <c r="K77" i="20" a="1"/>
  <c r="K77" i="20" s="1"/>
  <c r="L77" i="20" a="1"/>
  <c r="L77" i="20" s="1"/>
  <c r="M77" i="20" a="1"/>
  <c r="M77" i="20" s="1"/>
  <c r="N77" i="20" a="1"/>
  <c r="N77" i="20" s="1"/>
  <c r="O77" i="20" a="1"/>
  <c r="O77" i="20" s="1"/>
  <c r="F78" i="20" a="1"/>
  <c r="F78" i="20" s="1"/>
  <c r="G78" i="20" a="1"/>
  <c r="G78" i="20" s="1"/>
  <c r="H78" i="20" a="1"/>
  <c r="H78" i="20" s="1"/>
  <c r="I78" i="20" a="1"/>
  <c r="I78" i="20" s="1"/>
  <c r="J78" i="20" a="1"/>
  <c r="J78" i="20" s="1"/>
  <c r="K78" i="20" a="1"/>
  <c r="K78" i="20" s="1"/>
  <c r="L78" i="20" a="1"/>
  <c r="L78" i="20" s="1"/>
  <c r="M78" i="20" a="1"/>
  <c r="M78" i="20" s="1"/>
  <c r="N78" i="20" a="1"/>
  <c r="N78" i="20" s="1"/>
  <c r="O78" i="20" a="1"/>
  <c r="O78" i="20" s="1"/>
  <c r="F79" i="20" a="1"/>
  <c r="F79" i="20" s="1"/>
  <c r="G79" i="20" a="1"/>
  <c r="G79" i="20" s="1"/>
  <c r="H79" i="20" a="1"/>
  <c r="H79" i="20" s="1"/>
  <c r="I79" i="20" a="1"/>
  <c r="I79" i="20" s="1"/>
  <c r="J79" i="20" a="1"/>
  <c r="J79" i="20" s="1"/>
  <c r="K79" i="20" a="1"/>
  <c r="K79" i="20" s="1"/>
  <c r="L79" i="20" a="1"/>
  <c r="L79" i="20" s="1"/>
  <c r="M79" i="20" a="1"/>
  <c r="M79" i="20" s="1"/>
  <c r="N79" i="20" a="1"/>
  <c r="N79" i="20" s="1"/>
  <c r="O79" i="20" a="1"/>
  <c r="O79" i="20" s="1"/>
  <c r="F80" i="20" a="1"/>
  <c r="F80" i="20" s="1"/>
  <c r="G80" i="20" a="1"/>
  <c r="G80" i="20" s="1"/>
  <c r="H80" i="20" a="1"/>
  <c r="H80" i="20" s="1"/>
  <c r="I80" i="20" a="1"/>
  <c r="I80" i="20" s="1"/>
  <c r="J80" i="20" a="1"/>
  <c r="J80" i="20" s="1"/>
  <c r="K80" i="20" a="1"/>
  <c r="K80" i="20" s="1"/>
  <c r="L80" i="20" a="1"/>
  <c r="L80" i="20" s="1"/>
  <c r="M80" i="20" a="1"/>
  <c r="M80" i="20" s="1"/>
  <c r="N80" i="20" a="1"/>
  <c r="N80" i="20" s="1"/>
  <c r="O80" i="20" a="1"/>
  <c r="O80" i="20" s="1"/>
  <c r="F81" i="20" a="1"/>
  <c r="F81" i="20" s="1"/>
  <c r="G81" i="20" a="1"/>
  <c r="G81" i="20" s="1"/>
  <c r="H81" i="20" a="1"/>
  <c r="H81" i="20" s="1"/>
  <c r="I81" i="20" a="1"/>
  <c r="I81" i="20" s="1"/>
  <c r="J81" i="20" a="1"/>
  <c r="J81" i="20" s="1"/>
  <c r="K81" i="20" a="1"/>
  <c r="K81" i="20" s="1"/>
  <c r="L81" i="20" a="1"/>
  <c r="L81" i="20" s="1"/>
  <c r="M81" i="20" a="1"/>
  <c r="M81" i="20" s="1"/>
  <c r="N81" i="20" a="1"/>
  <c r="N81" i="20" s="1"/>
  <c r="O81" i="20" a="1"/>
  <c r="O81" i="20" s="1"/>
  <c r="F82" i="20" a="1"/>
  <c r="F82" i="20" s="1"/>
  <c r="G82" i="20" a="1"/>
  <c r="G82" i="20" s="1"/>
  <c r="H82" i="20" a="1"/>
  <c r="H82" i="20" s="1"/>
  <c r="I82" i="20" a="1"/>
  <c r="I82" i="20" s="1"/>
  <c r="J82" i="20" a="1"/>
  <c r="J82" i="20" s="1"/>
  <c r="K82" i="20" a="1"/>
  <c r="K82" i="20" s="1"/>
  <c r="L82" i="20" a="1"/>
  <c r="L82" i="20" s="1"/>
  <c r="M82" i="20" a="1"/>
  <c r="M82" i="20" s="1"/>
  <c r="N82" i="20" a="1"/>
  <c r="N82" i="20" s="1"/>
  <c r="O82" i="20" a="1"/>
  <c r="O82" i="20" s="1"/>
  <c r="F83" i="20" a="1"/>
  <c r="F83" i="20" s="1"/>
  <c r="G83" i="20" a="1"/>
  <c r="G83" i="20" s="1"/>
  <c r="H83" i="20" a="1"/>
  <c r="H83" i="20" s="1"/>
  <c r="I83" i="20" a="1"/>
  <c r="I83" i="20" s="1"/>
  <c r="J83" i="20" a="1"/>
  <c r="J83" i="20" s="1"/>
  <c r="K83" i="20" a="1"/>
  <c r="K83" i="20" s="1"/>
  <c r="L83" i="20" a="1"/>
  <c r="L83" i="20" s="1"/>
  <c r="M83" i="20" a="1"/>
  <c r="M83" i="20" s="1"/>
  <c r="N83" i="20" a="1"/>
  <c r="N83" i="20" s="1"/>
  <c r="O83" i="20" a="1"/>
  <c r="O83" i="20" s="1"/>
  <c r="F84" i="20" a="1"/>
  <c r="F84" i="20" s="1"/>
  <c r="G84" i="20" a="1"/>
  <c r="G84" i="20" s="1"/>
  <c r="H84" i="20" a="1"/>
  <c r="H84" i="20" s="1"/>
  <c r="I84" i="20" a="1"/>
  <c r="I84" i="20" s="1"/>
  <c r="J84" i="20" a="1"/>
  <c r="J84" i="20" s="1"/>
  <c r="K84" i="20" a="1"/>
  <c r="K84" i="20" s="1"/>
  <c r="L84" i="20" a="1"/>
  <c r="L84" i="20" s="1"/>
  <c r="M84" i="20" a="1"/>
  <c r="M84" i="20" s="1"/>
  <c r="N84" i="20" a="1"/>
  <c r="N84" i="20" s="1"/>
  <c r="O84" i="20" a="1"/>
  <c r="O84" i="20" s="1"/>
  <c r="F85" i="20" a="1"/>
  <c r="F85" i="20" s="1"/>
  <c r="G85" i="20" a="1"/>
  <c r="G85" i="20" s="1"/>
  <c r="H85" i="20" a="1"/>
  <c r="H85" i="20" s="1"/>
  <c r="I85" i="20" a="1"/>
  <c r="I85" i="20" s="1"/>
  <c r="J85" i="20" a="1"/>
  <c r="J85" i="20" s="1"/>
  <c r="K85" i="20" a="1"/>
  <c r="K85" i="20" s="1"/>
  <c r="L85" i="20" a="1"/>
  <c r="L85" i="20" s="1"/>
  <c r="M85" i="20" a="1"/>
  <c r="M85" i="20" s="1"/>
  <c r="N85" i="20" a="1"/>
  <c r="N85" i="20" s="1"/>
  <c r="O85" i="20" a="1"/>
  <c r="O85" i="20" s="1"/>
  <c r="F86" i="20" a="1"/>
  <c r="F86" i="20" s="1"/>
  <c r="G86" i="20" a="1"/>
  <c r="G86" i="20" s="1"/>
  <c r="H86" i="20" a="1"/>
  <c r="H86" i="20" s="1"/>
  <c r="I86" i="20" a="1"/>
  <c r="I86" i="20" s="1"/>
  <c r="J86" i="20" a="1"/>
  <c r="J86" i="20" s="1"/>
  <c r="K86" i="20" a="1"/>
  <c r="K86" i="20" s="1"/>
  <c r="L86" i="20" a="1"/>
  <c r="L86" i="20" s="1"/>
  <c r="M86" i="20" a="1"/>
  <c r="M86" i="20" s="1"/>
  <c r="N86" i="20" a="1"/>
  <c r="N86" i="20" s="1"/>
  <c r="O86" i="20" a="1"/>
  <c r="O86" i="20" s="1"/>
  <c r="F87" i="20" a="1"/>
  <c r="F87" i="20" s="1"/>
  <c r="G87" i="20" a="1"/>
  <c r="G87" i="20" s="1"/>
  <c r="H87" i="20" a="1"/>
  <c r="H87" i="20" s="1"/>
  <c r="I87" i="20" a="1"/>
  <c r="I87" i="20" s="1"/>
  <c r="J87" i="20" a="1"/>
  <c r="J87" i="20" s="1"/>
  <c r="K87" i="20" a="1"/>
  <c r="K87" i="20" s="1"/>
  <c r="L87" i="20" a="1"/>
  <c r="L87" i="20" s="1"/>
  <c r="M87" i="20" a="1"/>
  <c r="M87" i="20" s="1"/>
  <c r="N87" i="20" a="1"/>
  <c r="N87" i="20" s="1"/>
  <c r="O87" i="20" a="1"/>
  <c r="O87" i="20" s="1"/>
  <c r="F88" i="20" a="1"/>
  <c r="F88" i="20" s="1"/>
  <c r="G88" i="20" a="1"/>
  <c r="G88" i="20" s="1"/>
  <c r="H88" i="20" a="1"/>
  <c r="H88" i="20" s="1"/>
  <c r="I88" i="20" a="1"/>
  <c r="I88" i="20" s="1"/>
  <c r="J88" i="20" a="1"/>
  <c r="J88" i="20" s="1"/>
  <c r="K88" i="20" a="1"/>
  <c r="K88" i="20" s="1"/>
  <c r="L88" i="20" a="1"/>
  <c r="L88" i="20" s="1"/>
  <c r="M88" i="20" a="1"/>
  <c r="M88" i="20" s="1"/>
  <c r="N88" i="20" a="1"/>
  <c r="N88" i="20" s="1"/>
  <c r="O88" i="20" a="1"/>
  <c r="O88" i="20" s="1"/>
  <c r="F89" i="20" a="1"/>
  <c r="F89" i="20" s="1"/>
  <c r="G89" i="20" a="1"/>
  <c r="G89" i="20" s="1"/>
  <c r="H89" i="20" a="1"/>
  <c r="H89" i="20" s="1"/>
  <c r="I89" i="20" a="1"/>
  <c r="I89" i="20" s="1"/>
  <c r="J89" i="20" a="1"/>
  <c r="J89" i="20" s="1"/>
  <c r="K89" i="20" a="1"/>
  <c r="K89" i="20" s="1"/>
  <c r="L89" i="20" a="1"/>
  <c r="L89" i="20" s="1"/>
  <c r="M89" i="20" a="1"/>
  <c r="M89" i="20" s="1"/>
  <c r="N89" i="20" a="1"/>
  <c r="N89" i="20" s="1"/>
  <c r="O89" i="20" a="1"/>
  <c r="O89" i="20" s="1"/>
  <c r="F90" i="20" a="1"/>
  <c r="F90" i="20" s="1"/>
  <c r="G90" i="20" a="1"/>
  <c r="G90" i="20" s="1"/>
  <c r="H90" i="20" a="1"/>
  <c r="H90" i="20" s="1"/>
  <c r="I90" i="20" a="1"/>
  <c r="I90" i="20" s="1"/>
  <c r="J90" i="20" a="1"/>
  <c r="J90" i="20" s="1"/>
  <c r="K90" i="20" a="1"/>
  <c r="K90" i="20" s="1"/>
  <c r="L90" i="20" a="1"/>
  <c r="L90" i="20" s="1"/>
  <c r="M90" i="20" a="1"/>
  <c r="M90" i="20" s="1"/>
  <c r="N90" i="20" a="1"/>
  <c r="N90" i="20" s="1"/>
  <c r="O90" i="20" a="1"/>
  <c r="O90" i="20" s="1"/>
  <c r="G2" i="20" a="1"/>
  <c r="G2" i="20" s="1"/>
  <c r="H2" i="20" a="1"/>
  <c r="H2" i="20" s="1"/>
  <c r="I2" i="20" a="1"/>
  <c r="I2" i="20" s="1"/>
  <c r="J2" i="20" a="1"/>
  <c r="J2" i="20" s="1"/>
  <c r="K2" i="20" a="1"/>
  <c r="K2" i="20" s="1"/>
  <c r="L2" i="20" a="1"/>
  <c r="L2" i="20" s="1"/>
  <c r="M2" i="20" a="1"/>
  <c r="M2" i="20" s="1"/>
  <c r="N2" i="20" a="1"/>
  <c r="N2" i="20" s="1"/>
  <c r="O2" i="20" a="1"/>
  <c r="O2" i="20" s="1"/>
  <c r="F2" i="20" a="1"/>
  <c r="F2" i="20" s="1"/>
  <c r="E1" i="19"/>
  <c r="F1" i="19" s="1"/>
  <c r="E2" i="19"/>
  <c r="F2" i="19" s="1"/>
  <c r="E3" i="19"/>
  <c r="F3" i="19" s="1"/>
  <c r="E4" i="19"/>
  <c r="F4" i="19" s="1"/>
  <c r="E5" i="19"/>
  <c r="F5" i="19" s="1"/>
  <c r="E6" i="19"/>
  <c r="F6" i="19" s="1"/>
  <c r="E7" i="19"/>
  <c r="F7" i="19" s="1"/>
  <c r="E8" i="19"/>
  <c r="F8" i="19" s="1"/>
  <c r="E9" i="19"/>
  <c r="F9" i="19" s="1"/>
  <c r="E10" i="19"/>
  <c r="F10" i="19" s="1"/>
  <c r="E11" i="19"/>
  <c r="F11" i="19" s="1"/>
  <c r="E12" i="19"/>
  <c r="F12" i="19" s="1"/>
  <c r="E13" i="19"/>
  <c r="F13" i="19" s="1"/>
  <c r="E14" i="19"/>
  <c r="F14" i="19" s="1"/>
  <c r="E15" i="19"/>
  <c r="F15" i="19" s="1"/>
  <c r="E16" i="19"/>
  <c r="F16" i="19" s="1"/>
  <c r="E17" i="19"/>
  <c r="F17" i="19" s="1"/>
  <c r="E18" i="19"/>
  <c r="F18" i="19" s="1"/>
  <c r="E19" i="19"/>
  <c r="F19" i="19" s="1"/>
  <c r="E20" i="19"/>
  <c r="F20" i="19" s="1"/>
  <c r="E21" i="19"/>
  <c r="F21" i="19" s="1"/>
  <c r="E22" i="19"/>
  <c r="F22" i="19" s="1"/>
  <c r="E23" i="19"/>
  <c r="F23" i="19" s="1"/>
  <c r="E24" i="19"/>
  <c r="F24" i="19" s="1"/>
  <c r="E25" i="19"/>
  <c r="F25" i="19" s="1"/>
  <c r="E26" i="19"/>
  <c r="F26" i="19" s="1"/>
  <c r="E27" i="19"/>
  <c r="F27" i="19" s="1"/>
  <c r="E28" i="19"/>
  <c r="F28" i="19" s="1"/>
  <c r="E29" i="19"/>
  <c r="F29" i="19" s="1"/>
  <c r="E30" i="19"/>
  <c r="F30" i="19" s="1"/>
  <c r="E31" i="19"/>
  <c r="F31" i="19" s="1"/>
  <c r="E32" i="19"/>
  <c r="F32" i="19" s="1"/>
  <c r="E33" i="19"/>
  <c r="F33" i="19" s="1"/>
  <c r="E34" i="19"/>
  <c r="F34" i="19" s="1"/>
  <c r="E35" i="19"/>
  <c r="F35" i="19" s="1"/>
  <c r="E36" i="19"/>
  <c r="F36" i="19" s="1"/>
  <c r="E37" i="19"/>
  <c r="F37" i="19" s="1"/>
  <c r="E38" i="19"/>
  <c r="F38" i="19" s="1"/>
  <c r="E39" i="19"/>
  <c r="F39" i="19" s="1"/>
  <c r="E40" i="19"/>
  <c r="F40" i="19" s="1"/>
  <c r="E41" i="19"/>
  <c r="F41" i="19" s="1"/>
  <c r="E42" i="19"/>
  <c r="F42" i="19" s="1"/>
  <c r="E43" i="19"/>
  <c r="F43" i="19" s="1"/>
  <c r="E44" i="19"/>
  <c r="F44" i="19" s="1"/>
  <c r="E45" i="19"/>
  <c r="F45" i="19" s="1"/>
  <c r="E46" i="19"/>
  <c r="F46" i="19" s="1"/>
  <c r="E47" i="19"/>
  <c r="F47" i="19" s="1"/>
  <c r="E48" i="19"/>
  <c r="F48" i="19" s="1"/>
  <c r="E49" i="19"/>
  <c r="F49" i="19" s="1"/>
  <c r="E50" i="19"/>
  <c r="F50" i="19" s="1"/>
  <c r="E51" i="19"/>
  <c r="F51" i="19" s="1"/>
  <c r="E52" i="19"/>
  <c r="F52" i="19" s="1"/>
  <c r="E53" i="19"/>
  <c r="F53" i="19" s="1"/>
  <c r="E54" i="19"/>
  <c r="F54" i="19" s="1"/>
  <c r="E55" i="19"/>
  <c r="F55" i="19" s="1"/>
  <c r="E56" i="19"/>
  <c r="F56" i="19" s="1"/>
  <c r="E57" i="19"/>
  <c r="F57" i="19" s="1"/>
  <c r="E58" i="19"/>
  <c r="F58" i="19" s="1"/>
  <c r="E59" i="19"/>
  <c r="F59" i="19" s="1"/>
  <c r="E60" i="19"/>
  <c r="F60" i="19" s="1"/>
  <c r="E61" i="19"/>
  <c r="F61" i="19" s="1"/>
  <c r="E62" i="19"/>
  <c r="F62" i="19" s="1"/>
  <c r="E63" i="19"/>
  <c r="F63" i="19" s="1"/>
  <c r="E64" i="19"/>
  <c r="F64" i="19" s="1"/>
  <c r="E65" i="19"/>
  <c r="F65" i="19" s="1"/>
  <c r="E66" i="19"/>
  <c r="F66" i="19" s="1"/>
  <c r="E67" i="19"/>
  <c r="F67" i="19" s="1"/>
  <c r="E68" i="19"/>
  <c r="F68" i="19" s="1"/>
  <c r="E69" i="19"/>
  <c r="F69" i="19" s="1"/>
  <c r="E70" i="19"/>
  <c r="F70" i="19" s="1"/>
  <c r="E71" i="19"/>
  <c r="F71" i="19" s="1"/>
  <c r="E72" i="19"/>
  <c r="F72" i="19" s="1"/>
  <c r="E73" i="19"/>
  <c r="F73" i="19" s="1"/>
  <c r="E74" i="19"/>
  <c r="F74" i="19" s="1"/>
  <c r="E75" i="19"/>
  <c r="F75" i="19" s="1"/>
  <c r="E76" i="19"/>
  <c r="F76" i="19" s="1"/>
  <c r="E77" i="19"/>
  <c r="F77" i="19" s="1"/>
  <c r="E78" i="19"/>
  <c r="F78" i="19" s="1"/>
  <c r="E79" i="19"/>
  <c r="F79" i="19" s="1"/>
  <c r="E80" i="19"/>
  <c r="F80" i="19" s="1"/>
  <c r="E81" i="19"/>
  <c r="F81" i="19" s="1"/>
  <c r="E82" i="19"/>
  <c r="F82" i="19" s="1"/>
  <c r="E83" i="19"/>
  <c r="F83" i="19" s="1"/>
  <c r="E84" i="19"/>
  <c r="F84" i="19" s="1"/>
  <c r="E85" i="19"/>
  <c r="F85" i="19" s="1"/>
  <c r="E86" i="19"/>
  <c r="F86" i="19" s="1"/>
  <c r="E87" i="19"/>
  <c r="F87" i="19" s="1"/>
  <c r="E88" i="19"/>
  <c r="F88" i="19" s="1"/>
  <c r="E89" i="19"/>
  <c r="F89" i="19" s="1"/>
  <c r="E90" i="19"/>
  <c r="F90" i="19" s="1"/>
  <c r="E91" i="19"/>
  <c r="F91" i="19" s="1"/>
  <c r="E92" i="19"/>
  <c r="F92" i="19" s="1"/>
  <c r="E93" i="19"/>
  <c r="F93" i="19" s="1"/>
  <c r="E94" i="19"/>
  <c r="F94" i="19" s="1"/>
  <c r="E95" i="19"/>
  <c r="F95" i="19" s="1"/>
  <c r="E96" i="19"/>
  <c r="F96" i="19" s="1"/>
  <c r="E97" i="19"/>
  <c r="F97" i="19" s="1"/>
  <c r="E98" i="19"/>
  <c r="F98" i="19" s="1"/>
  <c r="E99" i="19"/>
  <c r="F99" i="19" s="1"/>
  <c r="E100" i="19"/>
  <c r="F100" i="19" s="1"/>
  <c r="E101" i="19"/>
  <c r="F101" i="19" s="1"/>
  <c r="E102" i="19"/>
  <c r="F102" i="19" s="1"/>
  <c r="E103" i="19"/>
  <c r="F103" i="19" s="1"/>
  <c r="E104" i="19"/>
  <c r="F104" i="19" s="1"/>
  <c r="E105" i="19"/>
  <c r="F105" i="19" s="1"/>
  <c r="E106" i="19"/>
  <c r="F106" i="19" s="1"/>
  <c r="E107" i="19"/>
  <c r="F107" i="19" s="1"/>
  <c r="E108" i="19"/>
  <c r="F108" i="19" s="1"/>
  <c r="E109" i="19"/>
  <c r="F109" i="19" s="1"/>
  <c r="E110" i="19"/>
  <c r="F110" i="19" s="1"/>
  <c r="E111" i="19"/>
  <c r="F111" i="19" s="1"/>
  <c r="E112" i="19"/>
  <c r="F112" i="19" s="1"/>
  <c r="E113" i="19"/>
  <c r="F113" i="19" s="1"/>
  <c r="E114" i="19"/>
  <c r="F114" i="19" s="1"/>
  <c r="E115" i="19"/>
  <c r="F115" i="19" s="1"/>
  <c r="E116" i="19"/>
  <c r="F116" i="19" s="1"/>
  <c r="E117" i="19"/>
  <c r="F117" i="19" s="1"/>
  <c r="E118" i="19"/>
  <c r="F118" i="19" s="1"/>
  <c r="E119" i="19"/>
  <c r="F119" i="19" s="1"/>
  <c r="E120" i="19"/>
  <c r="F120" i="19" s="1"/>
  <c r="E121" i="19"/>
  <c r="F121" i="19" s="1"/>
  <c r="E122" i="19"/>
  <c r="F122" i="19" s="1"/>
  <c r="E124" i="19"/>
  <c r="F124" i="19" s="1"/>
  <c r="E126" i="19"/>
  <c r="F126" i="19" s="1"/>
  <c r="E127" i="19"/>
  <c r="F127" i="19" s="1"/>
  <c r="E128" i="19"/>
  <c r="F128" i="19" s="1"/>
  <c r="E129" i="19"/>
  <c r="F129" i="19" s="1"/>
  <c r="E132" i="19"/>
  <c r="F132" i="19" s="1"/>
  <c r="E133" i="19"/>
  <c r="F133" i="19" s="1"/>
  <c r="E134" i="19"/>
  <c r="F134" i="19" s="1"/>
  <c r="E135" i="19"/>
  <c r="F135" i="19" s="1"/>
  <c r="E136" i="19"/>
  <c r="F136" i="19" s="1"/>
  <c r="E137" i="19"/>
  <c r="F137" i="19" s="1"/>
  <c r="E138" i="19"/>
  <c r="F138" i="19" s="1"/>
  <c r="E139" i="19"/>
  <c r="F139" i="19" s="1"/>
  <c r="E140" i="19"/>
  <c r="F140" i="19" s="1"/>
  <c r="E141" i="19"/>
  <c r="F141" i="19" s="1"/>
  <c r="E142" i="19"/>
  <c r="F142" i="19" s="1"/>
  <c r="E143" i="19"/>
  <c r="F143" i="19" s="1"/>
  <c r="E144" i="19"/>
  <c r="F144" i="19" s="1"/>
  <c r="E145" i="19"/>
  <c r="F145" i="19" s="1"/>
  <c r="E146" i="19"/>
  <c r="F146" i="19" s="1"/>
  <c r="E148" i="19"/>
  <c r="F148" i="19" s="1"/>
  <c r="E149" i="19"/>
  <c r="F149" i="19" s="1"/>
  <c r="E150" i="19"/>
  <c r="F150" i="19" s="1"/>
  <c r="E151" i="19"/>
  <c r="F151" i="19" s="1"/>
  <c r="E152" i="19"/>
  <c r="F152" i="19" s="1"/>
  <c r="E153" i="19"/>
  <c r="F153" i="19" s="1"/>
  <c r="E154" i="19"/>
  <c r="F154" i="19" s="1"/>
  <c r="E155" i="19"/>
  <c r="F155" i="19" s="1"/>
  <c r="E156" i="19"/>
  <c r="F156" i="19" s="1"/>
  <c r="E157" i="19"/>
  <c r="F157" i="19" s="1"/>
  <c r="E158" i="19"/>
  <c r="F158" i="19" s="1"/>
  <c r="E159" i="19"/>
  <c r="F159" i="19" s="1"/>
  <c r="E160" i="19"/>
  <c r="F160" i="19" s="1"/>
  <c r="E161" i="19"/>
  <c r="F161" i="19" s="1"/>
  <c r="E162" i="19"/>
  <c r="F162" i="19" s="1"/>
  <c r="E163" i="19"/>
  <c r="F163" i="19" s="1"/>
  <c r="E164" i="19"/>
  <c r="F164" i="19" s="1"/>
  <c r="E165" i="19"/>
  <c r="F165" i="19" s="1"/>
  <c r="E166" i="19"/>
  <c r="F166" i="19" s="1"/>
  <c r="E167" i="19"/>
  <c r="F167" i="19" s="1"/>
  <c r="E168" i="19"/>
  <c r="F168" i="19" s="1"/>
  <c r="E169" i="19"/>
  <c r="F169" i="19" s="1"/>
  <c r="E170" i="19"/>
  <c r="F170" i="19" s="1"/>
  <c r="E171" i="19"/>
  <c r="F171" i="19" s="1"/>
  <c r="E172" i="19"/>
  <c r="F172" i="19" s="1"/>
  <c r="E173" i="19"/>
  <c r="F173" i="19" s="1"/>
  <c r="E174" i="19"/>
  <c r="F174" i="19" s="1"/>
  <c r="E175" i="19"/>
  <c r="F175" i="19" s="1"/>
  <c r="E176" i="19"/>
  <c r="F176" i="19" s="1"/>
  <c r="E177" i="19"/>
  <c r="F177" i="19" s="1"/>
  <c r="E178" i="19"/>
  <c r="F178" i="19" s="1"/>
  <c r="E179" i="19"/>
  <c r="F179" i="19" s="1"/>
  <c r="E180" i="19"/>
  <c r="F180" i="19" s="1"/>
  <c r="E181" i="19"/>
  <c r="F181" i="19" s="1"/>
  <c r="E182" i="19"/>
  <c r="F182" i="19" s="1"/>
  <c r="E183" i="19"/>
  <c r="F183" i="19" s="1"/>
  <c r="E184" i="19"/>
  <c r="F184" i="19" s="1"/>
  <c r="E185" i="19"/>
  <c r="F185" i="19" s="1"/>
  <c r="E186" i="19"/>
  <c r="F186" i="19" s="1"/>
  <c r="E187" i="19"/>
  <c r="F187" i="19" s="1"/>
  <c r="E188" i="19"/>
  <c r="F188" i="19" s="1"/>
  <c r="E189" i="19"/>
  <c r="F189" i="19" s="1"/>
  <c r="E190" i="19"/>
  <c r="F190" i="19" s="1"/>
  <c r="E191" i="19"/>
  <c r="F191" i="19" s="1"/>
  <c r="E192" i="19"/>
  <c r="F192" i="19" s="1"/>
  <c r="E193" i="19"/>
  <c r="F193" i="19" s="1"/>
  <c r="E194" i="19"/>
  <c r="F194" i="19" s="1"/>
  <c r="E195" i="19"/>
  <c r="F195" i="19" s="1"/>
  <c r="E196" i="19"/>
  <c r="F196" i="19" s="1"/>
  <c r="E197" i="19"/>
  <c r="F197" i="19" s="1"/>
  <c r="E198" i="19"/>
  <c r="F198" i="19" s="1"/>
  <c r="E199" i="19"/>
  <c r="F199" i="19" s="1"/>
  <c r="E200" i="19"/>
  <c r="F200" i="19" s="1"/>
  <c r="E201" i="19"/>
  <c r="F201" i="19" s="1"/>
  <c r="E202" i="19"/>
  <c r="F202" i="19" s="1"/>
  <c r="E203" i="19"/>
  <c r="F203" i="19" s="1"/>
  <c r="E204" i="19"/>
  <c r="F204" i="19" s="1"/>
  <c r="E205" i="19"/>
  <c r="F205" i="19" s="1"/>
  <c r="E206" i="19"/>
  <c r="F206" i="19" s="1"/>
  <c r="E207" i="19"/>
  <c r="F207" i="19" s="1"/>
  <c r="E208" i="19"/>
  <c r="F208" i="19" s="1"/>
  <c r="E209" i="19"/>
  <c r="F209" i="19" s="1"/>
  <c r="E210" i="19"/>
  <c r="F210" i="19" s="1"/>
  <c r="E211" i="19"/>
  <c r="F211" i="19" s="1"/>
  <c r="E212" i="19"/>
  <c r="F212" i="19" s="1"/>
  <c r="E213" i="19"/>
  <c r="F213" i="19" s="1"/>
  <c r="E214" i="19"/>
  <c r="F214" i="19" s="1"/>
  <c r="E215" i="19"/>
  <c r="F215" i="19" s="1"/>
  <c r="E216" i="19"/>
  <c r="F216" i="19" s="1"/>
  <c r="E217" i="19"/>
  <c r="F217" i="19" s="1"/>
  <c r="E218" i="19"/>
  <c r="F218" i="19" s="1"/>
  <c r="E219" i="19"/>
  <c r="F219" i="19" s="1"/>
  <c r="E220" i="19"/>
  <c r="F220" i="19" s="1"/>
  <c r="E221" i="19"/>
  <c r="F221" i="19" s="1"/>
  <c r="E222" i="19"/>
  <c r="F222" i="19" s="1"/>
  <c r="E223" i="19"/>
  <c r="F223" i="19" s="1"/>
  <c r="E224" i="19"/>
  <c r="F224" i="19" s="1"/>
  <c r="E225" i="19"/>
  <c r="F225" i="19" s="1"/>
  <c r="E226" i="19"/>
  <c r="F226" i="19" s="1"/>
  <c r="E227" i="19"/>
  <c r="F227" i="19" s="1"/>
  <c r="E228" i="19"/>
  <c r="F228" i="19" s="1"/>
  <c r="E229" i="19"/>
  <c r="F229" i="19" s="1"/>
  <c r="E230" i="19"/>
  <c r="F230" i="19" s="1"/>
  <c r="E231" i="19"/>
  <c r="F231" i="19" s="1"/>
  <c r="E232" i="19"/>
  <c r="F232" i="19" s="1"/>
  <c r="E233" i="19"/>
  <c r="F233" i="19" s="1"/>
  <c r="E234" i="19"/>
  <c r="F234" i="19" s="1"/>
  <c r="E235" i="19"/>
  <c r="F235" i="19" s="1"/>
  <c r="E236" i="19"/>
  <c r="F236" i="19" s="1"/>
  <c r="E237" i="19"/>
  <c r="F237" i="19" s="1"/>
  <c r="E238" i="19"/>
  <c r="F238" i="19" s="1"/>
  <c r="E239" i="19"/>
  <c r="F239" i="19" s="1"/>
  <c r="E240" i="19"/>
  <c r="F240" i="19" s="1"/>
  <c r="E241" i="19"/>
  <c r="F241" i="19" s="1"/>
  <c r="E242" i="19"/>
  <c r="F242" i="19" s="1"/>
  <c r="E243" i="19"/>
  <c r="F243" i="19" s="1"/>
  <c r="E244" i="19"/>
  <c r="F244" i="19" s="1"/>
  <c r="E245" i="19"/>
  <c r="F245" i="19" s="1"/>
  <c r="E246" i="19"/>
  <c r="F246" i="19" s="1"/>
  <c r="E247" i="19"/>
  <c r="F247" i="19" s="1"/>
  <c r="E248" i="19"/>
  <c r="F248" i="19" s="1"/>
  <c r="E249" i="19"/>
  <c r="F249" i="19" s="1"/>
  <c r="E250" i="19"/>
  <c r="F250" i="19" s="1"/>
  <c r="E251" i="19"/>
  <c r="F251" i="19" s="1"/>
  <c r="E252" i="19"/>
  <c r="F252" i="19" s="1"/>
  <c r="E253" i="19"/>
  <c r="F253" i="19" s="1"/>
  <c r="E254" i="19"/>
  <c r="F254" i="19" s="1"/>
  <c r="E255" i="19"/>
  <c r="F255" i="19" s="1"/>
  <c r="E256" i="19"/>
  <c r="F256" i="19" s="1"/>
  <c r="E257" i="19"/>
  <c r="F257" i="19" s="1"/>
  <c r="E258" i="19"/>
  <c r="F258" i="19" s="1"/>
  <c r="E259" i="19"/>
  <c r="F259" i="19" s="1"/>
  <c r="E260" i="19"/>
  <c r="F260" i="19" s="1"/>
  <c r="E261" i="19"/>
  <c r="F261" i="19" s="1"/>
  <c r="E262" i="19"/>
  <c r="F262" i="19" s="1"/>
  <c r="E263" i="19"/>
  <c r="F263" i="19" s="1"/>
  <c r="E264" i="19"/>
  <c r="F264" i="19" s="1"/>
  <c r="E265" i="19"/>
  <c r="F265" i="19" s="1"/>
  <c r="E266" i="19"/>
  <c r="F266" i="19" s="1"/>
  <c r="E267" i="19"/>
  <c r="F267" i="19" s="1"/>
  <c r="E268" i="19"/>
  <c r="F268" i="19" s="1"/>
  <c r="E269" i="19"/>
  <c r="F269" i="19" s="1"/>
  <c r="E270" i="19"/>
  <c r="F270" i="19" s="1"/>
  <c r="E271" i="19"/>
  <c r="F271" i="19" s="1"/>
  <c r="E272" i="19"/>
  <c r="F272" i="19" s="1"/>
  <c r="E273" i="19"/>
  <c r="F273" i="19" s="1"/>
  <c r="E274" i="19"/>
  <c r="F274" i="19" s="1"/>
  <c r="E275" i="19"/>
  <c r="F275" i="19" s="1"/>
  <c r="E276" i="19"/>
  <c r="F276" i="19" s="1"/>
  <c r="E277" i="19"/>
  <c r="F277" i="19" s="1"/>
  <c r="E278" i="19"/>
  <c r="F278" i="19" s="1"/>
  <c r="E279" i="19"/>
  <c r="F279" i="19" s="1"/>
  <c r="E280" i="19"/>
  <c r="F280" i="19" s="1"/>
  <c r="E281" i="19"/>
  <c r="F281" i="19" s="1"/>
  <c r="E282" i="19"/>
  <c r="F282" i="19" s="1"/>
  <c r="E283" i="19"/>
  <c r="F283" i="19" s="1"/>
  <c r="E284" i="19"/>
  <c r="F284" i="19" s="1"/>
  <c r="E285" i="19"/>
  <c r="F285" i="19" s="1"/>
  <c r="E286" i="19"/>
  <c r="F286" i="19" s="1"/>
  <c r="E287" i="19"/>
  <c r="F287" i="19" s="1"/>
  <c r="E288" i="19"/>
  <c r="F288" i="19" s="1"/>
  <c r="E289" i="19"/>
  <c r="F289" i="19" s="1"/>
  <c r="E290" i="19"/>
  <c r="F290" i="19" s="1"/>
  <c r="E291" i="19"/>
  <c r="F291" i="19" s="1"/>
  <c r="E292" i="19"/>
  <c r="F292" i="19" s="1"/>
  <c r="E293" i="19"/>
  <c r="F293" i="19" s="1"/>
  <c r="E294" i="19"/>
  <c r="F294" i="19" s="1"/>
  <c r="E295" i="19"/>
  <c r="F295" i="19" s="1"/>
  <c r="E296" i="19"/>
  <c r="F296" i="19" s="1"/>
  <c r="E297" i="19"/>
  <c r="F297" i="19" s="1"/>
  <c r="E298" i="19"/>
  <c r="F298" i="19" s="1"/>
  <c r="E299" i="19"/>
  <c r="F299" i="19" s="1"/>
  <c r="E300" i="19"/>
  <c r="F300" i="19" s="1"/>
  <c r="E301" i="19"/>
  <c r="F301" i="19" s="1"/>
  <c r="E302" i="19"/>
  <c r="F302" i="19" s="1"/>
  <c r="E303" i="19"/>
  <c r="F303" i="19" s="1"/>
  <c r="E304" i="19"/>
  <c r="F304" i="19" s="1"/>
  <c r="E305" i="19"/>
  <c r="F305" i="19" s="1"/>
  <c r="E306" i="19"/>
  <c r="F306" i="19" s="1"/>
  <c r="E307" i="19"/>
  <c r="F307" i="19" s="1"/>
  <c r="E308" i="19"/>
  <c r="F308" i="19" s="1"/>
  <c r="E309" i="19"/>
  <c r="F309" i="19" s="1"/>
  <c r="E310" i="19"/>
  <c r="F310" i="19" s="1"/>
  <c r="E311" i="19"/>
  <c r="F311" i="19" s="1"/>
  <c r="E312" i="19"/>
  <c r="F312" i="19" s="1"/>
  <c r="E313" i="19"/>
  <c r="F313" i="19" s="1"/>
  <c r="E314" i="19"/>
  <c r="F314" i="19" s="1"/>
  <c r="E315" i="19"/>
  <c r="F315" i="19" s="1"/>
  <c r="E316" i="19"/>
  <c r="F316" i="19" s="1"/>
  <c r="E317" i="19"/>
  <c r="F317" i="19" s="1"/>
  <c r="E318" i="19"/>
  <c r="F318" i="19" s="1"/>
  <c r="E319" i="19"/>
  <c r="F319" i="19" s="1"/>
  <c r="E320" i="19"/>
  <c r="F320" i="19" s="1"/>
  <c r="E321" i="19"/>
  <c r="F321" i="19" s="1"/>
  <c r="E322" i="19"/>
  <c r="F322" i="19" s="1"/>
  <c r="E323" i="19"/>
  <c r="F323" i="19" s="1"/>
  <c r="E324" i="19"/>
  <c r="F324" i="19" s="1"/>
  <c r="E325" i="19"/>
  <c r="F325" i="19" s="1"/>
  <c r="E326" i="19"/>
  <c r="F326" i="19" s="1"/>
  <c r="E327" i="19"/>
  <c r="F327" i="19" s="1"/>
  <c r="E328" i="19"/>
  <c r="F328" i="19" s="1"/>
  <c r="E329" i="19"/>
  <c r="F329" i="19" s="1"/>
  <c r="E330" i="19"/>
  <c r="F330" i="19" s="1"/>
  <c r="E331" i="19"/>
  <c r="F331" i="19" s="1"/>
  <c r="E332" i="19"/>
  <c r="F332" i="19" s="1"/>
  <c r="E333" i="19"/>
  <c r="F333" i="19" s="1"/>
  <c r="E334" i="19"/>
  <c r="F334" i="19" s="1"/>
  <c r="E335" i="19"/>
  <c r="F335" i="19" s="1"/>
  <c r="E336" i="19"/>
  <c r="F336" i="19" s="1"/>
  <c r="E337" i="19"/>
  <c r="F337" i="19" s="1"/>
  <c r="E338" i="19"/>
  <c r="F338" i="19" s="1"/>
  <c r="E339" i="19"/>
  <c r="F339" i="19" s="1"/>
  <c r="E340" i="19"/>
  <c r="F340" i="19" s="1"/>
  <c r="E341" i="19"/>
  <c r="F341" i="19" s="1"/>
  <c r="E342" i="19"/>
  <c r="F342" i="19" s="1"/>
  <c r="E343" i="19"/>
  <c r="F343" i="19" s="1"/>
  <c r="E344" i="19"/>
  <c r="F344" i="19" s="1"/>
  <c r="E345" i="19"/>
  <c r="F345" i="19" s="1"/>
  <c r="E346" i="19"/>
  <c r="F346" i="19" s="1"/>
  <c r="E347" i="19"/>
  <c r="F347" i="19" s="1"/>
  <c r="E348" i="19"/>
  <c r="F348" i="19" s="1"/>
  <c r="E349" i="19"/>
  <c r="F349" i="19" s="1"/>
  <c r="E350" i="19"/>
  <c r="F350" i="19" s="1"/>
  <c r="E351" i="19"/>
  <c r="F351" i="19" s="1"/>
  <c r="E352" i="19"/>
  <c r="F352" i="19" s="1"/>
  <c r="E353" i="19"/>
  <c r="F353" i="19" s="1"/>
  <c r="E354" i="19"/>
  <c r="F354" i="19" s="1"/>
  <c r="E355" i="19"/>
  <c r="F355" i="19" s="1"/>
  <c r="E356" i="19"/>
  <c r="F356" i="19" s="1"/>
  <c r="E357" i="19"/>
  <c r="F357" i="19" s="1"/>
  <c r="E358" i="19"/>
  <c r="F358" i="19" s="1"/>
  <c r="E359" i="19"/>
  <c r="F359" i="19" s="1"/>
  <c r="E360" i="19"/>
  <c r="F360" i="19" s="1"/>
  <c r="E361" i="19"/>
  <c r="F361" i="19" s="1"/>
  <c r="E362" i="19"/>
  <c r="F362" i="19" s="1"/>
  <c r="E363" i="19"/>
  <c r="F363" i="19" s="1"/>
  <c r="E364" i="19"/>
  <c r="F364" i="19" s="1"/>
  <c r="E365" i="19"/>
  <c r="F365" i="19" s="1"/>
  <c r="E366" i="19"/>
  <c r="F366" i="19" s="1"/>
  <c r="E367" i="19"/>
  <c r="F367" i="19" s="1"/>
  <c r="E368" i="19"/>
  <c r="F368" i="19" s="1"/>
  <c r="E369" i="19"/>
  <c r="F369" i="19" s="1"/>
  <c r="E370" i="19"/>
  <c r="F370" i="19" s="1"/>
  <c r="E371" i="19"/>
  <c r="F371" i="19" s="1"/>
  <c r="E372" i="19"/>
  <c r="F372" i="19" s="1"/>
  <c r="E373" i="19"/>
  <c r="F373" i="19" s="1"/>
  <c r="E374" i="19"/>
  <c r="F374" i="19" s="1"/>
  <c r="E375" i="19"/>
  <c r="F375" i="19" s="1"/>
  <c r="E376" i="19"/>
  <c r="F376" i="19" s="1"/>
  <c r="E377" i="19"/>
  <c r="F377" i="19" s="1"/>
  <c r="E378" i="19"/>
  <c r="F378" i="19" s="1"/>
  <c r="E379" i="19"/>
  <c r="F379" i="19" s="1"/>
  <c r="E380" i="19"/>
  <c r="F380" i="19" s="1"/>
  <c r="E381" i="19"/>
  <c r="F381" i="19" s="1"/>
  <c r="E382" i="19"/>
  <c r="F382" i="19" s="1"/>
  <c r="E383" i="19"/>
  <c r="F383" i="19" s="1"/>
  <c r="E384" i="19"/>
  <c r="F384" i="19" s="1"/>
  <c r="E385" i="19"/>
  <c r="F385" i="19" s="1"/>
  <c r="E386" i="19"/>
  <c r="F386" i="19" s="1"/>
  <c r="E387" i="19"/>
  <c r="F387" i="19" s="1"/>
  <c r="E388" i="19"/>
  <c r="F388" i="19" s="1"/>
  <c r="E389" i="19"/>
  <c r="F389" i="19" s="1"/>
  <c r="E390" i="19"/>
  <c r="F390" i="19" s="1"/>
  <c r="E391" i="19"/>
  <c r="F391" i="19" s="1"/>
  <c r="E392" i="19"/>
  <c r="F392" i="19" s="1"/>
  <c r="E393" i="19"/>
  <c r="F393" i="19" s="1"/>
  <c r="E394" i="19"/>
  <c r="F394" i="19" s="1"/>
  <c r="E395" i="19"/>
  <c r="F395" i="19" s="1"/>
  <c r="E396" i="19"/>
  <c r="F396" i="19" s="1"/>
  <c r="E397" i="19"/>
  <c r="F397" i="19" s="1"/>
  <c r="E398" i="19"/>
  <c r="F398" i="19" s="1"/>
  <c r="E399" i="19"/>
  <c r="F399" i="19" s="1"/>
  <c r="E400" i="19"/>
  <c r="F400" i="19" s="1"/>
  <c r="E401" i="19"/>
  <c r="F401" i="19" s="1"/>
  <c r="E402" i="19"/>
  <c r="F402" i="19" s="1"/>
  <c r="E403" i="19"/>
  <c r="F403" i="19" s="1"/>
  <c r="E404" i="19"/>
  <c r="F404" i="19" s="1"/>
  <c r="E405" i="19"/>
  <c r="F405" i="19" s="1"/>
  <c r="E406" i="19"/>
  <c r="F406" i="19" s="1"/>
  <c r="E407" i="19"/>
  <c r="F407" i="19" s="1"/>
  <c r="E408" i="19"/>
  <c r="F408" i="19" s="1"/>
  <c r="E409" i="19"/>
  <c r="F409" i="19" s="1"/>
  <c r="E410" i="19"/>
  <c r="F410" i="19" s="1"/>
  <c r="E411" i="19"/>
  <c r="F411" i="19" s="1"/>
  <c r="E412" i="19"/>
  <c r="F412" i="19" s="1"/>
  <c r="E413" i="19"/>
  <c r="F413" i="19" s="1"/>
  <c r="E414" i="19"/>
  <c r="F414" i="19" s="1"/>
  <c r="E415" i="19"/>
  <c r="F415" i="19" s="1"/>
  <c r="E416" i="19"/>
  <c r="F416" i="19" s="1"/>
  <c r="E417" i="19"/>
  <c r="F417" i="19" s="1"/>
  <c r="E418" i="19"/>
  <c r="F418" i="19" s="1"/>
  <c r="E419" i="19"/>
  <c r="F419" i="19" s="1"/>
  <c r="E420" i="19"/>
  <c r="F420" i="19" s="1"/>
  <c r="E421" i="19"/>
  <c r="F421" i="19" s="1"/>
  <c r="E422" i="19"/>
  <c r="F422" i="19" s="1"/>
  <c r="E423" i="19"/>
  <c r="F423" i="19" s="1"/>
  <c r="E424" i="19"/>
  <c r="F424" i="19" s="1"/>
  <c r="E425" i="19"/>
  <c r="F425" i="19" s="1"/>
  <c r="E426" i="19"/>
  <c r="F426" i="19" s="1"/>
  <c r="E427" i="19"/>
  <c r="F427" i="19" s="1"/>
  <c r="E428" i="19"/>
  <c r="F428" i="19" s="1"/>
  <c r="E429" i="19"/>
  <c r="F429" i="19" s="1"/>
  <c r="E430" i="19"/>
  <c r="F430" i="19" s="1"/>
  <c r="E431" i="19"/>
  <c r="F431" i="19" s="1"/>
  <c r="E432" i="19"/>
  <c r="F432" i="19" s="1"/>
  <c r="E433" i="19"/>
  <c r="F433" i="19" s="1"/>
  <c r="E434" i="19"/>
  <c r="F434" i="19" s="1"/>
  <c r="E435" i="19"/>
  <c r="F435" i="19" s="1"/>
  <c r="E436" i="19"/>
  <c r="F436" i="19" s="1"/>
  <c r="E437" i="19"/>
  <c r="F437" i="19" s="1"/>
  <c r="E438" i="19"/>
  <c r="F438" i="19" s="1"/>
  <c r="E439" i="19"/>
  <c r="F439" i="19" s="1"/>
  <c r="E440" i="19"/>
  <c r="F440" i="19" s="1"/>
  <c r="E441" i="19"/>
  <c r="F441" i="19" s="1"/>
  <c r="E442" i="19"/>
  <c r="F442" i="19" s="1"/>
  <c r="E443" i="19"/>
  <c r="F443" i="19" s="1"/>
  <c r="E444" i="19"/>
  <c r="F444" i="19" s="1"/>
  <c r="E445" i="19"/>
  <c r="F445" i="19" s="1"/>
  <c r="E446" i="19"/>
  <c r="F446" i="19" s="1"/>
  <c r="E447" i="19"/>
  <c r="F447" i="19" s="1"/>
  <c r="E448" i="19"/>
  <c r="F448" i="19" s="1"/>
  <c r="E449" i="19"/>
  <c r="F449" i="19" s="1"/>
  <c r="E450" i="19"/>
  <c r="F450" i="19" s="1"/>
  <c r="E451" i="19"/>
  <c r="F451" i="19" s="1"/>
  <c r="E452" i="19"/>
  <c r="F452" i="19" s="1"/>
  <c r="E453" i="19"/>
  <c r="F453" i="19" s="1"/>
  <c r="E454" i="19"/>
  <c r="F454" i="19" s="1"/>
  <c r="E455" i="19"/>
  <c r="F455" i="19" s="1"/>
  <c r="E456" i="19"/>
  <c r="F456" i="19" s="1"/>
  <c r="E457" i="19"/>
  <c r="F457" i="19" s="1"/>
  <c r="E458" i="19"/>
  <c r="F458" i="19" s="1"/>
  <c r="E459" i="19"/>
  <c r="F459" i="19" s="1"/>
  <c r="E460" i="19"/>
  <c r="F460" i="19" s="1"/>
  <c r="E461" i="19"/>
  <c r="F461" i="19" s="1"/>
  <c r="E462" i="19"/>
  <c r="F462" i="19" s="1"/>
  <c r="E463" i="19"/>
  <c r="F463" i="19" s="1"/>
  <c r="E464" i="19"/>
  <c r="F464" i="19" s="1"/>
  <c r="E465" i="19"/>
  <c r="F465" i="19" s="1"/>
  <c r="E466" i="19"/>
  <c r="F466" i="19" s="1"/>
  <c r="E467" i="19"/>
  <c r="F467" i="19" s="1"/>
  <c r="E468" i="19"/>
  <c r="F468" i="19" s="1"/>
  <c r="E469" i="19"/>
  <c r="F469" i="19" s="1"/>
  <c r="E470" i="19"/>
  <c r="F470" i="19" s="1"/>
  <c r="E471" i="19"/>
  <c r="F471" i="19" s="1"/>
  <c r="E472" i="19"/>
  <c r="F472" i="19" s="1"/>
  <c r="E473" i="19"/>
  <c r="F473" i="19" s="1"/>
  <c r="E474" i="19"/>
  <c r="F474" i="19" s="1"/>
  <c r="E475" i="19"/>
  <c r="F475" i="19" s="1"/>
  <c r="E476" i="19"/>
  <c r="F476" i="19" s="1"/>
  <c r="E477" i="19"/>
  <c r="F477" i="19" s="1"/>
  <c r="E478" i="19"/>
  <c r="F478" i="19" s="1"/>
  <c r="E479" i="19"/>
  <c r="F479" i="19" s="1"/>
  <c r="E480" i="19"/>
  <c r="F480" i="19" s="1"/>
  <c r="E481" i="19"/>
  <c r="F481" i="19" s="1"/>
  <c r="E482" i="19"/>
  <c r="F482" i="19" s="1"/>
  <c r="E483" i="19"/>
  <c r="F483" i="19" s="1"/>
  <c r="E484" i="19"/>
  <c r="F484" i="19" s="1"/>
  <c r="E485" i="19"/>
  <c r="F485" i="19" s="1"/>
  <c r="E486" i="19"/>
  <c r="F486" i="19" s="1"/>
  <c r="E487" i="19"/>
  <c r="F487" i="19" s="1"/>
  <c r="E488" i="19"/>
  <c r="F488" i="19" s="1"/>
  <c r="E489" i="19"/>
  <c r="F489" i="19" s="1"/>
  <c r="E490" i="19"/>
  <c r="F490" i="19" s="1"/>
  <c r="E491" i="19"/>
  <c r="F491" i="19" s="1"/>
  <c r="E492" i="19"/>
  <c r="F492" i="19" s="1"/>
  <c r="E493" i="19"/>
  <c r="F493" i="19" s="1"/>
  <c r="E494" i="19"/>
  <c r="F494" i="19" s="1"/>
  <c r="E495" i="19"/>
  <c r="F495" i="19" s="1"/>
  <c r="E496" i="19"/>
  <c r="F496" i="19" s="1"/>
  <c r="E497" i="19"/>
  <c r="F497" i="19" s="1"/>
  <c r="E498" i="19"/>
  <c r="F498" i="19" s="1"/>
  <c r="E499" i="19"/>
  <c r="F499" i="19" s="1"/>
  <c r="E500" i="19"/>
  <c r="F500" i="19" s="1"/>
  <c r="E501" i="19"/>
  <c r="F501" i="19" s="1"/>
  <c r="E502" i="19"/>
  <c r="F502" i="19" s="1"/>
  <c r="E503" i="19"/>
  <c r="F503" i="19" s="1"/>
  <c r="E504" i="19"/>
  <c r="F504" i="19" s="1"/>
  <c r="E505" i="19"/>
  <c r="F505" i="19" s="1"/>
  <c r="E506" i="19"/>
  <c r="F506" i="19" s="1"/>
  <c r="E507" i="19"/>
  <c r="F507" i="19" s="1"/>
  <c r="E508" i="19"/>
  <c r="F508" i="19" s="1"/>
  <c r="E509" i="19"/>
  <c r="F509" i="19" s="1"/>
  <c r="E510" i="19"/>
  <c r="F510" i="19" s="1"/>
  <c r="E511" i="19"/>
  <c r="F511" i="19" s="1"/>
  <c r="E512" i="19"/>
  <c r="F512" i="19" s="1"/>
  <c r="E513" i="19"/>
  <c r="F513" i="19" s="1"/>
  <c r="E514" i="19"/>
  <c r="F514" i="19" s="1"/>
  <c r="E515" i="19"/>
  <c r="F515" i="19" s="1"/>
  <c r="E516" i="19"/>
  <c r="F516" i="19" s="1"/>
  <c r="E517" i="19"/>
  <c r="F517" i="19" s="1"/>
  <c r="E518" i="19"/>
  <c r="F518" i="19" s="1"/>
  <c r="E519" i="19"/>
  <c r="F519" i="19" s="1"/>
  <c r="E520" i="19"/>
  <c r="F520" i="19" s="1"/>
  <c r="E521" i="19"/>
  <c r="F521" i="19" s="1"/>
  <c r="E522" i="19"/>
  <c r="F522" i="19" s="1"/>
  <c r="E523" i="19"/>
  <c r="F523" i="19" s="1"/>
  <c r="E524" i="19"/>
  <c r="F524" i="19" s="1"/>
  <c r="E525" i="19"/>
  <c r="F525" i="19" s="1"/>
  <c r="E526" i="19"/>
  <c r="F526" i="19" s="1"/>
  <c r="E527" i="19"/>
  <c r="F527" i="19" s="1"/>
  <c r="E528" i="19"/>
  <c r="F528" i="19" s="1"/>
  <c r="E529" i="19"/>
  <c r="F529" i="19" s="1"/>
  <c r="E530" i="19"/>
  <c r="F530" i="19" s="1"/>
  <c r="E531" i="19"/>
  <c r="F531" i="19" s="1"/>
  <c r="E532" i="19"/>
  <c r="F532" i="19" s="1"/>
  <c r="E533" i="19"/>
  <c r="F533" i="19" s="1"/>
  <c r="E534" i="19"/>
  <c r="F534" i="19" s="1"/>
  <c r="E535" i="19"/>
  <c r="F535" i="19" s="1"/>
  <c r="E536" i="19"/>
  <c r="F536" i="19" s="1"/>
  <c r="E537" i="19"/>
  <c r="F537" i="19" s="1"/>
  <c r="E538" i="19"/>
  <c r="F538" i="19" s="1"/>
  <c r="E539" i="19"/>
  <c r="F539" i="19" s="1"/>
  <c r="E540" i="19"/>
  <c r="F540" i="19" s="1"/>
  <c r="E541" i="19"/>
  <c r="F541" i="19" s="1"/>
  <c r="E542" i="19"/>
  <c r="F542" i="19" s="1"/>
  <c r="E543" i="19"/>
  <c r="F543" i="19" s="1"/>
  <c r="E544" i="19"/>
  <c r="F544" i="19" s="1"/>
  <c r="E545" i="19"/>
  <c r="F545" i="19" s="1"/>
  <c r="E546" i="19"/>
  <c r="F546" i="19" s="1"/>
  <c r="E547" i="19"/>
  <c r="F547" i="19" s="1"/>
  <c r="E548" i="19"/>
  <c r="F548" i="19" s="1"/>
  <c r="E549" i="19"/>
  <c r="F549" i="19" s="1"/>
  <c r="E550" i="19"/>
  <c r="F550" i="19" s="1"/>
  <c r="E551" i="19"/>
  <c r="F551" i="19" s="1"/>
  <c r="E552" i="19"/>
  <c r="F552" i="19" s="1"/>
  <c r="E553" i="19"/>
  <c r="F553" i="19" s="1"/>
  <c r="E554" i="19"/>
  <c r="F554" i="19" s="1"/>
  <c r="E555" i="19"/>
  <c r="F555" i="19" s="1"/>
  <c r="E556" i="19"/>
  <c r="F556" i="19" s="1"/>
  <c r="E557" i="19"/>
  <c r="F557" i="19" s="1"/>
  <c r="E558" i="19"/>
  <c r="F558" i="19" s="1"/>
  <c r="E559" i="19"/>
  <c r="F559" i="19" s="1"/>
  <c r="E560" i="19"/>
  <c r="F560" i="19" s="1"/>
  <c r="E561" i="19"/>
  <c r="F561" i="19" s="1"/>
  <c r="E562" i="19"/>
  <c r="F562" i="19" s="1"/>
  <c r="E563" i="19"/>
  <c r="F563" i="19" s="1"/>
  <c r="E564" i="19"/>
  <c r="F564" i="19" s="1"/>
  <c r="E565" i="19"/>
  <c r="F565" i="19" s="1"/>
  <c r="E566" i="19"/>
  <c r="F566" i="19" s="1"/>
  <c r="E567" i="19"/>
  <c r="F567" i="19" s="1"/>
  <c r="E568" i="19"/>
  <c r="F568" i="19" s="1"/>
  <c r="E570" i="19"/>
  <c r="F570" i="19" s="1"/>
  <c r="E571" i="19"/>
  <c r="F571" i="19" s="1"/>
  <c r="E572" i="19"/>
  <c r="F572" i="19" s="1"/>
  <c r="E573" i="19"/>
  <c r="F573" i="19" s="1"/>
  <c r="E574" i="19"/>
  <c r="F574" i="19" s="1"/>
  <c r="E575" i="19"/>
  <c r="F575" i="19" s="1"/>
  <c r="E576" i="19"/>
  <c r="F576" i="19" s="1"/>
  <c r="E577" i="19"/>
  <c r="F577" i="19" s="1"/>
  <c r="E578" i="19"/>
  <c r="F578" i="19" s="1"/>
  <c r="E579" i="19"/>
  <c r="F579" i="19" s="1"/>
  <c r="E580" i="19"/>
  <c r="F580" i="19" s="1"/>
  <c r="E581" i="19"/>
  <c r="F581" i="19" s="1"/>
  <c r="E582" i="19"/>
  <c r="F582" i="19" s="1"/>
  <c r="E583" i="19"/>
  <c r="F583" i="19" s="1"/>
  <c r="E584" i="19"/>
  <c r="F584" i="19" s="1"/>
  <c r="E585" i="19"/>
  <c r="F585" i="19" s="1"/>
  <c r="E586" i="19"/>
  <c r="F586" i="19" s="1"/>
  <c r="E587" i="19"/>
  <c r="F587" i="19" s="1"/>
  <c r="E588" i="19"/>
  <c r="F588" i="19" s="1"/>
  <c r="E589" i="19"/>
  <c r="F589" i="19" s="1"/>
  <c r="E590" i="19"/>
  <c r="F590" i="19" s="1"/>
  <c r="E591" i="19"/>
  <c r="F591" i="19" s="1"/>
  <c r="E592" i="19"/>
  <c r="F592" i="19" s="1"/>
  <c r="E593" i="19"/>
  <c r="F593" i="19" s="1"/>
  <c r="E594" i="19"/>
  <c r="F594" i="19" s="1"/>
  <c r="E595" i="19"/>
  <c r="F595" i="19" s="1"/>
  <c r="E596" i="19"/>
  <c r="F596" i="19" s="1"/>
  <c r="E597" i="19"/>
  <c r="F597" i="19" s="1"/>
  <c r="E598" i="19"/>
  <c r="F598" i="19" s="1"/>
  <c r="E599" i="19"/>
  <c r="F599" i="19" s="1"/>
  <c r="E600" i="19"/>
  <c r="F600" i="19" s="1"/>
  <c r="E601" i="19"/>
  <c r="F601" i="19" s="1"/>
  <c r="E602" i="19"/>
  <c r="F602" i="19" s="1"/>
  <c r="E603" i="19"/>
  <c r="F603" i="19" s="1"/>
  <c r="E604" i="19"/>
  <c r="F604" i="19" s="1"/>
  <c r="E605" i="19"/>
  <c r="F605" i="19" s="1"/>
  <c r="E606" i="19"/>
  <c r="F606" i="19" s="1"/>
  <c r="E607" i="19"/>
  <c r="F607" i="19" s="1"/>
  <c r="E608" i="19"/>
  <c r="F608" i="19" s="1"/>
  <c r="E609" i="19"/>
  <c r="F609" i="19" s="1"/>
  <c r="E610" i="19"/>
  <c r="F610" i="19" s="1"/>
  <c r="E611" i="19"/>
  <c r="F611" i="19" s="1"/>
  <c r="E612" i="19"/>
  <c r="F612" i="19" s="1"/>
  <c r="E613" i="19"/>
  <c r="F613" i="19" s="1"/>
  <c r="E614" i="19"/>
  <c r="F614" i="19" s="1"/>
  <c r="E615" i="19"/>
  <c r="F615" i="19" s="1"/>
  <c r="E616" i="19"/>
  <c r="F616" i="19" s="1"/>
  <c r="E617" i="19"/>
  <c r="F617" i="19" s="1"/>
  <c r="E618" i="19"/>
  <c r="F618" i="19" s="1"/>
  <c r="E619" i="19"/>
  <c r="F619" i="19" s="1"/>
  <c r="E620" i="19"/>
  <c r="F620" i="19" s="1"/>
  <c r="E621" i="19"/>
  <c r="F621" i="19" s="1"/>
  <c r="V4" i="16"/>
  <c r="V5" i="16"/>
  <c r="V6" i="16"/>
  <c r="V7" i="16"/>
  <c r="V8" i="16"/>
  <c r="V9" i="16"/>
  <c r="V10" i="16"/>
  <c r="V11" i="16"/>
  <c r="V12" i="16"/>
  <c r="V13" i="16"/>
  <c r="V14" i="16"/>
  <c r="V15" i="16"/>
  <c r="V16" i="16"/>
  <c r="V17" i="16"/>
  <c r="V18" i="16"/>
  <c r="V19" i="16"/>
  <c r="V20" i="16"/>
  <c r="V21" i="16"/>
  <c r="V22" i="16"/>
  <c r="V23" i="16"/>
  <c r="V24" i="16"/>
  <c r="V25" i="16"/>
  <c r="V26" i="16"/>
  <c r="V27" i="16"/>
  <c r="V28" i="16"/>
  <c r="V29" i="16"/>
  <c r="V30" i="16"/>
  <c r="V31" i="16"/>
  <c r="V32" i="16"/>
  <c r="V33" i="16"/>
  <c r="V34" i="16"/>
  <c r="V35" i="16"/>
  <c r="V36" i="16"/>
  <c r="V37" i="16"/>
  <c r="V38" i="16"/>
  <c r="V39" i="16"/>
  <c r="V40" i="16"/>
  <c r="V41" i="16"/>
  <c r="V42" i="16"/>
  <c r="V43" i="16"/>
  <c r="V44" i="16"/>
  <c r="V45" i="16"/>
  <c r="V46" i="16"/>
  <c r="V47" i="16"/>
  <c r="V48" i="16"/>
  <c r="V49" i="16"/>
  <c r="V50" i="16"/>
  <c r="V51" i="16"/>
  <c r="V52" i="16"/>
  <c r="V53" i="16"/>
  <c r="V54" i="16"/>
  <c r="V55" i="16"/>
  <c r="V56" i="16"/>
  <c r="V57" i="16"/>
  <c r="V58" i="16"/>
  <c r="V59" i="16"/>
  <c r="V60" i="16"/>
  <c r="V61" i="16"/>
  <c r="V62" i="16"/>
  <c r="V63" i="16"/>
  <c r="V64" i="16"/>
  <c r="V65" i="16"/>
  <c r="V66" i="16"/>
  <c r="V67" i="16"/>
  <c r="V68" i="16"/>
  <c r="V69" i="16"/>
  <c r="V70" i="16"/>
  <c r="V71" i="16"/>
  <c r="V72" i="16"/>
  <c r="V73" i="16"/>
  <c r="V74" i="16"/>
  <c r="V75" i="16"/>
  <c r="V76" i="16"/>
  <c r="V77" i="16"/>
  <c r="V78" i="16"/>
  <c r="V79" i="16"/>
  <c r="V80" i="16"/>
  <c r="V81" i="16"/>
  <c r="V82" i="16"/>
  <c r="V83" i="16"/>
  <c r="V84" i="16"/>
  <c r="V85" i="16"/>
  <c r="V86" i="16"/>
  <c r="V87" i="16"/>
  <c r="V88" i="16"/>
  <c r="V89" i="16"/>
  <c r="V90" i="16"/>
  <c r="V91" i="16"/>
  <c r="V92" i="16"/>
  <c r="V93" i="16"/>
  <c r="O19" i="14"/>
  <c r="K4" i="14"/>
  <c r="K5" i="14"/>
  <c r="K6" i="14"/>
  <c r="K7" i="14"/>
  <c r="K8" i="14"/>
  <c r="K9" i="14"/>
  <c r="K10" i="14"/>
  <c r="K11" i="14"/>
  <c r="K12" i="14"/>
  <c r="K13" i="14"/>
  <c r="K14" i="14"/>
  <c r="K15" i="14"/>
  <c r="K16" i="14"/>
  <c r="K17" i="14"/>
  <c r="K18" i="14"/>
  <c r="K3" i="14"/>
  <c r="E21" i="14"/>
  <c r="I19" i="14"/>
  <c r="W93" i="17"/>
  <c r="X93" i="17" s="1"/>
  <c r="W92" i="17"/>
  <c r="X92" i="17" s="1"/>
  <c r="W91" i="17"/>
  <c r="X91" i="17" s="1"/>
  <c r="W90" i="17"/>
  <c r="X90" i="17" s="1"/>
  <c r="W89" i="17"/>
  <c r="X89" i="17" s="1"/>
  <c r="W88" i="17"/>
  <c r="X88" i="17" s="1"/>
  <c r="W87" i="17"/>
  <c r="X87" i="17" s="1"/>
  <c r="W86" i="17"/>
  <c r="X86" i="17" s="1"/>
  <c r="W85" i="17"/>
  <c r="X85" i="17" s="1"/>
  <c r="W84" i="17"/>
  <c r="X84" i="17" s="1"/>
  <c r="W83" i="17"/>
  <c r="X83" i="17" s="1"/>
  <c r="W82" i="17"/>
  <c r="X82" i="17" s="1"/>
  <c r="W81" i="17"/>
  <c r="X81" i="17" s="1"/>
  <c r="W80" i="17"/>
  <c r="X80" i="17" s="1"/>
  <c r="W79" i="17"/>
  <c r="X79" i="17" s="1"/>
  <c r="W78" i="17"/>
  <c r="X78" i="17" s="1"/>
  <c r="W77" i="17"/>
  <c r="X77" i="17" s="1"/>
  <c r="W76" i="17"/>
  <c r="X76" i="17" s="1"/>
  <c r="W75" i="17"/>
  <c r="X75" i="17" s="1"/>
  <c r="W74" i="17"/>
  <c r="X74" i="17" s="1"/>
  <c r="W73" i="17"/>
  <c r="X73" i="17" s="1"/>
  <c r="W72" i="17"/>
  <c r="X72" i="17" s="1"/>
  <c r="W71" i="17"/>
  <c r="X71" i="17" s="1"/>
  <c r="W70" i="17"/>
  <c r="X70" i="17" s="1"/>
  <c r="W69" i="17"/>
  <c r="X69" i="17" s="1"/>
  <c r="W68" i="17"/>
  <c r="X68" i="17" s="1"/>
  <c r="W67" i="17"/>
  <c r="X67" i="17" s="1"/>
  <c r="W66" i="17"/>
  <c r="X66" i="17" s="1"/>
  <c r="W65" i="17"/>
  <c r="X65" i="17" s="1"/>
  <c r="W64" i="17"/>
  <c r="X64" i="17" s="1"/>
  <c r="W63" i="17"/>
  <c r="X63" i="17" s="1"/>
  <c r="W62" i="17"/>
  <c r="X62" i="17" s="1"/>
  <c r="W61" i="17"/>
  <c r="X61" i="17" s="1"/>
  <c r="W60" i="17"/>
  <c r="X60" i="17" s="1"/>
  <c r="W59" i="17"/>
  <c r="X59" i="17" s="1"/>
  <c r="W58" i="17"/>
  <c r="X58" i="17" s="1"/>
  <c r="W57" i="17"/>
  <c r="X57" i="17" s="1"/>
  <c r="W56" i="17"/>
  <c r="X56" i="17" s="1"/>
  <c r="W55" i="17"/>
  <c r="X55" i="17" s="1"/>
  <c r="W54" i="17"/>
  <c r="X54" i="17" s="1"/>
  <c r="W53" i="17"/>
  <c r="X53" i="17" s="1"/>
  <c r="W52" i="17"/>
  <c r="X52" i="17" s="1"/>
  <c r="W51" i="17"/>
  <c r="X51" i="17" s="1"/>
  <c r="W50" i="17"/>
  <c r="X50" i="17" s="1"/>
  <c r="W49" i="17"/>
  <c r="X49" i="17" s="1"/>
  <c r="W48" i="17"/>
  <c r="X48" i="17" s="1"/>
  <c r="W47" i="17"/>
  <c r="X47" i="17" s="1"/>
  <c r="W46" i="17"/>
  <c r="X46" i="17" s="1"/>
  <c r="W45" i="17"/>
  <c r="X45" i="17" s="1"/>
  <c r="W44" i="17"/>
  <c r="X44" i="17" s="1"/>
  <c r="W43" i="17"/>
  <c r="X43" i="17" s="1"/>
  <c r="W42" i="17"/>
  <c r="X42" i="17" s="1"/>
  <c r="W41" i="17"/>
  <c r="X41" i="17" s="1"/>
  <c r="W40" i="17"/>
  <c r="X40" i="17" s="1"/>
  <c r="W39" i="17"/>
  <c r="X39" i="17" s="1"/>
  <c r="W38" i="17"/>
  <c r="X38" i="17" s="1"/>
  <c r="W37" i="17"/>
  <c r="X37" i="17" s="1"/>
  <c r="W36" i="17"/>
  <c r="X36" i="17" s="1"/>
  <c r="W35" i="17"/>
  <c r="X35" i="17" s="1"/>
  <c r="W34" i="17"/>
  <c r="X34" i="17" s="1"/>
  <c r="W33" i="17"/>
  <c r="X33" i="17" s="1"/>
  <c r="W32" i="17"/>
  <c r="X32" i="17" s="1"/>
  <c r="W31" i="17"/>
  <c r="X31" i="17" s="1"/>
  <c r="W30" i="17"/>
  <c r="X30" i="17" s="1"/>
  <c r="W29" i="17"/>
  <c r="X29" i="17" s="1"/>
  <c r="W28" i="17"/>
  <c r="X28" i="17" s="1"/>
  <c r="W27" i="17"/>
  <c r="X27" i="17" s="1"/>
  <c r="W26" i="17"/>
  <c r="X26" i="17" s="1"/>
  <c r="W25" i="17"/>
  <c r="X25" i="17" s="1"/>
  <c r="W24" i="17"/>
  <c r="X24" i="17" s="1"/>
  <c r="W23" i="17"/>
  <c r="X23" i="17" s="1"/>
  <c r="W22" i="17"/>
  <c r="X22" i="17" s="1"/>
  <c r="W21" i="17"/>
  <c r="X21" i="17" s="1"/>
  <c r="W20" i="17"/>
  <c r="X20" i="17" s="1"/>
  <c r="W19" i="17"/>
  <c r="X19" i="17" s="1"/>
  <c r="W18" i="17"/>
  <c r="X18" i="17" s="1"/>
  <c r="W17" i="17"/>
  <c r="X17" i="17" s="1"/>
  <c r="W16" i="17"/>
  <c r="X16" i="17" s="1"/>
  <c r="W15" i="17"/>
  <c r="X15" i="17" s="1"/>
  <c r="W14" i="17"/>
  <c r="X14" i="17" s="1"/>
  <c r="W13" i="17"/>
  <c r="X13" i="17" s="1"/>
  <c r="W12" i="17"/>
  <c r="X12" i="17" s="1"/>
  <c r="W11" i="17"/>
  <c r="X11" i="17" s="1"/>
  <c r="W10" i="17"/>
  <c r="X10" i="17" s="1"/>
  <c r="W9" i="17"/>
  <c r="X9" i="17" s="1"/>
  <c r="W8" i="17"/>
  <c r="X8" i="17" s="1"/>
  <c r="W7" i="17"/>
  <c r="X7" i="17" s="1"/>
  <c r="W6" i="17"/>
  <c r="X6" i="17" s="1"/>
  <c r="W5" i="17"/>
  <c r="X5" i="17" s="1"/>
  <c r="W4" i="17"/>
  <c r="X4" i="17" s="1"/>
  <c r="W3" i="17"/>
  <c r="X3" i="17" s="1"/>
  <c r="V3" i="16"/>
  <c r="H2" i="5"/>
  <c r="R2" i="11" a="1"/>
  <c r="R2" i="11" s="1"/>
  <c r="R3" i="11" a="1"/>
  <c r="R3" i="11" s="1"/>
  <c r="R4" i="11" a="1"/>
  <c r="R4" i="11" s="1"/>
  <c r="R5" i="11" a="1"/>
  <c r="R5" i="11" s="1"/>
  <c r="R6" i="11" a="1"/>
  <c r="R6" i="11" s="1"/>
  <c r="R7" i="11" a="1"/>
  <c r="R7" i="11" s="1"/>
  <c r="R8" i="11" a="1"/>
  <c r="R8" i="11" s="1"/>
  <c r="R9" i="11" a="1"/>
  <c r="R9" i="11" s="1"/>
  <c r="R10" i="11" a="1"/>
  <c r="R10" i="11" s="1"/>
  <c r="R11" i="11" a="1"/>
  <c r="R11" i="11" s="1"/>
  <c r="R12" i="11" a="1"/>
  <c r="R12" i="11" s="1"/>
  <c r="R13" i="11" a="1"/>
  <c r="R13" i="11" s="1"/>
  <c r="R14" i="11" a="1"/>
  <c r="R14" i="11" s="1"/>
  <c r="R15" i="11" a="1"/>
  <c r="R15" i="11" s="1"/>
  <c r="R16" i="11" a="1"/>
  <c r="R16" i="11" s="1"/>
  <c r="R17" i="11" a="1"/>
  <c r="R17" i="11" s="1"/>
  <c r="R18" i="11" a="1"/>
  <c r="R18" i="11" s="1"/>
  <c r="R19" i="11" a="1"/>
  <c r="R19" i="11" s="1"/>
  <c r="R20" i="11" a="1"/>
  <c r="R20" i="11" s="1"/>
  <c r="R21" i="11" a="1"/>
  <c r="R21" i="11" s="1"/>
  <c r="R22" i="11" a="1"/>
  <c r="R22" i="11" s="1"/>
  <c r="R23" i="11" a="1"/>
  <c r="R23" i="11" s="1"/>
  <c r="R24" i="11" a="1"/>
  <c r="R24" i="11" s="1"/>
  <c r="R25" i="11" a="1"/>
  <c r="R25" i="11" s="1"/>
  <c r="R26" i="11" a="1"/>
  <c r="R26" i="11" s="1"/>
  <c r="R27" i="11" a="1"/>
  <c r="R27" i="11" s="1"/>
  <c r="R28" i="11" a="1"/>
  <c r="R28" i="11" s="1"/>
  <c r="R29" i="11" a="1"/>
  <c r="R29" i="11" s="1"/>
  <c r="R30" i="11" a="1"/>
  <c r="R30" i="11" s="1"/>
  <c r="R31" i="11" a="1"/>
  <c r="R31" i="11" s="1"/>
  <c r="R32" i="11" a="1"/>
  <c r="R32" i="11" s="1"/>
  <c r="R33" i="11" a="1"/>
  <c r="R33" i="11" s="1"/>
  <c r="R34" i="11" a="1"/>
  <c r="R34" i="11" s="1"/>
  <c r="R35" i="11" a="1"/>
  <c r="R35" i="11" s="1"/>
  <c r="R36" i="11" a="1"/>
  <c r="R36" i="11" s="1"/>
  <c r="R37" i="11" a="1"/>
  <c r="R37" i="11" s="1"/>
  <c r="R38" i="11" a="1"/>
  <c r="R38" i="11" s="1"/>
  <c r="R39" i="11" a="1"/>
  <c r="R39" i="11" s="1"/>
  <c r="R40" i="11" a="1"/>
  <c r="R40" i="11" s="1"/>
  <c r="R41" i="11" a="1"/>
  <c r="R41" i="11" s="1"/>
  <c r="R42" i="11" a="1"/>
  <c r="R42" i="11" s="1"/>
  <c r="R43" i="11" a="1"/>
  <c r="R43" i="11" s="1"/>
  <c r="R44" i="11" a="1"/>
  <c r="R44" i="11" s="1"/>
  <c r="R45" i="11" a="1"/>
  <c r="R45" i="11" s="1"/>
  <c r="R46" i="11" a="1"/>
  <c r="R46" i="11" s="1"/>
  <c r="R47" i="11" a="1"/>
  <c r="R47" i="11" s="1"/>
  <c r="R48" i="11" a="1"/>
  <c r="R48" i="11" s="1"/>
  <c r="R49" i="11" a="1"/>
  <c r="R49" i="11" s="1"/>
  <c r="R50" i="11" a="1"/>
  <c r="R50" i="11" s="1"/>
  <c r="R51" i="11" a="1"/>
  <c r="R51" i="11" s="1"/>
  <c r="R52" i="11" a="1"/>
  <c r="R52" i="11" s="1"/>
  <c r="R53" i="11" a="1"/>
  <c r="R53" i="11" s="1"/>
  <c r="R54" i="11" a="1"/>
  <c r="R54" i="11" s="1"/>
  <c r="R55" i="11" a="1"/>
  <c r="R55" i="11" s="1"/>
  <c r="R56" i="11" a="1"/>
  <c r="R56" i="11" s="1"/>
  <c r="R57" i="11" a="1"/>
  <c r="R57" i="11" s="1"/>
  <c r="R58" i="11" a="1"/>
  <c r="R58" i="11" s="1"/>
  <c r="R59" i="11" a="1"/>
  <c r="R59" i="11" s="1"/>
  <c r="R60" i="11" a="1"/>
  <c r="R60" i="11" s="1"/>
  <c r="R61" i="11" a="1"/>
  <c r="R61" i="11" s="1"/>
  <c r="R62" i="11" a="1"/>
  <c r="R62" i="11" s="1"/>
  <c r="R63" i="11" a="1"/>
  <c r="R63" i="11" s="1"/>
  <c r="R64" i="11" a="1"/>
  <c r="R64" i="11" s="1"/>
  <c r="R65" i="11" a="1"/>
  <c r="R65" i="11" s="1"/>
  <c r="R66" i="11" a="1"/>
  <c r="R66" i="11" s="1"/>
  <c r="R67" i="11" a="1"/>
  <c r="R67" i="11" s="1"/>
  <c r="R68" i="11" a="1"/>
  <c r="R68" i="11" s="1"/>
  <c r="R69" i="11" a="1"/>
  <c r="R69" i="11" s="1"/>
  <c r="R70" i="11" a="1"/>
  <c r="R70" i="11" s="1"/>
  <c r="R71" i="11" a="1"/>
  <c r="R71" i="11" s="1"/>
  <c r="R72" i="11" a="1"/>
  <c r="R72" i="11" s="1"/>
  <c r="R73" i="11" a="1"/>
  <c r="R73" i="11" s="1"/>
  <c r="R74" i="11" a="1"/>
  <c r="R74" i="11" s="1"/>
  <c r="R75" i="11" a="1"/>
  <c r="R75" i="11" s="1"/>
  <c r="R76" i="11" a="1"/>
  <c r="R76" i="11" s="1"/>
  <c r="R77" i="11" a="1"/>
  <c r="R77" i="11" s="1"/>
  <c r="R78" i="11" a="1"/>
  <c r="R78" i="11" s="1"/>
  <c r="R79" i="11" a="1"/>
  <c r="R79" i="11" s="1"/>
  <c r="R80" i="11" a="1"/>
  <c r="R80" i="11" s="1"/>
  <c r="R81" i="11" a="1"/>
  <c r="R81" i="11" s="1"/>
  <c r="R82" i="11" a="1"/>
  <c r="R82" i="11" s="1"/>
  <c r="R83" i="11" a="1"/>
  <c r="R83" i="11" s="1"/>
  <c r="R84" i="11" a="1"/>
  <c r="R84" i="11" s="1"/>
  <c r="R85" i="11" a="1"/>
  <c r="R85" i="11" s="1"/>
  <c r="R86" i="11" a="1"/>
  <c r="R86" i="11" s="1"/>
  <c r="R87" i="11" a="1"/>
  <c r="R87" i="11" s="1"/>
  <c r="R88" i="11" a="1"/>
  <c r="R88" i="11" s="1"/>
  <c r="R89" i="11" a="1"/>
  <c r="R89" i="11" s="1"/>
  <c r="R90" i="11" a="1"/>
  <c r="R90" i="11" s="1"/>
  <c r="R91" i="11" a="1"/>
  <c r="R91" i="11" s="1"/>
  <c r="R92" i="11" a="1"/>
  <c r="R92" i="11" s="1"/>
  <c r="I2" i="11" a="1"/>
  <c r="I2" i="11" s="1"/>
  <c r="J2" i="11" a="1"/>
  <c r="J2" i="11" s="1"/>
  <c r="K2" i="11" a="1"/>
  <c r="K2" i="11" s="1"/>
  <c r="L2" i="11" a="1"/>
  <c r="L2" i="11" s="1"/>
  <c r="M2" i="11" a="1"/>
  <c r="M2" i="11" s="1"/>
  <c r="N2" i="11" a="1"/>
  <c r="N2" i="11" s="1"/>
  <c r="O2" i="11" a="1"/>
  <c r="O2" i="11" s="1"/>
  <c r="P2" i="11" a="1"/>
  <c r="P2" i="11" s="1"/>
  <c r="Q2" i="11" a="1"/>
  <c r="Q2" i="11" s="1"/>
  <c r="I3" i="11" a="1"/>
  <c r="I3" i="11" s="1"/>
  <c r="J3" i="11" a="1"/>
  <c r="J3" i="11" s="1"/>
  <c r="K3" i="11" a="1"/>
  <c r="K3" i="11" s="1"/>
  <c r="L3" i="11" a="1"/>
  <c r="L3" i="11" s="1"/>
  <c r="M3" i="11" a="1"/>
  <c r="M3" i="11" s="1"/>
  <c r="N3" i="11" a="1"/>
  <c r="N3" i="11" s="1"/>
  <c r="O3" i="11" a="1"/>
  <c r="O3" i="11" s="1"/>
  <c r="P3" i="11" a="1"/>
  <c r="P3" i="11" s="1"/>
  <c r="Q3" i="11" a="1"/>
  <c r="Q3" i="11" s="1"/>
  <c r="I4" i="11" a="1"/>
  <c r="I4" i="11" s="1"/>
  <c r="J4" i="11" a="1"/>
  <c r="J4" i="11" s="1"/>
  <c r="K4" i="11" a="1"/>
  <c r="K4" i="11" s="1"/>
  <c r="L4" i="11" a="1"/>
  <c r="L4" i="11" s="1"/>
  <c r="M4" i="11" a="1"/>
  <c r="M4" i="11" s="1"/>
  <c r="N4" i="11" a="1"/>
  <c r="N4" i="11" s="1"/>
  <c r="O4" i="11" a="1"/>
  <c r="O4" i="11" s="1"/>
  <c r="P4" i="11" a="1"/>
  <c r="P4" i="11" s="1"/>
  <c r="Q4" i="11" a="1"/>
  <c r="Q4" i="11" s="1"/>
  <c r="I5" i="11" a="1"/>
  <c r="I5" i="11" s="1"/>
  <c r="J5" i="11" a="1"/>
  <c r="J5" i="11" s="1"/>
  <c r="K5" i="11" a="1"/>
  <c r="K5" i="11" s="1"/>
  <c r="L5" i="11" a="1"/>
  <c r="L5" i="11" s="1"/>
  <c r="M5" i="11" a="1"/>
  <c r="M5" i="11" s="1"/>
  <c r="N5" i="11" a="1"/>
  <c r="N5" i="11" s="1"/>
  <c r="O5" i="11" a="1"/>
  <c r="O5" i="11" s="1"/>
  <c r="P5" i="11" a="1"/>
  <c r="P5" i="11" s="1"/>
  <c r="Q5" i="11" a="1"/>
  <c r="Q5" i="11" s="1"/>
  <c r="I6" i="11" a="1"/>
  <c r="I6" i="11" s="1"/>
  <c r="J6" i="11" a="1"/>
  <c r="J6" i="11" s="1"/>
  <c r="K6" i="11" a="1"/>
  <c r="K6" i="11" s="1"/>
  <c r="L6" i="11" a="1"/>
  <c r="L6" i="11" s="1"/>
  <c r="M6" i="11" a="1"/>
  <c r="M6" i="11" s="1"/>
  <c r="N6" i="11" a="1"/>
  <c r="N6" i="11" s="1"/>
  <c r="O6" i="11" a="1"/>
  <c r="O6" i="11" s="1"/>
  <c r="P6" i="11" a="1"/>
  <c r="P6" i="11" s="1"/>
  <c r="Q6" i="11" a="1"/>
  <c r="Q6" i="11" s="1"/>
  <c r="I7" i="11" a="1"/>
  <c r="I7" i="11" s="1"/>
  <c r="J7" i="11" a="1"/>
  <c r="J7" i="11" s="1"/>
  <c r="K7" i="11" a="1"/>
  <c r="K7" i="11" s="1"/>
  <c r="L7" i="11" a="1"/>
  <c r="L7" i="11" s="1"/>
  <c r="M7" i="11" a="1"/>
  <c r="M7" i="11" s="1"/>
  <c r="N7" i="11" a="1"/>
  <c r="N7" i="11" s="1"/>
  <c r="O7" i="11" a="1"/>
  <c r="O7" i="11" s="1"/>
  <c r="P7" i="11" a="1"/>
  <c r="P7" i="11" s="1"/>
  <c r="Q7" i="11" a="1"/>
  <c r="Q7" i="11" s="1"/>
  <c r="I8" i="11" a="1"/>
  <c r="I8" i="11" s="1"/>
  <c r="J8" i="11" a="1"/>
  <c r="J8" i="11" s="1"/>
  <c r="K8" i="11" a="1"/>
  <c r="K8" i="11" s="1"/>
  <c r="L8" i="11" a="1"/>
  <c r="L8" i="11" s="1"/>
  <c r="M8" i="11" a="1"/>
  <c r="M8" i="11" s="1"/>
  <c r="N8" i="11" a="1"/>
  <c r="N8" i="11" s="1"/>
  <c r="O8" i="11" a="1"/>
  <c r="O8" i="11" s="1"/>
  <c r="P8" i="11" a="1"/>
  <c r="P8" i="11" s="1"/>
  <c r="Q8" i="11" a="1"/>
  <c r="Q8" i="11" s="1"/>
  <c r="I9" i="11" a="1"/>
  <c r="I9" i="11" s="1"/>
  <c r="J9" i="11" a="1"/>
  <c r="J9" i="11" s="1"/>
  <c r="K9" i="11" a="1"/>
  <c r="K9" i="11" s="1"/>
  <c r="L9" i="11" a="1"/>
  <c r="L9" i="11" s="1"/>
  <c r="M9" i="11" a="1"/>
  <c r="M9" i="11" s="1"/>
  <c r="N9" i="11" a="1"/>
  <c r="N9" i="11" s="1"/>
  <c r="O9" i="11" a="1"/>
  <c r="O9" i="11" s="1"/>
  <c r="P9" i="11" a="1"/>
  <c r="P9" i="11" s="1"/>
  <c r="Q9" i="11" a="1"/>
  <c r="Q9" i="11" s="1"/>
  <c r="I10" i="11" a="1"/>
  <c r="I10" i="11" s="1"/>
  <c r="J10" i="11" a="1"/>
  <c r="J10" i="11" s="1"/>
  <c r="K10" i="11" a="1"/>
  <c r="K10" i="11" s="1"/>
  <c r="L10" i="11" a="1"/>
  <c r="L10" i="11" s="1"/>
  <c r="M10" i="11" a="1"/>
  <c r="M10" i="11" s="1"/>
  <c r="N10" i="11" a="1"/>
  <c r="N10" i="11" s="1"/>
  <c r="O10" i="11" a="1"/>
  <c r="O10" i="11" s="1"/>
  <c r="P10" i="11" a="1"/>
  <c r="P10" i="11" s="1"/>
  <c r="Q10" i="11" a="1"/>
  <c r="Q10" i="11" s="1"/>
  <c r="I11" i="11" a="1"/>
  <c r="I11" i="11" s="1"/>
  <c r="J11" i="11" a="1"/>
  <c r="J11" i="11" s="1"/>
  <c r="K11" i="11" a="1"/>
  <c r="K11" i="11" s="1"/>
  <c r="L11" i="11" a="1"/>
  <c r="L11" i="11" s="1"/>
  <c r="M11" i="11" a="1"/>
  <c r="M11" i="11" s="1"/>
  <c r="N11" i="11" a="1"/>
  <c r="N11" i="11" s="1"/>
  <c r="O11" i="11" a="1"/>
  <c r="O11" i="11" s="1"/>
  <c r="P11" i="11" a="1"/>
  <c r="P11" i="11" s="1"/>
  <c r="Q11" i="11" a="1"/>
  <c r="Q11" i="11" s="1"/>
  <c r="I12" i="11" a="1"/>
  <c r="I12" i="11" s="1"/>
  <c r="J12" i="11" a="1"/>
  <c r="J12" i="11" s="1"/>
  <c r="K12" i="11" a="1"/>
  <c r="K12" i="11" s="1"/>
  <c r="L12" i="11" a="1"/>
  <c r="L12" i="11" s="1"/>
  <c r="M12" i="11" a="1"/>
  <c r="M12" i="11" s="1"/>
  <c r="N12" i="11" a="1"/>
  <c r="N12" i="11" s="1"/>
  <c r="O12" i="11" a="1"/>
  <c r="O12" i="11" s="1"/>
  <c r="P12" i="11" a="1"/>
  <c r="P12" i="11" s="1"/>
  <c r="Q12" i="11" a="1"/>
  <c r="Q12" i="11" s="1"/>
  <c r="I13" i="11" a="1"/>
  <c r="I13" i="11" s="1"/>
  <c r="J13" i="11" a="1"/>
  <c r="J13" i="11" s="1"/>
  <c r="K13" i="11" a="1"/>
  <c r="K13" i="11" s="1"/>
  <c r="L13" i="11" a="1"/>
  <c r="L13" i="11" s="1"/>
  <c r="M13" i="11" a="1"/>
  <c r="M13" i="11" s="1"/>
  <c r="N13" i="11" a="1"/>
  <c r="N13" i="11" s="1"/>
  <c r="O13" i="11" a="1"/>
  <c r="O13" i="11" s="1"/>
  <c r="P13" i="11" a="1"/>
  <c r="P13" i="11" s="1"/>
  <c r="Q13" i="11" a="1"/>
  <c r="Q13" i="11" s="1"/>
  <c r="I14" i="11" a="1"/>
  <c r="I14" i="11" s="1"/>
  <c r="J14" i="11" a="1"/>
  <c r="J14" i="11" s="1"/>
  <c r="K14" i="11" a="1"/>
  <c r="K14" i="11" s="1"/>
  <c r="L14" i="11" a="1"/>
  <c r="L14" i="11" s="1"/>
  <c r="M14" i="11" a="1"/>
  <c r="M14" i="11" s="1"/>
  <c r="N14" i="11" a="1"/>
  <c r="N14" i="11" s="1"/>
  <c r="O14" i="11" a="1"/>
  <c r="O14" i="11" s="1"/>
  <c r="P14" i="11" a="1"/>
  <c r="P14" i="11" s="1"/>
  <c r="Q14" i="11" a="1"/>
  <c r="Q14" i="11" s="1"/>
  <c r="I15" i="11" a="1"/>
  <c r="I15" i="11" s="1"/>
  <c r="J15" i="11" a="1"/>
  <c r="J15" i="11" s="1"/>
  <c r="K15" i="11" a="1"/>
  <c r="K15" i="11" s="1"/>
  <c r="L15" i="11" a="1"/>
  <c r="L15" i="11" s="1"/>
  <c r="M15" i="11" a="1"/>
  <c r="M15" i="11" s="1"/>
  <c r="N15" i="11" a="1"/>
  <c r="N15" i="11" s="1"/>
  <c r="O15" i="11" a="1"/>
  <c r="O15" i="11" s="1"/>
  <c r="P15" i="11" a="1"/>
  <c r="P15" i="11" s="1"/>
  <c r="Q15" i="11" a="1"/>
  <c r="Q15" i="11" s="1"/>
  <c r="I16" i="11" a="1"/>
  <c r="I16" i="11" s="1"/>
  <c r="J16" i="11" a="1"/>
  <c r="J16" i="11" s="1"/>
  <c r="K16" i="11" a="1"/>
  <c r="K16" i="11" s="1"/>
  <c r="L16" i="11" a="1"/>
  <c r="L16" i="11" s="1"/>
  <c r="M16" i="11" a="1"/>
  <c r="M16" i="11" s="1"/>
  <c r="N16" i="11" a="1"/>
  <c r="N16" i="11" s="1"/>
  <c r="O16" i="11" a="1"/>
  <c r="O16" i="11" s="1"/>
  <c r="P16" i="11" a="1"/>
  <c r="P16" i="11" s="1"/>
  <c r="Q16" i="11" a="1"/>
  <c r="Q16" i="11" s="1"/>
  <c r="I17" i="11" a="1"/>
  <c r="I17" i="11" s="1"/>
  <c r="J17" i="11" a="1"/>
  <c r="J17" i="11" s="1"/>
  <c r="K17" i="11" a="1"/>
  <c r="K17" i="11" s="1"/>
  <c r="L17" i="11" a="1"/>
  <c r="L17" i="11" s="1"/>
  <c r="M17" i="11" a="1"/>
  <c r="M17" i="11" s="1"/>
  <c r="N17" i="11" a="1"/>
  <c r="N17" i="11" s="1"/>
  <c r="O17" i="11" a="1"/>
  <c r="O17" i="11" s="1"/>
  <c r="P17" i="11" a="1"/>
  <c r="P17" i="11" s="1"/>
  <c r="Q17" i="11" a="1"/>
  <c r="Q17" i="11" s="1"/>
  <c r="I18" i="11" a="1"/>
  <c r="I18" i="11" s="1"/>
  <c r="J18" i="11" a="1"/>
  <c r="J18" i="11" s="1"/>
  <c r="K18" i="11" a="1"/>
  <c r="K18" i="11" s="1"/>
  <c r="L18" i="11" a="1"/>
  <c r="L18" i="11" s="1"/>
  <c r="M18" i="11" a="1"/>
  <c r="M18" i="11" s="1"/>
  <c r="N18" i="11" a="1"/>
  <c r="N18" i="11" s="1"/>
  <c r="O18" i="11" a="1"/>
  <c r="O18" i="11" s="1"/>
  <c r="P18" i="11" a="1"/>
  <c r="P18" i="11" s="1"/>
  <c r="Q18" i="11" a="1"/>
  <c r="Q18" i="11" s="1"/>
  <c r="I19" i="11" a="1"/>
  <c r="I19" i="11" s="1"/>
  <c r="J19" i="11" a="1"/>
  <c r="J19" i="11" s="1"/>
  <c r="K19" i="11" a="1"/>
  <c r="K19" i="11" s="1"/>
  <c r="L19" i="11" a="1"/>
  <c r="L19" i="11" s="1"/>
  <c r="M19" i="11" a="1"/>
  <c r="M19" i="11" s="1"/>
  <c r="N19" i="11" a="1"/>
  <c r="N19" i="11" s="1"/>
  <c r="O19" i="11" a="1"/>
  <c r="O19" i="11" s="1"/>
  <c r="P19" i="11" a="1"/>
  <c r="P19" i="11" s="1"/>
  <c r="Q19" i="11" a="1"/>
  <c r="Q19" i="11" s="1"/>
  <c r="I20" i="11" a="1"/>
  <c r="I20" i="11" s="1"/>
  <c r="J20" i="11" a="1"/>
  <c r="J20" i="11" s="1"/>
  <c r="K20" i="11" a="1"/>
  <c r="K20" i="11" s="1"/>
  <c r="L20" i="11" a="1"/>
  <c r="L20" i="11" s="1"/>
  <c r="M20" i="11" a="1"/>
  <c r="M20" i="11" s="1"/>
  <c r="N20" i="11" a="1"/>
  <c r="N20" i="11" s="1"/>
  <c r="O20" i="11" a="1"/>
  <c r="O20" i="11" s="1"/>
  <c r="P20" i="11" a="1"/>
  <c r="P20" i="11" s="1"/>
  <c r="Q20" i="11" a="1"/>
  <c r="Q20" i="11" s="1"/>
  <c r="I21" i="11" a="1"/>
  <c r="I21" i="11" s="1"/>
  <c r="J21" i="11" a="1"/>
  <c r="J21" i="11" s="1"/>
  <c r="K21" i="11" a="1"/>
  <c r="K21" i="11" s="1"/>
  <c r="L21" i="11" a="1"/>
  <c r="L21" i="11" s="1"/>
  <c r="M21" i="11" a="1"/>
  <c r="M21" i="11" s="1"/>
  <c r="N21" i="11" a="1"/>
  <c r="N21" i="11" s="1"/>
  <c r="O21" i="11" a="1"/>
  <c r="O21" i="11" s="1"/>
  <c r="P21" i="11" a="1"/>
  <c r="P21" i="11" s="1"/>
  <c r="Q21" i="11" a="1"/>
  <c r="Q21" i="11" s="1"/>
  <c r="I22" i="11" a="1"/>
  <c r="I22" i="11" s="1"/>
  <c r="J22" i="11" a="1"/>
  <c r="J22" i="11" s="1"/>
  <c r="K22" i="11" a="1"/>
  <c r="K22" i="11" s="1"/>
  <c r="L22" i="11" a="1"/>
  <c r="L22" i="11" s="1"/>
  <c r="M22" i="11" a="1"/>
  <c r="M22" i="11" s="1"/>
  <c r="N22" i="11" a="1"/>
  <c r="N22" i="11" s="1"/>
  <c r="O22" i="11" a="1"/>
  <c r="O22" i="11" s="1"/>
  <c r="P22" i="11" a="1"/>
  <c r="P22" i="11" s="1"/>
  <c r="Q22" i="11" a="1"/>
  <c r="Q22" i="11" s="1"/>
  <c r="I23" i="11" a="1"/>
  <c r="I23" i="11" s="1"/>
  <c r="J23" i="11" a="1"/>
  <c r="J23" i="11" s="1"/>
  <c r="K23" i="11" a="1"/>
  <c r="K23" i="11" s="1"/>
  <c r="L23" i="11" a="1"/>
  <c r="L23" i="11" s="1"/>
  <c r="M23" i="11" a="1"/>
  <c r="M23" i="11" s="1"/>
  <c r="N23" i="11" a="1"/>
  <c r="N23" i="11" s="1"/>
  <c r="O23" i="11" a="1"/>
  <c r="O23" i="11" s="1"/>
  <c r="P23" i="11" a="1"/>
  <c r="P23" i="11" s="1"/>
  <c r="Q23" i="11" a="1"/>
  <c r="Q23" i="11" s="1"/>
  <c r="I24" i="11" a="1"/>
  <c r="I24" i="11" s="1"/>
  <c r="J24" i="11" a="1"/>
  <c r="J24" i="11" s="1"/>
  <c r="K24" i="11" a="1"/>
  <c r="K24" i="11" s="1"/>
  <c r="L24" i="11" a="1"/>
  <c r="L24" i="11" s="1"/>
  <c r="M24" i="11" a="1"/>
  <c r="M24" i="11" s="1"/>
  <c r="N24" i="11" a="1"/>
  <c r="N24" i="11" s="1"/>
  <c r="O24" i="11" a="1"/>
  <c r="O24" i="11" s="1"/>
  <c r="P24" i="11" a="1"/>
  <c r="P24" i="11" s="1"/>
  <c r="Q24" i="11" a="1"/>
  <c r="Q24" i="11" s="1"/>
  <c r="I25" i="11" a="1"/>
  <c r="I25" i="11" s="1"/>
  <c r="J25" i="11" a="1"/>
  <c r="J25" i="11" s="1"/>
  <c r="K25" i="11" a="1"/>
  <c r="K25" i="11" s="1"/>
  <c r="L25" i="11" a="1"/>
  <c r="L25" i="11" s="1"/>
  <c r="M25" i="11" a="1"/>
  <c r="M25" i="11" s="1"/>
  <c r="N25" i="11" a="1"/>
  <c r="N25" i="11" s="1"/>
  <c r="O25" i="11" a="1"/>
  <c r="O25" i="11" s="1"/>
  <c r="P25" i="11" a="1"/>
  <c r="P25" i="11" s="1"/>
  <c r="Q25" i="11" a="1"/>
  <c r="Q25" i="11" s="1"/>
  <c r="I26" i="11" a="1"/>
  <c r="I26" i="11" s="1"/>
  <c r="J26" i="11" a="1"/>
  <c r="J26" i="11" s="1"/>
  <c r="K26" i="11" a="1"/>
  <c r="K26" i="11" s="1"/>
  <c r="L26" i="11" a="1"/>
  <c r="L26" i="11" s="1"/>
  <c r="M26" i="11" a="1"/>
  <c r="M26" i="11" s="1"/>
  <c r="N26" i="11" a="1"/>
  <c r="N26" i="11" s="1"/>
  <c r="O26" i="11" a="1"/>
  <c r="O26" i="11" s="1"/>
  <c r="P26" i="11" a="1"/>
  <c r="P26" i="11" s="1"/>
  <c r="Q26" i="11" a="1"/>
  <c r="Q26" i="11" s="1"/>
  <c r="I27" i="11" a="1"/>
  <c r="I27" i="11" s="1"/>
  <c r="J27" i="11" a="1"/>
  <c r="J27" i="11" s="1"/>
  <c r="K27" i="11" a="1"/>
  <c r="K27" i="11" s="1"/>
  <c r="L27" i="11" a="1"/>
  <c r="L27" i="11" s="1"/>
  <c r="M27" i="11" a="1"/>
  <c r="M27" i="11" s="1"/>
  <c r="N27" i="11" a="1"/>
  <c r="N27" i="11" s="1"/>
  <c r="O27" i="11" a="1"/>
  <c r="O27" i="11" s="1"/>
  <c r="P27" i="11" a="1"/>
  <c r="P27" i="11" s="1"/>
  <c r="Q27" i="11" a="1"/>
  <c r="Q27" i="11" s="1"/>
  <c r="I28" i="11" a="1"/>
  <c r="I28" i="11" s="1"/>
  <c r="J28" i="11" a="1"/>
  <c r="J28" i="11" s="1"/>
  <c r="K28" i="11" a="1"/>
  <c r="K28" i="11" s="1"/>
  <c r="L28" i="11" a="1"/>
  <c r="L28" i="11" s="1"/>
  <c r="M28" i="11" a="1"/>
  <c r="M28" i="11" s="1"/>
  <c r="N28" i="11" a="1"/>
  <c r="N28" i="11" s="1"/>
  <c r="O28" i="11" a="1"/>
  <c r="O28" i="11" s="1"/>
  <c r="P28" i="11" a="1"/>
  <c r="P28" i="11" s="1"/>
  <c r="Q28" i="11" a="1"/>
  <c r="Q28" i="11" s="1"/>
  <c r="I29" i="11" a="1"/>
  <c r="I29" i="11" s="1"/>
  <c r="J29" i="11" a="1"/>
  <c r="J29" i="11" s="1"/>
  <c r="K29" i="11" a="1"/>
  <c r="K29" i="11" s="1"/>
  <c r="L29" i="11" a="1"/>
  <c r="L29" i="11" s="1"/>
  <c r="M29" i="11" a="1"/>
  <c r="M29" i="11" s="1"/>
  <c r="N29" i="11" a="1"/>
  <c r="N29" i="11" s="1"/>
  <c r="O29" i="11" a="1"/>
  <c r="O29" i="11" s="1"/>
  <c r="P29" i="11" a="1"/>
  <c r="P29" i="11" s="1"/>
  <c r="Q29" i="11" a="1"/>
  <c r="Q29" i="11" s="1"/>
  <c r="I30" i="11" a="1"/>
  <c r="I30" i="11" s="1"/>
  <c r="J30" i="11" a="1"/>
  <c r="J30" i="11" s="1"/>
  <c r="K30" i="11" a="1"/>
  <c r="K30" i="11" s="1"/>
  <c r="L30" i="11" a="1"/>
  <c r="L30" i="11" s="1"/>
  <c r="M30" i="11" a="1"/>
  <c r="M30" i="11" s="1"/>
  <c r="N30" i="11" a="1"/>
  <c r="N30" i="11" s="1"/>
  <c r="O30" i="11" a="1"/>
  <c r="O30" i="11" s="1"/>
  <c r="P30" i="11" a="1"/>
  <c r="P30" i="11" s="1"/>
  <c r="Q30" i="11" a="1"/>
  <c r="Q30" i="11" s="1"/>
  <c r="I31" i="11" a="1"/>
  <c r="I31" i="11" s="1"/>
  <c r="J31" i="11" a="1"/>
  <c r="J31" i="11" s="1"/>
  <c r="K31" i="11" a="1"/>
  <c r="K31" i="11" s="1"/>
  <c r="L31" i="11" a="1"/>
  <c r="L31" i="11" s="1"/>
  <c r="M31" i="11" a="1"/>
  <c r="M31" i="11" s="1"/>
  <c r="N31" i="11" a="1"/>
  <c r="N31" i="11" s="1"/>
  <c r="O31" i="11" a="1"/>
  <c r="O31" i="11" s="1"/>
  <c r="P31" i="11" a="1"/>
  <c r="P31" i="11" s="1"/>
  <c r="Q31" i="11" a="1"/>
  <c r="Q31" i="11" s="1"/>
  <c r="I32" i="11" a="1"/>
  <c r="I32" i="11" s="1"/>
  <c r="J32" i="11" a="1"/>
  <c r="J32" i="11" s="1"/>
  <c r="K32" i="11" a="1"/>
  <c r="K32" i="11" s="1"/>
  <c r="L32" i="11" a="1"/>
  <c r="L32" i="11" s="1"/>
  <c r="M32" i="11" a="1"/>
  <c r="M32" i="11" s="1"/>
  <c r="N32" i="11" a="1"/>
  <c r="N32" i="11" s="1"/>
  <c r="O32" i="11" a="1"/>
  <c r="O32" i="11" s="1"/>
  <c r="P32" i="11" a="1"/>
  <c r="P32" i="11" s="1"/>
  <c r="Q32" i="11" a="1"/>
  <c r="Q32" i="11" s="1"/>
  <c r="I33" i="11" a="1"/>
  <c r="I33" i="11" s="1"/>
  <c r="J33" i="11" a="1"/>
  <c r="J33" i="11" s="1"/>
  <c r="K33" i="11" a="1"/>
  <c r="K33" i="11" s="1"/>
  <c r="L33" i="11" a="1"/>
  <c r="L33" i="11" s="1"/>
  <c r="M33" i="11" a="1"/>
  <c r="M33" i="11" s="1"/>
  <c r="N33" i="11" a="1"/>
  <c r="N33" i="11" s="1"/>
  <c r="O33" i="11" a="1"/>
  <c r="O33" i="11" s="1"/>
  <c r="P33" i="11" a="1"/>
  <c r="P33" i="11" s="1"/>
  <c r="Q33" i="11" a="1"/>
  <c r="Q33" i="11" s="1"/>
  <c r="I34" i="11" a="1"/>
  <c r="I34" i="11" s="1"/>
  <c r="J34" i="11" a="1"/>
  <c r="J34" i="11" s="1"/>
  <c r="K34" i="11" a="1"/>
  <c r="K34" i="11" s="1"/>
  <c r="L34" i="11" a="1"/>
  <c r="L34" i="11" s="1"/>
  <c r="M34" i="11" a="1"/>
  <c r="M34" i="11" s="1"/>
  <c r="N34" i="11" a="1"/>
  <c r="N34" i="11" s="1"/>
  <c r="O34" i="11" a="1"/>
  <c r="O34" i="11" s="1"/>
  <c r="P34" i="11" a="1"/>
  <c r="P34" i="11" s="1"/>
  <c r="Q34" i="11" a="1"/>
  <c r="Q34" i="11" s="1"/>
  <c r="I35" i="11" a="1"/>
  <c r="I35" i="11" s="1"/>
  <c r="J35" i="11" a="1"/>
  <c r="J35" i="11" s="1"/>
  <c r="K35" i="11" a="1"/>
  <c r="K35" i="11" s="1"/>
  <c r="L35" i="11" a="1"/>
  <c r="L35" i="11" s="1"/>
  <c r="M35" i="11" a="1"/>
  <c r="M35" i="11" s="1"/>
  <c r="N35" i="11" a="1"/>
  <c r="N35" i="11" s="1"/>
  <c r="O35" i="11" a="1"/>
  <c r="O35" i="11" s="1"/>
  <c r="P35" i="11" a="1"/>
  <c r="P35" i="11" s="1"/>
  <c r="Q35" i="11" a="1"/>
  <c r="Q35" i="11" s="1"/>
  <c r="I36" i="11" a="1"/>
  <c r="I36" i="11" s="1"/>
  <c r="J36" i="11" a="1"/>
  <c r="J36" i="11" s="1"/>
  <c r="K36" i="11" a="1"/>
  <c r="K36" i="11" s="1"/>
  <c r="L36" i="11" a="1"/>
  <c r="L36" i="11" s="1"/>
  <c r="M36" i="11" a="1"/>
  <c r="M36" i="11" s="1"/>
  <c r="N36" i="11" a="1"/>
  <c r="N36" i="11" s="1"/>
  <c r="O36" i="11" a="1"/>
  <c r="O36" i="11" s="1"/>
  <c r="P36" i="11" a="1"/>
  <c r="P36" i="11" s="1"/>
  <c r="Q36" i="11" a="1"/>
  <c r="Q36" i="11" s="1"/>
  <c r="I37" i="11" a="1"/>
  <c r="I37" i="11" s="1"/>
  <c r="J37" i="11" a="1"/>
  <c r="J37" i="11" s="1"/>
  <c r="K37" i="11" a="1"/>
  <c r="K37" i="11" s="1"/>
  <c r="L37" i="11" a="1"/>
  <c r="L37" i="11" s="1"/>
  <c r="M37" i="11" a="1"/>
  <c r="M37" i="11" s="1"/>
  <c r="N37" i="11" a="1"/>
  <c r="N37" i="11" s="1"/>
  <c r="O37" i="11" a="1"/>
  <c r="O37" i="11" s="1"/>
  <c r="P37" i="11" a="1"/>
  <c r="P37" i="11" s="1"/>
  <c r="Q37" i="11" a="1"/>
  <c r="Q37" i="11" s="1"/>
  <c r="I38" i="11" a="1"/>
  <c r="I38" i="11" s="1"/>
  <c r="J38" i="11" a="1"/>
  <c r="J38" i="11" s="1"/>
  <c r="K38" i="11" a="1"/>
  <c r="K38" i="11" s="1"/>
  <c r="L38" i="11" a="1"/>
  <c r="L38" i="11" s="1"/>
  <c r="M38" i="11" a="1"/>
  <c r="M38" i="11" s="1"/>
  <c r="N38" i="11" a="1"/>
  <c r="N38" i="11" s="1"/>
  <c r="O38" i="11" a="1"/>
  <c r="O38" i="11" s="1"/>
  <c r="P38" i="11" a="1"/>
  <c r="P38" i="11" s="1"/>
  <c r="Q38" i="11" a="1"/>
  <c r="Q38" i="11" s="1"/>
  <c r="I39" i="11" a="1"/>
  <c r="I39" i="11" s="1"/>
  <c r="J39" i="11" a="1"/>
  <c r="J39" i="11" s="1"/>
  <c r="K39" i="11" a="1"/>
  <c r="K39" i="11" s="1"/>
  <c r="L39" i="11" a="1"/>
  <c r="L39" i="11" s="1"/>
  <c r="M39" i="11" a="1"/>
  <c r="M39" i="11" s="1"/>
  <c r="N39" i="11" a="1"/>
  <c r="N39" i="11" s="1"/>
  <c r="O39" i="11" a="1"/>
  <c r="O39" i="11" s="1"/>
  <c r="P39" i="11" a="1"/>
  <c r="P39" i="11" s="1"/>
  <c r="Q39" i="11" a="1"/>
  <c r="Q39" i="11" s="1"/>
  <c r="I40" i="11" a="1"/>
  <c r="I40" i="11" s="1"/>
  <c r="J40" i="11" a="1"/>
  <c r="J40" i="11" s="1"/>
  <c r="K40" i="11" a="1"/>
  <c r="K40" i="11" s="1"/>
  <c r="L40" i="11" a="1"/>
  <c r="L40" i="11" s="1"/>
  <c r="M40" i="11" a="1"/>
  <c r="M40" i="11" s="1"/>
  <c r="N40" i="11" a="1"/>
  <c r="N40" i="11" s="1"/>
  <c r="O40" i="11" a="1"/>
  <c r="O40" i="11" s="1"/>
  <c r="P40" i="11" a="1"/>
  <c r="P40" i="11" s="1"/>
  <c r="Q40" i="11" a="1"/>
  <c r="Q40" i="11" s="1"/>
  <c r="I41" i="11" a="1"/>
  <c r="I41" i="11" s="1"/>
  <c r="J41" i="11" a="1"/>
  <c r="J41" i="11" s="1"/>
  <c r="K41" i="11" a="1"/>
  <c r="K41" i="11" s="1"/>
  <c r="L41" i="11" a="1"/>
  <c r="L41" i="11" s="1"/>
  <c r="M41" i="11" a="1"/>
  <c r="M41" i="11" s="1"/>
  <c r="N41" i="11" a="1"/>
  <c r="N41" i="11" s="1"/>
  <c r="O41" i="11" a="1"/>
  <c r="O41" i="11" s="1"/>
  <c r="P41" i="11" a="1"/>
  <c r="P41" i="11" s="1"/>
  <c r="Q41" i="11" a="1"/>
  <c r="Q41" i="11" s="1"/>
  <c r="I42" i="11" a="1"/>
  <c r="I42" i="11" s="1"/>
  <c r="J42" i="11" a="1"/>
  <c r="J42" i="11" s="1"/>
  <c r="K42" i="11" a="1"/>
  <c r="K42" i="11" s="1"/>
  <c r="L42" i="11" a="1"/>
  <c r="L42" i="11" s="1"/>
  <c r="M42" i="11" a="1"/>
  <c r="M42" i="11" s="1"/>
  <c r="N42" i="11" a="1"/>
  <c r="N42" i="11" s="1"/>
  <c r="O42" i="11" a="1"/>
  <c r="O42" i="11" s="1"/>
  <c r="P42" i="11" a="1"/>
  <c r="P42" i="11" s="1"/>
  <c r="Q42" i="11" a="1"/>
  <c r="Q42" i="11" s="1"/>
  <c r="I43" i="11" a="1"/>
  <c r="I43" i="11" s="1"/>
  <c r="J43" i="11" a="1"/>
  <c r="J43" i="11" s="1"/>
  <c r="K43" i="11" a="1"/>
  <c r="K43" i="11" s="1"/>
  <c r="L43" i="11" a="1"/>
  <c r="L43" i="11" s="1"/>
  <c r="M43" i="11" a="1"/>
  <c r="M43" i="11" s="1"/>
  <c r="N43" i="11" a="1"/>
  <c r="N43" i="11" s="1"/>
  <c r="O43" i="11" a="1"/>
  <c r="O43" i="11" s="1"/>
  <c r="P43" i="11" a="1"/>
  <c r="P43" i="11" s="1"/>
  <c r="Q43" i="11" a="1"/>
  <c r="Q43" i="11" s="1"/>
  <c r="I44" i="11" a="1"/>
  <c r="I44" i="11" s="1"/>
  <c r="J44" i="11" a="1"/>
  <c r="J44" i="11" s="1"/>
  <c r="K44" i="11" a="1"/>
  <c r="K44" i="11" s="1"/>
  <c r="L44" i="11" a="1"/>
  <c r="L44" i="11" s="1"/>
  <c r="M44" i="11" a="1"/>
  <c r="M44" i="11" s="1"/>
  <c r="N44" i="11" a="1"/>
  <c r="N44" i="11" s="1"/>
  <c r="O44" i="11" a="1"/>
  <c r="O44" i="11" s="1"/>
  <c r="P44" i="11" a="1"/>
  <c r="P44" i="11" s="1"/>
  <c r="Q44" i="11" a="1"/>
  <c r="Q44" i="11" s="1"/>
  <c r="I45" i="11" a="1"/>
  <c r="I45" i="11" s="1"/>
  <c r="J45" i="11" a="1"/>
  <c r="J45" i="11" s="1"/>
  <c r="K45" i="11" a="1"/>
  <c r="K45" i="11" s="1"/>
  <c r="L45" i="11" a="1"/>
  <c r="L45" i="11" s="1"/>
  <c r="M45" i="11" a="1"/>
  <c r="M45" i="11" s="1"/>
  <c r="N45" i="11" a="1"/>
  <c r="N45" i="11" s="1"/>
  <c r="O45" i="11" a="1"/>
  <c r="O45" i="11" s="1"/>
  <c r="P45" i="11" a="1"/>
  <c r="P45" i="11" s="1"/>
  <c r="Q45" i="11" a="1"/>
  <c r="Q45" i="11" s="1"/>
  <c r="I46" i="11" a="1"/>
  <c r="I46" i="11" s="1"/>
  <c r="J46" i="11" a="1"/>
  <c r="J46" i="11" s="1"/>
  <c r="K46" i="11" a="1"/>
  <c r="K46" i="11" s="1"/>
  <c r="L46" i="11" a="1"/>
  <c r="L46" i="11" s="1"/>
  <c r="M46" i="11" a="1"/>
  <c r="M46" i="11" s="1"/>
  <c r="N46" i="11" a="1"/>
  <c r="N46" i="11" s="1"/>
  <c r="O46" i="11" a="1"/>
  <c r="O46" i="11" s="1"/>
  <c r="P46" i="11" a="1"/>
  <c r="P46" i="11" s="1"/>
  <c r="Q46" i="11" a="1"/>
  <c r="Q46" i="11" s="1"/>
  <c r="I47" i="11" a="1"/>
  <c r="I47" i="11" s="1"/>
  <c r="J47" i="11" a="1"/>
  <c r="J47" i="11" s="1"/>
  <c r="K47" i="11" a="1"/>
  <c r="K47" i="11" s="1"/>
  <c r="L47" i="11" a="1"/>
  <c r="L47" i="11" s="1"/>
  <c r="M47" i="11" a="1"/>
  <c r="M47" i="11" s="1"/>
  <c r="N47" i="11" a="1"/>
  <c r="N47" i="11" s="1"/>
  <c r="O47" i="11" a="1"/>
  <c r="O47" i="11" s="1"/>
  <c r="P47" i="11" a="1"/>
  <c r="P47" i="11" s="1"/>
  <c r="Q47" i="11" a="1"/>
  <c r="Q47" i="11" s="1"/>
  <c r="I48" i="11" a="1"/>
  <c r="I48" i="11" s="1"/>
  <c r="J48" i="11" a="1"/>
  <c r="J48" i="11" s="1"/>
  <c r="K48" i="11" a="1"/>
  <c r="K48" i="11" s="1"/>
  <c r="L48" i="11" a="1"/>
  <c r="L48" i="11" s="1"/>
  <c r="M48" i="11" a="1"/>
  <c r="M48" i="11" s="1"/>
  <c r="N48" i="11" a="1"/>
  <c r="N48" i="11" s="1"/>
  <c r="O48" i="11" a="1"/>
  <c r="O48" i="11" s="1"/>
  <c r="P48" i="11" a="1"/>
  <c r="P48" i="11" s="1"/>
  <c r="Q48" i="11" a="1"/>
  <c r="Q48" i="11" s="1"/>
  <c r="I49" i="11" a="1"/>
  <c r="I49" i="11" s="1"/>
  <c r="J49" i="11" a="1"/>
  <c r="J49" i="11" s="1"/>
  <c r="K49" i="11" a="1"/>
  <c r="K49" i="11" s="1"/>
  <c r="L49" i="11" a="1"/>
  <c r="L49" i="11" s="1"/>
  <c r="M49" i="11" a="1"/>
  <c r="M49" i="11" s="1"/>
  <c r="N49" i="11" a="1"/>
  <c r="N49" i="11" s="1"/>
  <c r="O49" i="11" a="1"/>
  <c r="O49" i="11" s="1"/>
  <c r="P49" i="11" a="1"/>
  <c r="P49" i="11" s="1"/>
  <c r="Q49" i="11" a="1"/>
  <c r="Q49" i="11" s="1"/>
  <c r="I50" i="11" a="1"/>
  <c r="I50" i="11" s="1"/>
  <c r="J50" i="11" a="1"/>
  <c r="J50" i="11" s="1"/>
  <c r="K50" i="11" a="1"/>
  <c r="K50" i="11" s="1"/>
  <c r="L50" i="11" a="1"/>
  <c r="L50" i="11" s="1"/>
  <c r="M50" i="11" a="1"/>
  <c r="M50" i="11" s="1"/>
  <c r="N50" i="11" a="1"/>
  <c r="N50" i="11" s="1"/>
  <c r="O50" i="11" a="1"/>
  <c r="O50" i="11" s="1"/>
  <c r="P50" i="11" a="1"/>
  <c r="P50" i="11" s="1"/>
  <c r="Q50" i="11" a="1"/>
  <c r="Q50" i="11" s="1"/>
  <c r="I51" i="11" a="1"/>
  <c r="I51" i="11" s="1"/>
  <c r="J51" i="11" a="1"/>
  <c r="J51" i="11" s="1"/>
  <c r="K51" i="11" a="1"/>
  <c r="K51" i="11" s="1"/>
  <c r="L51" i="11" a="1"/>
  <c r="L51" i="11" s="1"/>
  <c r="M51" i="11" a="1"/>
  <c r="M51" i="11" s="1"/>
  <c r="N51" i="11" a="1"/>
  <c r="N51" i="11" s="1"/>
  <c r="O51" i="11" a="1"/>
  <c r="O51" i="11" s="1"/>
  <c r="P51" i="11" a="1"/>
  <c r="P51" i="11" s="1"/>
  <c r="Q51" i="11" a="1"/>
  <c r="Q51" i="11" s="1"/>
  <c r="I52" i="11" a="1"/>
  <c r="I52" i="11" s="1"/>
  <c r="J52" i="11" a="1"/>
  <c r="J52" i="11" s="1"/>
  <c r="K52" i="11" a="1"/>
  <c r="K52" i="11" s="1"/>
  <c r="L52" i="11" a="1"/>
  <c r="L52" i="11" s="1"/>
  <c r="M52" i="11" a="1"/>
  <c r="M52" i="11" s="1"/>
  <c r="N52" i="11" a="1"/>
  <c r="N52" i="11" s="1"/>
  <c r="O52" i="11" a="1"/>
  <c r="O52" i="11" s="1"/>
  <c r="P52" i="11" a="1"/>
  <c r="P52" i="11" s="1"/>
  <c r="Q52" i="11" a="1"/>
  <c r="Q52" i="11" s="1"/>
  <c r="I53" i="11" a="1"/>
  <c r="I53" i="11" s="1"/>
  <c r="J53" i="11" a="1"/>
  <c r="J53" i="11" s="1"/>
  <c r="K53" i="11" a="1"/>
  <c r="K53" i="11" s="1"/>
  <c r="L53" i="11" a="1"/>
  <c r="L53" i="11" s="1"/>
  <c r="M53" i="11" a="1"/>
  <c r="M53" i="11" s="1"/>
  <c r="N53" i="11" a="1"/>
  <c r="N53" i="11" s="1"/>
  <c r="O53" i="11" a="1"/>
  <c r="O53" i="11" s="1"/>
  <c r="P53" i="11" a="1"/>
  <c r="P53" i="11" s="1"/>
  <c r="Q53" i="11" a="1"/>
  <c r="Q53" i="11" s="1"/>
  <c r="I54" i="11" a="1"/>
  <c r="I54" i="11" s="1"/>
  <c r="J54" i="11" a="1"/>
  <c r="J54" i="11" s="1"/>
  <c r="K54" i="11" a="1"/>
  <c r="K54" i="11" s="1"/>
  <c r="L54" i="11" a="1"/>
  <c r="L54" i="11" s="1"/>
  <c r="M54" i="11" a="1"/>
  <c r="M54" i="11" s="1"/>
  <c r="N54" i="11" a="1"/>
  <c r="N54" i="11" s="1"/>
  <c r="O54" i="11" a="1"/>
  <c r="O54" i="11" s="1"/>
  <c r="P54" i="11" a="1"/>
  <c r="P54" i="11" s="1"/>
  <c r="Q54" i="11" a="1"/>
  <c r="Q54" i="11" s="1"/>
  <c r="I55" i="11" a="1"/>
  <c r="I55" i="11" s="1"/>
  <c r="J55" i="11" a="1"/>
  <c r="J55" i="11" s="1"/>
  <c r="K55" i="11" a="1"/>
  <c r="K55" i="11" s="1"/>
  <c r="L55" i="11" a="1"/>
  <c r="L55" i="11" s="1"/>
  <c r="M55" i="11" a="1"/>
  <c r="M55" i="11" s="1"/>
  <c r="N55" i="11" a="1"/>
  <c r="N55" i="11" s="1"/>
  <c r="O55" i="11" a="1"/>
  <c r="O55" i="11" s="1"/>
  <c r="P55" i="11" a="1"/>
  <c r="P55" i="11" s="1"/>
  <c r="Q55" i="11" a="1"/>
  <c r="Q55" i="11" s="1"/>
  <c r="I56" i="11" a="1"/>
  <c r="I56" i="11" s="1"/>
  <c r="J56" i="11" a="1"/>
  <c r="J56" i="11" s="1"/>
  <c r="K56" i="11" a="1"/>
  <c r="K56" i="11" s="1"/>
  <c r="L56" i="11" a="1"/>
  <c r="L56" i="11" s="1"/>
  <c r="M56" i="11" a="1"/>
  <c r="M56" i="11" s="1"/>
  <c r="N56" i="11" a="1"/>
  <c r="N56" i="11" s="1"/>
  <c r="O56" i="11" a="1"/>
  <c r="O56" i="11" s="1"/>
  <c r="P56" i="11" a="1"/>
  <c r="P56" i="11" s="1"/>
  <c r="Q56" i="11" a="1"/>
  <c r="Q56" i="11" s="1"/>
  <c r="I57" i="11" a="1"/>
  <c r="I57" i="11" s="1"/>
  <c r="J57" i="11" a="1"/>
  <c r="J57" i="11" s="1"/>
  <c r="K57" i="11" a="1"/>
  <c r="K57" i="11" s="1"/>
  <c r="L57" i="11" a="1"/>
  <c r="L57" i="11" s="1"/>
  <c r="M57" i="11" a="1"/>
  <c r="M57" i="11" s="1"/>
  <c r="N57" i="11" a="1"/>
  <c r="N57" i="11" s="1"/>
  <c r="O57" i="11" a="1"/>
  <c r="O57" i="11" s="1"/>
  <c r="P57" i="11" a="1"/>
  <c r="P57" i="11" s="1"/>
  <c r="Q57" i="11" a="1"/>
  <c r="Q57" i="11" s="1"/>
  <c r="I58" i="11" a="1"/>
  <c r="I58" i="11" s="1"/>
  <c r="J58" i="11" a="1"/>
  <c r="J58" i="11" s="1"/>
  <c r="K58" i="11" a="1"/>
  <c r="K58" i="11" s="1"/>
  <c r="L58" i="11" a="1"/>
  <c r="L58" i="11" s="1"/>
  <c r="M58" i="11" a="1"/>
  <c r="M58" i="11" s="1"/>
  <c r="N58" i="11" a="1"/>
  <c r="N58" i="11" s="1"/>
  <c r="O58" i="11" a="1"/>
  <c r="O58" i="11" s="1"/>
  <c r="P58" i="11" a="1"/>
  <c r="P58" i="11" s="1"/>
  <c r="Q58" i="11" a="1"/>
  <c r="Q58" i="11" s="1"/>
  <c r="I59" i="11" a="1"/>
  <c r="I59" i="11" s="1"/>
  <c r="J59" i="11" a="1"/>
  <c r="J59" i="11" s="1"/>
  <c r="K59" i="11" a="1"/>
  <c r="K59" i="11" s="1"/>
  <c r="L59" i="11" a="1"/>
  <c r="L59" i="11" s="1"/>
  <c r="M59" i="11" a="1"/>
  <c r="M59" i="11" s="1"/>
  <c r="N59" i="11" a="1"/>
  <c r="N59" i="11" s="1"/>
  <c r="O59" i="11" a="1"/>
  <c r="O59" i="11" s="1"/>
  <c r="P59" i="11" a="1"/>
  <c r="P59" i="11" s="1"/>
  <c r="Q59" i="11" a="1"/>
  <c r="Q59" i="11" s="1"/>
  <c r="I60" i="11" a="1"/>
  <c r="I60" i="11" s="1"/>
  <c r="J60" i="11" a="1"/>
  <c r="J60" i="11" s="1"/>
  <c r="K60" i="11" a="1"/>
  <c r="K60" i="11" s="1"/>
  <c r="L60" i="11" a="1"/>
  <c r="L60" i="11" s="1"/>
  <c r="M60" i="11" a="1"/>
  <c r="M60" i="11" s="1"/>
  <c r="N60" i="11" a="1"/>
  <c r="N60" i="11" s="1"/>
  <c r="O60" i="11" a="1"/>
  <c r="O60" i="11" s="1"/>
  <c r="P60" i="11" a="1"/>
  <c r="P60" i="11" s="1"/>
  <c r="Q60" i="11" a="1"/>
  <c r="Q60" i="11" s="1"/>
  <c r="I61" i="11" a="1"/>
  <c r="I61" i="11" s="1"/>
  <c r="J61" i="11" a="1"/>
  <c r="J61" i="11" s="1"/>
  <c r="K61" i="11" a="1"/>
  <c r="K61" i="11" s="1"/>
  <c r="L61" i="11" a="1"/>
  <c r="L61" i="11" s="1"/>
  <c r="M61" i="11" a="1"/>
  <c r="M61" i="11" s="1"/>
  <c r="N61" i="11" a="1"/>
  <c r="N61" i="11" s="1"/>
  <c r="O61" i="11" a="1"/>
  <c r="O61" i="11" s="1"/>
  <c r="P61" i="11" a="1"/>
  <c r="P61" i="11" s="1"/>
  <c r="Q61" i="11" a="1"/>
  <c r="Q61" i="11" s="1"/>
  <c r="I62" i="11" a="1"/>
  <c r="I62" i="11" s="1"/>
  <c r="J62" i="11" a="1"/>
  <c r="J62" i="11" s="1"/>
  <c r="K62" i="11" a="1"/>
  <c r="K62" i="11" s="1"/>
  <c r="L62" i="11" a="1"/>
  <c r="L62" i="11" s="1"/>
  <c r="M62" i="11" a="1"/>
  <c r="M62" i="11" s="1"/>
  <c r="N62" i="11" a="1"/>
  <c r="N62" i="11" s="1"/>
  <c r="O62" i="11" a="1"/>
  <c r="O62" i="11" s="1"/>
  <c r="P62" i="11" a="1"/>
  <c r="P62" i="11" s="1"/>
  <c r="Q62" i="11" a="1"/>
  <c r="Q62" i="11" s="1"/>
  <c r="I63" i="11" a="1"/>
  <c r="I63" i="11" s="1"/>
  <c r="J63" i="11" a="1"/>
  <c r="J63" i="11" s="1"/>
  <c r="K63" i="11" a="1"/>
  <c r="K63" i="11" s="1"/>
  <c r="L63" i="11" a="1"/>
  <c r="L63" i="11" s="1"/>
  <c r="M63" i="11" a="1"/>
  <c r="M63" i="11" s="1"/>
  <c r="N63" i="11" a="1"/>
  <c r="N63" i="11" s="1"/>
  <c r="O63" i="11" a="1"/>
  <c r="O63" i="11" s="1"/>
  <c r="P63" i="11" a="1"/>
  <c r="P63" i="11" s="1"/>
  <c r="Q63" i="11" a="1"/>
  <c r="Q63" i="11" s="1"/>
  <c r="I64" i="11" a="1"/>
  <c r="I64" i="11" s="1"/>
  <c r="J64" i="11" a="1"/>
  <c r="J64" i="11" s="1"/>
  <c r="K64" i="11" a="1"/>
  <c r="K64" i="11" s="1"/>
  <c r="L64" i="11" a="1"/>
  <c r="L64" i="11" s="1"/>
  <c r="M64" i="11" a="1"/>
  <c r="M64" i="11" s="1"/>
  <c r="N64" i="11" a="1"/>
  <c r="N64" i="11" s="1"/>
  <c r="O64" i="11" a="1"/>
  <c r="O64" i="11" s="1"/>
  <c r="P64" i="11" a="1"/>
  <c r="P64" i="11" s="1"/>
  <c r="Q64" i="11" a="1"/>
  <c r="Q64" i="11" s="1"/>
  <c r="I65" i="11" a="1"/>
  <c r="I65" i="11" s="1"/>
  <c r="J65" i="11" a="1"/>
  <c r="J65" i="11" s="1"/>
  <c r="K65" i="11" a="1"/>
  <c r="K65" i="11" s="1"/>
  <c r="L65" i="11" a="1"/>
  <c r="L65" i="11" s="1"/>
  <c r="M65" i="11" a="1"/>
  <c r="M65" i="11" s="1"/>
  <c r="N65" i="11" a="1"/>
  <c r="N65" i="11" s="1"/>
  <c r="O65" i="11" a="1"/>
  <c r="O65" i="11" s="1"/>
  <c r="P65" i="11" a="1"/>
  <c r="P65" i="11" s="1"/>
  <c r="Q65" i="11" a="1"/>
  <c r="Q65" i="11" s="1"/>
  <c r="I66" i="11" a="1"/>
  <c r="I66" i="11" s="1"/>
  <c r="J66" i="11" a="1"/>
  <c r="J66" i="11" s="1"/>
  <c r="K66" i="11" a="1"/>
  <c r="K66" i="11" s="1"/>
  <c r="L66" i="11" a="1"/>
  <c r="L66" i="11" s="1"/>
  <c r="M66" i="11" a="1"/>
  <c r="M66" i="11" s="1"/>
  <c r="N66" i="11" a="1"/>
  <c r="N66" i="11" s="1"/>
  <c r="O66" i="11" a="1"/>
  <c r="O66" i="11" s="1"/>
  <c r="P66" i="11" a="1"/>
  <c r="P66" i="11" s="1"/>
  <c r="Q66" i="11" a="1"/>
  <c r="Q66" i="11" s="1"/>
  <c r="I67" i="11" a="1"/>
  <c r="I67" i="11" s="1"/>
  <c r="J67" i="11" a="1"/>
  <c r="J67" i="11" s="1"/>
  <c r="K67" i="11" a="1"/>
  <c r="K67" i="11" s="1"/>
  <c r="L67" i="11" a="1"/>
  <c r="L67" i="11" s="1"/>
  <c r="M67" i="11" a="1"/>
  <c r="M67" i="11" s="1"/>
  <c r="N67" i="11" a="1"/>
  <c r="N67" i="11" s="1"/>
  <c r="O67" i="11" a="1"/>
  <c r="O67" i="11" s="1"/>
  <c r="P67" i="11" a="1"/>
  <c r="P67" i="11" s="1"/>
  <c r="Q67" i="11" a="1"/>
  <c r="Q67" i="11" s="1"/>
  <c r="I68" i="11" a="1"/>
  <c r="I68" i="11" s="1"/>
  <c r="J68" i="11" a="1"/>
  <c r="J68" i="11" s="1"/>
  <c r="K68" i="11" a="1"/>
  <c r="K68" i="11" s="1"/>
  <c r="L68" i="11" a="1"/>
  <c r="L68" i="11" s="1"/>
  <c r="M68" i="11" a="1"/>
  <c r="M68" i="11" s="1"/>
  <c r="N68" i="11" a="1"/>
  <c r="N68" i="11" s="1"/>
  <c r="O68" i="11" a="1"/>
  <c r="O68" i="11" s="1"/>
  <c r="P68" i="11" a="1"/>
  <c r="P68" i="11" s="1"/>
  <c r="Q68" i="11" a="1"/>
  <c r="Q68" i="11" s="1"/>
  <c r="I69" i="11" a="1"/>
  <c r="I69" i="11" s="1"/>
  <c r="J69" i="11" a="1"/>
  <c r="J69" i="11" s="1"/>
  <c r="K69" i="11" a="1"/>
  <c r="K69" i="11" s="1"/>
  <c r="L69" i="11" a="1"/>
  <c r="L69" i="11" s="1"/>
  <c r="M69" i="11" a="1"/>
  <c r="M69" i="11" s="1"/>
  <c r="N69" i="11" a="1"/>
  <c r="N69" i="11" s="1"/>
  <c r="O69" i="11" a="1"/>
  <c r="O69" i="11" s="1"/>
  <c r="P69" i="11" a="1"/>
  <c r="P69" i="11" s="1"/>
  <c r="Q69" i="11" a="1"/>
  <c r="Q69" i="11" s="1"/>
  <c r="I70" i="11" a="1"/>
  <c r="I70" i="11" s="1"/>
  <c r="J70" i="11" a="1"/>
  <c r="J70" i="11" s="1"/>
  <c r="K70" i="11" a="1"/>
  <c r="K70" i="11" s="1"/>
  <c r="L70" i="11" a="1"/>
  <c r="L70" i="11" s="1"/>
  <c r="M70" i="11" a="1"/>
  <c r="M70" i="11" s="1"/>
  <c r="N70" i="11" a="1"/>
  <c r="N70" i="11" s="1"/>
  <c r="O70" i="11" a="1"/>
  <c r="O70" i="11" s="1"/>
  <c r="P70" i="11" a="1"/>
  <c r="P70" i="11" s="1"/>
  <c r="Q70" i="11" a="1"/>
  <c r="Q70" i="11" s="1"/>
  <c r="I71" i="11" a="1"/>
  <c r="I71" i="11" s="1"/>
  <c r="J71" i="11" a="1"/>
  <c r="J71" i="11" s="1"/>
  <c r="K71" i="11" a="1"/>
  <c r="K71" i="11" s="1"/>
  <c r="L71" i="11" a="1"/>
  <c r="L71" i="11" s="1"/>
  <c r="M71" i="11" a="1"/>
  <c r="M71" i="11" s="1"/>
  <c r="N71" i="11" a="1"/>
  <c r="N71" i="11" s="1"/>
  <c r="O71" i="11" a="1"/>
  <c r="O71" i="11" s="1"/>
  <c r="P71" i="11" a="1"/>
  <c r="P71" i="11" s="1"/>
  <c r="Q71" i="11" a="1"/>
  <c r="Q71" i="11" s="1"/>
  <c r="I72" i="11" a="1"/>
  <c r="I72" i="11" s="1"/>
  <c r="J72" i="11" a="1"/>
  <c r="J72" i="11" s="1"/>
  <c r="K72" i="11" a="1"/>
  <c r="K72" i="11" s="1"/>
  <c r="L72" i="11" a="1"/>
  <c r="L72" i="11" s="1"/>
  <c r="M72" i="11" a="1"/>
  <c r="M72" i="11" s="1"/>
  <c r="N72" i="11" a="1"/>
  <c r="N72" i="11" s="1"/>
  <c r="O72" i="11" a="1"/>
  <c r="O72" i="11" s="1"/>
  <c r="P72" i="11" a="1"/>
  <c r="P72" i="11" s="1"/>
  <c r="Q72" i="11" a="1"/>
  <c r="Q72" i="11" s="1"/>
  <c r="I73" i="11" a="1"/>
  <c r="I73" i="11" s="1"/>
  <c r="J73" i="11" a="1"/>
  <c r="J73" i="11" s="1"/>
  <c r="K73" i="11" a="1"/>
  <c r="K73" i="11" s="1"/>
  <c r="L73" i="11" a="1"/>
  <c r="L73" i="11" s="1"/>
  <c r="M73" i="11" a="1"/>
  <c r="M73" i="11" s="1"/>
  <c r="N73" i="11" a="1"/>
  <c r="N73" i="11" s="1"/>
  <c r="O73" i="11" a="1"/>
  <c r="O73" i="11" s="1"/>
  <c r="P73" i="11" a="1"/>
  <c r="P73" i="11" s="1"/>
  <c r="Q73" i="11" a="1"/>
  <c r="Q73" i="11" s="1"/>
  <c r="I74" i="11" a="1"/>
  <c r="I74" i="11" s="1"/>
  <c r="J74" i="11" a="1"/>
  <c r="J74" i="11" s="1"/>
  <c r="K74" i="11" a="1"/>
  <c r="K74" i="11" s="1"/>
  <c r="L74" i="11" a="1"/>
  <c r="L74" i="11" s="1"/>
  <c r="M74" i="11" a="1"/>
  <c r="M74" i="11" s="1"/>
  <c r="N74" i="11" a="1"/>
  <c r="N74" i="11" s="1"/>
  <c r="O74" i="11" a="1"/>
  <c r="O74" i="11" s="1"/>
  <c r="P74" i="11" a="1"/>
  <c r="P74" i="11" s="1"/>
  <c r="Q74" i="11" a="1"/>
  <c r="Q74" i="11" s="1"/>
  <c r="I75" i="11" a="1"/>
  <c r="I75" i="11" s="1"/>
  <c r="J75" i="11" a="1"/>
  <c r="J75" i="11" s="1"/>
  <c r="K75" i="11" a="1"/>
  <c r="K75" i="11" s="1"/>
  <c r="L75" i="11" a="1"/>
  <c r="L75" i="11" s="1"/>
  <c r="M75" i="11" a="1"/>
  <c r="M75" i="11" s="1"/>
  <c r="N75" i="11" a="1"/>
  <c r="N75" i="11" s="1"/>
  <c r="O75" i="11" a="1"/>
  <c r="O75" i="11" s="1"/>
  <c r="P75" i="11" a="1"/>
  <c r="P75" i="11" s="1"/>
  <c r="Q75" i="11" a="1"/>
  <c r="Q75" i="11" s="1"/>
  <c r="I76" i="11" a="1"/>
  <c r="I76" i="11" s="1"/>
  <c r="J76" i="11" a="1"/>
  <c r="J76" i="11" s="1"/>
  <c r="K76" i="11" a="1"/>
  <c r="K76" i="11" s="1"/>
  <c r="L76" i="11" a="1"/>
  <c r="L76" i="11" s="1"/>
  <c r="M76" i="11" a="1"/>
  <c r="M76" i="11" s="1"/>
  <c r="N76" i="11" a="1"/>
  <c r="N76" i="11" s="1"/>
  <c r="O76" i="11" a="1"/>
  <c r="O76" i="11" s="1"/>
  <c r="P76" i="11" a="1"/>
  <c r="P76" i="11" s="1"/>
  <c r="Q76" i="11" a="1"/>
  <c r="Q76" i="11" s="1"/>
  <c r="I77" i="11" a="1"/>
  <c r="I77" i="11" s="1"/>
  <c r="J77" i="11" a="1"/>
  <c r="J77" i="11" s="1"/>
  <c r="K77" i="11" a="1"/>
  <c r="K77" i="11" s="1"/>
  <c r="L77" i="11" a="1"/>
  <c r="L77" i="11" s="1"/>
  <c r="M77" i="11" a="1"/>
  <c r="M77" i="11" s="1"/>
  <c r="N77" i="11" a="1"/>
  <c r="N77" i="11" s="1"/>
  <c r="O77" i="11" a="1"/>
  <c r="O77" i="11" s="1"/>
  <c r="P77" i="11" a="1"/>
  <c r="P77" i="11" s="1"/>
  <c r="Q77" i="11" a="1"/>
  <c r="Q77" i="11" s="1"/>
  <c r="I78" i="11" a="1"/>
  <c r="I78" i="11" s="1"/>
  <c r="J78" i="11" a="1"/>
  <c r="J78" i="11" s="1"/>
  <c r="K78" i="11" a="1"/>
  <c r="K78" i="11" s="1"/>
  <c r="L78" i="11" a="1"/>
  <c r="L78" i="11" s="1"/>
  <c r="M78" i="11" a="1"/>
  <c r="M78" i="11" s="1"/>
  <c r="N78" i="11" a="1"/>
  <c r="N78" i="11" s="1"/>
  <c r="O78" i="11" a="1"/>
  <c r="O78" i="11" s="1"/>
  <c r="P78" i="11" a="1"/>
  <c r="P78" i="11" s="1"/>
  <c r="Q78" i="11" a="1"/>
  <c r="Q78" i="11" s="1"/>
  <c r="I79" i="11" a="1"/>
  <c r="I79" i="11" s="1"/>
  <c r="J79" i="11" a="1"/>
  <c r="J79" i="11" s="1"/>
  <c r="K79" i="11" a="1"/>
  <c r="K79" i="11" s="1"/>
  <c r="L79" i="11" a="1"/>
  <c r="L79" i="11" s="1"/>
  <c r="M79" i="11" a="1"/>
  <c r="M79" i="11" s="1"/>
  <c r="N79" i="11" a="1"/>
  <c r="N79" i="11" s="1"/>
  <c r="O79" i="11" a="1"/>
  <c r="O79" i="11" s="1"/>
  <c r="P79" i="11" a="1"/>
  <c r="P79" i="11" s="1"/>
  <c r="Q79" i="11" a="1"/>
  <c r="Q79" i="11" s="1"/>
  <c r="I80" i="11" a="1"/>
  <c r="I80" i="11" s="1"/>
  <c r="J80" i="11" a="1"/>
  <c r="J80" i="11" s="1"/>
  <c r="K80" i="11" a="1"/>
  <c r="K80" i="11" s="1"/>
  <c r="L80" i="11" a="1"/>
  <c r="L80" i="11" s="1"/>
  <c r="M80" i="11" a="1"/>
  <c r="M80" i="11" s="1"/>
  <c r="N80" i="11" a="1"/>
  <c r="N80" i="11" s="1"/>
  <c r="O80" i="11" a="1"/>
  <c r="O80" i="11" s="1"/>
  <c r="P80" i="11" a="1"/>
  <c r="P80" i="11" s="1"/>
  <c r="Q80" i="11" a="1"/>
  <c r="Q80" i="11" s="1"/>
  <c r="I81" i="11" a="1"/>
  <c r="I81" i="11" s="1"/>
  <c r="J81" i="11" a="1"/>
  <c r="J81" i="11" s="1"/>
  <c r="K81" i="11" a="1"/>
  <c r="K81" i="11" s="1"/>
  <c r="L81" i="11" a="1"/>
  <c r="L81" i="11" s="1"/>
  <c r="M81" i="11" a="1"/>
  <c r="M81" i="11" s="1"/>
  <c r="N81" i="11" a="1"/>
  <c r="N81" i="11" s="1"/>
  <c r="O81" i="11" a="1"/>
  <c r="O81" i="11" s="1"/>
  <c r="P81" i="11" a="1"/>
  <c r="P81" i="11" s="1"/>
  <c r="Q81" i="11" a="1"/>
  <c r="Q81" i="11" s="1"/>
  <c r="I82" i="11" a="1"/>
  <c r="I82" i="11" s="1"/>
  <c r="J82" i="11" a="1"/>
  <c r="J82" i="11" s="1"/>
  <c r="K82" i="11" a="1"/>
  <c r="K82" i="11" s="1"/>
  <c r="L82" i="11" a="1"/>
  <c r="L82" i="11" s="1"/>
  <c r="M82" i="11" a="1"/>
  <c r="M82" i="11" s="1"/>
  <c r="N82" i="11" a="1"/>
  <c r="N82" i="11" s="1"/>
  <c r="O82" i="11" a="1"/>
  <c r="O82" i="11" s="1"/>
  <c r="P82" i="11" a="1"/>
  <c r="P82" i="11" s="1"/>
  <c r="Q82" i="11" a="1"/>
  <c r="Q82" i="11" s="1"/>
  <c r="I83" i="11" a="1"/>
  <c r="I83" i="11" s="1"/>
  <c r="J83" i="11" a="1"/>
  <c r="J83" i="11" s="1"/>
  <c r="K83" i="11" a="1"/>
  <c r="K83" i="11" s="1"/>
  <c r="L83" i="11" a="1"/>
  <c r="L83" i="11" s="1"/>
  <c r="M83" i="11" a="1"/>
  <c r="M83" i="11" s="1"/>
  <c r="N83" i="11" a="1"/>
  <c r="N83" i="11" s="1"/>
  <c r="O83" i="11" a="1"/>
  <c r="O83" i="11" s="1"/>
  <c r="P83" i="11" a="1"/>
  <c r="P83" i="11" s="1"/>
  <c r="Q83" i="11" a="1"/>
  <c r="Q83" i="11" s="1"/>
  <c r="I84" i="11" a="1"/>
  <c r="I84" i="11" s="1"/>
  <c r="J84" i="11" a="1"/>
  <c r="J84" i="11" s="1"/>
  <c r="K84" i="11" a="1"/>
  <c r="K84" i="11" s="1"/>
  <c r="L84" i="11" a="1"/>
  <c r="L84" i="11" s="1"/>
  <c r="M84" i="11" a="1"/>
  <c r="M84" i="11" s="1"/>
  <c r="N84" i="11" a="1"/>
  <c r="N84" i="11" s="1"/>
  <c r="O84" i="11" a="1"/>
  <c r="O84" i="11" s="1"/>
  <c r="P84" i="11" a="1"/>
  <c r="P84" i="11" s="1"/>
  <c r="Q84" i="11" a="1"/>
  <c r="Q84" i="11" s="1"/>
  <c r="I85" i="11" a="1"/>
  <c r="I85" i="11" s="1"/>
  <c r="J85" i="11" a="1"/>
  <c r="J85" i="11" s="1"/>
  <c r="K85" i="11" a="1"/>
  <c r="K85" i="11" s="1"/>
  <c r="L85" i="11" a="1"/>
  <c r="L85" i="11" s="1"/>
  <c r="M85" i="11" a="1"/>
  <c r="M85" i="11" s="1"/>
  <c r="N85" i="11" a="1"/>
  <c r="N85" i="11" s="1"/>
  <c r="O85" i="11" a="1"/>
  <c r="O85" i="11" s="1"/>
  <c r="P85" i="11" a="1"/>
  <c r="P85" i="11" s="1"/>
  <c r="Q85" i="11" a="1"/>
  <c r="Q85" i="11" s="1"/>
  <c r="I86" i="11" a="1"/>
  <c r="I86" i="11" s="1"/>
  <c r="J86" i="11" a="1"/>
  <c r="J86" i="11" s="1"/>
  <c r="K86" i="11" a="1"/>
  <c r="K86" i="11" s="1"/>
  <c r="L86" i="11" a="1"/>
  <c r="L86" i="11" s="1"/>
  <c r="M86" i="11" a="1"/>
  <c r="M86" i="11" s="1"/>
  <c r="N86" i="11" a="1"/>
  <c r="N86" i="11" s="1"/>
  <c r="O86" i="11" a="1"/>
  <c r="O86" i="11" s="1"/>
  <c r="P86" i="11" a="1"/>
  <c r="P86" i="11" s="1"/>
  <c r="Q86" i="11" a="1"/>
  <c r="Q86" i="11" s="1"/>
  <c r="I87" i="11" a="1"/>
  <c r="I87" i="11" s="1"/>
  <c r="J87" i="11" a="1"/>
  <c r="J87" i="11" s="1"/>
  <c r="K87" i="11" a="1"/>
  <c r="K87" i="11" s="1"/>
  <c r="L87" i="11" a="1"/>
  <c r="L87" i="11" s="1"/>
  <c r="M87" i="11" a="1"/>
  <c r="M87" i="11" s="1"/>
  <c r="N87" i="11" a="1"/>
  <c r="N87" i="11" s="1"/>
  <c r="O87" i="11" a="1"/>
  <c r="O87" i="11" s="1"/>
  <c r="P87" i="11" a="1"/>
  <c r="P87" i="11" s="1"/>
  <c r="Q87" i="11" a="1"/>
  <c r="Q87" i="11" s="1"/>
  <c r="I88" i="11" a="1"/>
  <c r="I88" i="11" s="1"/>
  <c r="J88" i="11" a="1"/>
  <c r="J88" i="11" s="1"/>
  <c r="K88" i="11" a="1"/>
  <c r="K88" i="11" s="1"/>
  <c r="L88" i="11" a="1"/>
  <c r="L88" i="11" s="1"/>
  <c r="M88" i="11" a="1"/>
  <c r="M88" i="11" s="1"/>
  <c r="N88" i="11" a="1"/>
  <c r="N88" i="11" s="1"/>
  <c r="O88" i="11" a="1"/>
  <c r="O88" i="11" s="1"/>
  <c r="P88" i="11" a="1"/>
  <c r="P88" i="11" s="1"/>
  <c r="Q88" i="11" a="1"/>
  <c r="Q88" i="11" s="1"/>
  <c r="I89" i="11" a="1"/>
  <c r="I89" i="11" s="1"/>
  <c r="J89" i="11" a="1"/>
  <c r="J89" i="11" s="1"/>
  <c r="K89" i="11" a="1"/>
  <c r="K89" i="11" s="1"/>
  <c r="L89" i="11" a="1"/>
  <c r="L89" i="11" s="1"/>
  <c r="M89" i="11" a="1"/>
  <c r="M89" i="11" s="1"/>
  <c r="N89" i="11" a="1"/>
  <c r="N89" i="11" s="1"/>
  <c r="O89" i="11" a="1"/>
  <c r="O89" i="11" s="1"/>
  <c r="P89" i="11" a="1"/>
  <c r="P89" i="11" s="1"/>
  <c r="Q89" i="11" a="1"/>
  <c r="Q89" i="11" s="1"/>
  <c r="I90" i="11" a="1"/>
  <c r="I90" i="11" s="1"/>
  <c r="J90" i="11" a="1"/>
  <c r="J90" i="11" s="1"/>
  <c r="K90" i="11" a="1"/>
  <c r="K90" i="11" s="1"/>
  <c r="L90" i="11" a="1"/>
  <c r="L90" i="11" s="1"/>
  <c r="M90" i="11" a="1"/>
  <c r="M90" i="11" s="1"/>
  <c r="N90" i="11" a="1"/>
  <c r="N90" i="11" s="1"/>
  <c r="O90" i="11" a="1"/>
  <c r="O90" i="11" s="1"/>
  <c r="P90" i="11" a="1"/>
  <c r="P90" i="11" s="1"/>
  <c r="Q90" i="11" a="1"/>
  <c r="Q90" i="11" s="1"/>
  <c r="I91" i="11" a="1"/>
  <c r="I91" i="11" s="1"/>
  <c r="J91" i="11" a="1"/>
  <c r="J91" i="11" s="1"/>
  <c r="K91" i="11" a="1"/>
  <c r="K91" i="11" s="1"/>
  <c r="L91" i="11" a="1"/>
  <c r="L91" i="11" s="1"/>
  <c r="M91" i="11" a="1"/>
  <c r="M91" i="11" s="1"/>
  <c r="N91" i="11" a="1"/>
  <c r="N91" i="11" s="1"/>
  <c r="O91" i="11" a="1"/>
  <c r="O91" i="11" s="1"/>
  <c r="P91" i="11" a="1"/>
  <c r="P91" i="11" s="1"/>
  <c r="Q91" i="11" a="1"/>
  <c r="Q91" i="11" s="1"/>
  <c r="I92" i="11" a="1"/>
  <c r="I92" i="11" s="1"/>
  <c r="J92" i="11" a="1"/>
  <c r="J92" i="11" s="1"/>
  <c r="K92" i="11" a="1"/>
  <c r="K92" i="11" s="1"/>
  <c r="L92" i="11" a="1"/>
  <c r="L92" i="11" s="1"/>
  <c r="M92" i="11" a="1"/>
  <c r="M92" i="11" s="1"/>
  <c r="N92" i="11" a="1"/>
  <c r="N92" i="11" s="1"/>
  <c r="O92" i="11" a="1"/>
  <c r="O92" i="11" s="1"/>
  <c r="P92" i="11" a="1"/>
  <c r="P92" i="11" s="1"/>
  <c r="Q92" i="11" a="1"/>
  <c r="Q92" i="11" s="1"/>
  <c r="H3" i="11" a="1"/>
  <c r="H3" i="11" s="1"/>
  <c r="H4" i="11" a="1"/>
  <c r="H4" i="11" s="1"/>
  <c r="H5" i="11" a="1"/>
  <c r="H5" i="11" s="1"/>
  <c r="H6" i="11" a="1"/>
  <c r="H6" i="11" s="1"/>
  <c r="H7" i="11" a="1"/>
  <c r="H7" i="11" s="1"/>
  <c r="H8" i="11" a="1"/>
  <c r="H8" i="11" s="1"/>
  <c r="H9" i="11" a="1"/>
  <c r="H9" i="11" s="1"/>
  <c r="H10" i="11" a="1"/>
  <c r="H10" i="11" s="1"/>
  <c r="H11" i="11" a="1"/>
  <c r="H11" i="11" s="1"/>
  <c r="H12" i="11" a="1"/>
  <c r="H12" i="11" s="1"/>
  <c r="H13" i="11" a="1"/>
  <c r="H13" i="11" s="1"/>
  <c r="H14" i="11" a="1"/>
  <c r="H14" i="11" s="1"/>
  <c r="H15" i="11" a="1"/>
  <c r="H15" i="11" s="1"/>
  <c r="H16" i="11" a="1"/>
  <c r="H16" i="11" s="1"/>
  <c r="H17" i="11" a="1"/>
  <c r="H17" i="11" s="1"/>
  <c r="H18" i="11" a="1"/>
  <c r="H18" i="11" s="1"/>
  <c r="H19" i="11" a="1"/>
  <c r="H19" i="11" s="1"/>
  <c r="H20" i="11" a="1"/>
  <c r="H20" i="11" s="1"/>
  <c r="H21" i="11" a="1"/>
  <c r="H21" i="11" s="1"/>
  <c r="H22" i="11" a="1"/>
  <c r="H22" i="11" s="1"/>
  <c r="H23" i="11" a="1"/>
  <c r="H23" i="11" s="1"/>
  <c r="H24" i="11" a="1"/>
  <c r="H24" i="11" s="1"/>
  <c r="H25" i="11" a="1"/>
  <c r="H25" i="11" s="1"/>
  <c r="H26" i="11" a="1"/>
  <c r="H26" i="11" s="1"/>
  <c r="H27" i="11" a="1"/>
  <c r="H27" i="11" s="1"/>
  <c r="H28" i="11" a="1"/>
  <c r="H28" i="11" s="1"/>
  <c r="H29" i="11" a="1"/>
  <c r="H29" i="11" s="1"/>
  <c r="H30" i="11" a="1"/>
  <c r="H30" i="11" s="1"/>
  <c r="H31" i="11" a="1"/>
  <c r="H31" i="11" s="1"/>
  <c r="H32" i="11" a="1"/>
  <c r="H32" i="11" s="1"/>
  <c r="H33" i="11" a="1"/>
  <c r="H33" i="11" s="1"/>
  <c r="H34" i="11" a="1"/>
  <c r="H34" i="11" s="1"/>
  <c r="H35" i="11" a="1"/>
  <c r="H35" i="11" s="1"/>
  <c r="H36" i="11" a="1"/>
  <c r="H36" i="11" s="1"/>
  <c r="H37" i="11" a="1"/>
  <c r="H37" i="11" s="1"/>
  <c r="H38" i="11" a="1"/>
  <c r="H38" i="11" s="1"/>
  <c r="H39" i="11" a="1"/>
  <c r="H39" i="11" s="1"/>
  <c r="H40" i="11" a="1"/>
  <c r="H40" i="11" s="1"/>
  <c r="H41" i="11" a="1"/>
  <c r="H41" i="11" s="1"/>
  <c r="H42" i="11" a="1"/>
  <c r="H42" i="11" s="1"/>
  <c r="H43" i="11" a="1"/>
  <c r="H43" i="11" s="1"/>
  <c r="H44" i="11" a="1"/>
  <c r="H44" i="11" s="1"/>
  <c r="H45" i="11" a="1"/>
  <c r="H45" i="11" s="1"/>
  <c r="H46" i="11" a="1"/>
  <c r="H46" i="11" s="1"/>
  <c r="H47" i="11" a="1"/>
  <c r="H47" i="11" s="1"/>
  <c r="H48" i="11" a="1"/>
  <c r="H48" i="11" s="1"/>
  <c r="H49" i="11" a="1"/>
  <c r="H49" i="11" s="1"/>
  <c r="H50" i="11" a="1"/>
  <c r="H50" i="11" s="1"/>
  <c r="H51" i="11" a="1"/>
  <c r="H51" i="11" s="1"/>
  <c r="H52" i="11" a="1"/>
  <c r="H52" i="11" s="1"/>
  <c r="H53" i="11" a="1"/>
  <c r="H53" i="11" s="1"/>
  <c r="H54" i="11" a="1"/>
  <c r="H54" i="11" s="1"/>
  <c r="H55" i="11" a="1"/>
  <c r="H55" i="11" s="1"/>
  <c r="H56" i="11" a="1"/>
  <c r="H56" i="11" s="1"/>
  <c r="H57" i="11" a="1"/>
  <c r="H57" i="11" s="1"/>
  <c r="H58" i="11" a="1"/>
  <c r="H58" i="11" s="1"/>
  <c r="H59" i="11" a="1"/>
  <c r="H59" i="11" s="1"/>
  <c r="H60" i="11" a="1"/>
  <c r="H60" i="11" s="1"/>
  <c r="H61" i="11" a="1"/>
  <c r="H61" i="11" s="1"/>
  <c r="H62" i="11" a="1"/>
  <c r="H62" i="11" s="1"/>
  <c r="H63" i="11" a="1"/>
  <c r="H63" i="11" s="1"/>
  <c r="H64" i="11" a="1"/>
  <c r="H64" i="11" s="1"/>
  <c r="H65" i="11" a="1"/>
  <c r="H65" i="11" s="1"/>
  <c r="H66" i="11" a="1"/>
  <c r="H66" i="11" s="1"/>
  <c r="H67" i="11" a="1"/>
  <c r="H67" i="11" s="1"/>
  <c r="H68" i="11" a="1"/>
  <c r="H68" i="11" s="1"/>
  <c r="H69" i="11" a="1"/>
  <c r="H69" i="11" s="1"/>
  <c r="H70" i="11" a="1"/>
  <c r="H70" i="11" s="1"/>
  <c r="H71" i="11" a="1"/>
  <c r="H71" i="11" s="1"/>
  <c r="H72" i="11" a="1"/>
  <c r="H72" i="11" s="1"/>
  <c r="H73" i="11" a="1"/>
  <c r="H73" i="11" s="1"/>
  <c r="H74" i="11" a="1"/>
  <c r="H74" i="11" s="1"/>
  <c r="H75" i="11" a="1"/>
  <c r="H75" i="11" s="1"/>
  <c r="H76" i="11" a="1"/>
  <c r="H76" i="11" s="1"/>
  <c r="H77" i="11" a="1"/>
  <c r="H77" i="11" s="1"/>
  <c r="H78" i="11" a="1"/>
  <c r="H78" i="11" s="1"/>
  <c r="H79" i="11" a="1"/>
  <c r="H79" i="11" s="1"/>
  <c r="H80" i="11" a="1"/>
  <c r="H80" i="11" s="1"/>
  <c r="H81" i="11" a="1"/>
  <c r="H81" i="11" s="1"/>
  <c r="H82" i="11" a="1"/>
  <c r="H82" i="11" s="1"/>
  <c r="H83" i="11" a="1"/>
  <c r="H83" i="11" s="1"/>
  <c r="H84" i="11" a="1"/>
  <c r="H84" i="11" s="1"/>
  <c r="H85" i="11" a="1"/>
  <c r="H85" i="11" s="1"/>
  <c r="H86" i="11" a="1"/>
  <c r="H86" i="11" s="1"/>
  <c r="H87" i="11" a="1"/>
  <c r="H87" i="11" s="1"/>
  <c r="H88" i="11" a="1"/>
  <c r="H88" i="11" s="1"/>
  <c r="H89" i="11" a="1"/>
  <c r="H89" i="11" s="1"/>
  <c r="H90" i="11" a="1"/>
  <c r="H90" i="11" s="1"/>
  <c r="H91" i="11" a="1"/>
  <c r="H91" i="11" s="1"/>
  <c r="H92" i="11" a="1"/>
  <c r="H92" i="11" s="1"/>
  <c r="H2" i="11" a="1"/>
  <c r="H2" i="11" s="1"/>
  <c r="F1" i="5"/>
  <c r="E2" i="5"/>
  <c r="F2" i="5" s="1"/>
  <c r="E3" i="5"/>
  <c r="F3" i="5" s="1"/>
  <c r="E4" i="5"/>
  <c r="F4" i="5" s="1"/>
  <c r="E5" i="5"/>
  <c r="F5" i="5" s="1"/>
  <c r="E6" i="5"/>
  <c r="F6" i="5" s="1"/>
  <c r="E7" i="5"/>
  <c r="F7" i="5" s="1"/>
  <c r="E8" i="5"/>
  <c r="F8" i="5" s="1"/>
  <c r="E9" i="5"/>
  <c r="F9" i="5" s="1"/>
  <c r="E10" i="5"/>
  <c r="F10" i="5" s="1"/>
  <c r="E11" i="5"/>
  <c r="F11" i="5" s="1"/>
  <c r="E12" i="5"/>
  <c r="F12" i="5" s="1"/>
  <c r="E13" i="5"/>
  <c r="F13" i="5" s="1"/>
  <c r="E14" i="5"/>
  <c r="F14" i="5" s="1"/>
  <c r="E15" i="5"/>
  <c r="F15" i="5" s="1"/>
  <c r="E16" i="5"/>
  <c r="F16" i="5" s="1"/>
  <c r="E17" i="5"/>
  <c r="F17" i="5" s="1"/>
  <c r="E18" i="5"/>
  <c r="F18" i="5" s="1"/>
  <c r="E19" i="5"/>
  <c r="F19" i="5" s="1"/>
  <c r="E20" i="5"/>
  <c r="F20" i="5" s="1"/>
  <c r="E21" i="5"/>
  <c r="F21" i="5" s="1"/>
  <c r="E22" i="5"/>
  <c r="F22" i="5" s="1"/>
  <c r="E23" i="5"/>
  <c r="F23" i="5" s="1"/>
  <c r="E24" i="5"/>
  <c r="F24" i="5" s="1"/>
  <c r="E25" i="5"/>
  <c r="F25" i="5" s="1"/>
  <c r="E26" i="5"/>
  <c r="F26" i="5" s="1"/>
  <c r="E27" i="5"/>
  <c r="F27" i="5" s="1"/>
  <c r="E28" i="5"/>
  <c r="F28" i="5" s="1"/>
  <c r="E29" i="5"/>
  <c r="F29" i="5" s="1"/>
  <c r="E30" i="5"/>
  <c r="F30" i="5" s="1"/>
  <c r="E31" i="5"/>
  <c r="F31" i="5" s="1"/>
  <c r="E32" i="5"/>
  <c r="F32" i="5" s="1"/>
  <c r="E33" i="5"/>
  <c r="F33" i="5" s="1"/>
  <c r="E34" i="5"/>
  <c r="F34" i="5" s="1"/>
  <c r="E35" i="5"/>
  <c r="F35" i="5" s="1"/>
  <c r="E36" i="5"/>
  <c r="F36" i="5" s="1"/>
  <c r="E37" i="5"/>
  <c r="F37" i="5" s="1"/>
  <c r="E38" i="5"/>
  <c r="F38" i="5" s="1"/>
  <c r="E39" i="5"/>
  <c r="F39" i="5" s="1"/>
  <c r="E40" i="5"/>
  <c r="F40" i="5" s="1"/>
  <c r="E41" i="5"/>
  <c r="F41" i="5" s="1"/>
  <c r="E42" i="5"/>
  <c r="F42" i="5" s="1"/>
  <c r="E43" i="5"/>
  <c r="F43" i="5" s="1"/>
  <c r="E44" i="5"/>
  <c r="F44" i="5" s="1"/>
  <c r="E45" i="5"/>
  <c r="F45" i="5" s="1"/>
  <c r="E46" i="5"/>
  <c r="F46" i="5" s="1"/>
  <c r="E47" i="5"/>
  <c r="F47" i="5" s="1"/>
  <c r="E48" i="5"/>
  <c r="F48" i="5" s="1"/>
  <c r="E49" i="5"/>
  <c r="F49" i="5" s="1"/>
  <c r="E50" i="5"/>
  <c r="F50" i="5" s="1"/>
  <c r="E51" i="5"/>
  <c r="F51" i="5" s="1"/>
  <c r="E52" i="5"/>
  <c r="F52" i="5" s="1"/>
  <c r="E53" i="5"/>
  <c r="F53" i="5" s="1"/>
  <c r="E54" i="5"/>
  <c r="F54" i="5" s="1"/>
  <c r="E55" i="5"/>
  <c r="F55" i="5" s="1"/>
  <c r="E56" i="5"/>
  <c r="F56" i="5" s="1"/>
  <c r="E57" i="5"/>
  <c r="F57" i="5" s="1"/>
  <c r="E58" i="5"/>
  <c r="F58" i="5" s="1"/>
  <c r="E59" i="5"/>
  <c r="F59" i="5" s="1"/>
  <c r="E60" i="5"/>
  <c r="F60" i="5" s="1"/>
  <c r="E61" i="5"/>
  <c r="F61" i="5" s="1"/>
  <c r="E62" i="5"/>
  <c r="F62" i="5" s="1"/>
  <c r="E63" i="5"/>
  <c r="F63" i="5" s="1"/>
  <c r="E64" i="5"/>
  <c r="F64" i="5" s="1"/>
  <c r="E65" i="5"/>
  <c r="F65" i="5" s="1"/>
  <c r="E66" i="5"/>
  <c r="F66" i="5" s="1"/>
  <c r="E67" i="5"/>
  <c r="F67" i="5" s="1"/>
  <c r="E68" i="5"/>
  <c r="F68" i="5" s="1"/>
  <c r="E69" i="5"/>
  <c r="F69" i="5" s="1"/>
  <c r="E70" i="5"/>
  <c r="F70" i="5" s="1"/>
  <c r="E71" i="5"/>
  <c r="F71" i="5" s="1"/>
  <c r="E72" i="5"/>
  <c r="F72" i="5" s="1"/>
  <c r="E73" i="5"/>
  <c r="F73" i="5" s="1"/>
  <c r="E74" i="5"/>
  <c r="F74" i="5" s="1"/>
  <c r="E75" i="5"/>
  <c r="F75" i="5" s="1"/>
  <c r="E76" i="5"/>
  <c r="F76" i="5" s="1"/>
  <c r="E77" i="5"/>
  <c r="F77" i="5" s="1"/>
  <c r="E78" i="5"/>
  <c r="F78" i="5" s="1"/>
  <c r="E79" i="5"/>
  <c r="F79" i="5" s="1"/>
  <c r="E80" i="5"/>
  <c r="F80" i="5" s="1"/>
  <c r="E81" i="5"/>
  <c r="F81" i="5" s="1"/>
  <c r="E82" i="5"/>
  <c r="F82" i="5" s="1"/>
  <c r="E83" i="5"/>
  <c r="F83" i="5" s="1"/>
  <c r="E84" i="5"/>
  <c r="F84" i="5" s="1"/>
  <c r="E85" i="5"/>
  <c r="F85" i="5" s="1"/>
  <c r="E86" i="5"/>
  <c r="F86" i="5" s="1"/>
  <c r="E87" i="5"/>
  <c r="F87" i="5" s="1"/>
  <c r="E88" i="5"/>
  <c r="F88" i="5" s="1"/>
  <c r="E89" i="5"/>
  <c r="F89" i="5" s="1"/>
  <c r="E90" i="5"/>
  <c r="F90" i="5" s="1"/>
  <c r="E91" i="5"/>
  <c r="F91" i="5" s="1"/>
  <c r="E92" i="5"/>
  <c r="F92" i="5" s="1"/>
  <c r="E93" i="5"/>
  <c r="F93" i="5" s="1"/>
  <c r="E94" i="5"/>
  <c r="F94" i="5" s="1"/>
  <c r="E95" i="5"/>
  <c r="F95" i="5" s="1"/>
  <c r="E96" i="5"/>
  <c r="F96" i="5" s="1"/>
  <c r="E97" i="5"/>
  <c r="F97" i="5" s="1"/>
  <c r="E98" i="5"/>
  <c r="F98" i="5" s="1"/>
  <c r="E99" i="5"/>
  <c r="F99" i="5" s="1"/>
  <c r="E100" i="5"/>
  <c r="F100" i="5" s="1"/>
  <c r="E101" i="5"/>
  <c r="F101" i="5" s="1"/>
  <c r="E102" i="5"/>
  <c r="F102" i="5" s="1"/>
  <c r="E103" i="5"/>
  <c r="F103" i="5" s="1"/>
  <c r="E104" i="5"/>
  <c r="F104" i="5" s="1"/>
  <c r="E105" i="5"/>
  <c r="F105" i="5" s="1"/>
  <c r="E106" i="5"/>
  <c r="F106" i="5" s="1"/>
  <c r="E107" i="5"/>
  <c r="F107" i="5" s="1"/>
  <c r="E108" i="5"/>
  <c r="F108" i="5" s="1"/>
  <c r="E109" i="5"/>
  <c r="F109" i="5" s="1"/>
  <c r="E110" i="5"/>
  <c r="F110" i="5" s="1"/>
  <c r="E111" i="5"/>
  <c r="F111" i="5" s="1"/>
  <c r="E112" i="5"/>
  <c r="F112" i="5" s="1"/>
  <c r="E113" i="5"/>
  <c r="F113" i="5" s="1"/>
  <c r="E114" i="5"/>
  <c r="F114" i="5" s="1"/>
  <c r="E115" i="5"/>
  <c r="F115" i="5" s="1"/>
  <c r="E116" i="5"/>
  <c r="F116" i="5" s="1"/>
  <c r="E117" i="5"/>
  <c r="F117" i="5" s="1"/>
  <c r="E118" i="5"/>
  <c r="F118" i="5" s="1"/>
  <c r="E119" i="5"/>
  <c r="F119" i="5" s="1"/>
  <c r="E120" i="5"/>
  <c r="F120" i="5" s="1"/>
  <c r="E121" i="5"/>
  <c r="F121" i="5" s="1"/>
  <c r="E122" i="5"/>
  <c r="F122" i="5" s="1"/>
  <c r="E123" i="5"/>
  <c r="F123" i="5" s="1"/>
  <c r="E124" i="5"/>
  <c r="F124" i="5" s="1"/>
  <c r="E125" i="5"/>
  <c r="F125" i="5" s="1"/>
  <c r="E126" i="5"/>
  <c r="F126" i="5" s="1"/>
  <c r="E127" i="5"/>
  <c r="F127" i="5" s="1"/>
  <c r="E128" i="5"/>
  <c r="F128" i="5" s="1"/>
  <c r="E129" i="5"/>
  <c r="F129" i="5" s="1"/>
  <c r="E130" i="5"/>
  <c r="F130" i="5" s="1"/>
  <c r="E131" i="5"/>
  <c r="F131" i="5" s="1"/>
  <c r="E132" i="5"/>
  <c r="F132" i="5" s="1"/>
  <c r="E133" i="5"/>
  <c r="F133" i="5" s="1"/>
  <c r="E134" i="5"/>
  <c r="F134" i="5" s="1"/>
  <c r="E135" i="5"/>
  <c r="F135" i="5" s="1"/>
  <c r="E136" i="5"/>
  <c r="F136" i="5" s="1"/>
  <c r="E137" i="5"/>
  <c r="F137" i="5" s="1"/>
  <c r="E138" i="5"/>
  <c r="F138" i="5" s="1"/>
  <c r="E139" i="5"/>
  <c r="F139" i="5" s="1"/>
  <c r="E140" i="5"/>
  <c r="F140" i="5" s="1"/>
  <c r="E141" i="5"/>
  <c r="F141" i="5" s="1"/>
  <c r="E142" i="5"/>
  <c r="F142" i="5" s="1"/>
  <c r="E143" i="5"/>
  <c r="F143" i="5" s="1"/>
  <c r="E144" i="5"/>
  <c r="F144" i="5" s="1"/>
  <c r="E145" i="5"/>
  <c r="F145" i="5" s="1"/>
  <c r="E146" i="5"/>
  <c r="F146" i="5" s="1"/>
  <c r="E147" i="5"/>
  <c r="F147" i="5" s="1"/>
  <c r="E148" i="5"/>
  <c r="F148" i="5" s="1"/>
  <c r="E149" i="5"/>
  <c r="F149" i="5" s="1"/>
  <c r="E150" i="5"/>
  <c r="F150" i="5" s="1"/>
  <c r="E151" i="5"/>
  <c r="F151" i="5" s="1"/>
  <c r="E152" i="5"/>
  <c r="F152" i="5" s="1"/>
  <c r="E153" i="5"/>
  <c r="F153" i="5" s="1"/>
  <c r="E154" i="5"/>
  <c r="F154" i="5" s="1"/>
  <c r="E155" i="5"/>
  <c r="F155" i="5" s="1"/>
  <c r="E156" i="5"/>
  <c r="F156" i="5" s="1"/>
  <c r="E157" i="5"/>
  <c r="F157" i="5" s="1"/>
  <c r="E158" i="5"/>
  <c r="F158" i="5" s="1"/>
  <c r="E159" i="5"/>
  <c r="F159" i="5" s="1"/>
  <c r="E160" i="5"/>
  <c r="F160" i="5" s="1"/>
  <c r="E161" i="5"/>
  <c r="F161" i="5" s="1"/>
  <c r="E162" i="5"/>
  <c r="F162" i="5" s="1"/>
  <c r="E163" i="5"/>
  <c r="F163" i="5" s="1"/>
  <c r="E164" i="5"/>
  <c r="F164" i="5" s="1"/>
  <c r="E165" i="5"/>
  <c r="F165" i="5" s="1"/>
  <c r="E166" i="5"/>
  <c r="F166" i="5" s="1"/>
  <c r="E167" i="5"/>
  <c r="F167" i="5" s="1"/>
  <c r="E168" i="5"/>
  <c r="F168" i="5" s="1"/>
  <c r="E169" i="5"/>
  <c r="F169" i="5" s="1"/>
  <c r="E170" i="5"/>
  <c r="F170" i="5" s="1"/>
  <c r="E171" i="5"/>
  <c r="F171" i="5" s="1"/>
  <c r="E172" i="5"/>
  <c r="F172" i="5" s="1"/>
  <c r="E173" i="5"/>
  <c r="F173" i="5" s="1"/>
  <c r="E174" i="5"/>
  <c r="F174" i="5" s="1"/>
  <c r="E175" i="5"/>
  <c r="F175" i="5" s="1"/>
  <c r="E176" i="5"/>
  <c r="F176" i="5" s="1"/>
  <c r="E177" i="5"/>
  <c r="F177" i="5" s="1"/>
  <c r="E178" i="5"/>
  <c r="F178" i="5" s="1"/>
  <c r="E179" i="5"/>
  <c r="F179" i="5" s="1"/>
  <c r="E180" i="5"/>
  <c r="F180" i="5" s="1"/>
  <c r="E181" i="5"/>
  <c r="F181" i="5" s="1"/>
  <c r="E182" i="5"/>
  <c r="F182" i="5" s="1"/>
  <c r="E183" i="5"/>
  <c r="F183" i="5" s="1"/>
  <c r="E184" i="5"/>
  <c r="F184" i="5" s="1"/>
  <c r="E185" i="5"/>
  <c r="F185" i="5" s="1"/>
  <c r="E186" i="5"/>
  <c r="F186" i="5" s="1"/>
  <c r="E187" i="5"/>
  <c r="F187" i="5" s="1"/>
  <c r="E188" i="5"/>
  <c r="F188" i="5" s="1"/>
  <c r="E189" i="5"/>
  <c r="F189" i="5" s="1"/>
  <c r="E190" i="5"/>
  <c r="F190" i="5" s="1"/>
  <c r="E191" i="5"/>
  <c r="F191" i="5" s="1"/>
  <c r="E192" i="5"/>
  <c r="F192" i="5" s="1"/>
  <c r="E193" i="5"/>
  <c r="F193" i="5" s="1"/>
  <c r="E194" i="5"/>
  <c r="F194" i="5" s="1"/>
  <c r="E195" i="5"/>
  <c r="F195" i="5" s="1"/>
  <c r="E196" i="5"/>
  <c r="F196" i="5" s="1"/>
  <c r="E197" i="5"/>
  <c r="F197" i="5" s="1"/>
  <c r="E198" i="5"/>
  <c r="F198" i="5" s="1"/>
  <c r="E199" i="5"/>
  <c r="F199" i="5" s="1"/>
  <c r="E200" i="5"/>
  <c r="F200" i="5" s="1"/>
  <c r="E201" i="5"/>
  <c r="F201" i="5" s="1"/>
  <c r="E202" i="5"/>
  <c r="F202" i="5" s="1"/>
  <c r="E203" i="5"/>
  <c r="F203" i="5" s="1"/>
  <c r="E204" i="5"/>
  <c r="F204" i="5" s="1"/>
  <c r="E205" i="5"/>
  <c r="F205" i="5" s="1"/>
  <c r="E206" i="5"/>
  <c r="F206" i="5" s="1"/>
  <c r="E207" i="5"/>
  <c r="F207" i="5" s="1"/>
  <c r="E208" i="5"/>
  <c r="F208" i="5" s="1"/>
  <c r="E209" i="5"/>
  <c r="F209" i="5" s="1"/>
  <c r="E210" i="5"/>
  <c r="F210" i="5" s="1"/>
  <c r="E211" i="5"/>
  <c r="F211" i="5" s="1"/>
  <c r="E212" i="5"/>
  <c r="F212" i="5" s="1"/>
  <c r="E213" i="5"/>
  <c r="F213" i="5" s="1"/>
  <c r="E214" i="5"/>
  <c r="F214" i="5" s="1"/>
  <c r="E215" i="5"/>
  <c r="F215" i="5" s="1"/>
  <c r="E216" i="5"/>
  <c r="F216" i="5" s="1"/>
  <c r="E217" i="5"/>
  <c r="F217" i="5" s="1"/>
  <c r="E218" i="5"/>
  <c r="F218" i="5" s="1"/>
  <c r="E219" i="5"/>
  <c r="F219" i="5" s="1"/>
  <c r="E220" i="5"/>
  <c r="F220" i="5" s="1"/>
  <c r="E221" i="5"/>
  <c r="F221" i="5" s="1"/>
  <c r="E222" i="5"/>
  <c r="F222" i="5" s="1"/>
  <c r="E223" i="5"/>
  <c r="F223" i="5" s="1"/>
  <c r="E224" i="5"/>
  <c r="F224" i="5" s="1"/>
  <c r="E225" i="5"/>
  <c r="F225" i="5" s="1"/>
  <c r="E226" i="5"/>
  <c r="F226" i="5" s="1"/>
  <c r="E227" i="5"/>
  <c r="F227" i="5" s="1"/>
  <c r="E228" i="5"/>
  <c r="F228" i="5" s="1"/>
  <c r="E229" i="5"/>
  <c r="F229" i="5" s="1"/>
  <c r="E230" i="5"/>
  <c r="F230" i="5" s="1"/>
  <c r="E231" i="5"/>
  <c r="F231" i="5" s="1"/>
  <c r="E232" i="5"/>
  <c r="F232" i="5" s="1"/>
  <c r="E233" i="5"/>
  <c r="F233" i="5" s="1"/>
  <c r="E234" i="5"/>
  <c r="F234" i="5" s="1"/>
  <c r="E235" i="5"/>
  <c r="F235" i="5" s="1"/>
  <c r="E236" i="5"/>
  <c r="F236" i="5" s="1"/>
  <c r="E237" i="5"/>
  <c r="F237" i="5" s="1"/>
  <c r="E238" i="5"/>
  <c r="F238" i="5" s="1"/>
  <c r="E239" i="5"/>
  <c r="F239" i="5" s="1"/>
  <c r="E240" i="5"/>
  <c r="F240" i="5" s="1"/>
  <c r="E241" i="5"/>
  <c r="F241" i="5" s="1"/>
  <c r="E242" i="5"/>
  <c r="F242" i="5" s="1"/>
  <c r="E243" i="5"/>
  <c r="F243" i="5" s="1"/>
  <c r="E244" i="5"/>
  <c r="F244" i="5" s="1"/>
  <c r="E245" i="5"/>
  <c r="F245" i="5" s="1"/>
  <c r="E246" i="5"/>
  <c r="F246" i="5" s="1"/>
  <c r="E247" i="5"/>
  <c r="F247" i="5" s="1"/>
  <c r="E248" i="5"/>
  <c r="F248" i="5" s="1"/>
  <c r="E249" i="5"/>
  <c r="F249" i="5" s="1"/>
  <c r="E250" i="5"/>
  <c r="F250" i="5" s="1"/>
  <c r="E251" i="5"/>
  <c r="F251" i="5" s="1"/>
  <c r="E252" i="5"/>
  <c r="F252" i="5" s="1"/>
  <c r="E253" i="5"/>
  <c r="F253" i="5" s="1"/>
  <c r="E254" i="5"/>
  <c r="F254" i="5" s="1"/>
  <c r="E255" i="5"/>
  <c r="F255" i="5" s="1"/>
  <c r="E256" i="5"/>
  <c r="F256" i="5" s="1"/>
  <c r="E257" i="5"/>
  <c r="F257" i="5" s="1"/>
  <c r="E258" i="5"/>
  <c r="F258" i="5" s="1"/>
  <c r="E259" i="5"/>
  <c r="F259" i="5" s="1"/>
  <c r="E260" i="5"/>
  <c r="F260" i="5" s="1"/>
  <c r="E261" i="5"/>
  <c r="F261" i="5" s="1"/>
  <c r="E262" i="5"/>
  <c r="F262" i="5" s="1"/>
  <c r="E263" i="5"/>
  <c r="F263" i="5" s="1"/>
  <c r="E264" i="5"/>
  <c r="F264" i="5" s="1"/>
  <c r="E265" i="5"/>
  <c r="F265" i="5" s="1"/>
  <c r="E266" i="5"/>
  <c r="F266" i="5" s="1"/>
  <c r="E267" i="5"/>
  <c r="F267" i="5" s="1"/>
  <c r="E268" i="5"/>
  <c r="F268" i="5" s="1"/>
  <c r="E269" i="5"/>
  <c r="F269" i="5" s="1"/>
  <c r="E270" i="5"/>
  <c r="F270" i="5" s="1"/>
  <c r="E271" i="5"/>
  <c r="F271" i="5" s="1"/>
  <c r="E272" i="5"/>
  <c r="F272" i="5" s="1"/>
  <c r="E273" i="5"/>
  <c r="F273" i="5" s="1"/>
  <c r="E274" i="5"/>
  <c r="F274" i="5" s="1"/>
  <c r="E275" i="5"/>
  <c r="F275" i="5" s="1"/>
  <c r="E276" i="5"/>
  <c r="F276" i="5" s="1"/>
  <c r="E277" i="5"/>
  <c r="F277" i="5" s="1"/>
  <c r="E278" i="5"/>
  <c r="F278" i="5" s="1"/>
  <c r="E279" i="5"/>
  <c r="F279" i="5" s="1"/>
  <c r="E280" i="5"/>
  <c r="F280" i="5" s="1"/>
  <c r="E281" i="5"/>
  <c r="F281" i="5" s="1"/>
  <c r="E282" i="5"/>
  <c r="F282" i="5" s="1"/>
  <c r="E283" i="5"/>
  <c r="F283" i="5" s="1"/>
  <c r="E284" i="5"/>
  <c r="F284" i="5" s="1"/>
  <c r="E285" i="5"/>
  <c r="F285" i="5" s="1"/>
  <c r="E286" i="5"/>
  <c r="F286" i="5" s="1"/>
  <c r="E287" i="5"/>
  <c r="F287" i="5" s="1"/>
  <c r="E288" i="5"/>
  <c r="F288" i="5" s="1"/>
  <c r="E289" i="5"/>
  <c r="F289" i="5" s="1"/>
  <c r="E290" i="5"/>
  <c r="F290" i="5" s="1"/>
  <c r="E291" i="5"/>
  <c r="F291" i="5" s="1"/>
  <c r="E292" i="5"/>
  <c r="F292" i="5" s="1"/>
  <c r="E293" i="5"/>
  <c r="F293" i="5" s="1"/>
  <c r="E294" i="5"/>
  <c r="F294" i="5" s="1"/>
  <c r="E295" i="5"/>
  <c r="F295" i="5" s="1"/>
  <c r="E296" i="5"/>
  <c r="F296" i="5" s="1"/>
  <c r="E297" i="5"/>
  <c r="F297" i="5" s="1"/>
  <c r="E298" i="5"/>
  <c r="F298" i="5" s="1"/>
  <c r="E299" i="5"/>
  <c r="F299" i="5" s="1"/>
  <c r="E300" i="5"/>
  <c r="F300" i="5" s="1"/>
  <c r="E301" i="5"/>
  <c r="F301" i="5" s="1"/>
  <c r="E302" i="5"/>
  <c r="F302" i="5" s="1"/>
  <c r="E303" i="5"/>
  <c r="F303" i="5" s="1"/>
  <c r="E304" i="5"/>
  <c r="F304" i="5" s="1"/>
  <c r="E305" i="5"/>
  <c r="F305" i="5" s="1"/>
  <c r="E306" i="5"/>
  <c r="F306" i="5" s="1"/>
  <c r="E307" i="5"/>
  <c r="F307" i="5" s="1"/>
  <c r="E308" i="5"/>
  <c r="F308" i="5" s="1"/>
  <c r="E309" i="5"/>
  <c r="F309" i="5" s="1"/>
  <c r="E310" i="5"/>
  <c r="F310" i="5" s="1"/>
  <c r="E311" i="5"/>
  <c r="F311" i="5" s="1"/>
  <c r="E312" i="5"/>
  <c r="F312" i="5" s="1"/>
  <c r="E313" i="5"/>
  <c r="F313" i="5" s="1"/>
  <c r="E314" i="5"/>
  <c r="F314" i="5" s="1"/>
  <c r="E315" i="5"/>
  <c r="F315" i="5" s="1"/>
  <c r="E316" i="5"/>
  <c r="F316" i="5" s="1"/>
  <c r="E317" i="5"/>
  <c r="F317" i="5" s="1"/>
  <c r="E318" i="5"/>
  <c r="F318" i="5" s="1"/>
  <c r="E319" i="5"/>
  <c r="F319" i="5" s="1"/>
  <c r="E320" i="5"/>
  <c r="F320" i="5" s="1"/>
  <c r="E321" i="5"/>
  <c r="F321" i="5" s="1"/>
  <c r="E322" i="5"/>
  <c r="F322" i="5" s="1"/>
  <c r="E323" i="5"/>
  <c r="F323" i="5" s="1"/>
  <c r="E324" i="5"/>
  <c r="F324" i="5" s="1"/>
  <c r="E325" i="5"/>
  <c r="F325" i="5" s="1"/>
  <c r="E326" i="5"/>
  <c r="F326" i="5" s="1"/>
  <c r="E327" i="5"/>
  <c r="F327" i="5" s="1"/>
  <c r="E328" i="5"/>
  <c r="F328" i="5" s="1"/>
  <c r="E329" i="5"/>
  <c r="F329" i="5" s="1"/>
  <c r="E330" i="5"/>
  <c r="F330" i="5" s="1"/>
  <c r="E331" i="5"/>
  <c r="F331" i="5" s="1"/>
  <c r="E332" i="5"/>
  <c r="F332" i="5" s="1"/>
  <c r="E333" i="5"/>
  <c r="F333" i="5" s="1"/>
  <c r="E334" i="5"/>
  <c r="F334" i="5" s="1"/>
  <c r="E335" i="5"/>
  <c r="F335" i="5" s="1"/>
  <c r="E336" i="5"/>
  <c r="F336" i="5" s="1"/>
  <c r="E337" i="5"/>
  <c r="F337" i="5" s="1"/>
  <c r="E338" i="5"/>
  <c r="F338" i="5" s="1"/>
  <c r="E339" i="5"/>
  <c r="F339" i="5" s="1"/>
  <c r="E340" i="5"/>
  <c r="F340" i="5" s="1"/>
  <c r="E341" i="5"/>
  <c r="F341" i="5" s="1"/>
  <c r="E342" i="5"/>
  <c r="F342" i="5" s="1"/>
  <c r="E343" i="5"/>
  <c r="F343" i="5" s="1"/>
  <c r="E344" i="5"/>
  <c r="F344" i="5" s="1"/>
  <c r="E345" i="5"/>
  <c r="F345" i="5" s="1"/>
  <c r="E346" i="5"/>
  <c r="F346" i="5" s="1"/>
  <c r="E347" i="5"/>
  <c r="F347" i="5" s="1"/>
  <c r="E348" i="5"/>
  <c r="F348" i="5" s="1"/>
  <c r="E349" i="5"/>
  <c r="F349" i="5" s="1"/>
  <c r="E350" i="5"/>
  <c r="F350" i="5" s="1"/>
  <c r="E351" i="5"/>
  <c r="F351" i="5" s="1"/>
  <c r="E352" i="5"/>
  <c r="F352" i="5" s="1"/>
  <c r="E353" i="5"/>
  <c r="F353" i="5" s="1"/>
  <c r="E354" i="5"/>
  <c r="F354" i="5" s="1"/>
  <c r="E355" i="5"/>
  <c r="F355" i="5" s="1"/>
  <c r="E356" i="5"/>
  <c r="F356" i="5" s="1"/>
  <c r="E357" i="5"/>
  <c r="F357" i="5" s="1"/>
  <c r="E358" i="5"/>
  <c r="F358" i="5" s="1"/>
  <c r="E359" i="5"/>
  <c r="F359" i="5" s="1"/>
  <c r="E360" i="5"/>
  <c r="F360" i="5" s="1"/>
  <c r="E361" i="5"/>
  <c r="F361" i="5" s="1"/>
  <c r="E362" i="5"/>
  <c r="F362" i="5" s="1"/>
  <c r="E363" i="5"/>
  <c r="F363" i="5" s="1"/>
  <c r="E364" i="5"/>
  <c r="F364" i="5" s="1"/>
  <c r="E365" i="5"/>
  <c r="F365" i="5" s="1"/>
  <c r="E366" i="5"/>
  <c r="F366" i="5" s="1"/>
  <c r="E367" i="5"/>
  <c r="F367" i="5" s="1"/>
  <c r="E368" i="5"/>
  <c r="F368" i="5" s="1"/>
  <c r="E369" i="5"/>
  <c r="F369" i="5" s="1"/>
  <c r="E370" i="5"/>
  <c r="F370" i="5" s="1"/>
  <c r="E371" i="5"/>
  <c r="F371" i="5" s="1"/>
  <c r="E372" i="5"/>
  <c r="F372" i="5" s="1"/>
  <c r="E373" i="5"/>
  <c r="F373" i="5" s="1"/>
  <c r="E374" i="5"/>
  <c r="F374" i="5" s="1"/>
  <c r="E375" i="5"/>
  <c r="F375" i="5" s="1"/>
  <c r="E376" i="5"/>
  <c r="F376" i="5" s="1"/>
  <c r="E377" i="5"/>
  <c r="F377" i="5" s="1"/>
  <c r="E378" i="5"/>
  <c r="F378" i="5" s="1"/>
  <c r="E379" i="5"/>
  <c r="F379" i="5" s="1"/>
  <c r="E380" i="5"/>
  <c r="F380" i="5" s="1"/>
  <c r="E381" i="5"/>
  <c r="F381" i="5" s="1"/>
  <c r="E382" i="5"/>
  <c r="F382" i="5" s="1"/>
  <c r="E383" i="5"/>
  <c r="F383" i="5" s="1"/>
  <c r="E384" i="5"/>
  <c r="F384" i="5" s="1"/>
  <c r="E385" i="5"/>
  <c r="F385" i="5" s="1"/>
  <c r="E386" i="5"/>
  <c r="F386" i="5" s="1"/>
  <c r="E387" i="5"/>
  <c r="F387" i="5" s="1"/>
  <c r="E388" i="5"/>
  <c r="F388" i="5" s="1"/>
  <c r="E389" i="5"/>
  <c r="F389" i="5" s="1"/>
  <c r="E390" i="5"/>
  <c r="F390" i="5" s="1"/>
  <c r="E391" i="5"/>
  <c r="F391" i="5" s="1"/>
  <c r="E392" i="5"/>
  <c r="F392" i="5" s="1"/>
  <c r="E393" i="5"/>
  <c r="F393" i="5" s="1"/>
  <c r="E394" i="5"/>
  <c r="F394" i="5" s="1"/>
  <c r="E395" i="5"/>
  <c r="F395" i="5" s="1"/>
  <c r="E396" i="5"/>
  <c r="F396" i="5" s="1"/>
  <c r="E397" i="5"/>
  <c r="F397" i="5" s="1"/>
  <c r="E398" i="5"/>
  <c r="F398" i="5" s="1"/>
  <c r="E399" i="5"/>
  <c r="F399" i="5" s="1"/>
  <c r="E400" i="5"/>
  <c r="F400" i="5" s="1"/>
  <c r="E401" i="5"/>
  <c r="F401" i="5" s="1"/>
  <c r="E402" i="5"/>
  <c r="F402" i="5" s="1"/>
  <c r="E403" i="5"/>
  <c r="F403" i="5" s="1"/>
  <c r="E404" i="5"/>
  <c r="F404" i="5" s="1"/>
  <c r="E405" i="5"/>
  <c r="F405" i="5" s="1"/>
  <c r="E406" i="5"/>
  <c r="F406" i="5" s="1"/>
  <c r="E407" i="5"/>
  <c r="F407" i="5" s="1"/>
  <c r="E408" i="5"/>
  <c r="F408" i="5" s="1"/>
  <c r="E409" i="5"/>
  <c r="F409" i="5" s="1"/>
  <c r="E410" i="5"/>
  <c r="F410" i="5" s="1"/>
  <c r="E411" i="5"/>
  <c r="F411" i="5" s="1"/>
  <c r="E412" i="5"/>
  <c r="F412" i="5" s="1"/>
  <c r="E413" i="5"/>
  <c r="F413" i="5" s="1"/>
  <c r="E414" i="5"/>
  <c r="F414" i="5" s="1"/>
  <c r="E415" i="5"/>
  <c r="F415" i="5" s="1"/>
  <c r="E416" i="5"/>
  <c r="F416" i="5" s="1"/>
  <c r="E417" i="5"/>
  <c r="F417" i="5" s="1"/>
  <c r="E418" i="5"/>
  <c r="F418" i="5" s="1"/>
  <c r="E419" i="5"/>
  <c r="F419" i="5" s="1"/>
  <c r="E420" i="5"/>
  <c r="F420" i="5" s="1"/>
  <c r="E421" i="5"/>
  <c r="F421" i="5" s="1"/>
  <c r="E422" i="5"/>
  <c r="F422" i="5" s="1"/>
  <c r="E423" i="5"/>
  <c r="F423" i="5" s="1"/>
  <c r="E424" i="5"/>
  <c r="F424" i="5" s="1"/>
  <c r="E425" i="5"/>
  <c r="F425" i="5" s="1"/>
  <c r="E426" i="5"/>
  <c r="F426" i="5" s="1"/>
  <c r="E427" i="5"/>
  <c r="F427" i="5" s="1"/>
  <c r="E428" i="5"/>
  <c r="F428" i="5" s="1"/>
  <c r="E429" i="5"/>
  <c r="F429" i="5" s="1"/>
  <c r="E430" i="5"/>
  <c r="F430" i="5" s="1"/>
  <c r="E431" i="5"/>
  <c r="F431" i="5" s="1"/>
  <c r="E432" i="5"/>
  <c r="F432" i="5" s="1"/>
  <c r="E433" i="5"/>
  <c r="F433" i="5" s="1"/>
  <c r="E434" i="5"/>
  <c r="F434" i="5" s="1"/>
  <c r="E435" i="5"/>
  <c r="F435" i="5" s="1"/>
  <c r="E436" i="5"/>
  <c r="F436" i="5" s="1"/>
  <c r="E437" i="5"/>
  <c r="F437" i="5" s="1"/>
  <c r="E438" i="5"/>
  <c r="F438" i="5" s="1"/>
  <c r="E439" i="5"/>
  <c r="F439" i="5" s="1"/>
  <c r="E440" i="5"/>
  <c r="F440" i="5" s="1"/>
  <c r="E441" i="5"/>
  <c r="F441" i="5" s="1"/>
  <c r="E442" i="5"/>
  <c r="F442" i="5" s="1"/>
  <c r="E443" i="5"/>
  <c r="F443" i="5" s="1"/>
  <c r="E444" i="5"/>
  <c r="F444" i="5" s="1"/>
  <c r="E445" i="5"/>
  <c r="F445" i="5" s="1"/>
  <c r="E446" i="5"/>
  <c r="F446" i="5" s="1"/>
  <c r="E447" i="5"/>
  <c r="F447" i="5" s="1"/>
  <c r="E448" i="5"/>
  <c r="F448" i="5" s="1"/>
  <c r="E449" i="5"/>
  <c r="F449" i="5" s="1"/>
  <c r="E450" i="5"/>
  <c r="F450" i="5" s="1"/>
  <c r="E451" i="5"/>
  <c r="F451" i="5" s="1"/>
  <c r="E452" i="5"/>
  <c r="F452" i="5" s="1"/>
  <c r="E453" i="5"/>
  <c r="F453" i="5" s="1"/>
  <c r="E454" i="5"/>
  <c r="F454" i="5" s="1"/>
  <c r="E455" i="5"/>
  <c r="F455" i="5" s="1"/>
  <c r="E456" i="5"/>
  <c r="F456" i="5" s="1"/>
  <c r="E457" i="5"/>
  <c r="F457" i="5" s="1"/>
  <c r="E458" i="5"/>
  <c r="F458" i="5" s="1"/>
  <c r="E459" i="5"/>
  <c r="F459" i="5" s="1"/>
  <c r="E460" i="5"/>
  <c r="F460" i="5" s="1"/>
  <c r="E461" i="5"/>
  <c r="F461" i="5" s="1"/>
  <c r="E462" i="5"/>
  <c r="F462" i="5" s="1"/>
  <c r="E463" i="5"/>
  <c r="F463" i="5" s="1"/>
  <c r="E464" i="5"/>
  <c r="F464" i="5" s="1"/>
  <c r="E465" i="5"/>
  <c r="F465" i="5" s="1"/>
  <c r="E466" i="5"/>
  <c r="F466" i="5" s="1"/>
  <c r="E467" i="5"/>
  <c r="F467" i="5" s="1"/>
  <c r="E468" i="5"/>
  <c r="F468" i="5" s="1"/>
  <c r="E469" i="5"/>
  <c r="F469" i="5" s="1"/>
  <c r="E470" i="5"/>
  <c r="F470" i="5" s="1"/>
  <c r="E471" i="5"/>
  <c r="F471" i="5" s="1"/>
  <c r="E472" i="5"/>
  <c r="F472" i="5" s="1"/>
  <c r="E473" i="5"/>
  <c r="F473" i="5" s="1"/>
  <c r="E474" i="5"/>
  <c r="F474" i="5" s="1"/>
  <c r="E475" i="5"/>
  <c r="F475" i="5" s="1"/>
  <c r="E476" i="5"/>
  <c r="F476" i="5" s="1"/>
  <c r="E477" i="5"/>
  <c r="F477" i="5" s="1"/>
  <c r="E478" i="5"/>
  <c r="F478" i="5" s="1"/>
  <c r="E479" i="5"/>
  <c r="F479" i="5" s="1"/>
  <c r="E480" i="5"/>
  <c r="F480" i="5" s="1"/>
  <c r="E481" i="5"/>
  <c r="F481" i="5" s="1"/>
  <c r="E482" i="5"/>
  <c r="F482" i="5" s="1"/>
  <c r="E483" i="5"/>
  <c r="F483" i="5" s="1"/>
  <c r="E484" i="5"/>
  <c r="F484" i="5" s="1"/>
  <c r="E485" i="5"/>
  <c r="F485" i="5" s="1"/>
  <c r="E486" i="5"/>
  <c r="F486" i="5" s="1"/>
  <c r="E487" i="5"/>
  <c r="F487" i="5" s="1"/>
  <c r="E488" i="5"/>
  <c r="F488" i="5" s="1"/>
  <c r="E489" i="5"/>
  <c r="F489" i="5" s="1"/>
  <c r="E490" i="5"/>
  <c r="F490" i="5" s="1"/>
  <c r="E491" i="5"/>
  <c r="F491" i="5" s="1"/>
  <c r="E492" i="5"/>
  <c r="F492" i="5" s="1"/>
  <c r="E493" i="5"/>
  <c r="F493" i="5" s="1"/>
  <c r="E494" i="5"/>
  <c r="F494" i="5" s="1"/>
  <c r="E495" i="5"/>
  <c r="F495" i="5" s="1"/>
  <c r="E496" i="5"/>
  <c r="F496" i="5" s="1"/>
  <c r="E497" i="5"/>
  <c r="F497" i="5" s="1"/>
  <c r="E498" i="5"/>
  <c r="F498" i="5" s="1"/>
  <c r="E499" i="5"/>
  <c r="F499" i="5" s="1"/>
  <c r="E500" i="5"/>
  <c r="F500" i="5" s="1"/>
  <c r="E501" i="5"/>
  <c r="F501" i="5" s="1"/>
  <c r="E502" i="5"/>
  <c r="F502" i="5" s="1"/>
  <c r="E503" i="5"/>
  <c r="F503" i="5" s="1"/>
  <c r="E504" i="5"/>
  <c r="F504" i="5" s="1"/>
  <c r="E505" i="5"/>
  <c r="F505" i="5" s="1"/>
  <c r="E506" i="5"/>
  <c r="F506" i="5" s="1"/>
  <c r="E507" i="5"/>
  <c r="F507" i="5" s="1"/>
  <c r="E508" i="5"/>
  <c r="F508" i="5" s="1"/>
  <c r="E509" i="5"/>
  <c r="F509" i="5" s="1"/>
  <c r="E510" i="5"/>
  <c r="F510" i="5" s="1"/>
  <c r="E511" i="5"/>
  <c r="F511" i="5" s="1"/>
  <c r="E512" i="5"/>
  <c r="F512" i="5" s="1"/>
  <c r="E513" i="5"/>
  <c r="F513" i="5" s="1"/>
  <c r="E514" i="5"/>
  <c r="F514" i="5" s="1"/>
  <c r="E515" i="5"/>
  <c r="F515" i="5" s="1"/>
  <c r="E516" i="5"/>
  <c r="F516" i="5" s="1"/>
  <c r="E517" i="5"/>
  <c r="F517" i="5" s="1"/>
  <c r="E518" i="5"/>
  <c r="F518" i="5" s="1"/>
  <c r="E519" i="5"/>
  <c r="F519" i="5" s="1"/>
  <c r="E520" i="5"/>
  <c r="F520" i="5" s="1"/>
  <c r="E521" i="5"/>
  <c r="F521" i="5" s="1"/>
  <c r="E522" i="5"/>
  <c r="F522" i="5" s="1"/>
  <c r="E523" i="5"/>
  <c r="F523" i="5" s="1"/>
  <c r="E524" i="5"/>
  <c r="F524" i="5" s="1"/>
  <c r="E525" i="5"/>
  <c r="F525" i="5" s="1"/>
  <c r="E526" i="5"/>
  <c r="F526" i="5" s="1"/>
  <c r="E527" i="5"/>
  <c r="F527" i="5" s="1"/>
  <c r="E528" i="5"/>
  <c r="F528" i="5" s="1"/>
  <c r="E529" i="5"/>
  <c r="F529" i="5" s="1"/>
  <c r="E530" i="5"/>
  <c r="F530" i="5" s="1"/>
  <c r="E531" i="5"/>
  <c r="F531" i="5" s="1"/>
  <c r="E532" i="5"/>
  <c r="F532" i="5" s="1"/>
  <c r="E533" i="5"/>
  <c r="F533" i="5" s="1"/>
  <c r="E534" i="5"/>
  <c r="F534" i="5" s="1"/>
  <c r="E535" i="5"/>
  <c r="F535" i="5" s="1"/>
  <c r="E536" i="5"/>
  <c r="F536" i="5" s="1"/>
  <c r="E537" i="5"/>
  <c r="F537" i="5" s="1"/>
  <c r="E538" i="5"/>
  <c r="F538" i="5" s="1"/>
  <c r="E539" i="5"/>
  <c r="F539" i="5" s="1"/>
  <c r="E540" i="5"/>
  <c r="F540" i="5" s="1"/>
  <c r="E541" i="5"/>
  <c r="F541" i="5" s="1"/>
  <c r="E542" i="5"/>
  <c r="F542" i="5" s="1"/>
  <c r="E543" i="5"/>
  <c r="F543" i="5" s="1"/>
  <c r="E544" i="5"/>
  <c r="F544" i="5" s="1"/>
  <c r="E545" i="5"/>
  <c r="F545" i="5" s="1"/>
  <c r="E546" i="5"/>
  <c r="F546" i="5" s="1"/>
  <c r="E547" i="5"/>
  <c r="F547" i="5" s="1"/>
  <c r="E548" i="5"/>
  <c r="F548" i="5" s="1"/>
  <c r="E549" i="5"/>
  <c r="F549" i="5" s="1"/>
  <c r="E550" i="5"/>
  <c r="F550" i="5" s="1"/>
  <c r="E551" i="5"/>
  <c r="F551" i="5" s="1"/>
  <c r="E552" i="5"/>
  <c r="F552" i="5" s="1"/>
  <c r="E553" i="5"/>
  <c r="F553" i="5" s="1"/>
  <c r="E554" i="5"/>
  <c r="F554" i="5" s="1"/>
  <c r="E555" i="5"/>
  <c r="F555" i="5" s="1"/>
  <c r="E556" i="5"/>
  <c r="F556" i="5" s="1"/>
  <c r="E557" i="5"/>
  <c r="F557" i="5" s="1"/>
  <c r="E558" i="5"/>
  <c r="F558" i="5" s="1"/>
  <c r="E559" i="5"/>
  <c r="F559" i="5" s="1"/>
  <c r="E560" i="5"/>
  <c r="F560" i="5" s="1"/>
  <c r="E561" i="5"/>
  <c r="F561" i="5" s="1"/>
  <c r="E562" i="5"/>
  <c r="F562" i="5" s="1"/>
  <c r="E563" i="5"/>
  <c r="F563" i="5" s="1"/>
  <c r="E564" i="5"/>
  <c r="F564" i="5" s="1"/>
  <c r="E565" i="5"/>
  <c r="F565" i="5" s="1"/>
  <c r="E566" i="5"/>
  <c r="F566" i="5" s="1"/>
  <c r="E567" i="5"/>
  <c r="F567" i="5" s="1"/>
  <c r="E568" i="5"/>
  <c r="F568" i="5" s="1"/>
  <c r="E569" i="5"/>
  <c r="F569" i="5" s="1"/>
  <c r="E570" i="5"/>
  <c r="F570" i="5" s="1"/>
  <c r="E571" i="5"/>
  <c r="F571" i="5" s="1"/>
  <c r="E572" i="5"/>
  <c r="F572" i="5" s="1"/>
  <c r="E573" i="5"/>
  <c r="F573" i="5" s="1"/>
  <c r="E574" i="5"/>
  <c r="F574" i="5" s="1"/>
  <c r="E575" i="5"/>
  <c r="F575" i="5" s="1"/>
  <c r="E576" i="5"/>
  <c r="F576" i="5" s="1"/>
  <c r="E577" i="5"/>
  <c r="F577" i="5" s="1"/>
  <c r="E578" i="5"/>
  <c r="F578" i="5" s="1"/>
  <c r="E579" i="5"/>
  <c r="F579" i="5" s="1"/>
  <c r="E580" i="5"/>
  <c r="F580" i="5" s="1"/>
  <c r="E581" i="5"/>
  <c r="F581" i="5" s="1"/>
  <c r="E582" i="5"/>
  <c r="F582" i="5" s="1"/>
  <c r="E583" i="5"/>
  <c r="F583" i="5" s="1"/>
  <c r="E584" i="5"/>
  <c r="F584" i="5" s="1"/>
  <c r="E585" i="5"/>
  <c r="F585" i="5" s="1"/>
  <c r="E586" i="5"/>
  <c r="F586" i="5" s="1"/>
  <c r="E587" i="5"/>
  <c r="F587" i="5" s="1"/>
  <c r="E588" i="5"/>
  <c r="F588" i="5" s="1"/>
  <c r="E589" i="5"/>
  <c r="F589" i="5" s="1"/>
  <c r="E590" i="5"/>
  <c r="F590" i="5" s="1"/>
  <c r="E591" i="5"/>
  <c r="F591" i="5" s="1"/>
  <c r="E592" i="5"/>
  <c r="F592" i="5" s="1"/>
  <c r="E593" i="5"/>
  <c r="F593" i="5" s="1"/>
  <c r="E594" i="5"/>
  <c r="F594" i="5" s="1"/>
  <c r="E595" i="5"/>
  <c r="F595" i="5" s="1"/>
  <c r="E596" i="5"/>
  <c r="F596" i="5" s="1"/>
  <c r="E597" i="5"/>
  <c r="F597" i="5" s="1"/>
  <c r="E598" i="5"/>
  <c r="F598" i="5" s="1"/>
  <c r="E599" i="5"/>
  <c r="F599" i="5" s="1"/>
  <c r="E600" i="5"/>
  <c r="F600" i="5" s="1"/>
  <c r="E601" i="5"/>
  <c r="F601" i="5" s="1"/>
  <c r="E602" i="5"/>
  <c r="F602" i="5" s="1"/>
  <c r="E603" i="5"/>
  <c r="F603" i="5" s="1"/>
  <c r="E604" i="5"/>
  <c r="F604" i="5" s="1"/>
  <c r="E605" i="5"/>
  <c r="F605" i="5" s="1"/>
  <c r="E606" i="5"/>
  <c r="F606" i="5" s="1"/>
  <c r="E607" i="5"/>
  <c r="F607" i="5" s="1"/>
  <c r="E608" i="5"/>
  <c r="F608" i="5" s="1"/>
  <c r="E609" i="5"/>
  <c r="F609" i="5" s="1"/>
  <c r="E610" i="5"/>
  <c r="F610" i="5" s="1"/>
  <c r="E611" i="5"/>
  <c r="F611" i="5" s="1"/>
  <c r="E612" i="5"/>
  <c r="F612" i="5" s="1"/>
  <c r="E613" i="5"/>
  <c r="F613" i="5" s="1"/>
  <c r="E614" i="5"/>
  <c r="F614" i="5" s="1"/>
  <c r="E615" i="5"/>
  <c r="F615" i="5" s="1"/>
  <c r="E616" i="5"/>
  <c r="F616" i="5" s="1"/>
  <c r="E617" i="5"/>
  <c r="F617" i="5" s="1"/>
  <c r="E618" i="5"/>
  <c r="F618" i="5" s="1"/>
  <c r="E619" i="5"/>
  <c r="F619" i="5" s="1"/>
  <c r="E620" i="5"/>
  <c r="F620" i="5" s="1"/>
  <c r="E621" i="5"/>
  <c r="F621" i="5" s="1"/>
  <c r="E622" i="5"/>
  <c r="F622" i="5" s="1"/>
  <c r="E623" i="5"/>
  <c r="F623" i="5" s="1"/>
  <c r="E624" i="5"/>
  <c r="F624" i="5" s="1"/>
  <c r="E625" i="5"/>
  <c r="F625" i="5" s="1"/>
  <c r="E626" i="5"/>
  <c r="F626" i="5" s="1"/>
  <c r="E627" i="5"/>
  <c r="F627" i="5" s="1"/>
  <c r="E628" i="5"/>
  <c r="F628" i="5" s="1"/>
  <c r="E629" i="5"/>
  <c r="F629" i="5" s="1"/>
  <c r="E630" i="5"/>
  <c r="F630" i="5" s="1"/>
  <c r="E631" i="5"/>
  <c r="F631" i="5" s="1"/>
  <c r="E632" i="5"/>
  <c r="F632" i="5" s="1"/>
  <c r="E633" i="5"/>
  <c r="F633" i="5" s="1"/>
  <c r="E634" i="5"/>
  <c r="F634" i="5" s="1"/>
  <c r="E635" i="5"/>
  <c r="F635" i="5" s="1"/>
  <c r="E636" i="5"/>
  <c r="F636" i="5" s="1"/>
  <c r="E637" i="5"/>
  <c r="F637" i="5" s="1"/>
  <c r="E638" i="5"/>
  <c r="F638" i="5" s="1"/>
  <c r="E639" i="5"/>
  <c r="F639" i="5" s="1"/>
  <c r="E640" i="5"/>
  <c r="F640" i="5" s="1"/>
  <c r="E641" i="5"/>
  <c r="F641" i="5" s="1"/>
  <c r="E642" i="5"/>
  <c r="F642" i="5" s="1"/>
  <c r="E643" i="5"/>
  <c r="F643" i="5" s="1"/>
  <c r="E644" i="5"/>
  <c r="F644" i="5" s="1"/>
  <c r="E645" i="5"/>
  <c r="F645" i="5" s="1"/>
  <c r="E646" i="5"/>
  <c r="F646" i="5" s="1"/>
  <c r="E647" i="5"/>
  <c r="F647" i="5" s="1"/>
  <c r="E648" i="5"/>
  <c r="F648" i="5" s="1"/>
  <c r="E649" i="5"/>
  <c r="F649" i="5" s="1"/>
  <c r="E650" i="5"/>
  <c r="F650" i="5" s="1"/>
  <c r="E651" i="5"/>
  <c r="F651" i="5" s="1"/>
  <c r="E652" i="5"/>
  <c r="F652" i="5" s="1"/>
  <c r="E653" i="5"/>
  <c r="F653" i="5" s="1"/>
  <c r="E654" i="5"/>
  <c r="F654" i="5" s="1"/>
  <c r="E655" i="5"/>
  <c r="F655" i="5" s="1"/>
  <c r="E656" i="5"/>
  <c r="F656" i="5" s="1"/>
  <c r="E657" i="5"/>
  <c r="F657" i="5" s="1"/>
  <c r="E658" i="5"/>
  <c r="F658" i="5" s="1"/>
  <c r="E659" i="5"/>
  <c r="F659" i="5" s="1"/>
  <c r="E660" i="5"/>
  <c r="F660" i="5" s="1"/>
  <c r="E661" i="5"/>
  <c r="F661" i="5" s="1"/>
  <c r="E662" i="5"/>
  <c r="F662" i="5" s="1"/>
  <c r="E663" i="5"/>
  <c r="F663" i="5" s="1"/>
  <c r="E664" i="5"/>
  <c r="F664" i="5" s="1"/>
  <c r="E665" i="5"/>
  <c r="F665" i="5" s="1"/>
  <c r="E666" i="5"/>
  <c r="F666" i="5" s="1"/>
  <c r="E667" i="5"/>
  <c r="F667" i="5" s="1"/>
  <c r="E668" i="5"/>
  <c r="F668" i="5" s="1"/>
  <c r="E669" i="5"/>
  <c r="F669" i="5" s="1"/>
  <c r="E670" i="5"/>
  <c r="F670" i="5" s="1"/>
  <c r="E671" i="5"/>
  <c r="F671" i="5" s="1"/>
  <c r="E672" i="5"/>
  <c r="F672" i="5" s="1"/>
  <c r="E673" i="5"/>
  <c r="F673" i="5" s="1"/>
  <c r="E674" i="5"/>
  <c r="F674" i="5" s="1"/>
  <c r="E675" i="5"/>
  <c r="F675" i="5" s="1"/>
  <c r="E676" i="5"/>
  <c r="F676" i="5" s="1"/>
  <c r="E677" i="5"/>
  <c r="F677" i="5" s="1"/>
  <c r="E678" i="5"/>
  <c r="F678" i="5" s="1"/>
  <c r="E1" i="5"/>
  <c r="N3" i="7"/>
  <c r="G11" i="7" a="1"/>
  <c r="G11" i="7" s="1"/>
  <c r="H11" i="7" a="1"/>
  <c r="H11" i="7" s="1"/>
  <c r="I11" i="7" a="1"/>
  <c r="I11" i="7" s="1"/>
  <c r="J11" i="7" a="1"/>
  <c r="J11" i="7" s="1"/>
  <c r="K11" i="7" a="1"/>
  <c r="K11" i="7" s="1"/>
  <c r="L11" i="7" a="1"/>
  <c r="L11" i="7" s="1"/>
  <c r="M11" i="7" a="1"/>
  <c r="M11" i="7" s="1"/>
  <c r="N11" i="7" a="1"/>
  <c r="N11" i="7" s="1"/>
  <c r="O11" i="7" a="1"/>
  <c r="O11" i="7" s="1"/>
  <c r="G12" i="7" a="1"/>
  <c r="G12" i="7" s="1"/>
  <c r="H12" i="7" a="1"/>
  <c r="H12" i="7" s="1"/>
  <c r="I12" i="7" a="1"/>
  <c r="I12" i="7" s="1"/>
  <c r="J12" i="7" a="1"/>
  <c r="J12" i="7" s="1"/>
  <c r="K12" i="7" a="1"/>
  <c r="K12" i="7" s="1"/>
  <c r="L12" i="7" a="1"/>
  <c r="L12" i="7" s="1"/>
  <c r="M12" i="7" a="1"/>
  <c r="M12" i="7" s="1"/>
  <c r="N12" i="7" a="1"/>
  <c r="N12" i="7" s="1"/>
  <c r="O12" i="7" a="1"/>
  <c r="O12" i="7" s="1"/>
  <c r="G13" i="7" a="1"/>
  <c r="G13" i="7" s="1"/>
  <c r="H13" i="7" a="1"/>
  <c r="H13" i="7" s="1"/>
  <c r="I13" i="7" a="1"/>
  <c r="I13" i="7" s="1"/>
  <c r="J13" i="7" a="1"/>
  <c r="J13" i="7" s="1"/>
  <c r="K13" i="7" a="1"/>
  <c r="K13" i="7" s="1"/>
  <c r="L13" i="7" a="1"/>
  <c r="L13" i="7" s="1"/>
  <c r="M13" i="7" a="1"/>
  <c r="M13" i="7" s="1"/>
  <c r="N13" i="7" a="1"/>
  <c r="N13" i="7" s="1"/>
  <c r="O13" i="7" a="1"/>
  <c r="O13" i="7" s="1"/>
  <c r="G14" i="7" a="1"/>
  <c r="G14" i="7" s="1"/>
  <c r="H14" i="7" a="1"/>
  <c r="H14" i="7" s="1"/>
  <c r="I14" i="7" a="1"/>
  <c r="I14" i="7" s="1"/>
  <c r="J14" i="7" a="1"/>
  <c r="J14" i="7" s="1"/>
  <c r="K14" i="7" a="1"/>
  <c r="K14" i="7" s="1"/>
  <c r="L14" i="7" a="1"/>
  <c r="L14" i="7" s="1"/>
  <c r="M14" i="7" a="1"/>
  <c r="M14" i="7" s="1"/>
  <c r="N14" i="7" a="1"/>
  <c r="N14" i="7" s="1"/>
  <c r="O14" i="7" a="1"/>
  <c r="O14" i="7" s="1"/>
  <c r="G15" i="7" a="1"/>
  <c r="G15" i="7" s="1"/>
  <c r="H15" i="7" a="1"/>
  <c r="H15" i="7" s="1"/>
  <c r="I15" i="7" a="1"/>
  <c r="I15" i="7" s="1"/>
  <c r="J15" i="7" a="1"/>
  <c r="J15" i="7" s="1"/>
  <c r="K15" i="7" a="1"/>
  <c r="K15" i="7" s="1"/>
  <c r="L15" i="7" a="1"/>
  <c r="L15" i="7" s="1"/>
  <c r="M15" i="7" a="1"/>
  <c r="M15" i="7" s="1"/>
  <c r="N15" i="7" a="1"/>
  <c r="N15" i="7" s="1"/>
  <c r="O15" i="7" a="1"/>
  <c r="O15" i="7" s="1"/>
  <c r="G16" i="7" a="1"/>
  <c r="G16" i="7" s="1"/>
  <c r="H16" i="7" a="1"/>
  <c r="H16" i="7" s="1"/>
  <c r="I16" i="7" a="1"/>
  <c r="I16" i="7" s="1"/>
  <c r="J16" i="7" a="1"/>
  <c r="J16" i="7" s="1"/>
  <c r="K16" i="7" a="1"/>
  <c r="K16" i="7" s="1"/>
  <c r="L16" i="7" a="1"/>
  <c r="L16" i="7" s="1"/>
  <c r="M16" i="7" a="1"/>
  <c r="M16" i="7" s="1"/>
  <c r="N16" i="7" a="1"/>
  <c r="N16" i="7" s="1"/>
  <c r="O16" i="7" a="1"/>
  <c r="O16" i="7" s="1"/>
  <c r="G17" i="7" a="1"/>
  <c r="G17" i="7" s="1"/>
  <c r="H17" i="7" a="1"/>
  <c r="H17" i="7" s="1"/>
  <c r="I17" i="7" a="1"/>
  <c r="I17" i="7" s="1"/>
  <c r="J17" i="7" a="1"/>
  <c r="J17" i="7" s="1"/>
  <c r="K17" i="7" a="1"/>
  <c r="K17" i="7" s="1"/>
  <c r="L17" i="7" a="1"/>
  <c r="L17" i="7" s="1"/>
  <c r="M17" i="7" a="1"/>
  <c r="M17" i="7" s="1"/>
  <c r="N17" i="7" a="1"/>
  <c r="N17" i="7" s="1"/>
  <c r="O17" i="7" a="1"/>
  <c r="O17" i="7" s="1"/>
  <c r="G18" i="7" a="1"/>
  <c r="G18" i="7" s="1"/>
  <c r="H18" i="7" a="1"/>
  <c r="H18" i="7" s="1"/>
  <c r="I18" i="7" a="1"/>
  <c r="I18" i="7" s="1"/>
  <c r="J18" i="7" a="1"/>
  <c r="J18" i="7" s="1"/>
  <c r="K18" i="7" a="1"/>
  <c r="K18" i="7" s="1"/>
  <c r="L18" i="7" a="1"/>
  <c r="L18" i="7" s="1"/>
  <c r="M18" i="7" a="1"/>
  <c r="M18" i="7" s="1"/>
  <c r="N18" i="7" a="1"/>
  <c r="N18" i="7" s="1"/>
  <c r="O18" i="7" a="1"/>
  <c r="O18" i="7" s="1"/>
  <c r="G19" i="7" a="1"/>
  <c r="G19" i="7" s="1"/>
  <c r="H19" i="7" a="1"/>
  <c r="H19" i="7" s="1"/>
  <c r="I19" i="7" a="1"/>
  <c r="I19" i="7" s="1"/>
  <c r="J19" i="7" a="1"/>
  <c r="J19" i="7" s="1"/>
  <c r="K19" i="7" a="1"/>
  <c r="K19" i="7" s="1"/>
  <c r="L19" i="7" a="1"/>
  <c r="L19" i="7" s="1"/>
  <c r="M19" i="7" a="1"/>
  <c r="M19" i="7" s="1"/>
  <c r="N19" i="7" a="1"/>
  <c r="N19" i="7" s="1"/>
  <c r="O19" i="7" a="1"/>
  <c r="O19" i="7" s="1"/>
  <c r="G20" i="7" a="1"/>
  <c r="G20" i="7" s="1"/>
  <c r="H20" i="7" a="1"/>
  <c r="H20" i="7" s="1"/>
  <c r="I20" i="7" a="1"/>
  <c r="I20" i="7" s="1"/>
  <c r="J20" i="7" a="1"/>
  <c r="J20" i="7" s="1"/>
  <c r="K20" i="7" a="1"/>
  <c r="K20" i="7" s="1"/>
  <c r="L20" i="7" a="1"/>
  <c r="L20" i="7" s="1"/>
  <c r="M20" i="7" a="1"/>
  <c r="M20" i="7" s="1"/>
  <c r="N20" i="7" a="1"/>
  <c r="N20" i="7" s="1"/>
  <c r="O20" i="7" a="1"/>
  <c r="O20" i="7" s="1"/>
  <c r="G21" i="7" a="1"/>
  <c r="G21" i="7" s="1"/>
  <c r="H21" i="7" a="1"/>
  <c r="H21" i="7" s="1"/>
  <c r="I21" i="7" a="1"/>
  <c r="I21" i="7" s="1"/>
  <c r="J21" i="7" a="1"/>
  <c r="J21" i="7" s="1"/>
  <c r="K21" i="7" a="1"/>
  <c r="K21" i="7" s="1"/>
  <c r="L21" i="7" a="1"/>
  <c r="L21" i="7" s="1"/>
  <c r="M21" i="7" a="1"/>
  <c r="M21" i="7" s="1"/>
  <c r="N21" i="7" a="1"/>
  <c r="N21" i="7" s="1"/>
  <c r="O21" i="7" a="1"/>
  <c r="O21" i="7" s="1"/>
  <c r="G22" i="7" a="1"/>
  <c r="G22" i="7" s="1"/>
  <c r="H22" i="7" a="1"/>
  <c r="H22" i="7" s="1"/>
  <c r="I22" i="7" a="1"/>
  <c r="I22" i="7" s="1"/>
  <c r="J22" i="7" a="1"/>
  <c r="J22" i="7" s="1"/>
  <c r="K22" i="7" a="1"/>
  <c r="K22" i="7" s="1"/>
  <c r="L22" i="7" a="1"/>
  <c r="L22" i="7" s="1"/>
  <c r="M22" i="7" a="1"/>
  <c r="M22" i="7" s="1"/>
  <c r="N22" i="7" a="1"/>
  <c r="N22" i="7" s="1"/>
  <c r="O22" i="7" a="1"/>
  <c r="O22" i="7" s="1"/>
  <c r="G23" i="7" a="1"/>
  <c r="G23" i="7" s="1"/>
  <c r="H23" i="7" a="1"/>
  <c r="H23" i="7" s="1"/>
  <c r="I23" i="7" a="1"/>
  <c r="I23" i="7" s="1"/>
  <c r="J23" i="7" a="1"/>
  <c r="J23" i="7" s="1"/>
  <c r="K23" i="7" a="1"/>
  <c r="K23" i="7" s="1"/>
  <c r="L23" i="7" a="1"/>
  <c r="L23" i="7" s="1"/>
  <c r="M23" i="7" a="1"/>
  <c r="M23" i="7" s="1"/>
  <c r="N23" i="7" a="1"/>
  <c r="N23" i="7" s="1"/>
  <c r="O23" i="7" a="1"/>
  <c r="O23" i="7" s="1"/>
  <c r="G24" i="7" a="1"/>
  <c r="G24" i="7" s="1"/>
  <c r="H24" i="7" a="1"/>
  <c r="H24" i="7" s="1"/>
  <c r="I24" i="7" a="1"/>
  <c r="I24" i="7" s="1"/>
  <c r="J24" i="7" a="1"/>
  <c r="J24" i="7" s="1"/>
  <c r="K24" i="7" a="1"/>
  <c r="K24" i="7" s="1"/>
  <c r="L24" i="7" a="1"/>
  <c r="L24" i="7" s="1"/>
  <c r="M24" i="7" a="1"/>
  <c r="M24" i="7" s="1"/>
  <c r="N24" i="7" a="1"/>
  <c r="N24" i="7" s="1"/>
  <c r="O24" i="7" a="1"/>
  <c r="O24" i="7" s="1"/>
  <c r="G25" i="7" a="1"/>
  <c r="G25" i="7" s="1"/>
  <c r="H25" i="7" a="1"/>
  <c r="H25" i="7" s="1"/>
  <c r="I25" i="7" a="1"/>
  <c r="I25" i="7" s="1"/>
  <c r="J25" i="7" a="1"/>
  <c r="J25" i="7" s="1"/>
  <c r="K25" i="7" a="1"/>
  <c r="K25" i="7" s="1"/>
  <c r="L25" i="7" a="1"/>
  <c r="L25" i="7" s="1"/>
  <c r="M25" i="7" a="1"/>
  <c r="M25" i="7" s="1"/>
  <c r="N25" i="7" a="1"/>
  <c r="N25" i="7" s="1"/>
  <c r="O25" i="7" a="1"/>
  <c r="O25" i="7" s="1"/>
  <c r="G26" i="7" a="1"/>
  <c r="G26" i="7" s="1"/>
  <c r="H26" i="7" a="1"/>
  <c r="H26" i="7" s="1"/>
  <c r="I26" i="7" a="1"/>
  <c r="I26" i="7" s="1"/>
  <c r="J26" i="7" a="1"/>
  <c r="J26" i="7" s="1"/>
  <c r="K26" i="7" a="1"/>
  <c r="K26" i="7" s="1"/>
  <c r="L26" i="7" a="1"/>
  <c r="L26" i="7" s="1"/>
  <c r="M26" i="7" a="1"/>
  <c r="M26" i="7" s="1"/>
  <c r="N26" i="7" a="1"/>
  <c r="N26" i="7" s="1"/>
  <c r="O26" i="7" a="1"/>
  <c r="O26" i="7" s="1"/>
  <c r="G27" i="7" a="1"/>
  <c r="G27" i="7" s="1"/>
  <c r="H27" i="7" a="1"/>
  <c r="H27" i="7" s="1"/>
  <c r="I27" i="7" a="1"/>
  <c r="I27" i="7" s="1"/>
  <c r="J27" i="7" a="1"/>
  <c r="J27" i="7" s="1"/>
  <c r="K27" i="7" a="1"/>
  <c r="K27" i="7" s="1"/>
  <c r="L27" i="7" a="1"/>
  <c r="L27" i="7" s="1"/>
  <c r="M27" i="7" a="1"/>
  <c r="M27" i="7" s="1"/>
  <c r="N27" i="7" a="1"/>
  <c r="N27" i="7" s="1"/>
  <c r="O27" i="7" a="1"/>
  <c r="O27" i="7" s="1"/>
  <c r="G28" i="7" a="1"/>
  <c r="G28" i="7" s="1"/>
  <c r="H28" i="7" a="1"/>
  <c r="H28" i="7" s="1"/>
  <c r="I28" i="7" a="1"/>
  <c r="I28" i="7" s="1"/>
  <c r="J28" i="7" a="1"/>
  <c r="J28" i="7" s="1"/>
  <c r="K28" i="7" a="1"/>
  <c r="K28" i="7" s="1"/>
  <c r="L28" i="7" a="1"/>
  <c r="L28" i="7" s="1"/>
  <c r="M28" i="7" a="1"/>
  <c r="M28" i="7" s="1"/>
  <c r="N28" i="7" a="1"/>
  <c r="N28" i="7" s="1"/>
  <c r="O28" i="7" a="1"/>
  <c r="O28" i="7" s="1"/>
  <c r="G29" i="7" a="1"/>
  <c r="G29" i="7" s="1"/>
  <c r="H29" i="7" a="1"/>
  <c r="H29" i="7" s="1"/>
  <c r="I29" i="7" a="1"/>
  <c r="I29" i="7" s="1"/>
  <c r="J29" i="7" a="1"/>
  <c r="J29" i="7" s="1"/>
  <c r="K29" i="7" a="1"/>
  <c r="K29" i="7" s="1"/>
  <c r="L29" i="7" a="1"/>
  <c r="L29" i="7" s="1"/>
  <c r="M29" i="7" a="1"/>
  <c r="M29" i="7" s="1"/>
  <c r="N29" i="7" a="1"/>
  <c r="N29" i="7" s="1"/>
  <c r="O29" i="7" a="1"/>
  <c r="O29" i="7" s="1"/>
  <c r="G30" i="7" a="1"/>
  <c r="G30" i="7" s="1"/>
  <c r="H30" i="7" a="1"/>
  <c r="H30" i="7" s="1"/>
  <c r="I30" i="7" a="1"/>
  <c r="I30" i="7" s="1"/>
  <c r="J30" i="7" a="1"/>
  <c r="J30" i="7" s="1"/>
  <c r="K30" i="7" a="1"/>
  <c r="K30" i="7" s="1"/>
  <c r="L30" i="7" a="1"/>
  <c r="L30" i="7" s="1"/>
  <c r="M30" i="7" a="1"/>
  <c r="M30" i="7" s="1"/>
  <c r="N30" i="7" a="1"/>
  <c r="N30" i="7" s="1"/>
  <c r="O30" i="7" a="1"/>
  <c r="O30" i="7" s="1"/>
  <c r="G31" i="7" a="1"/>
  <c r="G31" i="7" s="1"/>
  <c r="H31" i="7" a="1"/>
  <c r="H31" i="7" s="1"/>
  <c r="I31" i="7" a="1"/>
  <c r="I31" i="7" s="1"/>
  <c r="J31" i="7" a="1"/>
  <c r="J31" i="7" s="1"/>
  <c r="K31" i="7" a="1"/>
  <c r="K31" i="7" s="1"/>
  <c r="L31" i="7" a="1"/>
  <c r="L31" i="7" s="1"/>
  <c r="M31" i="7" a="1"/>
  <c r="M31" i="7" s="1"/>
  <c r="N31" i="7" a="1"/>
  <c r="N31" i="7" s="1"/>
  <c r="O31" i="7" a="1"/>
  <c r="O31" i="7" s="1"/>
  <c r="G32" i="7" a="1"/>
  <c r="G32" i="7" s="1"/>
  <c r="H32" i="7" a="1"/>
  <c r="H32" i="7" s="1"/>
  <c r="I32" i="7" a="1"/>
  <c r="I32" i="7" s="1"/>
  <c r="J32" i="7" a="1"/>
  <c r="J32" i="7" s="1"/>
  <c r="K32" i="7" a="1"/>
  <c r="K32" i="7" s="1"/>
  <c r="L32" i="7" a="1"/>
  <c r="L32" i="7" s="1"/>
  <c r="M32" i="7" a="1"/>
  <c r="M32" i="7" s="1"/>
  <c r="N32" i="7" a="1"/>
  <c r="N32" i="7" s="1"/>
  <c r="O32" i="7" a="1"/>
  <c r="O32" i="7" s="1"/>
  <c r="G33" i="7" a="1"/>
  <c r="G33" i="7" s="1"/>
  <c r="H33" i="7" a="1"/>
  <c r="H33" i="7" s="1"/>
  <c r="I33" i="7" a="1"/>
  <c r="I33" i="7" s="1"/>
  <c r="J33" i="7" a="1"/>
  <c r="J33" i="7" s="1"/>
  <c r="K33" i="7" a="1"/>
  <c r="K33" i="7" s="1"/>
  <c r="L33" i="7" a="1"/>
  <c r="L33" i="7" s="1"/>
  <c r="M33" i="7" a="1"/>
  <c r="M33" i="7" s="1"/>
  <c r="N33" i="7" a="1"/>
  <c r="N33" i="7" s="1"/>
  <c r="O33" i="7" a="1"/>
  <c r="O33" i="7" s="1"/>
  <c r="G34" i="7" a="1"/>
  <c r="G34" i="7" s="1"/>
  <c r="H34" i="7" a="1"/>
  <c r="H34" i="7" s="1"/>
  <c r="I34" i="7" a="1"/>
  <c r="I34" i="7" s="1"/>
  <c r="J34" i="7" a="1"/>
  <c r="J34" i="7" s="1"/>
  <c r="K34" i="7" a="1"/>
  <c r="K34" i="7" s="1"/>
  <c r="L34" i="7" a="1"/>
  <c r="L34" i="7" s="1"/>
  <c r="M34" i="7" a="1"/>
  <c r="M34" i="7" s="1"/>
  <c r="N34" i="7" a="1"/>
  <c r="N34" i="7" s="1"/>
  <c r="O34" i="7" a="1"/>
  <c r="O34" i="7" s="1"/>
  <c r="G35" i="7" a="1"/>
  <c r="G35" i="7" s="1"/>
  <c r="H35" i="7" a="1"/>
  <c r="H35" i="7" s="1"/>
  <c r="I35" i="7" a="1"/>
  <c r="I35" i="7" s="1"/>
  <c r="J35" i="7" a="1"/>
  <c r="J35" i="7" s="1"/>
  <c r="K35" i="7" a="1"/>
  <c r="K35" i="7" s="1"/>
  <c r="L35" i="7" a="1"/>
  <c r="L35" i="7" s="1"/>
  <c r="M35" i="7" a="1"/>
  <c r="M35" i="7" s="1"/>
  <c r="N35" i="7" a="1"/>
  <c r="N35" i="7" s="1"/>
  <c r="O35" i="7" a="1"/>
  <c r="O35" i="7" s="1"/>
  <c r="G36" i="7" a="1"/>
  <c r="G36" i="7" s="1"/>
  <c r="H36" i="7" a="1"/>
  <c r="H36" i="7" s="1"/>
  <c r="I36" i="7" a="1"/>
  <c r="I36" i="7" s="1"/>
  <c r="J36" i="7" a="1"/>
  <c r="J36" i="7" s="1"/>
  <c r="K36" i="7" a="1"/>
  <c r="K36" i="7" s="1"/>
  <c r="L36" i="7" a="1"/>
  <c r="L36" i="7" s="1"/>
  <c r="M36" i="7" a="1"/>
  <c r="M36" i="7" s="1"/>
  <c r="N36" i="7" a="1"/>
  <c r="N36" i="7" s="1"/>
  <c r="O36" i="7" a="1"/>
  <c r="O36" i="7" s="1"/>
  <c r="G37" i="7" a="1"/>
  <c r="G37" i="7" s="1"/>
  <c r="H37" i="7" a="1"/>
  <c r="H37" i="7" s="1"/>
  <c r="I37" i="7" a="1"/>
  <c r="I37" i="7" s="1"/>
  <c r="J37" i="7" a="1"/>
  <c r="J37" i="7" s="1"/>
  <c r="K37" i="7" a="1"/>
  <c r="K37" i="7" s="1"/>
  <c r="L37" i="7" a="1"/>
  <c r="L37" i="7" s="1"/>
  <c r="M37" i="7" a="1"/>
  <c r="M37" i="7" s="1"/>
  <c r="N37" i="7" a="1"/>
  <c r="N37" i="7" s="1"/>
  <c r="O37" i="7" a="1"/>
  <c r="O37" i="7" s="1"/>
  <c r="G38" i="7" a="1"/>
  <c r="G38" i="7" s="1"/>
  <c r="H38" i="7" a="1"/>
  <c r="H38" i="7" s="1"/>
  <c r="I38" i="7" a="1"/>
  <c r="I38" i="7" s="1"/>
  <c r="J38" i="7" a="1"/>
  <c r="J38" i="7" s="1"/>
  <c r="K38" i="7" a="1"/>
  <c r="K38" i="7" s="1"/>
  <c r="L38" i="7" a="1"/>
  <c r="L38" i="7" s="1"/>
  <c r="M38" i="7" a="1"/>
  <c r="M38" i="7" s="1"/>
  <c r="N38" i="7" a="1"/>
  <c r="N38" i="7" s="1"/>
  <c r="O38" i="7" a="1"/>
  <c r="O38" i="7" s="1"/>
  <c r="G39" i="7" a="1"/>
  <c r="G39" i="7" s="1"/>
  <c r="H39" i="7" a="1"/>
  <c r="H39" i="7" s="1"/>
  <c r="I39" i="7" a="1"/>
  <c r="I39" i="7" s="1"/>
  <c r="J39" i="7" a="1"/>
  <c r="J39" i="7" s="1"/>
  <c r="K39" i="7" a="1"/>
  <c r="K39" i="7" s="1"/>
  <c r="L39" i="7" a="1"/>
  <c r="L39" i="7" s="1"/>
  <c r="M39" i="7" a="1"/>
  <c r="M39" i="7" s="1"/>
  <c r="N39" i="7" a="1"/>
  <c r="N39" i="7" s="1"/>
  <c r="O39" i="7" a="1"/>
  <c r="O39" i="7" s="1"/>
  <c r="G40" i="7" a="1"/>
  <c r="G40" i="7" s="1"/>
  <c r="H40" i="7" a="1"/>
  <c r="H40" i="7" s="1"/>
  <c r="I40" i="7" a="1"/>
  <c r="I40" i="7" s="1"/>
  <c r="J40" i="7" a="1"/>
  <c r="J40" i="7" s="1"/>
  <c r="K40" i="7" a="1"/>
  <c r="K40" i="7" s="1"/>
  <c r="L40" i="7" a="1"/>
  <c r="L40" i="7" s="1"/>
  <c r="M40" i="7" a="1"/>
  <c r="M40" i="7" s="1"/>
  <c r="N40" i="7" a="1"/>
  <c r="N40" i="7" s="1"/>
  <c r="O40" i="7" a="1"/>
  <c r="O40" i="7" s="1"/>
  <c r="G41" i="7" a="1"/>
  <c r="G41" i="7" s="1"/>
  <c r="H41" i="7" a="1"/>
  <c r="H41" i="7" s="1"/>
  <c r="I41" i="7" a="1"/>
  <c r="I41" i="7" s="1"/>
  <c r="J41" i="7" a="1"/>
  <c r="J41" i="7" s="1"/>
  <c r="K41" i="7" a="1"/>
  <c r="K41" i="7" s="1"/>
  <c r="L41" i="7" a="1"/>
  <c r="L41" i="7" s="1"/>
  <c r="M41" i="7" a="1"/>
  <c r="M41" i="7" s="1"/>
  <c r="N41" i="7" a="1"/>
  <c r="N41" i="7" s="1"/>
  <c r="O41" i="7" a="1"/>
  <c r="O41" i="7" s="1"/>
  <c r="G42" i="7" a="1"/>
  <c r="G42" i="7" s="1"/>
  <c r="H42" i="7" a="1"/>
  <c r="H42" i="7" s="1"/>
  <c r="I42" i="7" a="1"/>
  <c r="I42" i="7" s="1"/>
  <c r="J42" i="7" a="1"/>
  <c r="J42" i="7" s="1"/>
  <c r="K42" i="7" a="1"/>
  <c r="K42" i="7" s="1"/>
  <c r="L42" i="7" a="1"/>
  <c r="L42" i="7" s="1"/>
  <c r="M42" i="7" a="1"/>
  <c r="M42" i="7" s="1"/>
  <c r="N42" i="7" a="1"/>
  <c r="N42" i="7" s="1"/>
  <c r="O42" i="7" a="1"/>
  <c r="O42" i="7" s="1"/>
  <c r="G43" i="7" a="1"/>
  <c r="G43" i="7" s="1"/>
  <c r="H43" i="7" a="1"/>
  <c r="H43" i="7" s="1"/>
  <c r="I43" i="7" a="1"/>
  <c r="I43" i="7" s="1"/>
  <c r="J43" i="7" a="1"/>
  <c r="J43" i="7" s="1"/>
  <c r="K43" i="7" a="1"/>
  <c r="K43" i="7" s="1"/>
  <c r="L43" i="7" a="1"/>
  <c r="L43" i="7" s="1"/>
  <c r="M43" i="7" a="1"/>
  <c r="M43" i="7" s="1"/>
  <c r="N43" i="7" a="1"/>
  <c r="N43" i="7" s="1"/>
  <c r="O43" i="7" a="1"/>
  <c r="O43" i="7" s="1"/>
  <c r="G44" i="7" a="1"/>
  <c r="G44" i="7" s="1"/>
  <c r="H44" i="7" a="1"/>
  <c r="H44" i="7" s="1"/>
  <c r="I44" i="7" a="1"/>
  <c r="I44" i="7" s="1"/>
  <c r="J44" i="7" a="1"/>
  <c r="J44" i="7" s="1"/>
  <c r="K44" i="7" a="1"/>
  <c r="K44" i="7" s="1"/>
  <c r="L44" i="7" a="1"/>
  <c r="L44" i="7" s="1"/>
  <c r="M44" i="7" a="1"/>
  <c r="M44" i="7" s="1"/>
  <c r="N44" i="7" a="1"/>
  <c r="N44" i="7" s="1"/>
  <c r="O44" i="7" a="1"/>
  <c r="O44" i="7" s="1"/>
  <c r="G45" i="7" a="1"/>
  <c r="G45" i="7" s="1"/>
  <c r="H45" i="7" a="1"/>
  <c r="H45" i="7" s="1"/>
  <c r="I45" i="7" a="1"/>
  <c r="I45" i="7" s="1"/>
  <c r="J45" i="7" a="1"/>
  <c r="J45" i="7" s="1"/>
  <c r="K45" i="7" a="1"/>
  <c r="K45" i="7" s="1"/>
  <c r="L45" i="7" a="1"/>
  <c r="L45" i="7" s="1"/>
  <c r="M45" i="7" a="1"/>
  <c r="M45" i="7" s="1"/>
  <c r="N45" i="7" a="1"/>
  <c r="N45" i="7" s="1"/>
  <c r="O45" i="7" a="1"/>
  <c r="O45" i="7" s="1"/>
  <c r="G46" i="7" a="1"/>
  <c r="G46" i="7" s="1"/>
  <c r="H46" i="7" a="1"/>
  <c r="H46" i="7" s="1"/>
  <c r="I46" i="7" a="1"/>
  <c r="I46" i="7" s="1"/>
  <c r="J46" i="7" a="1"/>
  <c r="J46" i="7" s="1"/>
  <c r="K46" i="7" a="1"/>
  <c r="K46" i="7" s="1"/>
  <c r="L46" i="7" a="1"/>
  <c r="L46" i="7" s="1"/>
  <c r="M46" i="7" a="1"/>
  <c r="M46" i="7" s="1"/>
  <c r="N46" i="7" a="1"/>
  <c r="N46" i="7" s="1"/>
  <c r="O46" i="7" a="1"/>
  <c r="O46" i="7" s="1"/>
  <c r="G47" i="7" a="1"/>
  <c r="G47" i="7" s="1"/>
  <c r="H47" i="7" a="1"/>
  <c r="H47" i="7" s="1"/>
  <c r="I47" i="7" a="1"/>
  <c r="I47" i="7" s="1"/>
  <c r="J47" i="7" a="1"/>
  <c r="J47" i="7" s="1"/>
  <c r="K47" i="7" a="1"/>
  <c r="K47" i="7" s="1"/>
  <c r="L47" i="7" a="1"/>
  <c r="L47" i="7" s="1"/>
  <c r="M47" i="7" a="1"/>
  <c r="M47" i="7" s="1"/>
  <c r="N47" i="7" a="1"/>
  <c r="N47" i="7" s="1"/>
  <c r="O47" i="7" a="1"/>
  <c r="O47" i="7" s="1"/>
  <c r="G48" i="7" a="1"/>
  <c r="G48" i="7" s="1"/>
  <c r="H48" i="7" a="1"/>
  <c r="H48" i="7" s="1"/>
  <c r="I48" i="7" a="1"/>
  <c r="I48" i="7" s="1"/>
  <c r="J48" i="7" a="1"/>
  <c r="J48" i="7" s="1"/>
  <c r="K48" i="7" a="1"/>
  <c r="K48" i="7" s="1"/>
  <c r="L48" i="7" a="1"/>
  <c r="L48" i="7" s="1"/>
  <c r="M48" i="7" a="1"/>
  <c r="M48" i="7" s="1"/>
  <c r="N48" i="7" a="1"/>
  <c r="N48" i="7" s="1"/>
  <c r="O48" i="7" a="1"/>
  <c r="O48" i="7" s="1"/>
  <c r="G49" i="7" a="1"/>
  <c r="G49" i="7" s="1"/>
  <c r="H49" i="7" a="1"/>
  <c r="H49" i="7" s="1"/>
  <c r="I49" i="7" a="1"/>
  <c r="I49" i="7" s="1"/>
  <c r="J49" i="7" a="1"/>
  <c r="J49" i="7" s="1"/>
  <c r="K49" i="7" a="1"/>
  <c r="K49" i="7" s="1"/>
  <c r="L49" i="7" a="1"/>
  <c r="L49" i="7" s="1"/>
  <c r="M49" i="7" a="1"/>
  <c r="M49" i="7" s="1"/>
  <c r="N49" i="7" a="1"/>
  <c r="N49" i="7" s="1"/>
  <c r="O49" i="7" a="1"/>
  <c r="O49" i="7" s="1"/>
  <c r="G50" i="7" a="1"/>
  <c r="G50" i="7" s="1"/>
  <c r="H50" i="7" a="1"/>
  <c r="H50" i="7" s="1"/>
  <c r="I50" i="7" a="1"/>
  <c r="I50" i="7" s="1"/>
  <c r="J50" i="7" a="1"/>
  <c r="J50" i="7" s="1"/>
  <c r="K50" i="7" a="1"/>
  <c r="K50" i="7" s="1"/>
  <c r="L50" i="7" a="1"/>
  <c r="L50" i="7" s="1"/>
  <c r="M50" i="7" a="1"/>
  <c r="M50" i="7" s="1"/>
  <c r="N50" i="7" a="1"/>
  <c r="N50" i="7" s="1"/>
  <c r="O50" i="7" a="1"/>
  <c r="O50" i="7" s="1"/>
  <c r="G51" i="7" a="1"/>
  <c r="G51" i="7" s="1"/>
  <c r="H51" i="7" a="1"/>
  <c r="H51" i="7" s="1"/>
  <c r="I51" i="7" a="1"/>
  <c r="I51" i="7" s="1"/>
  <c r="J51" i="7" a="1"/>
  <c r="J51" i="7" s="1"/>
  <c r="K51" i="7" a="1"/>
  <c r="K51" i="7" s="1"/>
  <c r="L51" i="7" a="1"/>
  <c r="L51" i="7" s="1"/>
  <c r="M51" i="7" a="1"/>
  <c r="M51" i="7" s="1"/>
  <c r="N51" i="7" a="1"/>
  <c r="N51" i="7" s="1"/>
  <c r="O51" i="7" a="1"/>
  <c r="O51" i="7" s="1"/>
  <c r="G52" i="7" a="1"/>
  <c r="G52" i="7" s="1"/>
  <c r="H52" i="7" a="1"/>
  <c r="H52" i="7" s="1"/>
  <c r="I52" i="7" a="1"/>
  <c r="I52" i="7" s="1"/>
  <c r="J52" i="7" a="1"/>
  <c r="J52" i="7" s="1"/>
  <c r="K52" i="7" a="1"/>
  <c r="K52" i="7" s="1"/>
  <c r="L52" i="7" a="1"/>
  <c r="L52" i="7" s="1"/>
  <c r="M52" i="7" a="1"/>
  <c r="M52" i="7" s="1"/>
  <c r="N52" i="7" a="1"/>
  <c r="N52" i="7" s="1"/>
  <c r="O52" i="7" a="1"/>
  <c r="O52" i="7" s="1"/>
  <c r="G53" i="7" a="1"/>
  <c r="G53" i="7" s="1"/>
  <c r="H53" i="7" a="1"/>
  <c r="H53" i="7" s="1"/>
  <c r="I53" i="7" a="1"/>
  <c r="I53" i="7" s="1"/>
  <c r="J53" i="7" a="1"/>
  <c r="J53" i="7" s="1"/>
  <c r="K53" i="7" a="1"/>
  <c r="K53" i="7" s="1"/>
  <c r="L53" i="7" a="1"/>
  <c r="L53" i="7" s="1"/>
  <c r="M53" i="7" a="1"/>
  <c r="M53" i="7" s="1"/>
  <c r="N53" i="7" a="1"/>
  <c r="N53" i="7" s="1"/>
  <c r="O53" i="7" a="1"/>
  <c r="O53" i="7" s="1"/>
  <c r="G54" i="7" a="1"/>
  <c r="G54" i="7" s="1"/>
  <c r="H54" i="7" a="1"/>
  <c r="H54" i="7" s="1"/>
  <c r="I54" i="7" a="1"/>
  <c r="I54" i="7" s="1"/>
  <c r="J54" i="7" a="1"/>
  <c r="J54" i="7" s="1"/>
  <c r="K54" i="7" a="1"/>
  <c r="K54" i="7" s="1"/>
  <c r="L54" i="7" a="1"/>
  <c r="L54" i="7" s="1"/>
  <c r="M54" i="7" a="1"/>
  <c r="M54" i="7" s="1"/>
  <c r="N54" i="7" a="1"/>
  <c r="N54" i="7" s="1"/>
  <c r="O54" i="7" a="1"/>
  <c r="O54" i="7" s="1"/>
  <c r="G55" i="7" a="1"/>
  <c r="G55" i="7" s="1"/>
  <c r="H55" i="7" a="1"/>
  <c r="H55" i="7" s="1"/>
  <c r="I55" i="7" a="1"/>
  <c r="I55" i="7" s="1"/>
  <c r="J55" i="7" a="1"/>
  <c r="J55" i="7" s="1"/>
  <c r="K55" i="7" a="1"/>
  <c r="K55" i="7" s="1"/>
  <c r="L55" i="7" a="1"/>
  <c r="L55" i="7" s="1"/>
  <c r="M55" i="7" a="1"/>
  <c r="M55" i="7" s="1"/>
  <c r="N55" i="7" a="1"/>
  <c r="N55" i="7" s="1"/>
  <c r="O55" i="7" a="1"/>
  <c r="O55" i="7" s="1"/>
  <c r="G56" i="7" a="1"/>
  <c r="G56" i="7" s="1"/>
  <c r="H56" i="7" a="1"/>
  <c r="H56" i="7" s="1"/>
  <c r="I56" i="7" a="1"/>
  <c r="I56" i="7" s="1"/>
  <c r="J56" i="7" a="1"/>
  <c r="J56" i="7" s="1"/>
  <c r="K56" i="7" a="1"/>
  <c r="K56" i="7" s="1"/>
  <c r="L56" i="7" a="1"/>
  <c r="L56" i="7" s="1"/>
  <c r="M56" i="7" a="1"/>
  <c r="M56" i="7" s="1"/>
  <c r="N56" i="7" a="1"/>
  <c r="N56" i="7" s="1"/>
  <c r="O56" i="7" a="1"/>
  <c r="O56" i="7" s="1"/>
  <c r="G57" i="7" a="1"/>
  <c r="G57" i="7" s="1"/>
  <c r="H57" i="7" a="1"/>
  <c r="H57" i="7" s="1"/>
  <c r="I57" i="7" a="1"/>
  <c r="I57" i="7" s="1"/>
  <c r="J57" i="7" a="1"/>
  <c r="J57" i="7" s="1"/>
  <c r="K57" i="7" a="1"/>
  <c r="K57" i="7" s="1"/>
  <c r="L57" i="7" a="1"/>
  <c r="L57" i="7" s="1"/>
  <c r="M57" i="7" a="1"/>
  <c r="M57" i="7" s="1"/>
  <c r="N57" i="7" a="1"/>
  <c r="N57" i="7" s="1"/>
  <c r="O57" i="7" a="1"/>
  <c r="O57" i="7" s="1"/>
  <c r="G58" i="7" a="1"/>
  <c r="G58" i="7" s="1"/>
  <c r="H58" i="7" a="1"/>
  <c r="H58" i="7" s="1"/>
  <c r="I58" i="7" a="1"/>
  <c r="I58" i="7" s="1"/>
  <c r="J58" i="7" a="1"/>
  <c r="J58" i="7" s="1"/>
  <c r="K58" i="7" a="1"/>
  <c r="K58" i="7" s="1"/>
  <c r="L58" i="7" a="1"/>
  <c r="L58" i="7" s="1"/>
  <c r="M58" i="7" a="1"/>
  <c r="M58" i="7" s="1"/>
  <c r="N58" i="7" a="1"/>
  <c r="N58" i="7" s="1"/>
  <c r="O58" i="7" a="1"/>
  <c r="O58" i="7" s="1"/>
  <c r="G59" i="7" a="1"/>
  <c r="G59" i="7" s="1"/>
  <c r="H59" i="7" a="1"/>
  <c r="H59" i="7" s="1"/>
  <c r="I59" i="7" a="1"/>
  <c r="I59" i="7" s="1"/>
  <c r="J59" i="7" a="1"/>
  <c r="J59" i="7" s="1"/>
  <c r="K59" i="7" a="1"/>
  <c r="K59" i="7" s="1"/>
  <c r="L59" i="7" a="1"/>
  <c r="L59" i="7" s="1"/>
  <c r="M59" i="7" a="1"/>
  <c r="M59" i="7" s="1"/>
  <c r="N59" i="7" a="1"/>
  <c r="N59" i="7" s="1"/>
  <c r="O59" i="7" a="1"/>
  <c r="O59" i="7" s="1"/>
  <c r="G60" i="7" a="1"/>
  <c r="G60" i="7" s="1"/>
  <c r="H60" i="7" a="1"/>
  <c r="H60" i="7" s="1"/>
  <c r="I60" i="7" a="1"/>
  <c r="I60" i="7" s="1"/>
  <c r="J60" i="7" a="1"/>
  <c r="J60" i="7" s="1"/>
  <c r="K60" i="7" a="1"/>
  <c r="K60" i="7" s="1"/>
  <c r="L60" i="7" a="1"/>
  <c r="L60" i="7" s="1"/>
  <c r="M60" i="7" a="1"/>
  <c r="M60" i="7" s="1"/>
  <c r="N60" i="7" a="1"/>
  <c r="N60" i="7" s="1"/>
  <c r="O60" i="7" a="1"/>
  <c r="O60" i="7" s="1"/>
  <c r="G61" i="7" a="1"/>
  <c r="G61" i="7" s="1"/>
  <c r="H61" i="7" a="1"/>
  <c r="H61" i="7" s="1"/>
  <c r="I61" i="7" a="1"/>
  <c r="I61" i="7" s="1"/>
  <c r="J61" i="7" a="1"/>
  <c r="J61" i="7" s="1"/>
  <c r="K61" i="7" a="1"/>
  <c r="K61" i="7" s="1"/>
  <c r="L61" i="7" a="1"/>
  <c r="L61" i="7" s="1"/>
  <c r="M61" i="7" a="1"/>
  <c r="M61" i="7" s="1"/>
  <c r="N61" i="7" a="1"/>
  <c r="N61" i="7" s="1"/>
  <c r="O61" i="7" a="1"/>
  <c r="O61" i="7" s="1"/>
  <c r="G62" i="7" a="1"/>
  <c r="G62" i="7" s="1"/>
  <c r="H62" i="7" a="1"/>
  <c r="H62" i="7" s="1"/>
  <c r="I62" i="7" a="1"/>
  <c r="I62" i="7" s="1"/>
  <c r="J62" i="7" a="1"/>
  <c r="J62" i="7" s="1"/>
  <c r="K62" i="7" a="1"/>
  <c r="K62" i="7" s="1"/>
  <c r="L62" i="7" a="1"/>
  <c r="L62" i="7" s="1"/>
  <c r="M62" i="7" a="1"/>
  <c r="M62" i="7" s="1"/>
  <c r="N62" i="7" a="1"/>
  <c r="N62" i="7" s="1"/>
  <c r="O62" i="7" a="1"/>
  <c r="O62" i="7" s="1"/>
  <c r="G63" i="7" a="1"/>
  <c r="G63" i="7" s="1"/>
  <c r="H63" i="7" a="1"/>
  <c r="H63" i="7" s="1"/>
  <c r="I63" i="7" a="1"/>
  <c r="I63" i="7" s="1"/>
  <c r="J63" i="7" a="1"/>
  <c r="J63" i="7" s="1"/>
  <c r="K63" i="7" a="1"/>
  <c r="K63" i="7" s="1"/>
  <c r="L63" i="7" a="1"/>
  <c r="L63" i="7" s="1"/>
  <c r="M63" i="7" a="1"/>
  <c r="M63" i="7" s="1"/>
  <c r="N63" i="7" a="1"/>
  <c r="N63" i="7" s="1"/>
  <c r="O63" i="7" a="1"/>
  <c r="O63" i="7" s="1"/>
  <c r="G64" i="7" a="1"/>
  <c r="G64" i="7" s="1"/>
  <c r="H64" i="7" a="1"/>
  <c r="H64" i="7" s="1"/>
  <c r="I64" i="7" a="1"/>
  <c r="I64" i="7" s="1"/>
  <c r="J64" i="7" a="1"/>
  <c r="J64" i="7" s="1"/>
  <c r="K64" i="7" a="1"/>
  <c r="K64" i="7" s="1"/>
  <c r="L64" i="7" a="1"/>
  <c r="L64" i="7" s="1"/>
  <c r="M64" i="7" a="1"/>
  <c r="M64" i="7" s="1"/>
  <c r="N64" i="7" a="1"/>
  <c r="N64" i="7" s="1"/>
  <c r="O64" i="7" a="1"/>
  <c r="O64" i="7" s="1"/>
  <c r="G65" i="7" a="1"/>
  <c r="G65" i="7" s="1"/>
  <c r="H65" i="7" a="1"/>
  <c r="H65" i="7" s="1"/>
  <c r="I65" i="7" a="1"/>
  <c r="I65" i="7" s="1"/>
  <c r="J65" i="7" a="1"/>
  <c r="J65" i="7" s="1"/>
  <c r="K65" i="7" a="1"/>
  <c r="K65" i="7" s="1"/>
  <c r="L65" i="7" a="1"/>
  <c r="L65" i="7" s="1"/>
  <c r="M65" i="7" a="1"/>
  <c r="M65" i="7" s="1"/>
  <c r="N65" i="7" a="1"/>
  <c r="N65" i="7" s="1"/>
  <c r="O65" i="7" a="1"/>
  <c r="O65" i="7" s="1"/>
  <c r="G66" i="7" a="1"/>
  <c r="G66" i="7" s="1"/>
  <c r="H66" i="7" a="1"/>
  <c r="H66" i="7" s="1"/>
  <c r="I66" i="7" a="1"/>
  <c r="I66" i="7" s="1"/>
  <c r="J66" i="7" a="1"/>
  <c r="J66" i="7" s="1"/>
  <c r="K66" i="7" a="1"/>
  <c r="K66" i="7" s="1"/>
  <c r="L66" i="7" a="1"/>
  <c r="L66" i="7" s="1"/>
  <c r="M66" i="7" a="1"/>
  <c r="M66" i="7" s="1"/>
  <c r="N66" i="7" a="1"/>
  <c r="N66" i="7" s="1"/>
  <c r="O66" i="7" a="1"/>
  <c r="O66" i="7" s="1"/>
  <c r="G67" i="7" a="1"/>
  <c r="G67" i="7" s="1"/>
  <c r="H67" i="7" a="1"/>
  <c r="H67" i="7" s="1"/>
  <c r="I67" i="7" a="1"/>
  <c r="I67" i="7" s="1"/>
  <c r="J67" i="7" a="1"/>
  <c r="J67" i="7" s="1"/>
  <c r="K67" i="7" a="1"/>
  <c r="K67" i="7" s="1"/>
  <c r="L67" i="7" a="1"/>
  <c r="L67" i="7" s="1"/>
  <c r="M67" i="7" a="1"/>
  <c r="M67" i="7" s="1"/>
  <c r="N67" i="7" a="1"/>
  <c r="N67" i="7" s="1"/>
  <c r="O67" i="7" a="1"/>
  <c r="O67" i="7" s="1"/>
  <c r="G68" i="7" a="1"/>
  <c r="G68" i="7" s="1"/>
  <c r="H68" i="7" a="1"/>
  <c r="H68" i="7" s="1"/>
  <c r="I68" i="7" a="1"/>
  <c r="I68" i="7" s="1"/>
  <c r="J68" i="7" a="1"/>
  <c r="J68" i="7" s="1"/>
  <c r="K68" i="7" a="1"/>
  <c r="K68" i="7" s="1"/>
  <c r="L68" i="7" a="1"/>
  <c r="L68" i="7" s="1"/>
  <c r="M68" i="7" a="1"/>
  <c r="M68" i="7" s="1"/>
  <c r="N68" i="7" a="1"/>
  <c r="N68" i="7" s="1"/>
  <c r="O68" i="7" a="1"/>
  <c r="O68" i="7" s="1"/>
  <c r="G69" i="7" a="1"/>
  <c r="G69" i="7" s="1"/>
  <c r="H69" i="7" a="1"/>
  <c r="H69" i="7" s="1"/>
  <c r="I69" i="7" a="1"/>
  <c r="I69" i="7" s="1"/>
  <c r="J69" i="7" a="1"/>
  <c r="J69" i="7" s="1"/>
  <c r="K69" i="7" a="1"/>
  <c r="K69" i="7" s="1"/>
  <c r="L69" i="7" a="1"/>
  <c r="L69" i="7" s="1"/>
  <c r="M69" i="7" a="1"/>
  <c r="M69" i="7" s="1"/>
  <c r="N69" i="7" a="1"/>
  <c r="N69" i="7" s="1"/>
  <c r="O69" i="7" a="1"/>
  <c r="O69" i="7" s="1"/>
  <c r="G70" i="7" a="1"/>
  <c r="G70" i="7" s="1"/>
  <c r="H70" i="7" a="1"/>
  <c r="H70" i="7" s="1"/>
  <c r="I70" i="7" a="1"/>
  <c r="I70" i="7" s="1"/>
  <c r="J70" i="7" a="1"/>
  <c r="J70" i="7" s="1"/>
  <c r="K70" i="7" a="1"/>
  <c r="K70" i="7" s="1"/>
  <c r="L70" i="7" a="1"/>
  <c r="L70" i="7" s="1"/>
  <c r="M70" i="7" a="1"/>
  <c r="M70" i="7" s="1"/>
  <c r="N70" i="7" a="1"/>
  <c r="N70" i="7" s="1"/>
  <c r="O70" i="7" a="1"/>
  <c r="O70" i="7" s="1"/>
  <c r="G71" i="7" a="1"/>
  <c r="G71" i="7" s="1"/>
  <c r="H71" i="7" a="1"/>
  <c r="H71" i="7" s="1"/>
  <c r="I71" i="7" a="1"/>
  <c r="I71" i="7" s="1"/>
  <c r="J71" i="7" a="1"/>
  <c r="J71" i="7" s="1"/>
  <c r="K71" i="7" a="1"/>
  <c r="K71" i="7" s="1"/>
  <c r="L71" i="7" a="1"/>
  <c r="L71" i="7" s="1"/>
  <c r="M71" i="7" a="1"/>
  <c r="M71" i="7" s="1"/>
  <c r="N71" i="7" a="1"/>
  <c r="N71" i="7" s="1"/>
  <c r="O71" i="7" a="1"/>
  <c r="O71" i="7" s="1"/>
  <c r="G72" i="7" a="1"/>
  <c r="G72" i="7" s="1"/>
  <c r="H72" i="7" a="1"/>
  <c r="H72" i="7" s="1"/>
  <c r="I72" i="7" a="1"/>
  <c r="I72" i="7" s="1"/>
  <c r="J72" i="7" a="1"/>
  <c r="J72" i="7" s="1"/>
  <c r="K72" i="7" a="1"/>
  <c r="K72" i="7" s="1"/>
  <c r="L72" i="7" a="1"/>
  <c r="L72" i="7" s="1"/>
  <c r="M72" i="7" a="1"/>
  <c r="M72" i="7" s="1"/>
  <c r="N72" i="7" a="1"/>
  <c r="N72" i="7" s="1"/>
  <c r="O72" i="7" a="1"/>
  <c r="O72" i="7" s="1"/>
  <c r="G73" i="7" a="1"/>
  <c r="G73" i="7" s="1"/>
  <c r="H73" i="7" a="1"/>
  <c r="H73" i="7" s="1"/>
  <c r="I73" i="7" a="1"/>
  <c r="I73" i="7" s="1"/>
  <c r="J73" i="7" a="1"/>
  <c r="J73" i="7" s="1"/>
  <c r="K73" i="7" a="1"/>
  <c r="K73" i="7" s="1"/>
  <c r="L73" i="7" a="1"/>
  <c r="L73" i="7" s="1"/>
  <c r="M73" i="7" a="1"/>
  <c r="M73" i="7" s="1"/>
  <c r="N73" i="7" a="1"/>
  <c r="N73" i="7" s="1"/>
  <c r="O73" i="7" a="1"/>
  <c r="O73" i="7" s="1"/>
  <c r="G74" i="7" a="1"/>
  <c r="G74" i="7" s="1"/>
  <c r="H74" i="7" a="1"/>
  <c r="H74" i="7" s="1"/>
  <c r="I74" i="7" a="1"/>
  <c r="I74" i="7" s="1"/>
  <c r="J74" i="7" a="1"/>
  <c r="J74" i="7" s="1"/>
  <c r="K74" i="7" a="1"/>
  <c r="K74" i="7" s="1"/>
  <c r="L74" i="7" a="1"/>
  <c r="L74" i="7" s="1"/>
  <c r="M74" i="7" a="1"/>
  <c r="M74" i="7" s="1"/>
  <c r="N74" i="7" a="1"/>
  <c r="N74" i="7" s="1"/>
  <c r="O74" i="7" a="1"/>
  <c r="O74" i="7" s="1"/>
  <c r="G75" i="7" a="1"/>
  <c r="G75" i="7" s="1"/>
  <c r="H75" i="7" a="1"/>
  <c r="H75" i="7" s="1"/>
  <c r="I75" i="7" a="1"/>
  <c r="I75" i="7" s="1"/>
  <c r="J75" i="7" a="1"/>
  <c r="J75" i="7" s="1"/>
  <c r="K75" i="7" a="1"/>
  <c r="K75" i="7" s="1"/>
  <c r="L75" i="7" a="1"/>
  <c r="L75" i="7" s="1"/>
  <c r="M75" i="7" a="1"/>
  <c r="M75" i="7" s="1"/>
  <c r="N75" i="7" a="1"/>
  <c r="N75" i="7" s="1"/>
  <c r="O75" i="7" a="1"/>
  <c r="O75" i="7" s="1"/>
  <c r="G76" i="7" a="1"/>
  <c r="G76" i="7" s="1"/>
  <c r="H76" i="7" a="1"/>
  <c r="H76" i="7" s="1"/>
  <c r="I76" i="7" a="1"/>
  <c r="I76" i="7" s="1"/>
  <c r="J76" i="7" a="1"/>
  <c r="J76" i="7" s="1"/>
  <c r="K76" i="7" a="1"/>
  <c r="K76" i="7" s="1"/>
  <c r="L76" i="7" a="1"/>
  <c r="L76" i="7" s="1"/>
  <c r="M76" i="7" a="1"/>
  <c r="M76" i="7" s="1"/>
  <c r="N76" i="7" a="1"/>
  <c r="N76" i="7" s="1"/>
  <c r="O76" i="7" a="1"/>
  <c r="O76" i="7" s="1"/>
  <c r="G77" i="7" a="1"/>
  <c r="G77" i="7" s="1"/>
  <c r="H77" i="7" a="1"/>
  <c r="H77" i="7" s="1"/>
  <c r="I77" i="7" a="1"/>
  <c r="I77" i="7" s="1"/>
  <c r="J77" i="7" a="1"/>
  <c r="J77" i="7" s="1"/>
  <c r="K77" i="7" a="1"/>
  <c r="K77" i="7" s="1"/>
  <c r="L77" i="7" a="1"/>
  <c r="L77" i="7" s="1"/>
  <c r="M77" i="7" a="1"/>
  <c r="M77" i="7" s="1"/>
  <c r="N77" i="7" a="1"/>
  <c r="N77" i="7" s="1"/>
  <c r="O77" i="7" a="1"/>
  <c r="O77" i="7" s="1"/>
  <c r="G78" i="7" a="1"/>
  <c r="G78" i="7" s="1"/>
  <c r="H78" i="7" a="1"/>
  <c r="H78" i="7" s="1"/>
  <c r="I78" i="7" a="1"/>
  <c r="I78" i="7" s="1"/>
  <c r="J78" i="7" a="1"/>
  <c r="J78" i="7" s="1"/>
  <c r="K78" i="7" a="1"/>
  <c r="K78" i="7" s="1"/>
  <c r="L78" i="7" a="1"/>
  <c r="L78" i="7" s="1"/>
  <c r="M78" i="7" a="1"/>
  <c r="M78" i="7" s="1"/>
  <c r="N78" i="7" a="1"/>
  <c r="N78" i="7" s="1"/>
  <c r="O78" i="7" a="1"/>
  <c r="O78" i="7" s="1"/>
  <c r="G79" i="7" a="1"/>
  <c r="G79" i="7" s="1"/>
  <c r="H79" i="7" a="1"/>
  <c r="H79" i="7" s="1"/>
  <c r="I79" i="7" a="1"/>
  <c r="I79" i="7" s="1"/>
  <c r="J79" i="7" a="1"/>
  <c r="J79" i="7" s="1"/>
  <c r="K79" i="7" a="1"/>
  <c r="K79" i="7" s="1"/>
  <c r="L79" i="7" a="1"/>
  <c r="L79" i="7" s="1"/>
  <c r="M79" i="7" a="1"/>
  <c r="M79" i="7" s="1"/>
  <c r="N79" i="7" a="1"/>
  <c r="N79" i="7" s="1"/>
  <c r="O79" i="7" a="1"/>
  <c r="O79" i="7" s="1"/>
  <c r="G80" i="7" a="1"/>
  <c r="G80" i="7" s="1"/>
  <c r="H80" i="7" a="1"/>
  <c r="H80" i="7" s="1"/>
  <c r="I80" i="7" a="1"/>
  <c r="I80" i="7" s="1"/>
  <c r="J80" i="7" a="1"/>
  <c r="J80" i="7" s="1"/>
  <c r="K80" i="7" a="1"/>
  <c r="K80" i="7" s="1"/>
  <c r="L80" i="7" a="1"/>
  <c r="L80" i="7" s="1"/>
  <c r="M80" i="7" a="1"/>
  <c r="M80" i="7" s="1"/>
  <c r="N80" i="7" a="1"/>
  <c r="N80" i="7" s="1"/>
  <c r="O80" i="7" a="1"/>
  <c r="O80" i="7" s="1"/>
  <c r="G81" i="7" a="1"/>
  <c r="G81" i="7" s="1"/>
  <c r="H81" i="7" a="1"/>
  <c r="H81" i="7" s="1"/>
  <c r="I81" i="7" a="1"/>
  <c r="I81" i="7" s="1"/>
  <c r="J81" i="7" a="1"/>
  <c r="J81" i="7" s="1"/>
  <c r="K81" i="7" a="1"/>
  <c r="K81" i="7" s="1"/>
  <c r="L81" i="7" a="1"/>
  <c r="L81" i="7" s="1"/>
  <c r="M81" i="7" a="1"/>
  <c r="M81" i="7" s="1"/>
  <c r="N81" i="7" a="1"/>
  <c r="N81" i="7" s="1"/>
  <c r="O81" i="7" a="1"/>
  <c r="O81" i="7" s="1"/>
  <c r="G82" i="7" a="1"/>
  <c r="G82" i="7" s="1"/>
  <c r="H82" i="7" a="1"/>
  <c r="H82" i="7" s="1"/>
  <c r="I82" i="7" a="1"/>
  <c r="I82" i="7" s="1"/>
  <c r="J82" i="7" a="1"/>
  <c r="J82" i="7" s="1"/>
  <c r="K82" i="7" a="1"/>
  <c r="K82" i="7" s="1"/>
  <c r="L82" i="7" a="1"/>
  <c r="L82" i="7" s="1"/>
  <c r="M82" i="7" a="1"/>
  <c r="M82" i="7" s="1"/>
  <c r="N82" i="7" a="1"/>
  <c r="N82" i="7" s="1"/>
  <c r="O82" i="7" a="1"/>
  <c r="O82" i="7" s="1"/>
  <c r="G83" i="7" a="1"/>
  <c r="G83" i="7" s="1"/>
  <c r="H83" i="7" a="1"/>
  <c r="H83" i="7" s="1"/>
  <c r="I83" i="7" a="1"/>
  <c r="I83" i="7" s="1"/>
  <c r="J83" i="7" a="1"/>
  <c r="J83" i="7" s="1"/>
  <c r="K83" i="7" a="1"/>
  <c r="K83" i="7" s="1"/>
  <c r="L83" i="7" a="1"/>
  <c r="L83" i="7" s="1"/>
  <c r="M83" i="7" a="1"/>
  <c r="M83" i="7" s="1"/>
  <c r="N83" i="7" a="1"/>
  <c r="N83" i="7" s="1"/>
  <c r="O83" i="7" a="1"/>
  <c r="O83" i="7" s="1"/>
  <c r="G84" i="7" a="1"/>
  <c r="G84" i="7" s="1"/>
  <c r="H84" i="7" a="1"/>
  <c r="H84" i="7" s="1"/>
  <c r="I84" i="7" a="1"/>
  <c r="I84" i="7" s="1"/>
  <c r="J84" i="7" a="1"/>
  <c r="J84" i="7" s="1"/>
  <c r="K84" i="7" a="1"/>
  <c r="K84" i="7" s="1"/>
  <c r="L84" i="7" a="1"/>
  <c r="L84" i="7" s="1"/>
  <c r="M84" i="7" a="1"/>
  <c r="M84" i="7" s="1"/>
  <c r="N84" i="7" a="1"/>
  <c r="N84" i="7" s="1"/>
  <c r="O84" i="7" a="1"/>
  <c r="O84" i="7" s="1"/>
  <c r="G85" i="7" a="1"/>
  <c r="G85" i="7" s="1"/>
  <c r="H85" i="7" a="1"/>
  <c r="H85" i="7" s="1"/>
  <c r="I85" i="7" a="1"/>
  <c r="I85" i="7" s="1"/>
  <c r="J85" i="7" a="1"/>
  <c r="J85" i="7" s="1"/>
  <c r="K85" i="7" a="1"/>
  <c r="K85" i="7" s="1"/>
  <c r="L85" i="7" a="1"/>
  <c r="L85" i="7" s="1"/>
  <c r="M85" i="7" a="1"/>
  <c r="M85" i="7" s="1"/>
  <c r="N85" i="7" a="1"/>
  <c r="N85" i="7" s="1"/>
  <c r="O85" i="7" a="1"/>
  <c r="O85" i="7" s="1"/>
  <c r="G86" i="7" a="1"/>
  <c r="G86" i="7" s="1"/>
  <c r="H86" i="7" a="1"/>
  <c r="H86" i="7" s="1"/>
  <c r="I86" i="7" a="1"/>
  <c r="I86" i="7" s="1"/>
  <c r="J86" i="7" a="1"/>
  <c r="J86" i="7" s="1"/>
  <c r="K86" i="7" a="1"/>
  <c r="K86" i="7" s="1"/>
  <c r="L86" i="7" a="1"/>
  <c r="L86" i="7" s="1"/>
  <c r="M86" i="7" a="1"/>
  <c r="M86" i="7" s="1"/>
  <c r="N86" i="7" a="1"/>
  <c r="N86" i="7" s="1"/>
  <c r="O86" i="7" a="1"/>
  <c r="O86" i="7" s="1"/>
  <c r="G87" i="7" a="1"/>
  <c r="G87" i="7" s="1"/>
  <c r="H87" i="7" a="1"/>
  <c r="H87" i="7" s="1"/>
  <c r="I87" i="7" a="1"/>
  <c r="I87" i="7" s="1"/>
  <c r="J87" i="7" a="1"/>
  <c r="J87" i="7" s="1"/>
  <c r="K87" i="7" a="1"/>
  <c r="K87" i="7" s="1"/>
  <c r="L87" i="7" a="1"/>
  <c r="L87" i="7" s="1"/>
  <c r="M87" i="7" a="1"/>
  <c r="M87" i="7" s="1"/>
  <c r="N87" i="7" a="1"/>
  <c r="N87" i="7" s="1"/>
  <c r="O87" i="7" a="1"/>
  <c r="O87" i="7" s="1"/>
  <c r="G88" i="7" a="1"/>
  <c r="G88" i="7" s="1"/>
  <c r="H88" i="7" a="1"/>
  <c r="H88" i="7" s="1"/>
  <c r="I88" i="7" a="1"/>
  <c r="I88" i="7" s="1"/>
  <c r="J88" i="7" a="1"/>
  <c r="J88" i="7" s="1"/>
  <c r="K88" i="7" a="1"/>
  <c r="K88" i="7" s="1"/>
  <c r="L88" i="7" a="1"/>
  <c r="L88" i="7" s="1"/>
  <c r="M88" i="7" a="1"/>
  <c r="M88" i="7" s="1"/>
  <c r="N88" i="7" a="1"/>
  <c r="N88" i="7" s="1"/>
  <c r="O88" i="7" a="1"/>
  <c r="O88" i="7" s="1"/>
  <c r="G89" i="7" a="1"/>
  <c r="G89" i="7" s="1"/>
  <c r="H89" i="7" a="1"/>
  <c r="H89" i="7" s="1"/>
  <c r="I89" i="7" a="1"/>
  <c r="I89" i="7" s="1"/>
  <c r="J89" i="7" a="1"/>
  <c r="J89" i="7" s="1"/>
  <c r="K89" i="7" a="1"/>
  <c r="K89" i="7" s="1"/>
  <c r="L89" i="7" a="1"/>
  <c r="L89" i="7" s="1"/>
  <c r="M89" i="7" a="1"/>
  <c r="M89" i="7" s="1"/>
  <c r="N89" i="7" a="1"/>
  <c r="N89" i="7" s="1"/>
  <c r="O89" i="7" a="1"/>
  <c r="O89" i="7" s="1"/>
  <c r="G90" i="7" a="1"/>
  <c r="G90" i="7" s="1"/>
  <c r="H90" i="7" a="1"/>
  <c r="H90" i="7" s="1"/>
  <c r="I90" i="7" a="1"/>
  <c r="I90" i="7" s="1"/>
  <c r="J90" i="7" a="1"/>
  <c r="J90" i="7" s="1"/>
  <c r="K90" i="7" a="1"/>
  <c r="K90" i="7" s="1"/>
  <c r="L90" i="7" a="1"/>
  <c r="L90" i="7" s="1"/>
  <c r="M90" i="7" a="1"/>
  <c r="M90" i="7" s="1"/>
  <c r="N90" i="7" a="1"/>
  <c r="N90" i="7" s="1"/>
  <c r="O90" i="7" a="1"/>
  <c r="O90" i="7" s="1"/>
  <c r="G91" i="7" a="1"/>
  <c r="G91" i="7" s="1"/>
  <c r="H91" i="7" a="1"/>
  <c r="H91" i="7" s="1"/>
  <c r="I91" i="7" a="1"/>
  <c r="I91" i="7" s="1"/>
  <c r="J91" i="7" a="1"/>
  <c r="J91" i="7" s="1"/>
  <c r="K91" i="7" a="1"/>
  <c r="K91" i="7" s="1"/>
  <c r="L91" i="7" a="1"/>
  <c r="L91" i="7" s="1"/>
  <c r="M91" i="7" a="1"/>
  <c r="M91" i="7" s="1"/>
  <c r="N91" i="7" a="1"/>
  <c r="N91" i="7" s="1"/>
  <c r="O91" i="7" a="1"/>
  <c r="O91" i="7" s="1"/>
  <c r="G92" i="7" a="1"/>
  <c r="G92" i="7" s="1"/>
  <c r="H92" i="7" a="1"/>
  <c r="H92" i="7" s="1"/>
  <c r="I92" i="7" a="1"/>
  <c r="I92" i="7" s="1"/>
  <c r="J92" i="7" a="1"/>
  <c r="J92" i="7" s="1"/>
  <c r="K92" i="7" a="1"/>
  <c r="K92" i="7" s="1"/>
  <c r="L92" i="7" a="1"/>
  <c r="L92" i="7" s="1"/>
  <c r="M92" i="7" a="1"/>
  <c r="M92" i="7" s="1"/>
  <c r="N92" i="7" a="1"/>
  <c r="N92" i="7" s="1"/>
  <c r="O92" i="7" a="1"/>
  <c r="O92" i="7" s="1"/>
  <c r="G3" i="7" a="1"/>
  <c r="G3" i="7" s="1"/>
  <c r="H3" i="7" a="1"/>
  <c r="H3" i="7" s="1"/>
  <c r="I3" i="7" a="1"/>
  <c r="I3" i="7" s="1"/>
  <c r="J3" i="7" a="1"/>
  <c r="J3" i="7" s="1"/>
  <c r="K3" i="7" a="1"/>
  <c r="K3" i="7" s="1"/>
  <c r="L3" i="7" a="1"/>
  <c r="L3" i="7" s="1"/>
  <c r="M3" i="7" a="1"/>
  <c r="M3" i="7" s="1"/>
  <c r="O3" i="7" a="1"/>
  <c r="O3" i="7" s="1"/>
  <c r="G4" i="7" a="1"/>
  <c r="G4" i="7" s="1"/>
  <c r="H4" i="7" a="1"/>
  <c r="H4" i="7" s="1"/>
  <c r="I4" i="7" a="1"/>
  <c r="I4" i="7" s="1"/>
  <c r="J4" i="7" a="1"/>
  <c r="J4" i="7" s="1"/>
  <c r="K4" i="7" a="1"/>
  <c r="K4" i="7" s="1"/>
  <c r="L4" i="7" a="1"/>
  <c r="L4" i="7" s="1"/>
  <c r="M4" i="7" a="1"/>
  <c r="M4" i="7" s="1"/>
  <c r="N4" i="7" a="1"/>
  <c r="N4" i="7" s="1"/>
  <c r="O4" i="7" a="1"/>
  <c r="O4" i="7" s="1"/>
  <c r="G5" i="7" a="1"/>
  <c r="G5" i="7" s="1"/>
  <c r="H5" i="7" a="1"/>
  <c r="H5" i="7" s="1"/>
  <c r="I5" i="7" a="1"/>
  <c r="I5" i="7" s="1"/>
  <c r="J5" i="7" a="1"/>
  <c r="J5" i="7" s="1"/>
  <c r="K5" i="7" a="1"/>
  <c r="K5" i="7" s="1"/>
  <c r="L5" i="7" a="1"/>
  <c r="L5" i="7" s="1"/>
  <c r="M5" i="7" a="1"/>
  <c r="M5" i="7" s="1"/>
  <c r="N5" i="7" a="1"/>
  <c r="N5" i="7" s="1"/>
  <c r="O5" i="7" a="1"/>
  <c r="O5" i="7" s="1"/>
  <c r="G6" i="7" a="1"/>
  <c r="G6" i="7" s="1"/>
  <c r="H6" i="7" a="1"/>
  <c r="H6" i="7" s="1"/>
  <c r="I6" i="7" a="1"/>
  <c r="I6" i="7" s="1"/>
  <c r="J6" i="7" a="1"/>
  <c r="J6" i="7" s="1"/>
  <c r="K6" i="7" a="1"/>
  <c r="K6" i="7" s="1"/>
  <c r="L6" i="7" a="1"/>
  <c r="L6" i="7" s="1"/>
  <c r="M6" i="7" a="1"/>
  <c r="M6" i="7" s="1"/>
  <c r="N6" i="7" a="1"/>
  <c r="N6" i="7" s="1"/>
  <c r="O6" i="7" a="1"/>
  <c r="O6" i="7" s="1"/>
  <c r="G7" i="7" a="1"/>
  <c r="G7" i="7" s="1"/>
  <c r="H7" i="7" a="1"/>
  <c r="H7" i="7" s="1"/>
  <c r="I7" i="7" a="1"/>
  <c r="I7" i="7" s="1"/>
  <c r="J7" i="7" a="1"/>
  <c r="J7" i="7" s="1"/>
  <c r="K7" i="7" a="1"/>
  <c r="K7" i="7" s="1"/>
  <c r="L7" i="7" a="1"/>
  <c r="L7" i="7" s="1"/>
  <c r="M7" i="7" a="1"/>
  <c r="M7" i="7" s="1"/>
  <c r="N7" i="7" a="1"/>
  <c r="N7" i="7" s="1"/>
  <c r="O7" i="7" a="1"/>
  <c r="O7" i="7" s="1"/>
  <c r="G8" i="7" a="1"/>
  <c r="G8" i="7" s="1"/>
  <c r="H8" i="7" a="1"/>
  <c r="H8" i="7" s="1"/>
  <c r="I8" i="7" a="1"/>
  <c r="I8" i="7" s="1"/>
  <c r="J8" i="7" a="1"/>
  <c r="J8" i="7" s="1"/>
  <c r="K8" i="7" a="1"/>
  <c r="K8" i="7" s="1"/>
  <c r="L8" i="7" a="1"/>
  <c r="L8" i="7" s="1"/>
  <c r="M8" i="7" a="1"/>
  <c r="M8" i="7" s="1"/>
  <c r="N8" i="7" a="1"/>
  <c r="N8" i="7" s="1"/>
  <c r="O8" i="7" a="1"/>
  <c r="O8" i="7" s="1"/>
  <c r="G9" i="7" a="1"/>
  <c r="G9" i="7" s="1"/>
  <c r="H9" i="7" a="1"/>
  <c r="H9" i="7" s="1"/>
  <c r="I9" i="7" a="1"/>
  <c r="I9" i="7" s="1"/>
  <c r="J9" i="7" a="1"/>
  <c r="J9" i="7" s="1"/>
  <c r="K9" i="7" a="1"/>
  <c r="K9" i="7" s="1"/>
  <c r="L9" i="7" a="1"/>
  <c r="L9" i="7" s="1"/>
  <c r="M9" i="7" a="1"/>
  <c r="M9" i="7" s="1"/>
  <c r="N9" i="7" a="1"/>
  <c r="N9" i="7" s="1"/>
  <c r="O9" i="7" a="1"/>
  <c r="O9" i="7" s="1"/>
  <c r="G10" i="7" a="1"/>
  <c r="G10" i="7" s="1"/>
  <c r="H10" i="7" a="1"/>
  <c r="H10" i="7" s="1"/>
  <c r="I10" i="7" a="1"/>
  <c r="I10" i="7" s="1"/>
  <c r="J10" i="7" a="1"/>
  <c r="J10" i="7" s="1"/>
  <c r="K10" i="7" a="1"/>
  <c r="K10" i="7" s="1"/>
  <c r="L10" i="7" a="1"/>
  <c r="L10" i="7" s="1"/>
  <c r="M10" i="7" a="1"/>
  <c r="M10" i="7" s="1"/>
  <c r="N10" i="7" a="1"/>
  <c r="N10" i="7" s="1"/>
  <c r="O10" i="7" a="1"/>
  <c r="O10" i="7" s="1"/>
  <c r="K2" i="7" a="1"/>
  <c r="K2" i="7" s="1"/>
  <c r="L2" i="7" a="1"/>
  <c r="L2" i="7" s="1"/>
  <c r="M2" i="7" a="1"/>
  <c r="M2" i="7" s="1"/>
  <c r="N2" i="7" a="1"/>
  <c r="N2" i="7" s="1"/>
  <c r="O2" i="7" a="1"/>
  <c r="O2" i="7" s="1"/>
  <c r="I2" i="7" a="1"/>
  <c r="I2" i="7" s="1"/>
  <c r="J2" i="7" a="1"/>
  <c r="J2" i="7" s="1"/>
  <c r="H2" i="7" a="1"/>
  <c r="H2" i="7" s="1"/>
  <c r="G2" i="7" a="1"/>
  <c r="G2" i="7" s="1"/>
  <c r="AR91" i="9"/>
  <c r="AM91" i="9"/>
  <c r="AN91" i="9" s="1"/>
  <c r="AH91" i="9"/>
  <c r="AI91" i="9" s="1"/>
  <c r="AC91" i="9"/>
  <c r="AD91" i="9" s="1"/>
  <c r="X91" i="9"/>
  <c r="Y91" i="9" s="1"/>
  <c r="S91" i="9"/>
  <c r="T91" i="9" s="1"/>
  <c r="N91" i="9"/>
  <c r="O91" i="9" s="1"/>
  <c r="I91" i="9"/>
  <c r="J91" i="9" s="1"/>
  <c r="D91" i="9"/>
  <c r="E91" i="9" s="1"/>
  <c r="AM90" i="9"/>
  <c r="AN90" i="9" s="1"/>
  <c r="AH90" i="9"/>
  <c r="AI90" i="9" s="1"/>
  <c r="AC90" i="9"/>
  <c r="AD90" i="9" s="1"/>
  <c r="X90" i="9"/>
  <c r="Y90" i="9" s="1"/>
  <c r="S90" i="9"/>
  <c r="T90" i="9" s="1"/>
  <c r="N90" i="9"/>
  <c r="O90" i="9" s="1"/>
  <c r="I90" i="9"/>
  <c r="J90" i="9" s="1"/>
  <c r="D90" i="9"/>
  <c r="E90" i="9" s="1"/>
  <c r="AR89" i="9"/>
  <c r="AN89" i="9"/>
  <c r="AM89" i="9"/>
  <c r="AI89" i="9"/>
  <c r="AH89" i="9"/>
  <c r="AD89" i="9"/>
  <c r="AC89" i="9"/>
  <c r="Y89" i="9"/>
  <c r="X89" i="9"/>
  <c r="T89" i="9"/>
  <c r="S89" i="9"/>
  <c r="O89" i="9"/>
  <c r="N89" i="9"/>
  <c r="J89" i="9"/>
  <c r="I89" i="9"/>
  <c r="E89" i="9"/>
  <c r="D89" i="9"/>
  <c r="AR88" i="9"/>
  <c r="AM88" i="9"/>
  <c r="AN88" i="9" s="1"/>
  <c r="AH88" i="9"/>
  <c r="AI88" i="9" s="1"/>
  <c r="AC88" i="9"/>
  <c r="AD88" i="9" s="1"/>
  <c r="X88" i="9"/>
  <c r="Y88" i="9" s="1"/>
  <c r="S88" i="9"/>
  <c r="T88" i="9" s="1"/>
  <c r="N88" i="9"/>
  <c r="O88" i="9" s="1"/>
  <c r="I88" i="9"/>
  <c r="J88" i="9" s="1"/>
  <c r="D88" i="9"/>
  <c r="E88" i="9" s="1"/>
  <c r="AM87" i="9"/>
  <c r="AN87" i="9" s="1"/>
  <c r="AH87" i="9"/>
  <c r="AI87" i="9" s="1"/>
  <c r="AC87" i="9"/>
  <c r="AD87" i="9" s="1"/>
  <c r="X87" i="9"/>
  <c r="Y87" i="9" s="1"/>
  <c r="S87" i="9"/>
  <c r="T87" i="9" s="1"/>
  <c r="N87" i="9"/>
  <c r="O87" i="9" s="1"/>
  <c r="I87" i="9"/>
  <c r="J87" i="9" s="1"/>
  <c r="D87" i="9"/>
  <c r="E87" i="9" s="1"/>
  <c r="AM86" i="9"/>
  <c r="AN86" i="9" s="1"/>
  <c r="AH86" i="9"/>
  <c r="AI86" i="9" s="1"/>
  <c r="AC86" i="9"/>
  <c r="AD86" i="9" s="1"/>
  <c r="X86" i="9"/>
  <c r="Y86" i="9" s="1"/>
  <c r="S86" i="9"/>
  <c r="T86" i="9" s="1"/>
  <c r="N86" i="9"/>
  <c r="O86" i="9" s="1"/>
  <c r="I86" i="9"/>
  <c r="J86" i="9" s="1"/>
  <c r="D86" i="9"/>
  <c r="E86" i="9" s="1"/>
  <c r="AM85" i="9"/>
  <c r="AN85" i="9" s="1"/>
  <c r="AH85" i="9"/>
  <c r="AI85" i="9" s="1"/>
  <c r="AC85" i="9"/>
  <c r="AD85" i="9" s="1"/>
  <c r="X85" i="9"/>
  <c r="Y85" i="9" s="1"/>
  <c r="S85" i="9"/>
  <c r="T85" i="9" s="1"/>
  <c r="N85" i="9"/>
  <c r="O85" i="9" s="1"/>
  <c r="I85" i="9"/>
  <c r="J85" i="9" s="1"/>
  <c r="D85" i="9"/>
  <c r="E85" i="9" s="1"/>
  <c r="AM84" i="9"/>
  <c r="AN84" i="9" s="1"/>
  <c r="AH84" i="9"/>
  <c r="AI84" i="9" s="1"/>
  <c r="AC84" i="9"/>
  <c r="AD84" i="9" s="1"/>
  <c r="X84" i="9"/>
  <c r="Y84" i="9" s="1"/>
  <c r="S84" i="9"/>
  <c r="T84" i="9" s="1"/>
  <c r="N84" i="9"/>
  <c r="O84" i="9" s="1"/>
  <c r="I84" i="9"/>
  <c r="J84" i="9" s="1"/>
  <c r="D84" i="9"/>
  <c r="E84" i="9" s="1"/>
  <c r="AR83" i="9"/>
  <c r="AN83" i="9"/>
  <c r="AM83" i="9"/>
  <c r="AI83" i="9"/>
  <c r="AH83" i="9"/>
  <c r="AD83" i="9"/>
  <c r="AC83" i="9"/>
  <c r="Y83" i="9"/>
  <c r="X83" i="9"/>
  <c r="T83" i="9"/>
  <c r="S83" i="9"/>
  <c r="O83" i="9"/>
  <c r="N83" i="9"/>
  <c r="J83" i="9"/>
  <c r="I83" i="9"/>
  <c r="E83" i="9"/>
  <c r="D83" i="9"/>
  <c r="AN82" i="9"/>
  <c r="AM82" i="9"/>
  <c r="AI82" i="9"/>
  <c r="AH82" i="9"/>
  <c r="AD82" i="9"/>
  <c r="AC82" i="9"/>
  <c r="Y82" i="9"/>
  <c r="X82" i="9"/>
  <c r="T82" i="9"/>
  <c r="S82" i="9"/>
  <c r="O82" i="9"/>
  <c r="N82" i="9"/>
  <c r="J82" i="9"/>
  <c r="I82" i="9"/>
  <c r="E82" i="9"/>
  <c r="D82" i="9"/>
  <c r="AN81" i="9"/>
  <c r="AM81" i="9"/>
  <c r="AI81" i="9"/>
  <c r="AH81" i="9"/>
  <c r="AD81" i="9"/>
  <c r="AC81" i="9"/>
  <c r="Y81" i="9"/>
  <c r="X81" i="9"/>
  <c r="T81" i="9"/>
  <c r="S81" i="9"/>
  <c r="O81" i="9"/>
  <c r="N81" i="9"/>
  <c r="J81" i="9"/>
  <c r="I81" i="9"/>
  <c r="E81" i="9"/>
  <c r="D81" i="9"/>
  <c r="AN80" i="9"/>
  <c r="AM80" i="9"/>
  <c r="AI80" i="9"/>
  <c r="AH80" i="9"/>
  <c r="AD80" i="9"/>
  <c r="AC80" i="9"/>
  <c r="Y80" i="9"/>
  <c r="X80" i="9"/>
  <c r="T80" i="9"/>
  <c r="S80" i="9"/>
  <c r="O80" i="9"/>
  <c r="N80" i="9"/>
  <c r="J80" i="9"/>
  <c r="I80" i="9"/>
  <c r="E80" i="9"/>
  <c r="D80" i="9"/>
  <c r="AN79" i="9"/>
  <c r="AM79" i="9"/>
  <c r="AI79" i="9"/>
  <c r="AH79" i="9"/>
  <c r="AD79" i="9"/>
  <c r="AC79" i="9"/>
  <c r="Y79" i="9"/>
  <c r="X79" i="9"/>
  <c r="T79" i="9"/>
  <c r="S79" i="9"/>
  <c r="O79" i="9"/>
  <c r="N79" i="9"/>
  <c r="J79" i="9"/>
  <c r="I79" i="9"/>
  <c r="E79" i="9"/>
  <c r="D79" i="9"/>
  <c r="AI78" i="9"/>
  <c r="AH78" i="9"/>
  <c r="AD78" i="9"/>
  <c r="AC78" i="9"/>
  <c r="Y78" i="9"/>
  <c r="X78" i="9"/>
  <c r="T78" i="9"/>
  <c r="S78" i="9"/>
  <c r="O78" i="9"/>
  <c r="N78" i="9"/>
  <c r="J78" i="9"/>
  <c r="I78" i="9"/>
  <c r="E78" i="9"/>
  <c r="D78" i="9"/>
  <c r="AR77" i="9"/>
  <c r="AM77" i="9"/>
  <c r="AN77" i="9" s="1"/>
  <c r="AH77" i="9"/>
  <c r="AI77" i="9" s="1"/>
  <c r="AC77" i="9"/>
  <c r="AD77" i="9" s="1"/>
  <c r="X77" i="9"/>
  <c r="Y77" i="9" s="1"/>
  <c r="S77" i="9"/>
  <c r="T77" i="9" s="1"/>
  <c r="N77" i="9"/>
  <c r="O77" i="9" s="1"/>
  <c r="I77" i="9"/>
  <c r="J77" i="9" s="1"/>
  <c r="D77" i="9"/>
  <c r="E77" i="9" s="1"/>
  <c r="AR76" i="9"/>
  <c r="AN76" i="9"/>
  <c r="AM76" i="9"/>
  <c r="AI76" i="9"/>
  <c r="AH76" i="9"/>
  <c r="AD76" i="9"/>
  <c r="AC76" i="9"/>
  <c r="Y76" i="9"/>
  <c r="X76" i="9"/>
  <c r="T76" i="9"/>
  <c r="S76" i="9"/>
  <c r="O76" i="9"/>
  <c r="N76" i="9"/>
  <c r="J76" i="9"/>
  <c r="I76" i="9"/>
  <c r="E76" i="9"/>
  <c r="D76" i="9"/>
  <c r="AR75" i="9"/>
  <c r="AM75" i="9"/>
  <c r="AN75" i="9" s="1"/>
  <c r="AH75" i="9"/>
  <c r="AI75" i="9" s="1"/>
  <c r="AC75" i="9"/>
  <c r="AD75" i="9" s="1"/>
  <c r="X75" i="9"/>
  <c r="Y75" i="9" s="1"/>
  <c r="S75" i="9"/>
  <c r="T75" i="9" s="1"/>
  <c r="N75" i="9"/>
  <c r="O75" i="9" s="1"/>
  <c r="I75" i="9"/>
  <c r="J75" i="9" s="1"/>
  <c r="D75" i="9"/>
  <c r="E75" i="9" s="1"/>
  <c r="AR74" i="9"/>
  <c r="AN74" i="9"/>
  <c r="AM74" i="9"/>
  <c r="AI74" i="9"/>
  <c r="AH74" i="9"/>
  <c r="AD74" i="9"/>
  <c r="AC74" i="9"/>
  <c r="Y74" i="9"/>
  <c r="X74" i="9"/>
  <c r="T74" i="9"/>
  <c r="S74" i="9"/>
  <c r="O74" i="9"/>
  <c r="N74" i="9"/>
  <c r="J74" i="9"/>
  <c r="I74" i="9"/>
  <c r="E74" i="9"/>
  <c r="D74" i="9"/>
  <c r="AR73" i="9"/>
  <c r="AM73" i="9"/>
  <c r="AN73" i="9" s="1"/>
  <c r="AH73" i="9"/>
  <c r="AI73" i="9" s="1"/>
  <c r="AC73" i="9"/>
  <c r="AD73" i="9" s="1"/>
  <c r="X73" i="9"/>
  <c r="Y73" i="9" s="1"/>
  <c r="S73" i="9"/>
  <c r="T73" i="9" s="1"/>
  <c r="N73" i="9"/>
  <c r="O73" i="9" s="1"/>
  <c r="I73" i="9"/>
  <c r="J73" i="9" s="1"/>
  <c r="D73" i="9"/>
  <c r="E73" i="9" s="1"/>
  <c r="AR72" i="9"/>
  <c r="AN72" i="9"/>
  <c r="AM72" i="9"/>
  <c r="AI72" i="9"/>
  <c r="AH72" i="9"/>
  <c r="AD72" i="9"/>
  <c r="AC72" i="9"/>
  <c r="Y72" i="9"/>
  <c r="X72" i="9"/>
  <c r="T72" i="9"/>
  <c r="S72" i="9"/>
  <c r="O72" i="9"/>
  <c r="N72" i="9"/>
  <c r="J72" i="9"/>
  <c r="I72" i="9"/>
  <c r="E72" i="9"/>
  <c r="D72" i="9"/>
  <c r="AN71" i="9"/>
  <c r="AM71" i="9"/>
  <c r="AI71" i="9"/>
  <c r="AH71" i="9"/>
  <c r="AD71" i="9"/>
  <c r="AC71" i="9"/>
  <c r="Y71" i="9"/>
  <c r="X71" i="9"/>
  <c r="T71" i="9"/>
  <c r="S71" i="9"/>
  <c r="O71" i="9"/>
  <c r="N71" i="9"/>
  <c r="J71" i="9"/>
  <c r="I71" i="9"/>
  <c r="E71" i="9"/>
  <c r="D71" i="9"/>
  <c r="AN70" i="9"/>
  <c r="AM70" i="9"/>
  <c r="AI70" i="9"/>
  <c r="AH70" i="9"/>
  <c r="AD70" i="9"/>
  <c r="AC70" i="9"/>
  <c r="Y70" i="9"/>
  <c r="X70" i="9"/>
  <c r="T70" i="9"/>
  <c r="S70" i="9"/>
  <c r="O70" i="9"/>
  <c r="N70" i="9"/>
  <c r="J70" i="9"/>
  <c r="I70" i="9"/>
  <c r="E70" i="9"/>
  <c r="D70" i="9"/>
  <c r="AI69" i="9"/>
  <c r="AH69" i="9"/>
  <c r="AD69" i="9"/>
  <c r="AC69" i="9"/>
  <c r="Y69" i="9"/>
  <c r="X69" i="9"/>
  <c r="T69" i="9"/>
  <c r="S69" i="9"/>
  <c r="O69" i="9"/>
  <c r="N69" i="9"/>
  <c r="J69" i="9"/>
  <c r="I69" i="9"/>
  <c r="E69" i="9"/>
  <c r="D69" i="9"/>
  <c r="AN68" i="9"/>
  <c r="AM68" i="9"/>
  <c r="AI68" i="9"/>
  <c r="AH68" i="9"/>
  <c r="AD68" i="9"/>
  <c r="AC68" i="9"/>
  <c r="Y68" i="9"/>
  <c r="X68" i="9"/>
  <c r="T68" i="9"/>
  <c r="S68" i="9"/>
  <c r="O68" i="9"/>
  <c r="N68" i="9"/>
  <c r="J68" i="9"/>
  <c r="I68" i="9"/>
  <c r="E68" i="9"/>
  <c r="D68" i="9"/>
  <c r="AR67" i="9"/>
  <c r="AM67" i="9"/>
  <c r="AN67" i="9" s="1"/>
  <c r="AH67" i="9"/>
  <c r="AI67" i="9" s="1"/>
  <c r="AC67" i="9"/>
  <c r="AD67" i="9" s="1"/>
  <c r="X67" i="9"/>
  <c r="Y67" i="9" s="1"/>
  <c r="S67" i="9"/>
  <c r="T67" i="9" s="1"/>
  <c r="N67" i="9"/>
  <c r="O67" i="9" s="1"/>
  <c r="I67" i="9"/>
  <c r="J67" i="9" s="1"/>
  <c r="D67" i="9"/>
  <c r="E67" i="9" s="1"/>
  <c r="AR66" i="9"/>
  <c r="AN66" i="9"/>
  <c r="AM66" i="9"/>
  <c r="AI66" i="9"/>
  <c r="AH66" i="9"/>
  <c r="AD66" i="9"/>
  <c r="AC66" i="9"/>
  <c r="Y66" i="9"/>
  <c r="X66" i="9"/>
  <c r="T66" i="9"/>
  <c r="S66" i="9"/>
  <c r="O66" i="9"/>
  <c r="N66" i="9"/>
  <c r="J66" i="9"/>
  <c r="I66" i="9"/>
  <c r="E66" i="9"/>
  <c r="D66" i="9"/>
  <c r="AR65" i="9"/>
  <c r="AM65" i="9"/>
  <c r="AN65" i="9" s="1"/>
  <c r="AH65" i="9"/>
  <c r="AI65" i="9" s="1"/>
  <c r="AC65" i="9"/>
  <c r="AD65" i="9" s="1"/>
  <c r="X65" i="9"/>
  <c r="Y65" i="9" s="1"/>
  <c r="S65" i="9"/>
  <c r="T65" i="9" s="1"/>
  <c r="N65" i="9"/>
  <c r="O65" i="9" s="1"/>
  <c r="I65" i="9"/>
  <c r="J65" i="9" s="1"/>
  <c r="D65" i="9"/>
  <c r="E65" i="9" s="1"/>
  <c r="AM64" i="9"/>
  <c r="AN64" i="9" s="1"/>
  <c r="AH64" i="9"/>
  <c r="AI64" i="9" s="1"/>
  <c r="AC64" i="9"/>
  <c r="AD64" i="9" s="1"/>
  <c r="X64" i="9"/>
  <c r="Y64" i="9" s="1"/>
  <c r="S64" i="9"/>
  <c r="T64" i="9" s="1"/>
  <c r="N64" i="9"/>
  <c r="O64" i="9" s="1"/>
  <c r="I64" i="9"/>
  <c r="J64" i="9" s="1"/>
  <c r="D64" i="9"/>
  <c r="E64" i="9" s="1"/>
  <c r="AR63" i="9"/>
  <c r="AN63" i="9"/>
  <c r="AM63" i="9"/>
  <c r="AI63" i="9"/>
  <c r="AH63" i="9"/>
  <c r="AD63" i="9"/>
  <c r="AC63" i="9"/>
  <c r="Y63" i="9"/>
  <c r="X63" i="9"/>
  <c r="T63" i="9"/>
  <c r="S63" i="9"/>
  <c r="O63" i="9"/>
  <c r="N63" i="9"/>
  <c r="J63" i="9"/>
  <c r="I63" i="9"/>
  <c r="E63" i="9"/>
  <c r="D63" i="9"/>
  <c r="AR62" i="9"/>
  <c r="AM62" i="9"/>
  <c r="AN62" i="9" s="1"/>
  <c r="AH62" i="9"/>
  <c r="AI62" i="9" s="1"/>
  <c r="AC62" i="9"/>
  <c r="AD62" i="9" s="1"/>
  <c r="X62" i="9"/>
  <c r="Y62" i="9" s="1"/>
  <c r="S62" i="9"/>
  <c r="T62" i="9" s="1"/>
  <c r="N62" i="9"/>
  <c r="O62" i="9" s="1"/>
  <c r="I62" i="9"/>
  <c r="J62" i="9" s="1"/>
  <c r="D62" i="9"/>
  <c r="E62" i="9" s="1"/>
  <c r="AM61" i="9"/>
  <c r="AN61" i="9" s="1"/>
  <c r="AH61" i="9"/>
  <c r="AI61" i="9" s="1"/>
  <c r="AC61" i="9"/>
  <c r="AD61" i="9" s="1"/>
  <c r="X61" i="9"/>
  <c r="Y61" i="9" s="1"/>
  <c r="S61" i="9"/>
  <c r="T61" i="9" s="1"/>
  <c r="N61" i="9"/>
  <c r="O61" i="9" s="1"/>
  <c r="I61" i="9"/>
  <c r="J61" i="9" s="1"/>
  <c r="D61" i="9"/>
  <c r="E61" i="9" s="1"/>
  <c r="AR60" i="9"/>
  <c r="AN60" i="9"/>
  <c r="AM60" i="9"/>
  <c r="AI60" i="9"/>
  <c r="AH60" i="9"/>
  <c r="AD60" i="9"/>
  <c r="AC60" i="9"/>
  <c r="Y60" i="9"/>
  <c r="X60" i="9"/>
  <c r="T60" i="9"/>
  <c r="S60" i="9"/>
  <c r="O60" i="9"/>
  <c r="N60" i="9"/>
  <c r="J60" i="9"/>
  <c r="I60" i="9"/>
  <c r="E60" i="9"/>
  <c r="D60" i="9"/>
  <c r="AR59" i="9"/>
  <c r="AM59" i="9"/>
  <c r="AN59" i="9" s="1"/>
  <c r="AH59" i="9"/>
  <c r="AI59" i="9" s="1"/>
  <c r="AC59" i="9"/>
  <c r="AD59" i="9" s="1"/>
  <c r="X59" i="9"/>
  <c r="Y59" i="9" s="1"/>
  <c r="S59" i="9"/>
  <c r="T59" i="9" s="1"/>
  <c r="N59" i="9"/>
  <c r="O59" i="9" s="1"/>
  <c r="I59" i="9"/>
  <c r="J59" i="9" s="1"/>
  <c r="D59" i="9"/>
  <c r="E59" i="9" s="1"/>
  <c r="AR58" i="9"/>
  <c r="AN58" i="9"/>
  <c r="AM58" i="9"/>
  <c r="AI58" i="9"/>
  <c r="AH58" i="9"/>
  <c r="AD58" i="9"/>
  <c r="AC58" i="9"/>
  <c r="Y58" i="9"/>
  <c r="X58" i="9"/>
  <c r="T58" i="9"/>
  <c r="S58" i="9"/>
  <c r="O58" i="9"/>
  <c r="N58" i="9"/>
  <c r="J58" i="9"/>
  <c r="I58" i="9"/>
  <c r="E58" i="9"/>
  <c r="D58" i="9"/>
  <c r="AR57" i="9"/>
  <c r="AM57" i="9"/>
  <c r="AN57" i="9" s="1"/>
  <c r="AH57" i="9"/>
  <c r="AI57" i="9" s="1"/>
  <c r="AC57" i="9"/>
  <c r="AD57" i="9" s="1"/>
  <c r="X57" i="9"/>
  <c r="Y57" i="9" s="1"/>
  <c r="S57" i="9"/>
  <c r="T57" i="9" s="1"/>
  <c r="N57" i="9"/>
  <c r="O57" i="9" s="1"/>
  <c r="I57" i="9"/>
  <c r="J57" i="9" s="1"/>
  <c r="D57" i="9"/>
  <c r="E57" i="9" s="1"/>
  <c r="AH56" i="9"/>
  <c r="AI56" i="9" s="1"/>
  <c r="AC56" i="9"/>
  <c r="AD56" i="9" s="1"/>
  <c r="X56" i="9"/>
  <c r="Y56" i="9" s="1"/>
  <c r="S56" i="9"/>
  <c r="T56" i="9" s="1"/>
  <c r="N56" i="9"/>
  <c r="O56" i="9" s="1"/>
  <c r="I56" i="9"/>
  <c r="J56" i="9" s="1"/>
  <c r="D56" i="9"/>
  <c r="E56" i="9" s="1"/>
  <c r="AR55" i="9"/>
  <c r="AM55" i="9"/>
  <c r="AN55" i="9" s="1"/>
  <c r="AH55" i="9"/>
  <c r="AI55" i="9" s="1"/>
  <c r="AD55" i="9"/>
  <c r="AC55" i="9"/>
  <c r="X55" i="9"/>
  <c r="Y55" i="9" s="1"/>
  <c r="S55" i="9"/>
  <c r="T55" i="9" s="1"/>
  <c r="N55" i="9"/>
  <c r="O55" i="9" s="1"/>
  <c r="J55" i="9"/>
  <c r="I55" i="9"/>
  <c r="D55" i="9"/>
  <c r="E55" i="9" s="1"/>
  <c r="AR54" i="9"/>
  <c r="AM54" i="9"/>
  <c r="AN54" i="9" s="1"/>
  <c r="AH54" i="9"/>
  <c r="AI54" i="9" s="1"/>
  <c r="AC54" i="9"/>
  <c r="AD54" i="9" s="1"/>
  <c r="X54" i="9"/>
  <c r="Y54" i="9" s="1"/>
  <c r="S54" i="9"/>
  <c r="T54" i="9" s="1"/>
  <c r="N54" i="9"/>
  <c r="O54" i="9" s="1"/>
  <c r="I54" i="9"/>
  <c r="J54" i="9" s="1"/>
  <c r="D54" i="9"/>
  <c r="E54" i="9" s="1"/>
  <c r="AR53" i="9"/>
  <c r="AM53" i="9"/>
  <c r="AN53" i="9" s="1"/>
  <c r="AI53" i="9"/>
  <c r="AH53" i="9"/>
  <c r="AC53" i="9"/>
  <c r="AD53" i="9" s="1"/>
  <c r="X53" i="9"/>
  <c r="Y53" i="9" s="1"/>
  <c r="S53" i="9"/>
  <c r="T53" i="9" s="1"/>
  <c r="O53" i="9"/>
  <c r="N53" i="9"/>
  <c r="I53" i="9"/>
  <c r="J53" i="9" s="1"/>
  <c r="D53" i="9"/>
  <c r="E53" i="9" s="1"/>
  <c r="AM52" i="9"/>
  <c r="AN52" i="9" s="1"/>
  <c r="AI52" i="9"/>
  <c r="AH52" i="9"/>
  <c r="AC52" i="9"/>
  <c r="AD52" i="9" s="1"/>
  <c r="X52" i="9"/>
  <c r="Y52" i="9" s="1"/>
  <c r="S52" i="9"/>
  <c r="T52" i="9" s="1"/>
  <c r="O52" i="9"/>
  <c r="N52" i="9"/>
  <c r="I52" i="9"/>
  <c r="J52" i="9" s="1"/>
  <c r="D52" i="9"/>
  <c r="E52" i="9" s="1"/>
  <c r="AR51" i="9"/>
  <c r="AM51" i="9"/>
  <c r="AN51" i="9" s="1"/>
  <c r="AH51" i="9"/>
  <c r="AI51" i="9" s="1"/>
  <c r="AC51" i="9"/>
  <c r="AD51" i="9" s="1"/>
  <c r="X51" i="9"/>
  <c r="Y51" i="9" s="1"/>
  <c r="S51" i="9"/>
  <c r="T51" i="9" s="1"/>
  <c r="N51" i="9"/>
  <c r="O51" i="9" s="1"/>
  <c r="I51" i="9"/>
  <c r="J51" i="9" s="1"/>
  <c r="D51" i="9"/>
  <c r="E51" i="9" s="1"/>
  <c r="AR50" i="9"/>
  <c r="AM50" i="9"/>
  <c r="AN50" i="9" s="1"/>
  <c r="AH50" i="9"/>
  <c r="AI50" i="9" s="1"/>
  <c r="AD50" i="9"/>
  <c r="AC50" i="9"/>
  <c r="X50" i="9"/>
  <c r="Y50" i="9" s="1"/>
  <c r="S50" i="9"/>
  <c r="T50" i="9" s="1"/>
  <c r="N50" i="9"/>
  <c r="O50" i="9" s="1"/>
  <c r="J50" i="9"/>
  <c r="I50" i="9"/>
  <c r="D50" i="9"/>
  <c r="E50" i="9" s="1"/>
  <c r="AM49" i="9"/>
  <c r="AN49" i="9" s="1"/>
  <c r="AH49" i="9"/>
  <c r="AI49" i="9" s="1"/>
  <c r="AD49" i="9"/>
  <c r="AC49" i="9"/>
  <c r="X49" i="9"/>
  <c r="Y49" i="9" s="1"/>
  <c r="S49" i="9"/>
  <c r="T49" i="9" s="1"/>
  <c r="N49" i="9"/>
  <c r="O49" i="9" s="1"/>
  <c r="J49" i="9"/>
  <c r="I49" i="9"/>
  <c r="D49" i="9"/>
  <c r="E49" i="9" s="1"/>
  <c r="AM48" i="9"/>
  <c r="AN48" i="9" s="1"/>
  <c r="AH48" i="9"/>
  <c r="AI48" i="9" s="1"/>
  <c r="AD48" i="9"/>
  <c r="AC48" i="9"/>
  <c r="X48" i="9"/>
  <c r="Y48" i="9" s="1"/>
  <c r="S48" i="9"/>
  <c r="T48" i="9" s="1"/>
  <c r="N48" i="9"/>
  <c r="O48" i="9" s="1"/>
  <c r="J48" i="9"/>
  <c r="I48" i="9"/>
  <c r="D48" i="9"/>
  <c r="E48" i="9" s="1"/>
  <c r="AM47" i="9"/>
  <c r="AN47" i="9" s="1"/>
  <c r="AH47" i="9"/>
  <c r="AI47" i="9" s="1"/>
  <c r="AD47" i="9"/>
  <c r="AC47" i="9"/>
  <c r="X47" i="9"/>
  <c r="Y47" i="9" s="1"/>
  <c r="S47" i="9"/>
  <c r="T47" i="9" s="1"/>
  <c r="N47" i="9"/>
  <c r="O47" i="9" s="1"/>
  <c r="J47" i="9"/>
  <c r="I47" i="9"/>
  <c r="D47" i="9"/>
  <c r="E47" i="9" s="1"/>
  <c r="AH46" i="9"/>
  <c r="AI46" i="9" s="1"/>
  <c r="AC46" i="9"/>
  <c r="AD46" i="9" s="1"/>
  <c r="Y46" i="9"/>
  <c r="X46" i="9"/>
  <c r="S46" i="9"/>
  <c r="T46" i="9" s="1"/>
  <c r="N46" i="9"/>
  <c r="O46" i="9" s="1"/>
  <c r="I46" i="9"/>
  <c r="J46" i="9" s="1"/>
  <c r="E46" i="9"/>
  <c r="D46" i="9"/>
  <c r="AR45" i="9"/>
  <c r="AM45" i="9"/>
  <c r="AN45" i="9" s="1"/>
  <c r="AH45" i="9"/>
  <c r="AI45" i="9" s="1"/>
  <c r="AC45" i="9"/>
  <c r="AD45" i="9" s="1"/>
  <c r="X45" i="9"/>
  <c r="Y45" i="9" s="1"/>
  <c r="S45" i="9"/>
  <c r="T45" i="9" s="1"/>
  <c r="N45" i="9"/>
  <c r="O45" i="9" s="1"/>
  <c r="I45" i="9"/>
  <c r="J45" i="9" s="1"/>
  <c r="D45" i="9"/>
  <c r="E45" i="9" s="1"/>
  <c r="AR44" i="9"/>
  <c r="AN44" i="9"/>
  <c r="AM44" i="9"/>
  <c r="AH44" i="9"/>
  <c r="AI44" i="9" s="1"/>
  <c r="AC44" i="9"/>
  <c r="AD44" i="9" s="1"/>
  <c r="X44" i="9"/>
  <c r="Y44" i="9" s="1"/>
  <c r="T44" i="9"/>
  <c r="S44" i="9"/>
  <c r="N44" i="9"/>
  <c r="O44" i="9" s="1"/>
  <c r="I44" i="9"/>
  <c r="J44" i="9" s="1"/>
  <c r="D44" i="9"/>
  <c r="E44" i="9" s="1"/>
  <c r="AN43" i="9"/>
  <c r="AM43" i="9"/>
  <c r="AH43" i="9"/>
  <c r="AI43" i="9" s="1"/>
  <c r="AC43" i="9"/>
  <c r="AD43" i="9" s="1"/>
  <c r="X43" i="9"/>
  <c r="Y43" i="9" s="1"/>
  <c r="T43" i="9"/>
  <c r="S43" i="9"/>
  <c r="N43" i="9"/>
  <c r="O43" i="9" s="1"/>
  <c r="I43" i="9"/>
  <c r="J43" i="9" s="1"/>
  <c r="D43" i="9"/>
  <c r="E43" i="9" s="1"/>
  <c r="AN42" i="9"/>
  <c r="AM42" i="9"/>
  <c r="AH42" i="9"/>
  <c r="AI42" i="9" s="1"/>
  <c r="AC42" i="9"/>
  <c r="AD42" i="9" s="1"/>
  <c r="X42" i="9"/>
  <c r="Y42" i="9" s="1"/>
  <c r="T42" i="9"/>
  <c r="S42" i="9"/>
  <c r="N42" i="9"/>
  <c r="O42" i="9" s="1"/>
  <c r="I42" i="9"/>
  <c r="J42" i="9" s="1"/>
  <c r="D42" i="9"/>
  <c r="E42" i="9" s="1"/>
  <c r="AR41" i="9"/>
  <c r="AM41" i="9"/>
  <c r="AN41" i="9" s="1"/>
  <c r="AH41" i="9"/>
  <c r="AI41" i="9" s="1"/>
  <c r="AC41" i="9"/>
  <c r="AD41" i="9" s="1"/>
  <c r="X41" i="9"/>
  <c r="Y41" i="9" s="1"/>
  <c r="S41" i="9"/>
  <c r="T41" i="9" s="1"/>
  <c r="N41" i="9"/>
  <c r="O41" i="9" s="1"/>
  <c r="I41" i="9"/>
  <c r="J41" i="9" s="1"/>
  <c r="D41" i="9"/>
  <c r="E41" i="9" s="1"/>
  <c r="AR40" i="9"/>
  <c r="AM40" i="9"/>
  <c r="AN40" i="9" s="1"/>
  <c r="AH40" i="9"/>
  <c r="AI40" i="9" s="1"/>
  <c r="AC40" i="9"/>
  <c r="AD40" i="9" s="1"/>
  <c r="Y40" i="9"/>
  <c r="X40" i="9"/>
  <c r="S40" i="9"/>
  <c r="T40" i="9" s="1"/>
  <c r="N40" i="9"/>
  <c r="O40" i="9" s="1"/>
  <c r="I40" i="9"/>
  <c r="J40" i="9" s="1"/>
  <c r="E40" i="9"/>
  <c r="D40" i="9"/>
  <c r="AR39" i="9"/>
  <c r="AM39" i="9"/>
  <c r="AN39" i="9" s="1"/>
  <c r="AH39" i="9"/>
  <c r="AI39" i="9" s="1"/>
  <c r="AC39" i="9"/>
  <c r="AD39" i="9" s="1"/>
  <c r="X39" i="9"/>
  <c r="Y39" i="9" s="1"/>
  <c r="S39" i="9"/>
  <c r="T39" i="9" s="1"/>
  <c r="N39" i="9"/>
  <c r="O39" i="9" s="1"/>
  <c r="I39" i="9"/>
  <c r="J39" i="9" s="1"/>
  <c r="D39" i="9"/>
  <c r="E39" i="9" s="1"/>
  <c r="AR38" i="9"/>
  <c r="AN38" i="9"/>
  <c r="AM38" i="9"/>
  <c r="AH38" i="9"/>
  <c r="AI38" i="9" s="1"/>
  <c r="AC38" i="9"/>
  <c r="AD38" i="9" s="1"/>
  <c r="X38" i="9"/>
  <c r="Y38" i="9" s="1"/>
  <c r="T38" i="9"/>
  <c r="S38" i="9"/>
  <c r="N38" i="9"/>
  <c r="O38" i="9" s="1"/>
  <c r="I38" i="9"/>
  <c r="J38" i="9" s="1"/>
  <c r="D38" i="9"/>
  <c r="E38" i="9" s="1"/>
  <c r="AR37" i="9"/>
  <c r="AM37" i="9"/>
  <c r="AN37" i="9" s="1"/>
  <c r="AH37" i="9"/>
  <c r="AI37" i="9" s="1"/>
  <c r="AC37" i="9"/>
  <c r="AD37" i="9" s="1"/>
  <c r="X37" i="9"/>
  <c r="Y37" i="9" s="1"/>
  <c r="S37" i="9"/>
  <c r="T37" i="9" s="1"/>
  <c r="N37" i="9"/>
  <c r="O37" i="9" s="1"/>
  <c r="I37" i="9"/>
  <c r="J37" i="9" s="1"/>
  <c r="D37" i="9"/>
  <c r="E37" i="9" s="1"/>
  <c r="AR36" i="9"/>
  <c r="AM36" i="9"/>
  <c r="AN36" i="9" s="1"/>
  <c r="AH36" i="9"/>
  <c r="AI36" i="9" s="1"/>
  <c r="AC36" i="9"/>
  <c r="AD36" i="9" s="1"/>
  <c r="Y36" i="9"/>
  <c r="X36" i="9"/>
  <c r="S36" i="9"/>
  <c r="T36" i="9" s="1"/>
  <c r="N36" i="9"/>
  <c r="O36" i="9" s="1"/>
  <c r="I36" i="9"/>
  <c r="J36" i="9" s="1"/>
  <c r="E36" i="9"/>
  <c r="D36" i="9"/>
  <c r="AR35" i="9"/>
  <c r="AM35" i="9"/>
  <c r="AN35" i="9" s="1"/>
  <c r="AH35" i="9"/>
  <c r="AI35" i="9" s="1"/>
  <c r="AC35" i="9"/>
  <c r="AD35" i="9" s="1"/>
  <c r="X35" i="9"/>
  <c r="Y35" i="9" s="1"/>
  <c r="S35" i="9"/>
  <c r="T35" i="9" s="1"/>
  <c r="N35" i="9"/>
  <c r="O35" i="9" s="1"/>
  <c r="I35" i="9"/>
  <c r="J35" i="9" s="1"/>
  <c r="D35" i="9"/>
  <c r="E35" i="9" s="1"/>
  <c r="AR34" i="9"/>
  <c r="AN34" i="9"/>
  <c r="AM34" i="9"/>
  <c r="AH34" i="9"/>
  <c r="AI34" i="9" s="1"/>
  <c r="AC34" i="9"/>
  <c r="AD34" i="9" s="1"/>
  <c r="X34" i="9"/>
  <c r="Y34" i="9" s="1"/>
  <c r="T34" i="9"/>
  <c r="S34" i="9"/>
  <c r="N34" i="9"/>
  <c r="O34" i="9" s="1"/>
  <c r="I34" i="9"/>
  <c r="J34" i="9" s="1"/>
  <c r="D34" i="9"/>
  <c r="E34" i="9" s="1"/>
  <c r="AI33" i="9"/>
  <c r="AH33" i="9"/>
  <c r="AC33" i="9"/>
  <c r="AD33" i="9" s="1"/>
  <c r="X33" i="9"/>
  <c r="Y33" i="9" s="1"/>
  <c r="S33" i="9"/>
  <c r="T33" i="9" s="1"/>
  <c r="O33" i="9"/>
  <c r="N33" i="9"/>
  <c r="I33" i="9"/>
  <c r="J33" i="9" s="1"/>
  <c r="D33" i="9"/>
  <c r="E33" i="9" s="1"/>
  <c r="AM32" i="9"/>
  <c r="AN32" i="9" s="1"/>
  <c r="AI32" i="9"/>
  <c r="AH32" i="9"/>
  <c r="AC32" i="9"/>
  <c r="AD32" i="9" s="1"/>
  <c r="X32" i="9"/>
  <c r="Y32" i="9" s="1"/>
  <c r="S32" i="9"/>
  <c r="T32" i="9" s="1"/>
  <c r="O32" i="9"/>
  <c r="N32" i="9"/>
  <c r="I32" i="9"/>
  <c r="J32" i="9" s="1"/>
  <c r="D32" i="9"/>
  <c r="E32" i="9" s="1"/>
  <c r="AR31" i="9"/>
  <c r="AM31" i="9"/>
  <c r="AN31" i="9" s="1"/>
  <c r="AH31" i="9"/>
  <c r="AI31" i="9" s="1"/>
  <c r="AC31" i="9"/>
  <c r="AD31" i="9" s="1"/>
  <c r="X31" i="9"/>
  <c r="Y31" i="9" s="1"/>
  <c r="S31" i="9"/>
  <c r="T31" i="9" s="1"/>
  <c r="N31" i="9"/>
  <c r="O31" i="9" s="1"/>
  <c r="I31" i="9"/>
  <c r="J31" i="9" s="1"/>
  <c r="D31" i="9"/>
  <c r="E31" i="9" s="1"/>
  <c r="AM30" i="9"/>
  <c r="AN30" i="9" s="1"/>
  <c r="AH30" i="9"/>
  <c r="AI30" i="9" s="1"/>
  <c r="AC30" i="9"/>
  <c r="AD30" i="9" s="1"/>
  <c r="X30" i="9"/>
  <c r="Y30" i="9" s="1"/>
  <c r="S30" i="9"/>
  <c r="T30" i="9" s="1"/>
  <c r="N30" i="9"/>
  <c r="O30" i="9" s="1"/>
  <c r="I30" i="9"/>
  <c r="J30" i="9" s="1"/>
  <c r="D30" i="9"/>
  <c r="E30" i="9" s="1"/>
  <c r="AR29" i="9"/>
  <c r="AM29" i="9"/>
  <c r="AN29" i="9" s="1"/>
  <c r="AH29" i="9"/>
  <c r="AI29" i="9" s="1"/>
  <c r="AD29" i="9"/>
  <c r="AC29" i="9"/>
  <c r="X29" i="9"/>
  <c r="Y29" i="9" s="1"/>
  <c r="S29" i="9"/>
  <c r="T29" i="9" s="1"/>
  <c r="N29" i="9"/>
  <c r="O29" i="9" s="1"/>
  <c r="J29" i="9"/>
  <c r="I29" i="9"/>
  <c r="D29" i="9"/>
  <c r="E29" i="9" s="1"/>
  <c r="AR28" i="9"/>
  <c r="AM28" i="9"/>
  <c r="AN28" i="9" s="1"/>
  <c r="AH28" i="9"/>
  <c r="AI28" i="9" s="1"/>
  <c r="AC28" i="9"/>
  <c r="AD28" i="9" s="1"/>
  <c r="X28" i="9"/>
  <c r="Y28" i="9" s="1"/>
  <c r="S28" i="9"/>
  <c r="T28" i="9" s="1"/>
  <c r="N28" i="9"/>
  <c r="O28" i="9" s="1"/>
  <c r="I28" i="9"/>
  <c r="J28" i="9" s="1"/>
  <c r="D28" i="9"/>
  <c r="E28" i="9" s="1"/>
  <c r="AM27" i="9"/>
  <c r="AN27" i="9" s="1"/>
  <c r="AH27" i="9"/>
  <c r="AI27" i="9" s="1"/>
  <c r="AC27" i="9"/>
  <c r="AD27" i="9" s="1"/>
  <c r="X27" i="9"/>
  <c r="Y27" i="9" s="1"/>
  <c r="S27" i="9"/>
  <c r="T27" i="9" s="1"/>
  <c r="N27" i="9"/>
  <c r="O27" i="9" s="1"/>
  <c r="I27" i="9"/>
  <c r="J27" i="9" s="1"/>
  <c r="D27" i="9"/>
  <c r="E27" i="9" s="1"/>
  <c r="AR26" i="9"/>
  <c r="AM26" i="9"/>
  <c r="AN26" i="9" s="1"/>
  <c r="AI26" i="9"/>
  <c r="AH26" i="9"/>
  <c r="AC26" i="9"/>
  <c r="AD26" i="9" s="1"/>
  <c r="X26" i="9"/>
  <c r="Y26" i="9" s="1"/>
  <c r="S26" i="9"/>
  <c r="T26" i="9" s="1"/>
  <c r="O26" i="9"/>
  <c r="N26" i="9"/>
  <c r="I26" i="9"/>
  <c r="J26" i="9" s="1"/>
  <c r="D26" i="9"/>
  <c r="E26" i="9" s="1"/>
  <c r="AM25" i="9"/>
  <c r="AN25" i="9" s="1"/>
  <c r="AI25" i="9"/>
  <c r="AH25" i="9"/>
  <c r="AC25" i="9"/>
  <c r="AD25" i="9" s="1"/>
  <c r="X25" i="9"/>
  <c r="Y25" i="9" s="1"/>
  <c r="S25" i="9"/>
  <c r="T25" i="9" s="1"/>
  <c r="O25" i="9"/>
  <c r="N25" i="9"/>
  <c r="J25" i="9"/>
  <c r="I25" i="9"/>
  <c r="E25" i="9"/>
  <c r="D25" i="9"/>
  <c r="AR24" i="9"/>
  <c r="AM24" i="9"/>
  <c r="AN24" i="9" s="1"/>
  <c r="AH24" i="9"/>
  <c r="AI24" i="9" s="1"/>
  <c r="AC24" i="9"/>
  <c r="AD24" i="9" s="1"/>
  <c r="X24" i="9"/>
  <c r="Y24" i="9" s="1"/>
  <c r="S24" i="9"/>
  <c r="T24" i="9" s="1"/>
  <c r="N24" i="9"/>
  <c r="O24" i="9" s="1"/>
  <c r="I24" i="9"/>
  <c r="J24" i="9" s="1"/>
  <c r="D24" i="9"/>
  <c r="E24" i="9" s="1"/>
  <c r="AM23" i="9"/>
  <c r="AN23" i="9" s="1"/>
  <c r="AH23" i="9"/>
  <c r="AI23" i="9" s="1"/>
  <c r="AC23" i="9"/>
  <c r="AD23" i="9" s="1"/>
  <c r="X23" i="9"/>
  <c r="Y23" i="9" s="1"/>
  <c r="S23" i="9"/>
  <c r="T23" i="9" s="1"/>
  <c r="N23" i="9"/>
  <c r="O23" i="9" s="1"/>
  <c r="I23" i="9"/>
  <c r="J23" i="9" s="1"/>
  <c r="D23" i="9"/>
  <c r="E23" i="9" s="1"/>
  <c r="AR22" i="9"/>
  <c r="AN22" i="9"/>
  <c r="AM22" i="9"/>
  <c r="AI22" i="9"/>
  <c r="AH22" i="9"/>
  <c r="AD22" i="9"/>
  <c r="AC22" i="9"/>
  <c r="Y22" i="9"/>
  <c r="X22" i="9"/>
  <c r="T22" i="9"/>
  <c r="S22" i="9"/>
  <c r="O22" i="9"/>
  <c r="N22" i="9"/>
  <c r="J22" i="9"/>
  <c r="I22" i="9"/>
  <c r="E22" i="9"/>
  <c r="D22" i="9"/>
  <c r="AR21" i="9"/>
  <c r="AM21" i="9"/>
  <c r="AN21" i="9" s="1"/>
  <c r="AH21" i="9"/>
  <c r="AI21" i="9" s="1"/>
  <c r="AC21" i="9"/>
  <c r="AD21" i="9" s="1"/>
  <c r="X21" i="9"/>
  <c r="Y21" i="9" s="1"/>
  <c r="S21" i="9"/>
  <c r="T21" i="9" s="1"/>
  <c r="N21" i="9"/>
  <c r="O21" i="9" s="1"/>
  <c r="I21" i="9"/>
  <c r="J21" i="9" s="1"/>
  <c r="D21" i="9"/>
  <c r="E21" i="9" s="1"/>
  <c r="AR20" i="9"/>
  <c r="AN20" i="9"/>
  <c r="AM20" i="9"/>
  <c r="AI20" i="9"/>
  <c r="AH20" i="9"/>
  <c r="AD20" i="9"/>
  <c r="AC20" i="9"/>
  <c r="Y20" i="9"/>
  <c r="X20" i="9"/>
  <c r="T20" i="9"/>
  <c r="S20" i="9"/>
  <c r="O20" i="9"/>
  <c r="N20" i="9"/>
  <c r="J20" i="9"/>
  <c r="I20" i="9"/>
  <c r="E20" i="9"/>
  <c r="D20" i="9"/>
  <c r="AR19" i="9"/>
  <c r="AM19" i="9"/>
  <c r="AN19" i="9" s="1"/>
  <c r="AH19" i="9"/>
  <c r="AI19" i="9" s="1"/>
  <c r="AC19" i="9"/>
  <c r="AD19" i="9" s="1"/>
  <c r="X19" i="9"/>
  <c r="Y19" i="9" s="1"/>
  <c r="S19" i="9"/>
  <c r="T19" i="9" s="1"/>
  <c r="N19" i="9"/>
  <c r="O19" i="9" s="1"/>
  <c r="I19" i="9"/>
  <c r="J19" i="9" s="1"/>
  <c r="D19" i="9"/>
  <c r="E19" i="9" s="1"/>
  <c r="AR18" i="9"/>
  <c r="AN18" i="9"/>
  <c r="AM18" i="9"/>
  <c r="AI18" i="9"/>
  <c r="AH18" i="9"/>
  <c r="AD18" i="9"/>
  <c r="AC18" i="9"/>
  <c r="Y18" i="9"/>
  <c r="X18" i="9"/>
  <c r="T18" i="9"/>
  <c r="S18" i="9"/>
  <c r="O18" i="9"/>
  <c r="N18" i="9"/>
  <c r="J18" i="9"/>
  <c r="I18" i="9"/>
  <c r="E18" i="9"/>
  <c r="D18" i="9"/>
  <c r="AN17" i="9"/>
  <c r="AM17" i="9"/>
  <c r="AI17" i="9"/>
  <c r="AH17" i="9"/>
  <c r="AD17" i="9"/>
  <c r="AC17" i="9"/>
  <c r="Y17" i="9"/>
  <c r="X17" i="9"/>
  <c r="T17" i="9"/>
  <c r="S17" i="9"/>
  <c r="O17" i="9"/>
  <c r="N17" i="9"/>
  <c r="J17" i="9"/>
  <c r="I17" i="9"/>
  <c r="E17" i="9"/>
  <c r="D17" i="9"/>
  <c r="AN16" i="9"/>
  <c r="AM16" i="9"/>
  <c r="AI16" i="9"/>
  <c r="AH16" i="9"/>
  <c r="AD16" i="9"/>
  <c r="AC16" i="9"/>
  <c r="Y16" i="9"/>
  <c r="X16" i="9"/>
  <c r="T16" i="9"/>
  <c r="S16" i="9"/>
  <c r="O16" i="9"/>
  <c r="N16" i="9"/>
  <c r="I16" i="9"/>
  <c r="J16" i="9" s="1"/>
  <c r="D16" i="9"/>
  <c r="E16" i="9" s="1"/>
  <c r="AR15" i="9"/>
  <c r="AM15" i="9"/>
  <c r="AN15" i="9" s="1"/>
  <c r="AH15" i="9"/>
  <c r="AI15" i="9" s="1"/>
  <c r="AC15" i="9"/>
  <c r="AD15" i="9" s="1"/>
  <c r="X15" i="9"/>
  <c r="Y15" i="9" s="1"/>
  <c r="S15" i="9"/>
  <c r="T15" i="9" s="1"/>
  <c r="N15" i="9"/>
  <c r="O15" i="9" s="1"/>
  <c r="I15" i="9"/>
  <c r="J15" i="9" s="1"/>
  <c r="D15" i="9"/>
  <c r="E15" i="9" s="1"/>
  <c r="AR14" i="9"/>
  <c r="AN14" i="9"/>
  <c r="AM14" i="9"/>
  <c r="AI14" i="9"/>
  <c r="AH14" i="9"/>
  <c r="AD14" i="9"/>
  <c r="AC14" i="9"/>
  <c r="Y14" i="9"/>
  <c r="X14" i="9"/>
  <c r="T14" i="9"/>
  <c r="S14" i="9"/>
  <c r="N14" i="9"/>
  <c r="O14" i="9" s="1"/>
  <c r="I14" i="9"/>
  <c r="J14" i="9" s="1"/>
  <c r="D14" i="9"/>
  <c r="E14" i="9" s="1"/>
  <c r="AR13" i="9"/>
  <c r="AN13" i="9"/>
  <c r="AM13" i="9"/>
  <c r="AI13" i="9"/>
  <c r="AH13" i="9"/>
  <c r="AC13" i="9"/>
  <c r="AD13" i="9" s="1"/>
  <c r="X13" i="9"/>
  <c r="Y13" i="9" s="1"/>
  <c r="S13" i="9"/>
  <c r="T13" i="9" s="1"/>
  <c r="N13" i="9"/>
  <c r="O13" i="9" s="1"/>
  <c r="I13" i="9"/>
  <c r="J13" i="9" s="1"/>
  <c r="D13" i="9"/>
  <c r="E13" i="9" s="1"/>
  <c r="AR12" i="9"/>
  <c r="AM12" i="9"/>
  <c r="AN12" i="9" s="1"/>
  <c r="AH12" i="9"/>
  <c r="AI12" i="9" s="1"/>
  <c r="AC12" i="9"/>
  <c r="AD12" i="9" s="1"/>
  <c r="X12" i="9"/>
  <c r="Y12" i="9" s="1"/>
  <c r="S12" i="9"/>
  <c r="T12" i="9" s="1"/>
  <c r="N12" i="9"/>
  <c r="O12" i="9" s="1"/>
  <c r="I12" i="9"/>
  <c r="J12" i="9" s="1"/>
  <c r="D12" i="9"/>
  <c r="E12" i="9" s="1"/>
  <c r="AM11" i="9"/>
  <c r="AN11" i="9" s="1"/>
  <c r="AH11" i="9"/>
  <c r="AI11" i="9" s="1"/>
  <c r="AC11" i="9"/>
  <c r="AD11" i="9" s="1"/>
  <c r="X11" i="9"/>
  <c r="Y11" i="9" s="1"/>
  <c r="S11" i="9"/>
  <c r="T11" i="9" s="1"/>
  <c r="N11" i="9"/>
  <c r="O11" i="9" s="1"/>
  <c r="I11" i="9"/>
  <c r="J11" i="9" s="1"/>
  <c r="D11" i="9"/>
  <c r="E11" i="9" s="1"/>
  <c r="AR10" i="9"/>
  <c r="AN10" i="9"/>
  <c r="AM10" i="9"/>
  <c r="AI10" i="9"/>
  <c r="AH10" i="9"/>
  <c r="AD10" i="9"/>
  <c r="AC10" i="9"/>
  <c r="Y10" i="9"/>
  <c r="X10" i="9"/>
  <c r="T10" i="9"/>
  <c r="S10" i="9"/>
  <c r="O10" i="9"/>
  <c r="N10" i="9"/>
  <c r="J10" i="9"/>
  <c r="I10" i="9"/>
  <c r="E10" i="9"/>
  <c r="D10" i="9"/>
  <c r="AR9" i="9"/>
  <c r="AM9" i="9"/>
  <c r="AN9" i="9" s="1"/>
  <c r="AH9" i="9"/>
  <c r="AI9" i="9" s="1"/>
  <c r="AC9" i="9"/>
  <c r="AD9" i="9" s="1"/>
  <c r="X9" i="9"/>
  <c r="Y9" i="9" s="1"/>
  <c r="S9" i="9"/>
  <c r="T9" i="9" s="1"/>
  <c r="N9" i="9"/>
  <c r="O9" i="9" s="1"/>
  <c r="I9" i="9"/>
  <c r="J9" i="9" s="1"/>
  <c r="D9" i="9"/>
  <c r="E9" i="9" s="1"/>
  <c r="AH8" i="9"/>
  <c r="AI8" i="9" s="1"/>
  <c r="AC8" i="9"/>
  <c r="AD8" i="9" s="1"/>
  <c r="X8" i="9"/>
  <c r="Y8" i="9" s="1"/>
  <c r="S8" i="9"/>
  <c r="T8" i="9" s="1"/>
  <c r="N8" i="9"/>
  <c r="O8" i="9" s="1"/>
  <c r="I8" i="9"/>
  <c r="J8" i="9" s="1"/>
  <c r="D8" i="9"/>
  <c r="E8" i="9" s="1"/>
  <c r="AR7" i="9"/>
  <c r="AM7" i="9"/>
  <c r="AN7" i="9" s="1"/>
  <c r="AH7" i="9"/>
  <c r="AI7" i="9" s="1"/>
  <c r="AC7" i="9"/>
  <c r="AD7" i="9" s="1"/>
  <c r="X7" i="9"/>
  <c r="Y7" i="9" s="1"/>
  <c r="S7" i="9"/>
  <c r="T7" i="9" s="1"/>
  <c r="N7" i="9"/>
  <c r="O7" i="9" s="1"/>
  <c r="I7" i="9"/>
  <c r="J7" i="9" s="1"/>
  <c r="D7" i="9"/>
  <c r="E7" i="9" s="1"/>
  <c r="AR6" i="9"/>
  <c r="AM6" i="9"/>
  <c r="AN6" i="9" s="1"/>
  <c r="AH6" i="9"/>
  <c r="AI6" i="9" s="1"/>
  <c r="AC6" i="9"/>
  <c r="AD6" i="9" s="1"/>
  <c r="X6" i="9"/>
  <c r="Y6" i="9" s="1"/>
  <c r="S6" i="9"/>
  <c r="T6" i="9" s="1"/>
  <c r="N6" i="9"/>
  <c r="O6" i="9" s="1"/>
  <c r="I6" i="9"/>
  <c r="J6" i="9" s="1"/>
  <c r="D6" i="9"/>
  <c r="E6" i="9" s="1"/>
  <c r="AR5" i="9"/>
  <c r="AM5" i="9"/>
  <c r="AN5" i="9" s="1"/>
  <c r="AH5" i="9"/>
  <c r="AI5" i="9" s="1"/>
  <c r="AC5" i="9"/>
  <c r="AD5" i="9" s="1"/>
  <c r="X5" i="9"/>
  <c r="Y5" i="9" s="1"/>
  <c r="S5" i="9"/>
  <c r="T5" i="9" s="1"/>
  <c r="N5" i="9"/>
  <c r="O5" i="9" s="1"/>
  <c r="I5" i="9"/>
  <c r="J5" i="9" s="1"/>
  <c r="D5" i="9"/>
  <c r="E5" i="9" s="1"/>
  <c r="AR4" i="9"/>
  <c r="AM4" i="9"/>
  <c r="AN4" i="9" s="1"/>
  <c r="AH4" i="9"/>
  <c r="AI4" i="9" s="1"/>
  <c r="AC4" i="9"/>
  <c r="AD4" i="9" s="1"/>
  <c r="X4" i="9"/>
  <c r="Y4" i="9" s="1"/>
  <c r="S4" i="9"/>
  <c r="T4" i="9" s="1"/>
  <c r="N4" i="9"/>
  <c r="O4" i="9" s="1"/>
  <c r="I4" i="9"/>
  <c r="J4" i="9" s="1"/>
  <c r="D4" i="9"/>
  <c r="E4" i="9" s="1"/>
  <c r="AR3" i="9"/>
  <c r="AN3" i="9"/>
  <c r="AM3" i="9"/>
  <c r="AI3" i="9"/>
  <c r="AH3" i="9"/>
  <c r="AD3" i="9"/>
  <c r="AC3" i="9"/>
  <c r="Y3" i="9"/>
  <c r="X3" i="9"/>
  <c r="T3" i="9"/>
  <c r="S3" i="9"/>
  <c r="O3" i="9"/>
  <c r="N3" i="9"/>
  <c r="I3" i="9"/>
  <c r="J3" i="9" s="1"/>
  <c r="D3" i="9"/>
  <c r="E3" i="9" s="1"/>
  <c r="AM2" i="9"/>
  <c r="AN2" i="9" s="1"/>
  <c r="AH2" i="9"/>
  <c r="AI2" i="9" s="1"/>
  <c r="AC2" i="9"/>
  <c r="AD2" i="9" s="1"/>
  <c r="X2" i="9"/>
  <c r="Y2" i="9" s="1"/>
  <c r="S2" i="9"/>
  <c r="T2" i="9" s="1"/>
  <c r="N2" i="9"/>
  <c r="O2" i="9" s="1"/>
  <c r="I2" i="9"/>
  <c r="J2" i="9" s="1"/>
  <c r="D2" i="9"/>
  <c r="E2" i="9" s="1"/>
  <c r="AR1" i="9"/>
  <c r="AM1" i="9"/>
  <c r="AN1" i="9" s="1"/>
  <c r="AH1" i="9"/>
  <c r="AI1" i="9" s="1"/>
  <c r="AC1" i="9"/>
  <c r="AD1" i="9" s="1"/>
  <c r="X1" i="9"/>
  <c r="Y1" i="9" s="1"/>
  <c r="S1" i="9"/>
  <c r="T1" i="9" s="1"/>
  <c r="N1" i="9"/>
  <c r="O1" i="9" s="1"/>
  <c r="I1" i="9"/>
  <c r="J1" i="9" s="1"/>
  <c r="E1" i="9"/>
  <c r="M92" i="5" a="1"/>
  <c r="M92" i="5" s="1"/>
  <c r="N92" i="5" a="1"/>
  <c r="N92" i="5" s="1"/>
  <c r="O92" i="5" a="1"/>
  <c r="O92" i="5" s="1"/>
  <c r="P92" i="5" a="1"/>
  <c r="P92" i="5" s="1"/>
  <c r="Q92" i="5" a="1"/>
  <c r="Q92" i="5" s="1"/>
  <c r="R92" i="5" a="1"/>
  <c r="R92" i="5" s="1"/>
  <c r="S92" i="5" a="1"/>
  <c r="S92" i="5" s="1"/>
  <c r="T92" i="5" a="1"/>
  <c r="T92" i="5" s="1"/>
  <c r="U92" i="5" a="1"/>
  <c r="U92" i="5" s="1"/>
  <c r="V92" i="5" a="1"/>
  <c r="V92" i="5" s="1"/>
  <c r="W92" i="5" a="1"/>
  <c r="W92" i="5" s="1"/>
  <c r="M3" i="5" a="1"/>
  <c r="M3" i="5" s="1"/>
  <c r="N3" i="5" a="1"/>
  <c r="N3" i="5" s="1"/>
  <c r="O3" i="5" a="1"/>
  <c r="O3" i="5" s="1"/>
  <c r="P3" i="5" a="1"/>
  <c r="P3" i="5" s="1"/>
  <c r="Q3" i="5" a="1"/>
  <c r="Q3" i="5" s="1"/>
  <c r="R3" i="5" a="1"/>
  <c r="R3" i="5" s="1"/>
  <c r="S3" i="5" a="1"/>
  <c r="S3" i="5" s="1"/>
  <c r="T3" i="5" a="1"/>
  <c r="T3" i="5" s="1"/>
  <c r="U3" i="5" a="1"/>
  <c r="U3" i="5" s="1"/>
  <c r="V3" i="5" a="1"/>
  <c r="V3" i="5" s="1"/>
  <c r="W3" i="5" a="1"/>
  <c r="W3" i="5" s="1"/>
  <c r="M4" i="5" a="1"/>
  <c r="M4" i="5" s="1"/>
  <c r="N4" i="5" a="1"/>
  <c r="N4" i="5" s="1"/>
  <c r="O4" i="5" a="1"/>
  <c r="O4" i="5" s="1"/>
  <c r="P4" i="5" a="1"/>
  <c r="P4" i="5" s="1"/>
  <c r="Q4" i="5" a="1"/>
  <c r="Q4" i="5" s="1"/>
  <c r="R4" i="5" a="1"/>
  <c r="R4" i="5" s="1"/>
  <c r="S4" i="5" a="1"/>
  <c r="S4" i="5" s="1"/>
  <c r="T4" i="5" a="1"/>
  <c r="T4" i="5" s="1"/>
  <c r="U4" i="5" a="1"/>
  <c r="U4" i="5" s="1"/>
  <c r="V4" i="5" a="1"/>
  <c r="V4" i="5" s="1"/>
  <c r="W4" i="5" a="1"/>
  <c r="W4" i="5" s="1"/>
  <c r="M5" i="5" a="1"/>
  <c r="M5" i="5" s="1"/>
  <c r="N5" i="5" a="1"/>
  <c r="N5" i="5" s="1"/>
  <c r="O5" i="5" a="1"/>
  <c r="O5" i="5" s="1"/>
  <c r="P5" i="5" a="1"/>
  <c r="P5" i="5" s="1"/>
  <c r="Q5" i="5" a="1"/>
  <c r="Q5" i="5" s="1"/>
  <c r="R5" i="5" a="1"/>
  <c r="R5" i="5" s="1"/>
  <c r="S5" i="5" a="1"/>
  <c r="S5" i="5" s="1"/>
  <c r="T5" i="5" a="1"/>
  <c r="T5" i="5" s="1"/>
  <c r="U5" i="5" a="1"/>
  <c r="U5" i="5" s="1"/>
  <c r="V5" i="5" a="1"/>
  <c r="V5" i="5" s="1"/>
  <c r="W5" i="5" a="1"/>
  <c r="W5" i="5" s="1"/>
  <c r="M6" i="5" a="1"/>
  <c r="M6" i="5" s="1"/>
  <c r="N6" i="5" a="1"/>
  <c r="N6" i="5" s="1"/>
  <c r="O6" i="5" a="1"/>
  <c r="O6" i="5" s="1"/>
  <c r="P6" i="5" a="1"/>
  <c r="P6" i="5" s="1"/>
  <c r="Q6" i="5" a="1"/>
  <c r="Q6" i="5" s="1"/>
  <c r="R6" i="5" a="1"/>
  <c r="R6" i="5" s="1"/>
  <c r="S6" i="5" a="1"/>
  <c r="S6" i="5" s="1"/>
  <c r="T6" i="5" a="1"/>
  <c r="T6" i="5" s="1"/>
  <c r="U6" i="5" a="1"/>
  <c r="U6" i="5" s="1"/>
  <c r="V6" i="5" a="1"/>
  <c r="V6" i="5" s="1"/>
  <c r="W6" i="5" a="1"/>
  <c r="W6" i="5" s="1"/>
  <c r="M7" i="5" a="1"/>
  <c r="M7" i="5" s="1"/>
  <c r="N7" i="5" a="1"/>
  <c r="N7" i="5" s="1"/>
  <c r="O7" i="5" a="1"/>
  <c r="O7" i="5" s="1"/>
  <c r="P7" i="5" a="1"/>
  <c r="P7" i="5" s="1"/>
  <c r="Q7" i="5" a="1"/>
  <c r="Q7" i="5" s="1"/>
  <c r="R7" i="5" a="1"/>
  <c r="R7" i="5" s="1"/>
  <c r="S7" i="5" a="1"/>
  <c r="S7" i="5" s="1"/>
  <c r="T7" i="5" a="1"/>
  <c r="T7" i="5" s="1"/>
  <c r="U7" i="5" a="1"/>
  <c r="U7" i="5" s="1"/>
  <c r="V7" i="5" a="1"/>
  <c r="V7" i="5" s="1"/>
  <c r="W7" i="5" a="1"/>
  <c r="W7" i="5" s="1"/>
  <c r="M8" i="5" a="1"/>
  <c r="M8" i="5" s="1"/>
  <c r="N8" i="5" a="1"/>
  <c r="N8" i="5" s="1"/>
  <c r="O8" i="5" a="1"/>
  <c r="O8" i="5" s="1"/>
  <c r="P8" i="5" a="1"/>
  <c r="P8" i="5" s="1"/>
  <c r="Q8" i="5" a="1"/>
  <c r="Q8" i="5" s="1"/>
  <c r="R8" i="5" a="1"/>
  <c r="R8" i="5" s="1"/>
  <c r="S8" i="5" a="1"/>
  <c r="S8" i="5" s="1"/>
  <c r="T8" i="5" a="1"/>
  <c r="T8" i="5" s="1"/>
  <c r="U8" i="5" a="1"/>
  <c r="U8" i="5" s="1"/>
  <c r="V8" i="5" a="1"/>
  <c r="V8" i="5" s="1"/>
  <c r="W8" i="5" a="1"/>
  <c r="W8" i="5" s="1"/>
  <c r="M9" i="5" a="1"/>
  <c r="M9" i="5" s="1"/>
  <c r="N9" i="5" a="1"/>
  <c r="N9" i="5" s="1"/>
  <c r="O9" i="5" a="1"/>
  <c r="O9" i="5" s="1"/>
  <c r="P9" i="5" a="1"/>
  <c r="P9" i="5" s="1"/>
  <c r="Q9" i="5" a="1"/>
  <c r="Q9" i="5" s="1"/>
  <c r="R9" i="5" a="1"/>
  <c r="R9" i="5" s="1"/>
  <c r="S9" i="5" a="1"/>
  <c r="S9" i="5" s="1"/>
  <c r="T9" i="5" a="1"/>
  <c r="T9" i="5" s="1"/>
  <c r="U9" i="5" a="1"/>
  <c r="U9" i="5" s="1"/>
  <c r="V9" i="5" a="1"/>
  <c r="V9" i="5" s="1"/>
  <c r="W9" i="5" a="1"/>
  <c r="W9" i="5" s="1"/>
  <c r="M10" i="5" a="1"/>
  <c r="M10" i="5" s="1"/>
  <c r="N10" i="5" a="1"/>
  <c r="N10" i="5" s="1"/>
  <c r="O10" i="5" a="1"/>
  <c r="O10" i="5" s="1"/>
  <c r="P10" i="5" a="1"/>
  <c r="P10" i="5" s="1"/>
  <c r="Q10" i="5" a="1"/>
  <c r="Q10" i="5" s="1"/>
  <c r="R10" i="5" a="1"/>
  <c r="R10" i="5" s="1"/>
  <c r="S10" i="5" a="1"/>
  <c r="S10" i="5" s="1"/>
  <c r="T10" i="5" a="1"/>
  <c r="T10" i="5" s="1"/>
  <c r="U10" i="5" a="1"/>
  <c r="U10" i="5" s="1"/>
  <c r="V10" i="5" a="1"/>
  <c r="V10" i="5" s="1"/>
  <c r="W10" i="5" a="1"/>
  <c r="W10" i="5" s="1"/>
  <c r="M11" i="5" a="1"/>
  <c r="M11" i="5" s="1"/>
  <c r="N11" i="5" a="1"/>
  <c r="N11" i="5" s="1"/>
  <c r="O11" i="5" a="1"/>
  <c r="O11" i="5" s="1"/>
  <c r="P11" i="5" a="1"/>
  <c r="P11" i="5" s="1"/>
  <c r="Q11" i="5" a="1"/>
  <c r="Q11" i="5" s="1"/>
  <c r="R11" i="5" a="1"/>
  <c r="R11" i="5" s="1"/>
  <c r="S11" i="5" a="1"/>
  <c r="S11" i="5" s="1"/>
  <c r="T11" i="5" a="1"/>
  <c r="T11" i="5" s="1"/>
  <c r="U11" i="5" a="1"/>
  <c r="U11" i="5" s="1"/>
  <c r="V11" i="5" a="1"/>
  <c r="V11" i="5" s="1"/>
  <c r="W11" i="5" a="1"/>
  <c r="W11" i="5" s="1"/>
  <c r="M12" i="5" a="1"/>
  <c r="M12" i="5" s="1"/>
  <c r="N12" i="5" a="1"/>
  <c r="N12" i="5" s="1"/>
  <c r="O12" i="5" a="1"/>
  <c r="O12" i="5" s="1"/>
  <c r="P12" i="5" a="1"/>
  <c r="P12" i="5" s="1"/>
  <c r="Q12" i="5" a="1"/>
  <c r="Q12" i="5" s="1"/>
  <c r="R12" i="5" a="1"/>
  <c r="R12" i="5" s="1"/>
  <c r="S12" i="5" a="1"/>
  <c r="S12" i="5" s="1"/>
  <c r="T12" i="5" a="1"/>
  <c r="T12" i="5" s="1"/>
  <c r="U12" i="5" a="1"/>
  <c r="U12" i="5" s="1"/>
  <c r="V12" i="5" a="1"/>
  <c r="V12" i="5" s="1"/>
  <c r="W12" i="5" a="1"/>
  <c r="W12" i="5" s="1"/>
  <c r="M13" i="5" a="1"/>
  <c r="M13" i="5" s="1"/>
  <c r="N13" i="5" a="1"/>
  <c r="N13" i="5" s="1"/>
  <c r="O13" i="5" a="1"/>
  <c r="O13" i="5" s="1"/>
  <c r="P13" i="5" a="1"/>
  <c r="P13" i="5" s="1"/>
  <c r="Q13" i="5" a="1"/>
  <c r="Q13" i="5" s="1"/>
  <c r="R13" i="5" a="1"/>
  <c r="R13" i="5" s="1"/>
  <c r="S13" i="5" a="1"/>
  <c r="S13" i="5" s="1"/>
  <c r="T13" i="5" a="1"/>
  <c r="T13" i="5" s="1"/>
  <c r="U13" i="5" a="1"/>
  <c r="U13" i="5" s="1"/>
  <c r="V13" i="5" a="1"/>
  <c r="V13" i="5" s="1"/>
  <c r="W13" i="5" a="1"/>
  <c r="W13" i="5" s="1"/>
  <c r="M14" i="5" a="1"/>
  <c r="M14" i="5" s="1"/>
  <c r="N14" i="5" a="1"/>
  <c r="N14" i="5" s="1"/>
  <c r="O14" i="5" a="1"/>
  <c r="O14" i="5" s="1"/>
  <c r="P14" i="5" a="1"/>
  <c r="P14" i="5" s="1"/>
  <c r="Q14" i="5" a="1"/>
  <c r="Q14" i="5" s="1"/>
  <c r="R14" i="5" a="1"/>
  <c r="R14" i="5" s="1"/>
  <c r="S14" i="5" a="1"/>
  <c r="S14" i="5" s="1"/>
  <c r="T14" i="5" a="1"/>
  <c r="T14" i="5" s="1"/>
  <c r="U14" i="5" a="1"/>
  <c r="U14" i="5" s="1"/>
  <c r="V14" i="5" a="1"/>
  <c r="V14" i="5" s="1"/>
  <c r="W14" i="5" a="1"/>
  <c r="W14" i="5" s="1"/>
  <c r="M15" i="5" a="1"/>
  <c r="M15" i="5" s="1"/>
  <c r="N15" i="5" a="1"/>
  <c r="N15" i="5" s="1"/>
  <c r="O15" i="5" a="1"/>
  <c r="O15" i="5" s="1"/>
  <c r="P15" i="5" a="1"/>
  <c r="P15" i="5" s="1"/>
  <c r="Q15" i="5" a="1"/>
  <c r="Q15" i="5" s="1"/>
  <c r="R15" i="5" a="1"/>
  <c r="R15" i="5" s="1"/>
  <c r="S15" i="5" a="1"/>
  <c r="S15" i="5" s="1"/>
  <c r="T15" i="5" a="1"/>
  <c r="T15" i="5" s="1"/>
  <c r="U15" i="5" a="1"/>
  <c r="U15" i="5" s="1"/>
  <c r="V15" i="5" a="1"/>
  <c r="V15" i="5" s="1"/>
  <c r="W15" i="5" a="1"/>
  <c r="W15" i="5" s="1"/>
  <c r="M16" i="5" a="1"/>
  <c r="M16" i="5" s="1"/>
  <c r="N16" i="5" a="1"/>
  <c r="N16" i="5" s="1"/>
  <c r="O16" i="5" a="1"/>
  <c r="O16" i="5" s="1"/>
  <c r="P16" i="5" a="1"/>
  <c r="P16" i="5" s="1"/>
  <c r="Q16" i="5" a="1"/>
  <c r="Q16" i="5" s="1"/>
  <c r="R16" i="5" a="1"/>
  <c r="R16" i="5" s="1"/>
  <c r="S16" i="5" a="1"/>
  <c r="S16" i="5" s="1"/>
  <c r="T16" i="5" a="1"/>
  <c r="T16" i="5" s="1"/>
  <c r="U16" i="5" a="1"/>
  <c r="U16" i="5" s="1"/>
  <c r="V16" i="5" a="1"/>
  <c r="V16" i="5" s="1"/>
  <c r="W16" i="5" a="1"/>
  <c r="W16" i="5" s="1"/>
  <c r="M17" i="5" a="1"/>
  <c r="M17" i="5" s="1"/>
  <c r="N17" i="5" a="1"/>
  <c r="N17" i="5" s="1"/>
  <c r="O17" i="5" a="1"/>
  <c r="O17" i="5" s="1"/>
  <c r="P17" i="5" a="1"/>
  <c r="P17" i="5" s="1"/>
  <c r="Q17" i="5" a="1"/>
  <c r="Q17" i="5" s="1"/>
  <c r="R17" i="5" a="1"/>
  <c r="R17" i="5" s="1"/>
  <c r="S17" i="5" a="1"/>
  <c r="S17" i="5" s="1"/>
  <c r="T17" i="5" a="1"/>
  <c r="T17" i="5" s="1"/>
  <c r="U17" i="5" a="1"/>
  <c r="U17" i="5" s="1"/>
  <c r="V17" i="5" a="1"/>
  <c r="V17" i="5" s="1"/>
  <c r="W17" i="5" a="1"/>
  <c r="W17" i="5" s="1"/>
  <c r="M18" i="5" a="1"/>
  <c r="M18" i="5" s="1"/>
  <c r="N18" i="5" a="1"/>
  <c r="N18" i="5" s="1"/>
  <c r="O18" i="5" a="1"/>
  <c r="O18" i="5" s="1"/>
  <c r="P18" i="5" a="1"/>
  <c r="P18" i="5" s="1"/>
  <c r="Q18" i="5" a="1"/>
  <c r="Q18" i="5" s="1"/>
  <c r="R18" i="5" a="1"/>
  <c r="R18" i="5" s="1"/>
  <c r="S18" i="5" a="1"/>
  <c r="S18" i="5" s="1"/>
  <c r="T18" i="5" a="1"/>
  <c r="T18" i="5" s="1"/>
  <c r="U18" i="5" a="1"/>
  <c r="U18" i="5" s="1"/>
  <c r="V18" i="5" a="1"/>
  <c r="V18" i="5" s="1"/>
  <c r="W18" i="5" a="1"/>
  <c r="W18" i="5" s="1"/>
  <c r="M19" i="5" a="1"/>
  <c r="M19" i="5" s="1"/>
  <c r="N19" i="5" a="1"/>
  <c r="N19" i="5" s="1"/>
  <c r="O19" i="5" a="1"/>
  <c r="O19" i="5" s="1"/>
  <c r="P19" i="5" a="1"/>
  <c r="P19" i="5" s="1"/>
  <c r="Q19" i="5" a="1"/>
  <c r="Q19" i="5" s="1"/>
  <c r="R19" i="5" a="1"/>
  <c r="R19" i="5" s="1"/>
  <c r="S19" i="5" a="1"/>
  <c r="S19" i="5" s="1"/>
  <c r="T19" i="5" a="1"/>
  <c r="T19" i="5" s="1"/>
  <c r="U19" i="5" a="1"/>
  <c r="U19" i="5" s="1"/>
  <c r="V19" i="5" a="1"/>
  <c r="V19" i="5" s="1"/>
  <c r="W19" i="5" a="1"/>
  <c r="W19" i="5" s="1"/>
  <c r="M20" i="5" a="1"/>
  <c r="M20" i="5" s="1"/>
  <c r="N20" i="5" a="1"/>
  <c r="N20" i="5" s="1"/>
  <c r="O20" i="5" a="1"/>
  <c r="O20" i="5" s="1"/>
  <c r="P20" i="5" a="1"/>
  <c r="P20" i="5" s="1"/>
  <c r="Q20" i="5" a="1"/>
  <c r="Q20" i="5" s="1"/>
  <c r="R20" i="5" a="1"/>
  <c r="R20" i="5" s="1"/>
  <c r="S20" i="5" a="1"/>
  <c r="S20" i="5" s="1"/>
  <c r="T20" i="5" a="1"/>
  <c r="T20" i="5" s="1"/>
  <c r="U20" i="5" a="1"/>
  <c r="U20" i="5" s="1"/>
  <c r="V20" i="5" a="1"/>
  <c r="V20" i="5" s="1"/>
  <c r="W20" i="5" a="1"/>
  <c r="W20" i="5" s="1"/>
  <c r="M21" i="5" a="1"/>
  <c r="M21" i="5" s="1"/>
  <c r="N21" i="5" a="1"/>
  <c r="N21" i="5" s="1"/>
  <c r="O21" i="5" a="1"/>
  <c r="O21" i="5" s="1"/>
  <c r="P21" i="5" a="1"/>
  <c r="P21" i="5" s="1"/>
  <c r="Q21" i="5" a="1"/>
  <c r="Q21" i="5" s="1"/>
  <c r="R21" i="5" a="1"/>
  <c r="R21" i="5" s="1"/>
  <c r="S21" i="5" a="1"/>
  <c r="S21" i="5" s="1"/>
  <c r="T21" i="5" a="1"/>
  <c r="T21" i="5" s="1"/>
  <c r="U21" i="5" a="1"/>
  <c r="U21" i="5" s="1"/>
  <c r="V21" i="5" a="1"/>
  <c r="V21" i="5" s="1"/>
  <c r="W21" i="5" a="1"/>
  <c r="W21" i="5" s="1"/>
  <c r="M22" i="5" a="1"/>
  <c r="M22" i="5" s="1"/>
  <c r="N22" i="5" a="1"/>
  <c r="N22" i="5" s="1"/>
  <c r="O22" i="5" a="1"/>
  <c r="O22" i="5" s="1"/>
  <c r="P22" i="5" a="1"/>
  <c r="P22" i="5" s="1"/>
  <c r="Q22" i="5" a="1"/>
  <c r="Q22" i="5" s="1"/>
  <c r="R22" i="5" a="1"/>
  <c r="R22" i="5" s="1"/>
  <c r="S22" i="5" a="1"/>
  <c r="S22" i="5" s="1"/>
  <c r="T22" i="5" a="1"/>
  <c r="T22" i="5" s="1"/>
  <c r="U22" i="5" a="1"/>
  <c r="U22" i="5" s="1"/>
  <c r="V22" i="5" a="1"/>
  <c r="V22" i="5" s="1"/>
  <c r="W22" i="5" a="1"/>
  <c r="W22" i="5" s="1"/>
  <c r="M23" i="5" a="1"/>
  <c r="M23" i="5" s="1"/>
  <c r="N23" i="5" a="1"/>
  <c r="N23" i="5" s="1"/>
  <c r="O23" i="5" a="1"/>
  <c r="O23" i="5" s="1"/>
  <c r="P23" i="5" a="1"/>
  <c r="P23" i="5" s="1"/>
  <c r="Q23" i="5" a="1"/>
  <c r="Q23" i="5" s="1"/>
  <c r="R23" i="5" a="1"/>
  <c r="R23" i="5" s="1"/>
  <c r="S23" i="5" a="1"/>
  <c r="S23" i="5" s="1"/>
  <c r="T23" i="5" a="1"/>
  <c r="T23" i="5" s="1"/>
  <c r="U23" i="5" a="1"/>
  <c r="U23" i="5" s="1"/>
  <c r="V23" i="5" a="1"/>
  <c r="V23" i="5" s="1"/>
  <c r="W23" i="5" a="1"/>
  <c r="W23" i="5" s="1"/>
  <c r="M24" i="5" a="1"/>
  <c r="M24" i="5" s="1"/>
  <c r="N24" i="5" a="1"/>
  <c r="N24" i="5" s="1"/>
  <c r="O24" i="5" a="1"/>
  <c r="O24" i="5" s="1"/>
  <c r="P24" i="5" a="1"/>
  <c r="P24" i="5" s="1"/>
  <c r="Q24" i="5" a="1"/>
  <c r="Q24" i="5" s="1"/>
  <c r="R24" i="5" a="1"/>
  <c r="R24" i="5" s="1"/>
  <c r="S24" i="5" a="1"/>
  <c r="S24" i="5" s="1"/>
  <c r="T24" i="5" a="1"/>
  <c r="T24" i="5" s="1"/>
  <c r="U24" i="5" a="1"/>
  <c r="U24" i="5" s="1"/>
  <c r="V24" i="5" a="1"/>
  <c r="V24" i="5" s="1"/>
  <c r="W24" i="5" a="1"/>
  <c r="W24" i="5" s="1"/>
  <c r="M25" i="5" a="1"/>
  <c r="M25" i="5" s="1"/>
  <c r="N25" i="5" a="1"/>
  <c r="N25" i="5" s="1"/>
  <c r="O25" i="5" a="1"/>
  <c r="O25" i="5" s="1"/>
  <c r="P25" i="5" a="1"/>
  <c r="P25" i="5" s="1"/>
  <c r="Q25" i="5" a="1"/>
  <c r="Q25" i="5" s="1"/>
  <c r="R25" i="5" a="1"/>
  <c r="R25" i="5" s="1"/>
  <c r="S25" i="5" a="1"/>
  <c r="S25" i="5" s="1"/>
  <c r="T25" i="5" a="1"/>
  <c r="T25" i="5" s="1"/>
  <c r="U25" i="5" a="1"/>
  <c r="U25" i="5" s="1"/>
  <c r="V25" i="5" a="1"/>
  <c r="V25" i="5" s="1"/>
  <c r="W25" i="5" a="1"/>
  <c r="W25" i="5" s="1"/>
  <c r="M26" i="5" a="1"/>
  <c r="M26" i="5" s="1"/>
  <c r="N26" i="5" a="1"/>
  <c r="N26" i="5" s="1"/>
  <c r="O26" i="5" a="1"/>
  <c r="O26" i="5" s="1"/>
  <c r="P26" i="5" a="1"/>
  <c r="P26" i="5" s="1"/>
  <c r="Q26" i="5" a="1"/>
  <c r="Q26" i="5" s="1"/>
  <c r="R26" i="5" a="1"/>
  <c r="R26" i="5" s="1"/>
  <c r="S26" i="5" a="1"/>
  <c r="S26" i="5" s="1"/>
  <c r="T26" i="5" a="1"/>
  <c r="T26" i="5" s="1"/>
  <c r="U26" i="5" a="1"/>
  <c r="U26" i="5" s="1"/>
  <c r="V26" i="5" a="1"/>
  <c r="V26" i="5" s="1"/>
  <c r="W26" i="5" a="1"/>
  <c r="W26" i="5" s="1"/>
  <c r="M27" i="5" a="1"/>
  <c r="M27" i="5" s="1"/>
  <c r="N27" i="5" a="1"/>
  <c r="N27" i="5" s="1"/>
  <c r="O27" i="5" a="1"/>
  <c r="O27" i="5" s="1"/>
  <c r="P27" i="5" a="1"/>
  <c r="P27" i="5" s="1"/>
  <c r="Q27" i="5" a="1"/>
  <c r="Q27" i="5" s="1"/>
  <c r="R27" i="5" a="1"/>
  <c r="R27" i="5" s="1"/>
  <c r="S27" i="5" a="1"/>
  <c r="S27" i="5" s="1"/>
  <c r="T27" i="5" a="1"/>
  <c r="T27" i="5" s="1"/>
  <c r="U27" i="5" a="1"/>
  <c r="U27" i="5" s="1"/>
  <c r="V27" i="5" a="1"/>
  <c r="V27" i="5" s="1"/>
  <c r="W27" i="5" a="1"/>
  <c r="W27" i="5" s="1"/>
  <c r="M28" i="5" a="1"/>
  <c r="M28" i="5" s="1"/>
  <c r="N28" i="5" a="1"/>
  <c r="N28" i="5" s="1"/>
  <c r="O28" i="5" a="1"/>
  <c r="O28" i="5" s="1"/>
  <c r="P28" i="5" a="1"/>
  <c r="P28" i="5" s="1"/>
  <c r="Q28" i="5" a="1"/>
  <c r="Q28" i="5" s="1"/>
  <c r="R28" i="5" a="1"/>
  <c r="R28" i="5" s="1"/>
  <c r="S28" i="5" a="1"/>
  <c r="S28" i="5" s="1"/>
  <c r="T28" i="5" a="1"/>
  <c r="T28" i="5" s="1"/>
  <c r="U28" i="5" a="1"/>
  <c r="U28" i="5" s="1"/>
  <c r="V28" i="5" a="1"/>
  <c r="V28" i="5" s="1"/>
  <c r="W28" i="5" a="1"/>
  <c r="W28" i="5" s="1"/>
  <c r="M29" i="5" a="1"/>
  <c r="M29" i="5" s="1"/>
  <c r="N29" i="5" a="1"/>
  <c r="N29" i="5" s="1"/>
  <c r="O29" i="5" a="1"/>
  <c r="O29" i="5" s="1"/>
  <c r="P29" i="5" a="1"/>
  <c r="P29" i="5" s="1"/>
  <c r="Q29" i="5" a="1"/>
  <c r="Q29" i="5" s="1"/>
  <c r="R29" i="5" a="1"/>
  <c r="R29" i="5" s="1"/>
  <c r="S29" i="5" a="1"/>
  <c r="S29" i="5" s="1"/>
  <c r="T29" i="5" a="1"/>
  <c r="T29" i="5" s="1"/>
  <c r="U29" i="5" a="1"/>
  <c r="U29" i="5" s="1"/>
  <c r="V29" i="5" a="1"/>
  <c r="V29" i="5" s="1"/>
  <c r="W29" i="5" a="1"/>
  <c r="W29" i="5" s="1"/>
  <c r="M30" i="5" a="1"/>
  <c r="M30" i="5" s="1"/>
  <c r="N30" i="5" a="1"/>
  <c r="N30" i="5" s="1"/>
  <c r="O30" i="5" a="1"/>
  <c r="O30" i="5" s="1"/>
  <c r="P30" i="5" a="1"/>
  <c r="P30" i="5" s="1"/>
  <c r="Q30" i="5" a="1"/>
  <c r="Q30" i="5" s="1"/>
  <c r="R30" i="5" a="1"/>
  <c r="R30" i="5" s="1"/>
  <c r="S30" i="5" a="1"/>
  <c r="S30" i="5" s="1"/>
  <c r="T30" i="5" a="1"/>
  <c r="T30" i="5" s="1"/>
  <c r="U30" i="5" a="1"/>
  <c r="U30" i="5" s="1"/>
  <c r="V30" i="5" a="1"/>
  <c r="V30" i="5" s="1"/>
  <c r="W30" i="5" a="1"/>
  <c r="W30" i="5" s="1"/>
  <c r="M31" i="5" a="1"/>
  <c r="M31" i="5" s="1"/>
  <c r="N31" i="5" a="1"/>
  <c r="N31" i="5" s="1"/>
  <c r="O31" i="5" a="1"/>
  <c r="O31" i="5" s="1"/>
  <c r="P31" i="5" a="1"/>
  <c r="P31" i="5" s="1"/>
  <c r="Q31" i="5" a="1"/>
  <c r="Q31" i="5" s="1"/>
  <c r="R31" i="5" a="1"/>
  <c r="R31" i="5" s="1"/>
  <c r="S31" i="5" a="1"/>
  <c r="S31" i="5" s="1"/>
  <c r="T31" i="5" a="1"/>
  <c r="T31" i="5" s="1"/>
  <c r="U31" i="5" a="1"/>
  <c r="U31" i="5" s="1"/>
  <c r="V31" i="5" a="1"/>
  <c r="V31" i="5" s="1"/>
  <c r="W31" i="5" a="1"/>
  <c r="W31" i="5" s="1"/>
  <c r="M32" i="5" a="1"/>
  <c r="M32" i="5" s="1"/>
  <c r="N32" i="5" a="1"/>
  <c r="N32" i="5" s="1"/>
  <c r="O32" i="5" a="1"/>
  <c r="O32" i="5" s="1"/>
  <c r="P32" i="5" a="1"/>
  <c r="P32" i="5" s="1"/>
  <c r="Q32" i="5" a="1"/>
  <c r="Q32" i="5" s="1"/>
  <c r="R32" i="5" a="1"/>
  <c r="R32" i="5" s="1"/>
  <c r="S32" i="5" a="1"/>
  <c r="S32" i="5" s="1"/>
  <c r="T32" i="5" a="1"/>
  <c r="T32" i="5" s="1"/>
  <c r="U32" i="5" a="1"/>
  <c r="U32" i="5" s="1"/>
  <c r="V32" i="5" a="1"/>
  <c r="V32" i="5" s="1"/>
  <c r="W32" i="5" a="1"/>
  <c r="W32" i="5" s="1"/>
  <c r="M33" i="5" a="1"/>
  <c r="M33" i="5" s="1"/>
  <c r="N33" i="5" a="1"/>
  <c r="N33" i="5" s="1"/>
  <c r="O33" i="5" a="1"/>
  <c r="O33" i="5" s="1"/>
  <c r="P33" i="5" a="1"/>
  <c r="P33" i="5" s="1"/>
  <c r="Q33" i="5" a="1"/>
  <c r="Q33" i="5" s="1"/>
  <c r="R33" i="5" a="1"/>
  <c r="R33" i="5" s="1"/>
  <c r="S33" i="5" a="1"/>
  <c r="S33" i="5" s="1"/>
  <c r="T33" i="5" a="1"/>
  <c r="T33" i="5" s="1"/>
  <c r="U33" i="5" a="1"/>
  <c r="U33" i="5" s="1"/>
  <c r="V33" i="5" a="1"/>
  <c r="V33" i="5" s="1"/>
  <c r="W33" i="5" a="1"/>
  <c r="W33" i="5" s="1"/>
  <c r="M34" i="5" a="1"/>
  <c r="M34" i="5" s="1"/>
  <c r="N34" i="5" a="1"/>
  <c r="N34" i="5" s="1"/>
  <c r="O34" i="5" a="1"/>
  <c r="O34" i="5" s="1"/>
  <c r="P34" i="5" a="1"/>
  <c r="P34" i="5" s="1"/>
  <c r="Q34" i="5" a="1"/>
  <c r="Q34" i="5" s="1"/>
  <c r="R34" i="5" a="1"/>
  <c r="R34" i="5" s="1"/>
  <c r="S34" i="5" a="1"/>
  <c r="S34" i="5" s="1"/>
  <c r="T34" i="5" a="1"/>
  <c r="T34" i="5" s="1"/>
  <c r="U34" i="5" a="1"/>
  <c r="U34" i="5" s="1"/>
  <c r="V34" i="5" a="1"/>
  <c r="V34" i="5" s="1"/>
  <c r="W34" i="5" a="1"/>
  <c r="W34" i="5" s="1"/>
  <c r="M35" i="5" a="1"/>
  <c r="M35" i="5" s="1"/>
  <c r="N35" i="5" a="1"/>
  <c r="N35" i="5" s="1"/>
  <c r="O35" i="5" a="1"/>
  <c r="O35" i="5" s="1"/>
  <c r="P35" i="5" a="1"/>
  <c r="P35" i="5" s="1"/>
  <c r="Q35" i="5" a="1"/>
  <c r="Q35" i="5" s="1"/>
  <c r="R35" i="5" a="1"/>
  <c r="R35" i="5" s="1"/>
  <c r="S35" i="5" a="1"/>
  <c r="S35" i="5" s="1"/>
  <c r="T35" i="5" a="1"/>
  <c r="T35" i="5" s="1"/>
  <c r="U35" i="5" a="1"/>
  <c r="U35" i="5" s="1"/>
  <c r="V35" i="5" a="1"/>
  <c r="V35" i="5" s="1"/>
  <c r="W35" i="5" a="1"/>
  <c r="W35" i="5" s="1"/>
  <c r="M36" i="5" a="1"/>
  <c r="M36" i="5" s="1"/>
  <c r="N36" i="5" a="1"/>
  <c r="N36" i="5" s="1"/>
  <c r="O36" i="5" a="1"/>
  <c r="O36" i="5" s="1"/>
  <c r="P36" i="5" a="1"/>
  <c r="P36" i="5" s="1"/>
  <c r="Q36" i="5" a="1"/>
  <c r="Q36" i="5" s="1"/>
  <c r="R36" i="5" a="1"/>
  <c r="R36" i="5" s="1"/>
  <c r="S36" i="5" a="1"/>
  <c r="S36" i="5" s="1"/>
  <c r="T36" i="5" a="1"/>
  <c r="T36" i="5" s="1"/>
  <c r="U36" i="5" a="1"/>
  <c r="U36" i="5" s="1"/>
  <c r="V36" i="5" a="1"/>
  <c r="V36" i="5" s="1"/>
  <c r="W36" i="5" a="1"/>
  <c r="W36" i="5" s="1"/>
  <c r="M37" i="5" a="1"/>
  <c r="M37" i="5" s="1"/>
  <c r="N37" i="5" a="1"/>
  <c r="N37" i="5" s="1"/>
  <c r="O37" i="5" a="1"/>
  <c r="O37" i="5" s="1"/>
  <c r="P37" i="5" a="1"/>
  <c r="P37" i="5" s="1"/>
  <c r="Q37" i="5" a="1"/>
  <c r="Q37" i="5" s="1"/>
  <c r="R37" i="5" a="1"/>
  <c r="R37" i="5" s="1"/>
  <c r="S37" i="5" a="1"/>
  <c r="S37" i="5" s="1"/>
  <c r="T37" i="5" a="1"/>
  <c r="T37" i="5" s="1"/>
  <c r="U37" i="5" a="1"/>
  <c r="U37" i="5" s="1"/>
  <c r="V37" i="5" a="1"/>
  <c r="V37" i="5" s="1"/>
  <c r="W37" i="5" a="1"/>
  <c r="W37" i="5" s="1"/>
  <c r="M38" i="5" a="1"/>
  <c r="M38" i="5" s="1"/>
  <c r="N38" i="5" a="1"/>
  <c r="N38" i="5" s="1"/>
  <c r="O38" i="5" a="1"/>
  <c r="O38" i="5" s="1"/>
  <c r="P38" i="5" a="1"/>
  <c r="P38" i="5" s="1"/>
  <c r="Q38" i="5" a="1"/>
  <c r="Q38" i="5" s="1"/>
  <c r="R38" i="5" a="1"/>
  <c r="R38" i="5" s="1"/>
  <c r="S38" i="5" a="1"/>
  <c r="S38" i="5" s="1"/>
  <c r="T38" i="5" a="1"/>
  <c r="T38" i="5" s="1"/>
  <c r="U38" i="5" a="1"/>
  <c r="U38" i="5" s="1"/>
  <c r="V38" i="5" a="1"/>
  <c r="V38" i="5" s="1"/>
  <c r="W38" i="5" a="1"/>
  <c r="W38" i="5" s="1"/>
  <c r="M39" i="5" a="1"/>
  <c r="M39" i="5" s="1"/>
  <c r="N39" i="5" a="1"/>
  <c r="N39" i="5" s="1"/>
  <c r="O39" i="5" a="1"/>
  <c r="O39" i="5" s="1"/>
  <c r="P39" i="5" a="1"/>
  <c r="P39" i="5" s="1"/>
  <c r="Q39" i="5" a="1"/>
  <c r="Q39" i="5" s="1"/>
  <c r="R39" i="5" a="1"/>
  <c r="R39" i="5" s="1"/>
  <c r="S39" i="5" a="1"/>
  <c r="S39" i="5" s="1"/>
  <c r="T39" i="5" a="1"/>
  <c r="T39" i="5" s="1"/>
  <c r="U39" i="5" a="1"/>
  <c r="U39" i="5" s="1"/>
  <c r="V39" i="5" a="1"/>
  <c r="V39" i="5" s="1"/>
  <c r="W39" i="5" a="1"/>
  <c r="W39" i="5" s="1"/>
  <c r="M40" i="5" a="1"/>
  <c r="M40" i="5" s="1"/>
  <c r="N40" i="5" a="1"/>
  <c r="N40" i="5" s="1"/>
  <c r="O40" i="5" a="1"/>
  <c r="O40" i="5" s="1"/>
  <c r="P40" i="5" a="1"/>
  <c r="P40" i="5" s="1"/>
  <c r="Q40" i="5" a="1"/>
  <c r="Q40" i="5" s="1"/>
  <c r="R40" i="5" a="1"/>
  <c r="R40" i="5" s="1"/>
  <c r="S40" i="5" a="1"/>
  <c r="S40" i="5" s="1"/>
  <c r="T40" i="5" a="1"/>
  <c r="T40" i="5" s="1"/>
  <c r="U40" i="5" a="1"/>
  <c r="U40" i="5" s="1"/>
  <c r="V40" i="5" a="1"/>
  <c r="V40" i="5" s="1"/>
  <c r="W40" i="5" a="1"/>
  <c r="W40" i="5" s="1"/>
  <c r="M41" i="5" a="1"/>
  <c r="M41" i="5" s="1"/>
  <c r="N41" i="5" a="1"/>
  <c r="N41" i="5" s="1"/>
  <c r="O41" i="5" a="1"/>
  <c r="O41" i="5" s="1"/>
  <c r="P41" i="5" a="1"/>
  <c r="P41" i="5" s="1"/>
  <c r="Q41" i="5" a="1"/>
  <c r="Q41" i="5" s="1"/>
  <c r="R41" i="5" a="1"/>
  <c r="R41" i="5" s="1"/>
  <c r="S41" i="5" a="1"/>
  <c r="S41" i="5" s="1"/>
  <c r="T41" i="5" a="1"/>
  <c r="T41" i="5" s="1"/>
  <c r="U41" i="5" a="1"/>
  <c r="U41" i="5" s="1"/>
  <c r="V41" i="5" a="1"/>
  <c r="V41" i="5" s="1"/>
  <c r="W41" i="5" a="1"/>
  <c r="W41" i="5" s="1"/>
  <c r="M42" i="5" a="1"/>
  <c r="M42" i="5" s="1"/>
  <c r="N42" i="5" a="1"/>
  <c r="N42" i="5" s="1"/>
  <c r="O42" i="5" a="1"/>
  <c r="O42" i="5" s="1"/>
  <c r="P42" i="5" a="1"/>
  <c r="P42" i="5" s="1"/>
  <c r="Q42" i="5" a="1"/>
  <c r="Q42" i="5" s="1"/>
  <c r="R42" i="5" a="1"/>
  <c r="R42" i="5" s="1"/>
  <c r="S42" i="5" a="1"/>
  <c r="S42" i="5" s="1"/>
  <c r="T42" i="5" a="1"/>
  <c r="T42" i="5" s="1"/>
  <c r="U42" i="5" a="1"/>
  <c r="U42" i="5" s="1"/>
  <c r="V42" i="5" a="1"/>
  <c r="V42" i="5" s="1"/>
  <c r="W42" i="5" a="1"/>
  <c r="W42" i="5" s="1"/>
  <c r="M43" i="5" a="1"/>
  <c r="M43" i="5" s="1"/>
  <c r="N43" i="5" a="1"/>
  <c r="N43" i="5" s="1"/>
  <c r="O43" i="5" a="1"/>
  <c r="O43" i="5" s="1"/>
  <c r="P43" i="5" a="1"/>
  <c r="P43" i="5" s="1"/>
  <c r="Q43" i="5" a="1"/>
  <c r="Q43" i="5" s="1"/>
  <c r="R43" i="5" a="1"/>
  <c r="R43" i="5" s="1"/>
  <c r="S43" i="5" a="1"/>
  <c r="S43" i="5" s="1"/>
  <c r="T43" i="5" a="1"/>
  <c r="T43" i="5" s="1"/>
  <c r="U43" i="5" a="1"/>
  <c r="U43" i="5" s="1"/>
  <c r="V43" i="5" a="1"/>
  <c r="V43" i="5" s="1"/>
  <c r="W43" i="5" a="1"/>
  <c r="W43" i="5" s="1"/>
  <c r="M44" i="5" a="1"/>
  <c r="M44" i="5" s="1"/>
  <c r="N44" i="5" a="1"/>
  <c r="N44" i="5" s="1"/>
  <c r="O44" i="5" a="1"/>
  <c r="O44" i="5" s="1"/>
  <c r="P44" i="5" a="1"/>
  <c r="P44" i="5" s="1"/>
  <c r="Q44" i="5" a="1"/>
  <c r="Q44" i="5" s="1"/>
  <c r="R44" i="5" a="1"/>
  <c r="R44" i="5" s="1"/>
  <c r="S44" i="5" a="1"/>
  <c r="S44" i="5" s="1"/>
  <c r="T44" i="5" a="1"/>
  <c r="T44" i="5" s="1"/>
  <c r="U44" i="5" a="1"/>
  <c r="U44" i="5" s="1"/>
  <c r="V44" i="5" a="1"/>
  <c r="V44" i="5" s="1"/>
  <c r="W44" i="5" a="1"/>
  <c r="W44" i="5" s="1"/>
  <c r="M45" i="5" a="1"/>
  <c r="M45" i="5" s="1"/>
  <c r="N45" i="5" a="1"/>
  <c r="N45" i="5" s="1"/>
  <c r="O45" i="5" a="1"/>
  <c r="O45" i="5" s="1"/>
  <c r="P45" i="5" a="1"/>
  <c r="P45" i="5" s="1"/>
  <c r="Q45" i="5" a="1"/>
  <c r="Q45" i="5" s="1"/>
  <c r="R45" i="5" a="1"/>
  <c r="R45" i="5" s="1"/>
  <c r="S45" i="5" a="1"/>
  <c r="S45" i="5" s="1"/>
  <c r="T45" i="5" a="1"/>
  <c r="T45" i="5" s="1"/>
  <c r="U45" i="5" a="1"/>
  <c r="U45" i="5" s="1"/>
  <c r="V45" i="5" a="1"/>
  <c r="V45" i="5" s="1"/>
  <c r="W45" i="5" a="1"/>
  <c r="W45" i="5" s="1"/>
  <c r="M46" i="5" a="1"/>
  <c r="M46" i="5" s="1"/>
  <c r="N46" i="5" a="1"/>
  <c r="N46" i="5" s="1"/>
  <c r="O46" i="5" a="1"/>
  <c r="O46" i="5" s="1"/>
  <c r="P46" i="5" a="1"/>
  <c r="P46" i="5" s="1"/>
  <c r="Q46" i="5" a="1"/>
  <c r="Q46" i="5" s="1"/>
  <c r="R46" i="5" a="1"/>
  <c r="R46" i="5" s="1"/>
  <c r="S46" i="5" a="1"/>
  <c r="S46" i="5" s="1"/>
  <c r="T46" i="5" a="1"/>
  <c r="T46" i="5" s="1"/>
  <c r="U46" i="5" a="1"/>
  <c r="U46" i="5" s="1"/>
  <c r="V46" i="5" a="1"/>
  <c r="V46" i="5" s="1"/>
  <c r="W46" i="5" a="1"/>
  <c r="W46" i="5" s="1"/>
  <c r="M47" i="5" a="1"/>
  <c r="M47" i="5" s="1"/>
  <c r="N47" i="5" a="1"/>
  <c r="N47" i="5" s="1"/>
  <c r="O47" i="5" a="1"/>
  <c r="O47" i="5" s="1"/>
  <c r="P47" i="5" a="1"/>
  <c r="P47" i="5" s="1"/>
  <c r="Q47" i="5" a="1"/>
  <c r="Q47" i="5" s="1"/>
  <c r="R47" i="5" a="1"/>
  <c r="R47" i="5" s="1"/>
  <c r="S47" i="5" a="1"/>
  <c r="S47" i="5" s="1"/>
  <c r="T47" i="5" a="1"/>
  <c r="T47" i="5" s="1"/>
  <c r="U47" i="5" a="1"/>
  <c r="U47" i="5" s="1"/>
  <c r="V47" i="5" a="1"/>
  <c r="V47" i="5" s="1"/>
  <c r="W47" i="5" a="1"/>
  <c r="W47" i="5" s="1"/>
  <c r="M48" i="5" a="1"/>
  <c r="M48" i="5" s="1"/>
  <c r="N48" i="5" a="1"/>
  <c r="N48" i="5" s="1"/>
  <c r="O48" i="5" a="1"/>
  <c r="O48" i="5" s="1"/>
  <c r="P48" i="5" a="1"/>
  <c r="P48" i="5" s="1"/>
  <c r="Q48" i="5" a="1"/>
  <c r="Q48" i="5" s="1"/>
  <c r="R48" i="5" a="1"/>
  <c r="R48" i="5" s="1"/>
  <c r="S48" i="5" a="1"/>
  <c r="S48" i="5" s="1"/>
  <c r="T48" i="5" a="1"/>
  <c r="T48" i="5" s="1"/>
  <c r="U48" i="5" a="1"/>
  <c r="U48" i="5" s="1"/>
  <c r="V48" i="5" a="1"/>
  <c r="V48" i="5" s="1"/>
  <c r="W48" i="5" a="1"/>
  <c r="W48" i="5" s="1"/>
  <c r="M49" i="5" a="1"/>
  <c r="M49" i="5" s="1"/>
  <c r="N49" i="5" a="1"/>
  <c r="N49" i="5" s="1"/>
  <c r="O49" i="5" a="1"/>
  <c r="O49" i="5" s="1"/>
  <c r="P49" i="5" a="1"/>
  <c r="P49" i="5" s="1"/>
  <c r="Q49" i="5" a="1"/>
  <c r="Q49" i="5" s="1"/>
  <c r="R49" i="5" a="1"/>
  <c r="R49" i="5" s="1"/>
  <c r="S49" i="5" a="1"/>
  <c r="S49" i="5" s="1"/>
  <c r="T49" i="5" a="1"/>
  <c r="T49" i="5" s="1"/>
  <c r="U49" i="5" a="1"/>
  <c r="U49" i="5" s="1"/>
  <c r="V49" i="5" a="1"/>
  <c r="V49" i="5" s="1"/>
  <c r="W49" i="5" a="1"/>
  <c r="W49" i="5" s="1"/>
  <c r="M50" i="5" a="1"/>
  <c r="M50" i="5" s="1"/>
  <c r="N50" i="5" a="1"/>
  <c r="N50" i="5" s="1"/>
  <c r="O50" i="5" a="1"/>
  <c r="O50" i="5" s="1"/>
  <c r="P50" i="5" a="1"/>
  <c r="P50" i="5" s="1"/>
  <c r="Q50" i="5" a="1"/>
  <c r="Q50" i="5" s="1"/>
  <c r="R50" i="5" a="1"/>
  <c r="R50" i="5" s="1"/>
  <c r="S50" i="5" a="1"/>
  <c r="S50" i="5" s="1"/>
  <c r="T50" i="5" a="1"/>
  <c r="T50" i="5" s="1"/>
  <c r="U50" i="5" a="1"/>
  <c r="U50" i="5" s="1"/>
  <c r="V50" i="5" a="1"/>
  <c r="V50" i="5" s="1"/>
  <c r="W50" i="5" a="1"/>
  <c r="W50" i="5" s="1"/>
  <c r="M51" i="5" a="1"/>
  <c r="M51" i="5" s="1"/>
  <c r="N51" i="5" a="1"/>
  <c r="N51" i="5" s="1"/>
  <c r="O51" i="5" a="1"/>
  <c r="O51" i="5" s="1"/>
  <c r="P51" i="5" a="1"/>
  <c r="P51" i="5" s="1"/>
  <c r="Q51" i="5" a="1"/>
  <c r="Q51" i="5" s="1"/>
  <c r="R51" i="5" a="1"/>
  <c r="R51" i="5" s="1"/>
  <c r="S51" i="5" a="1"/>
  <c r="S51" i="5" s="1"/>
  <c r="T51" i="5" a="1"/>
  <c r="T51" i="5" s="1"/>
  <c r="U51" i="5" a="1"/>
  <c r="U51" i="5" s="1"/>
  <c r="V51" i="5" a="1"/>
  <c r="V51" i="5" s="1"/>
  <c r="W51" i="5" a="1"/>
  <c r="W51" i="5" s="1"/>
  <c r="M52" i="5" a="1"/>
  <c r="M52" i="5" s="1"/>
  <c r="N52" i="5" a="1"/>
  <c r="N52" i="5" s="1"/>
  <c r="O52" i="5" a="1"/>
  <c r="O52" i="5" s="1"/>
  <c r="P52" i="5" a="1"/>
  <c r="P52" i="5" s="1"/>
  <c r="Q52" i="5" a="1"/>
  <c r="Q52" i="5" s="1"/>
  <c r="R52" i="5" a="1"/>
  <c r="R52" i="5" s="1"/>
  <c r="S52" i="5" a="1"/>
  <c r="S52" i="5" s="1"/>
  <c r="T52" i="5" a="1"/>
  <c r="T52" i="5" s="1"/>
  <c r="U52" i="5" a="1"/>
  <c r="U52" i="5" s="1"/>
  <c r="V52" i="5" a="1"/>
  <c r="V52" i="5" s="1"/>
  <c r="W52" i="5" a="1"/>
  <c r="W52" i="5" s="1"/>
  <c r="M53" i="5" a="1"/>
  <c r="M53" i="5" s="1"/>
  <c r="N53" i="5" a="1"/>
  <c r="N53" i="5" s="1"/>
  <c r="O53" i="5" a="1"/>
  <c r="O53" i="5" s="1"/>
  <c r="P53" i="5" a="1"/>
  <c r="P53" i="5" s="1"/>
  <c r="Q53" i="5" a="1"/>
  <c r="Q53" i="5" s="1"/>
  <c r="R53" i="5" a="1"/>
  <c r="R53" i="5" s="1"/>
  <c r="S53" i="5" a="1"/>
  <c r="S53" i="5" s="1"/>
  <c r="T53" i="5" a="1"/>
  <c r="T53" i="5" s="1"/>
  <c r="U53" i="5" a="1"/>
  <c r="U53" i="5" s="1"/>
  <c r="V53" i="5" a="1"/>
  <c r="V53" i="5" s="1"/>
  <c r="W53" i="5" a="1"/>
  <c r="W53" i="5" s="1"/>
  <c r="M54" i="5" a="1"/>
  <c r="M54" i="5" s="1"/>
  <c r="N54" i="5" a="1"/>
  <c r="N54" i="5" s="1"/>
  <c r="O54" i="5" a="1"/>
  <c r="O54" i="5" s="1"/>
  <c r="P54" i="5" a="1"/>
  <c r="P54" i="5" s="1"/>
  <c r="Q54" i="5" a="1"/>
  <c r="Q54" i="5" s="1"/>
  <c r="R54" i="5" a="1"/>
  <c r="R54" i="5" s="1"/>
  <c r="S54" i="5" a="1"/>
  <c r="S54" i="5" s="1"/>
  <c r="T54" i="5" a="1"/>
  <c r="T54" i="5" s="1"/>
  <c r="U54" i="5" a="1"/>
  <c r="U54" i="5" s="1"/>
  <c r="V54" i="5" a="1"/>
  <c r="V54" i="5" s="1"/>
  <c r="W54" i="5" a="1"/>
  <c r="W54" i="5" s="1"/>
  <c r="M55" i="5" a="1"/>
  <c r="M55" i="5" s="1"/>
  <c r="N55" i="5" a="1"/>
  <c r="N55" i="5" s="1"/>
  <c r="O55" i="5" a="1"/>
  <c r="O55" i="5" s="1"/>
  <c r="P55" i="5" a="1"/>
  <c r="P55" i="5" s="1"/>
  <c r="Q55" i="5" a="1"/>
  <c r="Q55" i="5" s="1"/>
  <c r="R55" i="5" a="1"/>
  <c r="R55" i="5" s="1"/>
  <c r="S55" i="5" a="1"/>
  <c r="S55" i="5" s="1"/>
  <c r="T55" i="5" a="1"/>
  <c r="T55" i="5" s="1"/>
  <c r="U55" i="5" a="1"/>
  <c r="U55" i="5" s="1"/>
  <c r="V55" i="5" a="1"/>
  <c r="V55" i="5" s="1"/>
  <c r="W55" i="5" a="1"/>
  <c r="W55" i="5" s="1"/>
  <c r="M56" i="5" a="1"/>
  <c r="M56" i="5" s="1"/>
  <c r="N56" i="5" a="1"/>
  <c r="N56" i="5" s="1"/>
  <c r="O56" i="5" a="1"/>
  <c r="O56" i="5" s="1"/>
  <c r="P56" i="5" a="1"/>
  <c r="P56" i="5" s="1"/>
  <c r="Q56" i="5" a="1"/>
  <c r="Q56" i="5" s="1"/>
  <c r="R56" i="5" a="1"/>
  <c r="R56" i="5" s="1"/>
  <c r="S56" i="5" a="1"/>
  <c r="S56" i="5" s="1"/>
  <c r="T56" i="5" a="1"/>
  <c r="T56" i="5" s="1"/>
  <c r="U56" i="5" a="1"/>
  <c r="U56" i="5" s="1"/>
  <c r="V56" i="5" a="1"/>
  <c r="V56" i="5" s="1"/>
  <c r="W56" i="5" a="1"/>
  <c r="W56" i="5" s="1"/>
  <c r="M57" i="5" a="1"/>
  <c r="M57" i="5" s="1"/>
  <c r="N57" i="5" a="1"/>
  <c r="N57" i="5" s="1"/>
  <c r="O57" i="5" a="1"/>
  <c r="O57" i="5" s="1"/>
  <c r="P57" i="5" a="1"/>
  <c r="P57" i="5" s="1"/>
  <c r="Q57" i="5" a="1"/>
  <c r="Q57" i="5" s="1"/>
  <c r="R57" i="5" a="1"/>
  <c r="R57" i="5" s="1"/>
  <c r="S57" i="5" a="1"/>
  <c r="S57" i="5" s="1"/>
  <c r="T57" i="5" a="1"/>
  <c r="T57" i="5" s="1"/>
  <c r="U57" i="5" a="1"/>
  <c r="U57" i="5" s="1"/>
  <c r="V57" i="5" a="1"/>
  <c r="V57" i="5" s="1"/>
  <c r="W57" i="5" a="1"/>
  <c r="W57" i="5" s="1"/>
  <c r="M58" i="5" a="1"/>
  <c r="M58" i="5" s="1"/>
  <c r="N58" i="5" a="1"/>
  <c r="N58" i="5" s="1"/>
  <c r="O58" i="5" a="1"/>
  <c r="O58" i="5" s="1"/>
  <c r="P58" i="5" a="1"/>
  <c r="P58" i="5" s="1"/>
  <c r="Q58" i="5" a="1"/>
  <c r="Q58" i="5" s="1"/>
  <c r="R58" i="5" a="1"/>
  <c r="R58" i="5" s="1"/>
  <c r="S58" i="5" a="1"/>
  <c r="S58" i="5" s="1"/>
  <c r="T58" i="5" a="1"/>
  <c r="T58" i="5" s="1"/>
  <c r="U58" i="5" a="1"/>
  <c r="U58" i="5" s="1"/>
  <c r="V58" i="5" a="1"/>
  <c r="V58" i="5" s="1"/>
  <c r="W58" i="5" a="1"/>
  <c r="W58" i="5" s="1"/>
  <c r="M59" i="5" a="1"/>
  <c r="M59" i="5" s="1"/>
  <c r="N59" i="5" a="1"/>
  <c r="N59" i="5" s="1"/>
  <c r="O59" i="5" a="1"/>
  <c r="O59" i="5" s="1"/>
  <c r="P59" i="5" a="1"/>
  <c r="P59" i="5" s="1"/>
  <c r="Q59" i="5" a="1"/>
  <c r="Q59" i="5" s="1"/>
  <c r="R59" i="5" a="1"/>
  <c r="R59" i="5" s="1"/>
  <c r="S59" i="5" a="1"/>
  <c r="S59" i="5" s="1"/>
  <c r="T59" i="5" a="1"/>
  <c r="T59" i="5" s="1"/>
  <c r="U59" i="5" a="1"/>
  <c r="U59" i="5" s="1"/>
  <c r="V59" i="5" a="1"/>
  <c r="V59" i="5" s="1"/>
  <c r="W59" i="5" a="1"/>
  <c r="W59" i="5" s="1"/>
  <c r="M60" i="5" a="1"/>
  <c r="M60" i="5" s="1"/>
  <c r="N60" i="5" a="1"/>
  <c r="N60" i="5" s="1"/>
  <c r="O60" i="5" a="1"/>
  <c r="O60" i="5" s="1"/>
  <c r="P60" i="5" a="1"/>
  <c r="P60" i="5" s="1"/>
  <c r="Q60" i="5" a="1"/>
  <c r="Q60" i="5" s="1"/>
  <c r="R60" i="5" a="1"/>
  <c r="R60" i="5" s="1"/>
  <c r="S60" i="5" a="1"/>
  <c r="S60" i="5" s="1"/>
  <c r="T60" i="5" a="1"/>
  <c r="T60" i="5" s="1"/>
  <c r="U60" i="5" a="1"/>
  <c r="U60" i="5" s="1"/>
  <c r="V60" i="5" a="1"/>
  <c r="V60" i="5" s="1"/>
  <c r="W60" i="5" a="1"/>
  <c r="W60" i="5" s="1"/>
  <c r="M61" i="5" a="1"/>
  <c r="M61" i="5" s="1"/>
  <c r="N61" i="5" a="1"/>
  <c r="N61" i="5" s="1"/>
  <c r="O61" i="5" a="1"/>
  <c r="O61" i="5" s="1"/>
  <c r="P61" i="5" a="1"/>
  <c r="P61" i="5" s="1"/>
  <c r="Q61" i="5" a="1"/>
  <c r="Q61" i="5" s="1"/>
  <c r="R61" i="5" a="1"/>
  <c r="R61" i="5" s="1"/>
  <c r="S61" i="5" a="1"/>
  <c r="S61" i="5" s="1"/>
  <c r="T61" i="5" a="1"/>
  <c r="T61" i="5" s="1"/>
  <c r="U61" i="5" a="1"/>
  <c r="U61" i="5" s="1"/>
  <c r="V61" i="5" a="1"/>
  <c r="V61" i="5" s="1"/>
  <c r="W61" i="5" a="1"/>
  <c r="W61" i="5" s="1"/>
  <c r="M62" i="5" a="1"/>
  <c r="M62" i="5" s="1"/>
  <c r="N62" i="5" a="1"/>
  <c r="N62" i="5" s="1"/>
  <c r="O62" i="5" a="1"/>
  <c r="O62" i="5" s="1"/>
  <c r="P62" i="5" a="1"/>
  <c r="P62" i="5" s="1"/>
  <c r="Q62" i="5" a="1"/>
  <c r="Q62" i="5" s="1"/>
  <c r="R62" i="5" a="1"/>
  <c r="R62" i="5" s="1"/>
  <c r="S62" i="5" a="1"/>
  <c r="S62" i="5" s="1"/>
  <c r="T62" i="5" a="1"/>
  <c r="T62" i="5" s="1"/>
  <c r="U62" i="5" a="1"/>
  <c r="U62" i="5" s="1"/>
  <c r="V62" i="5" a="1"/>
  <c r="V62" i="5" s="1"/>
  <c r="W62" i="5" a="1"/>
  <c r="W62" i="5" s="1"/>
  <c r="M63" i="5" a="1"/>
  <c r="M63" i="5" s="1"/>
  <c r="N63" i="5" a="1"/>
  <c r="N63" i="5" s="1"/>
  <c r="O63" i="5" a="1"/>
  <c r="O63" i="5" s="1"/>
  <c r="P63" i="5" a="1"/>
  <c r="P63" i="5" s="1"/>
  <c r="Q63" i="5" a="1"/>
  <c r="Q63" i="5" s="1"/>
  <c r="R63" i="5" a="1"/>
  <c r="R63" i="5" s="1"/>
  <c r="S63" i="5" a="1"/>
  <c r="S63" i="5" s="1"/>
  <c r="T63" i="5" a="1"/>
  <c r="T63" i="5" s="1"/>
  <c r="U63" i="5" a="1"/>
  <c r="U63" i="5" s="1"/>
  <c r="V63" i="5" a="1"/>
  <c r="V63" i="5" s="1"/>
  <c r="W63" i="5" a="1"/>
  <c r="W63" i="5" s="1"/>
  <c r="M64" i="5" a="1"/>
  <c r="M64" i="5" s="1"/>
  <c r="N64" i="5" a="1"/>
  <c r="N64" i="5" s="1"/>
  <c r="O64" i="5" a="1"/>
  <c r="O64" i="5" s="1"/>
  <c r="P64" i="5" a="1"/>
  <c r="P64" i="5" s="1"/>
  <c r="Q64" i="5" a="1"/>
  <c r="Q64" i="5" s="1"/>
  <c r="R64" i="5" a="1"/>
  <c r="R64" i="5" s="1"/>
  <c r="S64" i="5" a="1"/>
  <c r="S64" i="5" s="1"/>
  <c r="T64" i="5" a="1"/>
  <c r="T64" i="5" s="1"/>
  <c r="U64" i="5" a="1"/>
  <c r="U64" i="5" s="1"/>
  <c r="V64" i="5" a="1"/>
  <c r="V64" i="5" s="1"/>
  <c r="W64" i="5" a="1"/>
  <c r="W64" i="5" s="1"/>
  <c r="M65" i="5" a="1"/>
  <c r="M65" i="5" s="1"/>
  <c r="N65" i="5" a="1"/>
  <c r="N65" i="5" s="1"/>
  <c r="O65" i="5" a="1"/>
  <c r="O65" i="5" s="1"/>
  <c r="P65" i="5" a="1"/>
  <c r="P65" i="5" s="1"/>
  <c r="Q65" i="5" a="1"/>
  <c r="Q65" i="5" s="1"/>
  <c r="R65" i="5" a="1"/>
  <c r="R65" i="5" s="1"/>
  <c r="S65" i="5" a="1"/>
  <c r="S65" i="5" s="1"/>
  <c r="T65" i="5" a="1"/>
  <c r="T65" i="5" s="1"/>
  <c r="U65" i="5" a="1"/>
  <c r="U65" i="5" s="1"/>
  <c r="V65" i="5" a="1"/>
  <c r="V65" i="5" s="1"/>
  <c r="W65" i="5" a="1"/>
  <c r="W65" i="5" s="1"/>
  <c r="M66" i="5" a="1"/>
  <c r="M66" i="5" s="1"/>
  <c r="N66" i="5" a="1"/>
  <c r="N66" i="5" s="1"/>
  <c r="O66" i="5" a="1"/>
  <c r="O66" i="5" s="1"/>
  <c r="P66" i="5" a="1"/>
  <c r="P66" i="5" s="1"/>
  <c r="Q66" i="5" a="1"/>
  <c r="Q66" i="5" s="1"/>
  <c r="R66" i="5" a="1"/>
  <c r="R66" i="5" s="1"/>
  <c r="S66" i="5" a="1"/>
  <c r="S66" i="5" s="1"/>
  <c r="T66" i="5" a="1"/>
  <c r="T66" i="5" s="1"/>
  <c r="U66" i="5" a="1"/>
  <c r="U66" i="5" s="1"/>
  <c r="V66" i="5" a="1"/>
  <c r="V66" i="5" s="1"/>
  <c r="W66" i="5" a="1"/>
  <c r="W66" i="5" s="1"/>
  <c r="M67" i="5" a="1"/>
  <c r="M67" i="5" s="1"/>
  <c r="N67" i="5" a="1"/>
  <c r="N67" i="5" s="1"/>
  <c r="O67" i="5" a="1"/>
  <c r="O67" i="5" s="1"/>
  <c r="P67" i="5" a="1"/>
  <c r="P67" i="5" s="1"/>
  <c r="Q67" i="5" a="1"/>
  <c r="Q67" i="5" s="1"/>
  <c r="R67" i="5" a="1"/>
  <c r="R67" i="5" s="1"/>
  <c r="S67" i="5" a="1"/>
  <c r="S67" i="5" s="1"/>
  <c r="T67" i="5" a="1"/>
  <c r="T67" i="5" s="1"/>
  <c r="U67" i="5" a="1"/>
  <c r="U67" i="5" s="1"/>
  <c r="V67" i="5" a="1"/>
  <c r="V67" i="5" s="1"/>
  <c r="W67" i="5" a="1"/>
  <c r="W67" i="5" s="1"/>
  <c r="M68" i="5" a="1"/>
  <c r="M68" i="5" s="1"/>
  <c r="N68" i="5" a="1"/>
  <c r="N68" i="5" s="1"/>
  <c r="O68" i="5" a="1"/>
  <c r="O68" i="5" s="1"/>
  <c r="P68" i="5" a="1"/>
  <c r="P68" i="5" s="1"/>
  <c r="Q68" i="5" a="1"/>
  <c r="Q68" i="5" s="1"/>
  <c r="R68" i="5" a="1"/>
  <c r="R68" i="5" s="1"/>
  <c r="S68" i="5" a="1"/>
  <c r="S68" i="5" s="1"/>
  <c r="T68" i="5" a="1"/>
  <c r="T68" i="5" s="1"/>
  <c r="U68" i="5" a="1"/>
  <c r="U68" i="5" s="1"/>
  <c r="V68" i="5" a="1"/>
  <c r="V68" i="5" s="1"/>
  <c r="W68" i="5" a="1"/>
  <c r="W68" i="5" s="1"/>
  <c r="M69" i="5" a="1"/>
  <c r="M69" i="5" s="1"/>
  <c r="N69" i="5" a="1"/>
  <c r="N69" i="5" s="1"/>
  <c r="O69" i="5" a="1"/>
  <c r="O69" i="5" s="1"/>
  <c r="P69" i="5" a="1"/>
  <c r="P69" i="5" s="1"/>
  <c r="Q69" i="5" a="1"/>
  <c r="Q69" i="5" s="1"/>
  <c r="R69" i="5" a="1"/>
  <c r="R69" i="5" s="1"/>
  <c r="S69" i="5" a="1"/>
  <c r="S69" i="5" s="1"/>
  <c r="T69" i="5" a="1"/>
  <c r="T69" i="5" s="1"/>
  <c r="U69" i="5" a="1"/>
  <c r="U69" i="5" s="1"/>
  <c r="V69" i="5" a="1"/>
  <c r="V69" i="5" s="1"/>
  <c r="W69" i="5" a="1"/>
  <c r="W69" i="5" s="1"/>
  <c r="M70" i="5" a="1"/>
  <c r="M70" i="5" s="1"/>
  <c r="N70" i="5" a="1"/>
  <c r="N70" i="5" s="1"/>
  <c r="O70" i="5" a="1"/>
  <c r="O70" i="5" s="1"/>
  <c r="P70" i="5" a="1"/>
  <c r="P70" i="5" s="1"/>
  <c r="Q70" i="5" a="1"/>
  <c r="Q70" i="5" s="1"/>
  <c r="R70" i="5" a="1"/>
  <c r="R70" i="5" s="1"/>
  <c r="S70" i="5" a="1"/>
  <c r="S70" i="5" s="1"/>
  <c r="T70" i="5" a="1"/>
  <c r="T70" i="5" s="1"/>
  <c r="U70" i="5" a="1"/>
  <c r="U70" i="5" s="1"/>
  <c r="V70" i="5" a="1"/>
  <c r="V70" i="5" s="1"/>
  <c r="W70" i="5" a="1"/>
  <c r="W70" i="5" s="1"/>
  <c r="M71" i="5" a="1"/>
  <c r="M71" i="5" s="1"/>
  <c r="N71" i="5" a="1"/>
  <c r="N71" i="5" s="1"/>
  <c r="O71" i="5" a="1"/>
  <c r="O71" i="5" s="1"/>
  <c r="P71" i="5" a="1"/>
  <c r="P71" i="5" s="1"/>
  <c r="Q71" i="5" a="1"/>
  <c r="Q71" i="5" s="1"/>
  <c r="R71" i="5" a="1"/>
  <c r="R71" i="5" s="1"/>
  <c r="S71" i="5" a="1"/>
  <c r="S71" i="5" s="1"/>
  <c r="T71" i="5" a="1"/>
  <c r="T71" i="5" s="1"/>
  <c r="U71" i="5" a="1"/>
  <c r="U71" i="5" s="1"/>
  <c r="V71" i="5" a="1"/>
  <c r="V71" i="5" s="1"/>
  <c r="W71" i="5" a="1"/>
  <c r="W71" i="5" s="1"/>
  <c r="M72" i="5" a="1"/>
  <c r="M72" i="5" s="1"/>
  <c r="N72" i="5" a="1"/>
  <c r="N72" i="5" s="1"/>
  <c r="O72" i="5" a="1"/>
  <c r="O72" i="5" s="1"/>
  <c r="P72" i="5" a="1"/>
  <c r="P72" i="5" s="1"/>
  <c r="Q72" i="5" a="1"/>
  <c r="Q72" i="5" s="1"/>
  <c r="R72" i="5" a="1"/>
  <c r="R72" i="5" s="1"/>
  <c r="S72" i="5" a="1"/>
  <c r="S72" i="5" s="1"/>
  <c r="T72" i="5" a="1"/>
  <c r="T72" i="5" s="1"/>
  <c r="U72" i="5" a="1"/>
  <c r="U72" i="5" s="1"/>
  <c r="V72" i="5" a="1"/>
  <c r="V72" i="5" s="1"/>
  <c r="W72" i="5" a="1"/>
  <c r="W72" i="5" s="1"/>
  <c r="M73" i="5" a="1"/>
  <c r="M73" i="5" s="1"/>
  <c r="N73" i="5" a="1"/>
  <c r="N73" i="5" s="1"/>
  <c r="O73" i="5" a="1"/>
  <c r="O73" i="5" s="1"/>
  <c r="P73" i="5" a="1"/>
  <c r="P73" i="5" s="1"/>
  <c r="Q73" i="5" a="1"/>
  <c r="Q73" i="5" s="1"/>
  <c r="R73" i="5" a="1"/>
  <c r="R73" i="5" s="1"/>
  <c r="S73" i="5" a="1"/>
  <c r="S73" i="5" s="1"/>
  <c r="T73" i="5" a="1"/>
  <c r="T73" i="5" s="1"/>
  <c r="U73" i="5" a="1"/>
  <c r="U73" i="5" s="1"/>
  <c r="V73" i="5" a="1"/>
  <c r="V73" i="5" s="1"/>
  <c r="W73" i="5" a="1"/>
  <c r="W73" i="5" s="1"/>
  <c r="M74" i="5" a="1"/>
  <c r="M74" i="5" s="1"/>
  <c r="N74" i="5" a="1"/>
  <c r="N74" i="5" s="1"/>
  <c r="O74" i="5" a="1"/>
  <c r="O74" i="5" s="1"/>
  <c r="P74" i="5" a="1"/>
  <c r="P74" i="5" s="1"/>
  <c r="Q74" i="5" a="1"/>
  <c r="Q74" i="5" s="1"/>
  <c r="R74" i="5" a="1"/>
  <c r="R74" i="5" s="1"/>
  <c r="S74" i="5" a="1"/>
  <c r="S74" i="5" s="1"/>
  <c r="T74" i="5" a="1"/>
  <c r="T74" i="5" s="1"/>
  <c r="U74" i="5" a="1"/>
  <c r="U74" i="5" s="1"/>
  <c r="V74" i="5" a="1"/>
  <c r="V74" i="5" s="1"/>
  <c r="W74" i="5" a="1"/>
  <c r="W74" i="5" s="1"/>
  <c r="M75" i="5" a="1"/>
  <c r="M75" i="5" s="1"/>
  <c r="N75" i="5" a="1"/>
  <c r="N75" i="5" s="1"/>
  <c r="O75" i="5" a="1"/>
  <c r="O75" i="5" s="1"/>
  <c r="P75" i="5" a="1"/>
  <c r="P75" i="5" s="1"/>
  <c r="Q75" i="5" a="1"/>
  <c r="Q75" i="5" s="1"/>
  <c r="R75" i="5" a="1"/>
  <c r="R75" i="5" s="1"/>
  <c r="S75" i="5" a="1"/>
  <c r="S75" i="5" s="1"/>
  <c r="T75" i="5" a="1"/>
  <c r="T75" i="5" s="1"/>
  <c r="U75" i="5" a="1"/>
  <c r="U75" i="5" s="1"/>
  <c r="V75" i="5" a="1"/>
  <c r="V75" i="5" s="1"/>
  <c r="W75" i="5" a="1"/>
  <c r="W75" i="5" s="1"/>
  <c r="M76" i="5" a="1"/>
  <c r="M76" i="5" s="1"/>
  <c r="N76" i="5" a="1"/>
  <c r="N76" i="5" s="1"/>
  <c r="O76" i="5" a="1"/>
  <c r="O76" i="5" s="1"/>
  <c r="P76" i="5" a="1"/>
  <c r="P76" i="5" s="1"/>
  <c r="Q76" i="5" a="1"/>
  <c r="Q76" i="5" s="1"/>
  <c r="R76" i="5" a="1"/>
  <c r="R76" i="5" s="1"/>
  <c r="S76" i="5" a="1"/>
  <c r="S76" i="5" s="1"/>
  <c r="T76" i="5" a="1"/>
  <c r="T76" i="5" s="1"/>
  <c r="U76" i="5" a="1"/>
  <c r="U76" i="5" s="1"/>
  <c r="V76" i="5" a="1"/>
  <c r="V76" i="5" s="1"/>
  <c r="W76" i="5" a="1"/>
  <c r="W76" i="5" s="1"/>
  <c r="M77" i="5" a="1"/>
  <c r="M77" i="5" s="1"/>
  <c r="N77" i="5" a="1"/>
  <c r="N77" i="5" s="1"/>
  <c r="O77" i="5" a="1"/>
  <c r="O77" i="5" s="1"/>
  <c r="P77" i="5" a="1"/>
  <c r="P77" i="5" s="1"/>
  <c r="Q77" i="5" a="1"/>
  <c r="Q77" i="5" s="1"/>
  <c r="R77" i="5" a="1"/>
  <c r="R77" i="5" s="1"/>
  <c r="S77" i="5" a="1"/>
  <c r="S77" i="5" s="1"/>
  <c r="T77" i="5" a="1"/>
  <c r="T77" i="5" s="1"/>
  <c r="U77" i="5" a="1"/>
  <c r="U77" i="5" s="1"/>
  <c r="V77" i="5" a="1"/>
  <c r="V77" i="5" s="1"/>
  <c r="W77" i="5" a="1"/>
  <c r="W77" i="5" s="1"/>
  <c r="M78" i="5" a="1"/>
  <c r="M78" i="5" s="1"/>
  <c r="N78" i="5" a="1"/>
  <c r="N78" i="5" s="1"/>
  <c r="O78" i="5" a="1"/>
  <c r="O78" i="5" s="1"/>
  <c r="P78" i="5" a="1"/>
  <c r="P78" i="5" s="1"/>
  <c r="Q78" i="5" a="1"/>
  <c r="Q78" i="5" s="1"/>
  <c r="R78" i="5" a="1"/>
  <c r="R78" i="5" s="1"/>
  <c r="S78" i="5" a="1"/>
  <c r="S78" i="5" s="1"/>
  <c r="T78" i="5" a="1"/>
  <c r="T78" i="5" s="1"/>
  <c r="U78" i="5" a="1"/>
  <c r="U78" i="5" s="1"/>
  <c r="V78" i="5" a="1"/>
  <c r="V78" i="5" s="1"/>
  <c r="W78" i="5" a="1"/>
  <c r="W78" i="5" s="1"/>
  <c r="M79" i="5" a="1"/>
  <c r="M79" i="5" s="1"/>
  <c r="N79" i="5" a="1"/>
  <c r="N79" i="5" s="1"/>
  <c r="O79" i="5" a="1"/>
  <c r="O79" i="5" s="1"/>
  <c r="P79" i="5" a="1"/>
  <c r="P79" i="5" s="1"/>
  <c r="Q79" i="5" a="1"/>
  <c r="Q79" i="5" s="1"/>
  <c r="R79" i="5" a="1"/>
  <c r="R79" i="5" s="1"/>
  <c r="S79" i="5" a="1"/>
  <c r="S79" i="5" s="1"/>
  <c r="T79" i="5" a="1"/>
  <c r="T79" i="5" s="1"/>
  <c r="U79" i="5" a="1"/>
  <c r="U79" i="5" s="1"/>
  <c r="V79" i="5" a="1"/>
  <c r="V79" i="5" s="1"/>
  <c r="W79" i="5" a="1"/>
  <c r="W79" i="5" s="1"/>
  <c r="M80" i="5" a="1"/>
  <c r="M80" i="5" s="1"/>
  <c r="N80" i="5" a="1"/>
  <c r="N80" i="5" s="1"/>
  <c r="O80" i="5" a="1"/>
  <c r="O80" i="5" s="1"/>
  <c r="P80" i="5" a="1"/>
  <c r="P80" i="5" s="1"/>
  <c r="Q80" i="5" a="1"/>
  <c r="Q80" i="5" s="1"/>
  <c r="R80" i="5" a="1"/>
  <c r="R80" i="5" s="1"/>
  <c r="S80" i="5" a="1"/>
  <c r="S80" i="5" s="1"/>
  <c r="T80" i="5" a="1"/>
  <c r="T80" i="5" s="1"/>
  <c r="U80" i="5" a="1"/>
  <c r="U80" i="5" s="1"/>
  <c r="V80" i="5" a="1"/>
  <c r="V80" i="5" s="1"/>
  <c r="W80" i="5" a="1"/>
  <c r="W80" i="5" s="1"/>
  <c r="M81" i="5" a="1"/>
  <c r="M81" i="5" s="1"/>
  <c r="N81" i="5" a="1"/>
  <c r="N81" i="5" s="1"/>
  <c r="O81" i="5" a="1"/>
  <c r="O81" i="5" s="1"/>
  <c r="P81" i="5" a="1"/>
  <c r="P81" i="5" s="1"/>
  <c r="Q81" i="5" a="1"/>
  <c r="Q81" i="5" s="1"/>
  <c r="R81" i="5" a="1"/>
  <c r="R81" i="5" s="1"/>
  <c r="S81" i="5" a="1"/>
  <c r="S81" i="5" s="1"/>
  <c r="T81" i="5" a="1"/>
  <c r="T81" i="5" s="1"/>
  <c r="U81" i="5" a="1"/>
  <c r="U81" i="5" s="1"/>
  <c r="V81" i="5" a="1"/>
  <c r="V81" i="5" s="1"/>
  <c r="W81" i="5" a="1"/>
  <c r="W81" i="5" s="1"/>
  <c r="M82" i="5" a="1"/>
  <c r="M82" i="5" s="1"/>
  <c r="N82" i="5" a="1"/>
  <c r="N82" i="5" s="1"/>
  <c r="O82" i="5" a="1"/>
  <c r="O82" i="5" s="1"/>
  <c r="P82" i="5" a="1"/>
  <c r="P82" i="5" s="1"/>
  <c r="Q82" i="5" a="1"/>
  <c r="Q82" i="5" s="1"/>
  <c r="R82" i="5" a="1"/>
  <c r="R82" i="5" s="1"/>
  <c r="S82" i="5" a="1"/>
  <c r="S82" i="5" s="1"/>
  <c r="T82" i="5" a="1"/>
  <c r="T82" i="5" s="1"/>
  <c r="U82" i="5" a="1"/>
  <c r="U82" i="5" s="1"/>
  <c r="V82" i="5" a="1"/>
  <c r="V82" i="5" s="1"/>
  <c r="W82" i="5" a="1"/>
  <c r="W82" i="5" s="1"/>
  <c r="M83" i="5" a="1"/>
  <c r="M83" i="5" s="1"/>
  <c r="N83" i="5" a="1"/>
  <c r="N83" i="5" s="1"/>
  <c r="O83" i="5" a="1"/>
  <c r="O83" i="5" s="1"/>
  <c r="P83" i="5" a="1"/>
  <c r="P83" i="5" s="1"/>
  <c r="Q83" i="5" a="1"/>
  <c r="Q83" i="5" s="1"/>
  <c r="R83" i="5" a="1"/>
  <c r="R83" i="5" s="1"/>
  <c r="S83" i="5" a="1"/>
  <c r="S83" i="5" s="1"/>
  <c r="T83" i="5" a="1"/>
  <c r="T83" i="5" s="1"/>
  <c r="U83" i="5" a="1"/>
  <c r="U83" i="5" s="1"/>
  <c r="V83" i="5" a="1"/>
  <c r="V83" i="5" s="1"/>
  <c r="W83" i="5" a="1"/>
  <c r="W83" i="5" s="1"/>
  <c r="M84" i="5" a="1"/>
  <c r="M84" i="5" s="1"/>
  <c r="N84" i="5" a="1"/>
  <c r="N84" i="5" s="1"/>
  <c r="O84" i="5" a="1"/>
  <c r="O84" i="5" s="1"/>
  <c r="P84" i="5" a="1"/>
  <c r="P84" i="5" s="1"/>
  <c r="Q84" i="5" a="1"/>
  <c r="Q84" i="5" s="1"/>
  <c r="R84" i="5" a="1"/>
  <c r="R84" i="5" s="1"/>
  <c r="S84" i="5" a="1"/>
  <c r="S84" i="5" s="1"/>
  <c r="T84" i="5" a="1"/>
  <c r="T84" i="5" s="1"/>
  <c r="U84" i="5" a="1"/>
  <c r="U84" i="5" s="1"/>
  <c r="V84" i="5" a="1"/>
  <c r="V84" i="5" s="1"/>
  <c r="W84" i="5" a="1"/>
  <c r="W84" i="5" s="1"/>
  <c r="M85" i="5" a="1"/>
  <c r="M85" i="5" s="1"/>
  <c r="N85" i="5" a="1"/>
  <c r="N85" i="5" s="1"/>
  <c r="O85" i="5" a="1"/>
  <c r="O85" i="5" s="1"/>
  <c r="P85" i="5" a="1"/>
  <c r="P85" i="5" s="1"/>
  <c r="Q85" i="5" a="1"/>
  <c r="Q85" i="5" s="1"/>
  <c r="R85" i="5" a="1"/>
  <c r="R85" i="5" s="1"/>
  <c r="S85" i="5" a="1"/>
  <c r="S85" i="5" s="1"/>
  <c r="T85" i="5" a="1"/>
  <c r="T85" i="5" s="1"/>
  <c r="U85" i="5" a="1"/>
  <c r="U85" i="5" s="1"/>
  <c r="V85" i="5" a="1"/>
  <c r="V85" i="5" s="1"/>
  <c r="W85" i="5" a="1"/>
  <c r="W85" i="5" s="1"/>
  <c r="M86" i="5" a="1"/>
  <c r="M86" i="5" s="1"/>
  <c r="N86" i="5" a="1"/>
  <c r="N86" i="5" s="1"/>
  <c r="O86" i="5" a="1"/>
  <c r="O86" i="5" s="1"/>
  <c r="P86" i="5" a="1"/>
  <c r="P86" i="5" s="1"/>
  <c r="Q86" i="5" a="1"/>
  <c r="Q86" i="5" s="1"/>
  <c r="R86" i="5" a="1"/>
  <c r="R86" i="5" s="1"/>
  <c r="S86" i="5" a="1"/>
  <c r="S86" i="5" s="1"/>
  <c r="T86" i="5" a="1"/>
  <c r="T86" i="5" s="1"/>
  <c r="U86" i="5" a="1"/>
  <c r="U86" i="5" s="1"/>
  <c r="V86" i="5" a="1"/>
  <c r="V86" i="5" s="1"/>
  <c r="W86" i="5" a="1"/>
  <c r="W86" i="5" s="1"/>
  <c r="M87" i="5" a="1"/>
  <c r="M87" i="5" s="1"/>
  <c r="N87" i="5" a="1"/>
  <c r="N87" i="5" s="1"/>
  <c r="O87" i="5" a="1"/>
  <c r="O87" i="5" s="1"/>
  <c r="P87" i="5" a="1"/>
  <c r="P87" i="5" s="1"/>
  <c r="Q87" i="5" a="1"/>
  <c r="Q87" i="5" s="1"/>
  <c r="R87" i="5" a="1"/>
  <c r="R87" i="5" s="1"/>
  <c r="S87" i="5" a="1"/>
  <c r="S87" i="5" s="1"/>
  <c r="T87" i="5" a="1"/>
  <c r="T87" i="5" s="1"/>
  <c r="U87" i="5" a="1"/>
  <c r="U87" i="5" s="1"/>
  <c r="V87" i="5" a="1"/>
  <c r="V87" i="5" s="1"/>
  <c r="W87" i="5" a="1"/>
  <c r="W87" i="5" s="1"/>
  <c r="M88" i="5" a="1"/>
  <c r="M88" i="5" s="1"/>
  <c r="N88" i="5" a="1"/>
  <c r="N88" i="5" s="1"/>
  <c r="O88" i="5" a="1"/>
  <c r="O88" i="5" s="1"/>
  <c r="P88" i="5" a="1"/>
  <c r="P88" i="5" s="1"/>
  <c r="Q88" i="5" a="1"/>
  <c r="Q88" i="5" s="1"/>
  <c r="R88" i="5" a="1"/>
  <c r="R88" i="5" s="1"/>
  <c r="S88" i="5" a="1"/>
  <c r="S88" i="5" s="1"/>
  <c r="T88" i="5" a="1"/>
  <c r="T88" i="5" s="1"/>
  <c r="U88" i="5" a="1"/>
  <c r="U88" i="5" s="1"/>
  <c r="V88" i="5" a="1"/>
  <c r="V88" i="5" s="1"/>
  <c r="W88" i="5" a="1"/>
  <c r="W88" i="5" s="1"/>
  <c r="M89" i="5" a="1"/>
  <c r="M89" i="5" s="1"/>
  <c r="N89" i="5" a="1"/>
  <c r="N89" i="5" s="1"/>
  <c r="O89" i="5" a="1"/>
  <c r="O89" i="5" s="1"/>
  <c r="P89" i="5" a="1"/>
  <c r="P89" i="5" s="1"/>
  <c r="Q89" i="5" a="1"/>
  <c r="Q89" i="5" s="1"/>
  <c r="R89" i="5" a="1"/>
  <c r="R89" i="5" s="1"/>
  <c r="S89" i="5" a="1"/>
  <c r="S89" i="5" s="1"/>
  <c r="T89" i="5" a="1"/>
  <c r="T89" i="5" s="1"/>
  <c r="U89" i="5" a="1"/>
  <c r="U89" i="5" s="1"/>
  <c r="V89" i="5" a="1"/>
  <c r="V89" i="5" s="1"/>
  <c r="W89" i="5" a="1"/>
  <c r="W89" i="5" s="1"/>
  <c r="M90" i="5" a="1"/>
  <c r="M90" i="5" s="1"/>
  <c r="N90" i="5" a="1"/>
  <c r="N90" i="5" s="1"/>
  <c r="O90" i="5" a="1"/>
  <c r="O90" i="5" s="1"/>
  <c r="P90" i="5" a="1"/>
  <c r="P90" i="5" s="1"/>
  <c r="Q90" i="5" a="1"/>
  <c r="Q90" i="5" s="1"/>
  <c r="R90" i="5" a="1"/>
  <c r="R90" i="5" s="1"/>
  <c r="S90" i="5" a="1"/>
  <c r="S90" i="5" s="1"/>
  <c r="T90" i="5" a="1"/>
  <c r="T90" i="5" s="1"/>
  <c r="U90" i="5" a="1"/>
  <c r="U90" i="5" s="1"/>
  <c r="V90" i="5" a="1"/>
  <c r="V90" i="5" s="1"/>
  <c r="W90" i="5" a="1"/>
  <c r="W90" i="5" s="1"/>
  <c r="M91" i="5" a="1"/>
  <c r="M91" i="5" s="1"/>
  <c r="N91" i="5" a="1"/>
  <c r="N91" i="5" s="1"/>
  <c r="O91" i="5" a="1"/>
  <c r="O91" i="5" s="1"/>
  <c r="P91" i="5" a="1"/>
  <c r="P91" i="5" s="1"/>
  <c r="Q91" i="5" a="1"/>
  <c r="Q91" i="5" s="1"/>
  <c r="R91" i="5" a="1"/>
  <c r="R91" i="5" s="1"/>
  <c r="S91" i="5" a="1"/>
  <c r="S91" i="5" s="1"/>
  <c r="T91" i="5" a="1"/>
  <c r="T91" i="5" s="1"/>
  <c r="U91" i="5" a="1"/>
  <c r="U91" i="5" s="1"/>
  <c r="V91" i="5" a="1"/>
  <c r="V91" i="5" s="1"/>
  <c r="W91" i="5" a="1"/>
  <c r="W91" i="5" s="1"/>
  <c r="N2" i="5" a="1"/>
  <c r="N2" i="5" s="1"/>
  <c r="O2" i="5" a="1"/>
  <c r="O2" i="5" s="1"/>
  <c r="P2" i="5" a="1"/>
  <c r="P2" i="5" s="1"/>
  <c r="Q2" i="5" a="1"/>
  <c r="Q2" i="5" s="1"/>
  <c r="R2" i="5" a="1"/>
  <c r="R2" i="5" s="1"/>
  <c r="S2" i="5" a="1"/>
  <c r="S2" i="5" s="1"/>
  <c r="T2" i="5" a="1"/>
  <c r="T2" i="5" s="1"/>
  <c r="U2" i="5" a="1"/>
  <c r="U2" i="5" s="1"/>
  <c r="V2" i="5" a="1"/>
  <c r="V2" i="5" s="1"/>
  <c r="W2" i="5" a="1"/>
  <c r="W2" i="5" s="1"/>
  <c r="K23" i="24" l="1"/>
  <c r="L23" i="24" s="1"/>
  <c r="K19" i="14"/>
  <c r="L19" i="14" s="1"/>
</calcChain>
</file>

<file path=xl/sharedStrings.xml><?xml version="1.0" encoding="utf-8"?>
<sst xmlns="http://schemas.openxmlformats.org/spreadsheetml/2006/main" count="25516" uniqueCount="736">
  <si>
    <r>
      <rPr>
        <b/>
        <sz val="10"/>
        <color rgb="FF000000"/>
        <rFont val="Times New Roman"/>
        <family val="1"/>
      </rPr>
      <t>KEMENTERIAN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Times New Roman"/>
        <family val="1"/>
      </rPr>
      <t>PENDIDIKAN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Times New Roman"/>
        <family val="1"/>
      </rPr>
      <t>DAN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Times New Roman"/>
        <family val="1"/>
      </rPr>
      <t xml:space="preserve">KEBUDAYAAN
</t>
    </r>
    <r>
      <rPr>
        <b/>
        <sz val="12"/>
        <color rgb="FF000000"/>
        <rFont val="Arial"/>
        <family val="2"/>
      </rPr>
      <t>INSTITUT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Arial"/>
        <family val="2"/>
      </rPr>
      <t>PERTANIAN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Arial"/>
        <family val="2"/>
      </rPr>
      <t xml:space="preserve">BOGOR
</t>
    </r>
    <r>
      <rPr>
        <b/>
        <sz val="12"/>
        <color rgb="FF000000"/>
        <rFont val="Times New Roman"/>
        <family val="1"/>
      </rPr>
      <t>REKAPITULASI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PRESTASI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MAHASISWA</t>
    </r>
  </si>
  <si>
    <r>
      <rPr>
        <b/>
        <sz val="7"/>
        <color rgb="FF000000"/>
        <rFont val="Arial Narrow"/>
        <family val="2"/>
      </rPr>
      <t>No.</t>
    </r>
  </si>
  <si>
    <r>
      <rPr>
        <b/>
        <sz val="7"/>
        <color rgb="FF000000"/>
        <rFont val="Arial Narrow"/>
        <family val="2"/>
      </rPr>
      <t>Nama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MHS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NIM</t>
    </r>
  </si>
  <si>
    <t>MataKuliah, SKS, Nilai Mutu Ulang, Nilai Mutu</t>
  </si>
  <si>
    <r>
      <rPr>
        <b/>
        <sz val="7"/>
        <color rgb="FF000000"/>
        <rFont val="Arial Narrow"/>
        <family val="2"/>
      </rPr>
      <t>SKS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Sem</t>
    </r>
  </si>
  <si>
    <r>
      <rPr>
        <b/>
        <sz val="7"/>
        <color rgb="FF000000"/>
        <rFont val="Arial Narrow"/>
        <family val="2"/>
      </rPr>
      <t>IP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Sem</t>
    </r>
  </si>
  <si>
    <r>
      <rPr>
        <b/>
        <sz val="7"/>
        <color rgb="FF000000"/>
        <rFont val="Arial Narrow"/>
        <family val="2"/>
      </rPr>
      <t>SKS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Kum</t>
    </r>
  </si>
  <si>
    <r>
      <rPr>
        <b/>
        <sz val="7"/>
        <color rgb="FF000000"/>
        <rFont val="Arial Narrow"/>
        <family val="2"/>
      </rPr>
      <t>IPK</t>
    </r>
  </si>
  <si>
    <r>
      <rPr>
        <b/>
        <sz val="7"/>
        <color rgb="FF000000"/>
        <rFont val="Arial Narrow"/>
        <family val="2"/>
      </rPr>
      <t>STS</t>
    </r>
  </si>
  <si>
    <r>
      <rPr>
        <b/>
        <sz val="7"/>
        <color rgb="FF000000"/>
        <rFont val="Arial Narrow"/>
        <family val="2"/>
      </rPr>
      <t>4.00</t>
    </r>
  </si>
  <si>
    <r>
      <rPr>
        <b/>
        <sz val="7"/>
        <color rgb="FF000000"/>
        <rFont val="Arial Narrow"/>
        <family val="2"/>
      </rPr>
      <t>2.81</t>
    </r>
  </si>
  <si>
    <r>
      <rPr>
        <b/>
        <sz val="7"/>
        <color rgb="FF000000"/>
        <rFont val="Arial Narrow"/>
        <family val="2"/>
      </rPr>
      <t>(TS)</t>
    </r>
  </si>
  <si>
    <r>
      <rPr>
        <b/>
        <sz val="7"/>
        <color rgb="FF000000"/>
        <rFont val="Arial Narrow"/>
        <family val="2"/>
      </rPr>
      <t>3.50</t>
    </r>
  </si>
  <si>
    <r>
      <rPr>
        <b/>
        <sz val="7"/>
        <color rgb="FF000000"/>
        <rFont val="Arial Narrow"/>
        <family val="2"/>
      </rPr>
      <t>2.53</t>
    </r>
  </si>
  <si>
    <r>
      <rPr>
        <b/>
        <sz val="7"/>
        <color rgb="FF000000"/>
        <rFont val="Arial Narrow"/>
        <family val="2"/>
      </rPr>
      <t>3.20</t>
    </r>
  </si>
  <si>
    <r>
      <rPr>
        <b/>
        <sz val="7"/>
        <color rgb="FF000000"/>
        <rFont val="Arial Narrow"/>
        <family val="2"/>
      </rPr>
      <t>2.93</t>
    </r>
  </si>
  <si>
    <r>
      <rPr>
        <b/>
        <sz val="7"/>
        <color rgb="FF000000"/>
        <rFont val="Arial Narrow"/>
        <family val="2"/>
      </rPr>
      <t>0.00</t>
    </r>
  </si>
  <si>
    <r>
      <rPr>
        <b/>
        <sz val="7"/>
        <color rgb="FF000000"/>
        <rFont val="Arial Narrow"/>
        <family val="2"/>
      </rPr>
      <t>2.99</t>
    </r>
  </si>
  <si>
    <r>
      <rPr>
        <b/>
        <sz val="7"/>
        <color rgb="FF000000"/>
        <rFont val="Arial Narrow"/>
        <family val="2"/>
      </rPr>
      <t>2.00</t>
    </r>
  </si>
  <si>
    <r>
      <rPr>
        <b/>
        <sz val="7"/>
        <color rgb="FF000000"/>
        <rFont val="Arial Narrow"/>
        <family val="2"/>
      </rPr>
      <t>2.10</t>
    </r>
  </si>
  <si>
    <r>
      <rPr>
        <b/>
        <sz val="7"/>
        <color rgb="FF000000"/>
        <rFont val="Arial Narrow"/>
        <family val="2"/>
      </rPr>
      <t>3.60</t>
    </r>
  </si>
  <si>
    <r>
      <rPr>
        <b/>
        <sz val="7"/>
        <color rgb="FF000000"/>
        <rFont val="Arial Narrow"/>
        <family val="2"/>
      </rPr>
      <t>3.07</t>
    </r>
  </si>
  <si>
    <r>
      <rPr>
        <b/>
        <sz val="7"/>
        <color rgb="FF000000"/>
        <rFont val="Arial Narrow"/>
        <family val="2"/>
      </rPr>
      <t>2.66</t>
    </r>
  </si>
  <si>
    <r>
      <rPr>
        <b/>
        <sz val="7"/>
        <color rgb="FF000000"/>
        <rFont val="Arial Narrow"/>
        <family val="2"/>
      </rPr>
      <t>2.56</t>
    </r>
  </si>
  <si>
    <r>
      <rPr>
        <sz val="7"/>
        <color rgb="FF000000"/>
        <rFont val="Arial Narrow"/>
        <family val="2"/>
      </rPr>
      <t xml:space="preserve">IKK233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</si>
  <si>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b/>
        <sz val="7"/>
        <color rgb="FF000000"/>
        <rFont val="Arial Narrow"/>
        <family val="2"/>
      </rPr>
      <t>3.67</t>
    </r>
  </si>
  <si>
    <r>
      <rPr>
        <b/>
        <sz val="7"/>
        <color rgb="FF000000"/>
        <rFont val="Arial Narrow"/>
        <family val="2"/>
      </rPr>
      <t>2.62</t>
    </r>
  </si>
  <si>
    <r>
      <rPr>
        <b/>
        <sz val="7"/>
        <color rgb="FF000000"/>
        <rFont val="Arial Narrow"/>
        <family val="2"/>
      </rPr>
      <t>2.69</t>
    </r>
  </si>
  <si>
    <r>
      <rPr>
        <b/>
        <sz val="7"/>
        <color rgb="FF000000"/>
        <rFont val="Arial Narrow"/>
        <family val="2"/>
      </rPr>
      <t>2.14</t>
    </r>
  </si>
  <si>
    <r>
      <rPr>
        <b/>
        <sz val="7"/>
        <color rgb="FF000000"/>
        <rFont val="Arial Narrow"/>
        <family val="2"/>
      </rPr>
      <t>3.49</t>
    </r>
  </si>
  <si>
    <r>
      <rPr>
        <b/>
        <sz val="7"/>
        <color rgb="FF000000"/>
        <rFont val="Arial Narrow"/>
        <family val="2"/>
      </rPr>
      <t>(PK)</t>
    </r>
  </si>
  <si>
    <r>
      <rPr>
        <b/>
        <sz val="7"/>
        <color rgb="FF000000"/>
        <rFont val="Arial Narrow"/>
        <family val="2"/>
      </rPr>
      <t>2.85</t>
    </r>
  </si>
  <si>
    <r>
      <rPr>
        <sz val="7"/>
        <color rgb="FF000000"/>
        <rFont val="Arial Narrow"/>
        <family val="2"/>
      </rPr>
      <t xml:space="preserve">IKK233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</si>
  <si>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b/>
        <sz val="7"/>
        <color rgb="FF000000"/>
        <rFont val="Arial Narrow"/>
        <family val="2"/>
      </rPr>
      <t>20</t>
    </r>
    <r>
      <rPr>
        <b/>
        <sz val="7"/>
        <color rgb="FF000000"/>
        <rFont val="Arial Narrow"/>
        <family val="2"/>
      </rPr>
      <t xml:space="preserve">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20</t>
    </r>
  </si>
  <si>
    <r>
      <rPr>
        <b/>
        <sz val="7"/>
        <color rgb="FF000000"/>
        <rFont val="Arial Narrow"/>
        <family val="2"/>
      </rPr>
      <t>3.42</t>
    </r>
  </si>
  <si>
    <r>
      <rPr>
        <b/>
        <sz val="7"/>
        <color rgb="FF000000"/>
        <rFont val="Arial Narrow"/>
        <family val="2"/>
      </rPr>
      <t>3.37</t>
    </r>
  </si>
  <si>
    <r>
      <rPr>
        <b/>
        <sz val="7"/>
        <color rgb="FF000000"/>
        <rFont val="Arial Narrow"/>
        <family val="2"/>
      </rPr>
      <t>3.05</t>
    </r>
  </si>
  <si>
    <r>
      <rPr>
        <b/>
        <sz val="7"/>
        <color rgb="FF000000"/>
        <rFont val="Arial Narrow"/>
        <family val="2"/>
      </rPr>
      <t>3.00</t>
    </r>
  </si>
  <si>
    <r>
      <rPr>
        <b/>
        <sz val="7"/>
        <color rgb="FF000000"/>
        <rFont val="Arial Narrow"/>
        <family val="2"/>
      </rPr>
      <t>2.75</t>
    </r>
  </si>
  <si>
    <r>
      <rPr>
        <b/>
        <sz val="7"/>
        <color rgb="FF000000"/>
        <rFont val="Arial Narrow"/>
        <family val="2"/>
      </rPr>
      <t>2.67</t>
    </r>
  </si>
  <si>
    <r>
      <rPr>
        <b/>
        <sz val="7"/>
        <color rgb="FF000000"/>
        <rFont val="Arial Narrow"/>
        <family val="2"/>
      </rPr>
      <t>2.71</t>
    </r>
  </si>
  <si>
    <r>
      <rPr>
        <b/>
        <sz val="7"/>
        <color rgb="FF000000"/>
        <rFont val="Arial Narrow"/>
        <family val="2"/>
      </rPr>
      <t>2.87</t>
    </r>
  </si>
  <si>
    <r>
      <rPr>
        <b/>
        <sz val="7"/>
        <color rgb="FF000000"/>
        <rFont val="Arial Narrow"/>
        <family val="2"/>
      </rPr>
      <t>2.55</t>
    </r>
  </si>
  <si>
    <r>
      <rPr>
        <b/>
        <sz val="7"/>
        <color rgb="FF000000"/>
        <rFont val="Arial Narrow"/>
        <family val="2"/>
      </rPr>
      <t>2.86</t>
    </r>
  </si>
  <si>
    <r>
      <rPr>
        <b/>
        <sz val="7"/>
        <color rgb="FF000000"/>
        <rFont val="Arial Narrow"/>
        <family val="2"/>
      </rPr>
      <t>2.57</t>
    </r>
  </si>
  <si>
    <r>
      <rPr>
        <b/>
        <sz val="7"/>
        <color rgb="FF000000"/>
        <rFont val="Arial Narrow"/>
        <family val="2"/>
      </rPr>
      <t>3.40</t>
    </r>
  </si>
  <si>
    <r>
      <rPr>
        <b/>
        <sz val="7"/>
        <color rgb="FF000000"/>
        <rFont val="Arial Narrow"/>
        <family val="2"/>
      </rPr>
      <t>2.83</t>
    </r>
  </si>
  <si>
    <r>
      <rPr>
        <b/>
        <sz val="7"/>
        <color rgb="FF000000"/>
        <rFont val="Arial Narrow"/>
        <family val="2"/>
      </rPr>
      <t>3.04</t>
    </r>
  </si>
  <si>
    <r>
      <rPr>
        <b/>
        <sz val="7"/>
        <color rgb="FF000000"/>
        <rFont val="Arial Narrow"/>
        <family val="2"/>
      </rPr>
      <t>2.64</t>
    </r>
  </si>
  <si>
    <r>
      <rPr>
        <b/>
        <sz val="7"/>
        <color rgb="FF000000"/>
        <rFont val="Arial Narrow"/>
        <family val="2"/>
      </rPr>
      <t>2.91</t>
    </r>
  </si>
  <si>
    <r>
      <rPr>
        <b/>
        <sz val="7"/>
        <color rgb="FF000000"/>
        <rFont val="Arial Narrow"/>
        <family val="2"/>
      </rPr>
      <t>23</t>
    </r>
    <r>
      <rPr>
        <b/>
        <sz val="7"/>
        <color rgb="FF000000"/>
        <rFont val="Arial Narrow"/>
        <family val="2"/>
      </rPr>
      <t xml:space="preserve">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23</t>
    </r>
  </si>
  <si>
    <r>
      <rPr>
        <b/>
        <sz val="7"/>
        <color rgb="FF000000"/>
        <rFont val="Arial Narrow"/>
        <family val="2"/>
      </rPr>
      <t>2.20</t>
    </r>
  </si>
  <si>
    <r>
      <rPr>
        <b/>
        <sz val="7"/>
        <color rgb="FF000000"/>
        <rFont val="Arial Narrow"/>
        <family val="2"/>
      </rPr>
      <t>2.58</t>
    </r>
  </si>
  <si>
    <r>
      <rPr>
        <b/>
        <sz val="7"/>
        <color rgb="FF000000"/>
        <rFont val="Arial Narrow"/>
        <family val="2"/>
      </rPr>
      <t>3.27</t>
    </r>
  </si>
  <si>
    <r>
      <rPr>
        <b/>
        <sz val="7"/>
        <color rgb="FF000000"/>
        <rFont val="Arial Narrow"/>
        <family val="2"/>
      </rPr>
      <t>2.78</t>
    </r>
  </si>
  <si>
    <r>
      <rPr>
        <b/>
        <sz val="7"/>
        <color rgb="FF000000"/>
        <rFont val="Arial Narrow"/>
        <family val="2"/>
      </rPr>
      <t>2.82</t>
    </r>
  </si>
  <si>
    <r>
      <rPr>
        <b/>
        <sz val="7"/>
        <color rgb="FF000000"/>
        <rFont val="Arial Narrow"/>
        <family val="2"/>
      </rPr>
      <t>3.18</t>
    </r>
  </si>
  <si>
    <r>
      <rPr>
        <b/>
        <sz val="7"/>
        <color rgb="FF000000"/>
        <rFont val="Arial Narrow"/>
        <family val="2"/>
      </rPr>
      <t>2.54</t>
    </r>
  </si>
  <si>
    <r>
      <rPr>
        <b/>
        <sz val="7"/>
        <color rgb="FF000000"/>
        <rFont val="Arial Narrow"/>
        <family val="2"/>
      </rPr>
      <t>21</t>
    </r>
    <r>
      <rPr>
        <b/>
        <sz val="7"/>
        <color rgb="FF000000"/>
        <rFont val="Arial Narrow"/>
        <family val="2"/>
      </rPr>
      <t xml:space="preserve">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21</t>
    </r>
  </si>
  <si>
    <r>
      <rPr>
        <sz val="7"/>
        <color rgb="FF000000"/>
        <rFont val="Arial Narrow"/>
        <family val="2"/>
      </rPr>
      <t xml:space="preserve">STK202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</si>
  <si>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b/>
        <sz val="7"/>
        <color rgb="FF000000"/>
        <rFont val="Arial Narrow"/>
        <family val="2"/>
      </rPr>
      <t>3.06</t>
    </r>
  </si>
  <si>
    <r>
      <rPr>
        <b/>
        <sz val="7"/>
        <color rgb="FF000000"/>
        <rFont val="Arial Narrow"/>
        <family val="2"/>
      </rPr>
      <t>18</t>
    </r>
    <r>
      <rPr>
        <b/>
        <sz val="7"/>
        <color rgb="FF000000"/>
        <rFont val="Arial Narrow"/>
        <family val="2"/>
      </rPr>
      <t xml:space="preserve">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18</t>
    </r>
  </si>
  <si>
    <r>
      <rPr>
        <b/>
        <sz val="7"/>
        <color rgb="FF000000"/>
        <rFont val="Arial Narrow"/>
        <family val="2"/>
      </rPr>
      <t>3.89</t>
    </r>
  </si>
  <si>
    <r>
      <rPr>
        <b/>
        <sz val="7"/>
        <color rgb="FF000000"/>
        <rFont val="Arial Narrow"/>
        <family val="2"/>
      </rPr>
      <t>3.46</t>
    </r>
  </si>
  <si>
    <r>
      <rPr>
        <b/>
        <sz val="7"/>
        <color rgb="FF000000"/>
        <rFont val="Arial Narrow"/>
        <family val="2"/>
      </rPr>
      <t>2.89</t>
    </r>
  </si>
  <si>
    <r>
      <rPr>
        <b/>
        <sz val="7"/>
        <color rgb="FF000000"/>
        <rFont val="Arial Narrow"/>
        <family val="2"/>
      </rPr>
      <t>3.13</t>
    </r>
  </si>
  <si>
    <r>
      <rPr>
        <b/>
        <sz val="7"/>
        <color rgb="FF000000"/>
        <rFont val="Arial Narrow"/>
        <family val="2"/>
      </rPr>
      <t>3.62</t>
    </r>
  </si>
  <si>
    <r>
      <rPr>
        <b/>
        <sz val="7"/>
        <color rgb="FF000000"/>
        <rFont val="Arial Narrow"/>
        <family val="2"/>
      </rPr>
      <t>3.14</t>
    </r>
  </si>
  <si>
    <r>
      <rPr>
        <b/>
        <sz val="7"/>
        <color rgb="FF000000"/>
        <rFont val="Arial Narrow"/>
        <family val="2"/>
      </rPr>
      <t>2.92</t>
    </r>
  </si>
  <si>
    <r>
      <rPr>
        <b/>
        <sz val="7"/>
        <color rgb="FF000000"/>
        <rFont val="Arial Narrow"/>
        <family val="2"/>
      </rPr>
      <t>3.78</t>
    </r>
  </si>
  <si>
    <r>
      <rPr>
        <b/>
        <sz val="7"/>
        <color rgb="FF000000"/>
        <rFont val="Arial Narrow"/>
        <family val="2"/>
      </rPr>
      <t>3.55</t>
    </r>
  </si>
  <si>
    <r>
      <rPr>
        <b/>
        <sz val="7"/>
        <color rgb="FF000000"/>
        <rFont val="Arial Narrow"/>
        <family val="2"/>
      </rPr>
      <t>3.43</t>
    </r>
  </si>
  <si>
    <r>
      <rPr>
        <b/>
        <sz val="7"/>
        <color rgb="FF000000"/>
        <rFont val="Arial Narrow"/>
        <family val="2"/>
      </rPr>
      <t>3.17</t>
    </r>
  </si>
  <si>
    <r>
      <rPr>
        <b/>
        <sz val="7"/>
        <color rgb="FF000000"/>
        <rFont val="Arial Narrow"/>
        <family val="2"/>
      </rPr>
      <t>2.76</t>
    </r>
  </si>
  <si>
    <r>
      <rPr>
        <b/>
        <sz val="7"/>
        <color rgb="FF000000"/>
        <rFont val="Arial Narrow"/>
        <family val="2"/>
      </rPr>
      <t>3.08</t>
    </r>
  </si>
  <si>
    <r>
      <rPr>
        <b/>
        <sz val="7"/>
        <color rgb="FF000000"/>
        <rFont val="Arial Narrow"/>
        <family val="2"/>
      </rPr>
      <t>3.71</t>
    </r>
  </si>
  <si>
    <r>
      <rPr>
        <b/>
        <sz val="7"/>
        <color rgb="FF000000"/>
        <rFont val="Arial Narrow"/>
        <family val="2"/>
      </rPr>
      <t>3.53</t>
    </r>
  </si>
  <si>
    <r>
      <rPr>
        <b/>
        <sz val="7"/>
        <color rgb="FF000000"/>
        <rFont val="Arial Narrow"/>
        <family val="2"/>
      </rPr>
      <t>2.12</t>
    </r>
  </si>
  <si>
    <r>
      <rPr>
        <b/>
        <sz val="7"/>
        <color rgb="FF000000"/>
        <rFont val="Arial Narrow"/>
        <family val="2"/>
      </rPr>
      <t>15</t>
    </r>
    <r>
      <rPr>
        <b/>
        <sz val="7"/>
        <color rgb="FF000000"/>
        <rFont val="Arial Narrow"/>
        <family val="2"/>
      </rPr>
      <t xml:space="preserve">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15</t>
    </r>
  </si>
  <si>
    <r>
      <rPr>
        <b/>
        <sz val="7"/>
        <color rgb="FF000000"/>
        <rFont val="Arial Narrow"/>
        <family val="2"/>
      </rPr>
      <t>3.47</t>
    </r>
  </si>
  <si>
    <r>
      <rPr>
        <b/>
        <sz val="7"/>
        <color rgb="FF000000"/>
        <rFont val="Arial Narrow"/>
        <family val="2"/>
      </rPr>
      <t>24</t>
    </r>
    <r>
      <rPr>
        <b/>
        <sz val="7"/>
        <color rgb="FF000000"/>
        <rFont val="Arial Narrow"/>
        <family val="2"/>
      </rPr>
      <t xml:space="preserve">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24</t>
    </r>
  </si>
  <si>
    <r>
      <rPr>
        <b/>
        <sz val="7"/>
        <color rgb="FF000000"/>
        <rFont val="Arial Narrow"/>
        <family val="2"/>
      </rPr>
      <t>3.25</t>
    </r>
  </si>
  <si>
    <r>
      <rPr>
        <b/>
        <sz val="7"/>
        <color rgb="FF000000"/>
        <rFont val="Arial Narrow"/>
        <family val="2"/>
      </rPr>
      <t>3.19</t>
    </r>
  </si>
  <si>
    <r>
      <rPr>
        <b/>
        <sz val="7"/>
        <color rgb="FF000000"/>
        <rFont val="Arial Narrow"/>
        <family val="2"/>
      </rPr>
      <t>2.73</t>
    </r>
  </si>
  <si>
    <r>
      <rPr>
        <b/>
        <sz val="7"/>
        <color rgb="FF000000"/>
        <rFont val="Arial Narrow"/>
        <family val="2"/>
      </rPr>
      <t>3.33</t>
    </r>
  </si>
  <si>
    <r>
      <rPr>
        <b/>
        <sz val="7"/>
        <color rgb="FF000000"/>
        <rFont val="Arial Narrow"/>
        <family val="2"/>
      </rPr>
      <t>3.45</t>
    </r>
  </si>
  <si>
    <r>
      <rPr>
        <b/>
        <sz val="7"/>
        <color rgb="FF000000"/>
        <rFont val="Arial Narrow"/>
        <family val="2"/>
      </rPr>
      <t>2.95</t>
    </r>
  </si>
  <si>
    <r>
      <rPr>
        <b/>
        <sz val="7"/>
        <color rgb="FF000000"/>
        <rFont val="Arial Narrow"/>
        <family val="2"/>
      </rPr>
      <t>3.22</t>
    </r>
  </si>
  <si>
    <r>
      <rPr>
        <b/>
        <sz val="7"/>
        <color rgb="FF000000"/>
        <rFont val="Arial Narrow"/>
        <family val="2"/>
      </rPr>
      <t>3.03</t>
    </r>
  </si>
  <si>
    <r>
      <rPr>
        <b/>
        <sz val="7"/>
        <color rgb="FF000000"/>
        <rFont val="Arial Narrow"/>
        <family val="2"/>
      </rPr>
      <t>3.52</t>
    </r>
  </si>
  <si>
    <r>
      <rPr>
        <b/>
        <sz val="7"/>
        <color rgb="FF000000"/>
        <rFont val="Arial Narrow"/>
        <family val="2"/>
      </rPr>
      <t>2.94</t>
    </r>
  </si>
  <si>
    <r>
      <rPr>
        <b/>
        <sz val="7"/>
        <color rgb="FF000000"/>
        <rFont val="Arial Narrow"/>
        <family val="2"/>
      </rPr>
      <t>2.96</t>
    </r>
  </si>
  <si>
    <r>
      <rPr>
        <b/>
        <sz val="7"/>
        <color rgb="FF000000"/>
        <rFont val="Arial Narrow"/>
        <family val="2"/>
      </rPr>
      <t>3.29</t>
    </r>
  </si>
  <si>
    <r>
      <rPr>
        <b/>
        <sz val="7"/>
        <color rgb="FF000000"/>
        <rFont val="Arial Narrow"/>
        <family val="2"/>
      </rPr>
      <t>3.51</t>
    </r>
  </si>
  <si>
    <r>
      <rPr>
        <b/>
        <sz val="7"/>
        <color rgb="FF000000"/>
        <rFont val="Arial Narrow"/>
        <family val="2"/>
      </rPr>
      <t>2.60</t>
    </r>
  </si>
  <si>
    <r>
      <rPr>
        <b/>
        <sz val="7"/>
        <color rgb="FF000000"/>
        <rFont val="Arial Narrow"/>
        <family val="2"/>
      </rPr>
      <t>3.12</t>
    </r>
  </si>
  <si>
    <r>
      <rPr>
        <b/>
        <sz val="7"/>
        <color rgb="FF000000"/>
        <rFont val="Arial Narrow"/>
        <family val="2"/>
      </rPr>
      <t>3.70</t>
    </r>
  </si>
  <si>
    <r>
      <rPr>
        <b/>
        <sz val="7"/>
        <color rgb="FF000000"/>
        <rFont val="Arial Narrow"/>
        <family val="2"/>
      </rPr>
      <t>3.73</t>
    </r>
  </si>
  <si>
    <r>
      <rPr>
        <b/>
        <sz val="7"/>
        <color rgb="FF000000"/>
        <rFont val="Arial Narrow"/>
        <family val="2"/>
      </rPr>
      <t>3.59</t>
    </r>
  </si>
  <si>
    <r>
      <rPr>
        <b/>
        <sz val="7"/>
        <color rgb="FF000000"/>
        <rFont val="Arial Narrow"/>
        <family val="2"/>
      </rPr>
      <t>3.58</t>
    </r>
  </si>
  <si>
    <r>
      <rPr>
        <b/>
        <sz val="7"/>
        <color rgb="FF000000"/>
        <rFont val="Arial Narrow"/>
        <family val="2"/>
      </rPr>
      <t>2.80</t>
    </r>
  </si>
  <si>
    <r>
      <rPr>
        <b/>
        <sz val="7"/>
        <color rgb="FF000000"/>
        <rFont val="Arial Narrow"/>
        <family val="2"/>
      </rPr>
      <t>2.61</t>
    </r>
  </si>
  <si>
    <r>
      <rPr>
        <b/>
        <sz val="7"/>
        <color rgb="FF000000"/>
        <rFont val="Arial Narrow"/>
        <family val="2"/>
      </rPr>
      <t>2.48</t>
    </r>
  </si>
  <si>
    <r>
      <rPr>
        <b/>
        <sz val="7"/>
        <color rgb="FF000000"/>
        <rFont val="Arial Narrow"/>
        <family val="2"/>
      </rPr>
      <t>2.70</t>
    </r>
  </si>
  <si>
    <r>
      <rPr>
        <b/>
        <sz val="7"/>
        <color rgb="FF000000"/>
        <rFont val="Arial Narrow"/>
        <family val="2"/>
      </rPr>
      <t>3.24</t>
    </r>
  </si>
  <si>
    <r>
      <rPr>
        <b/>
        <sz val="7"/>
        <color rgb="FF000000"/>
        <rFont val="Arial Narrow"/>
        <family val="2"/>
      </rPr>
      <t>2.72</t>
    </r>
  </si>
  <si>
    <r>
      <rPr>
        <b/>
        <sz val="7"/>
        <color rgb="FF000000"/>
        <rFont val="Arial Narrow"/>
        <family val="2"/>
      </rPr>
      <t>2.50</t>
    </r>
  </si>
  <si>
    <r>
      <rPr>
        <b/>
        <sz val="7"/>
        <color rgb="FF000000"/>
        <rFont val="Arial Narrow"/>
        <family val="2"/>
      </rPr>
      <t>2.29</t>
    </r>
  </si>
  <si>
    <r>
      <rPr>
        <b/>
        <sz val="7"/>
        <color rgb="FF000000"/>
        <rFont val="Arial Narrow"/>
        <family val="2"/>
      </rPr>
      <t>3.38</t>
    </r>
  </si>
  <si>
    <r>
      <rPr>
        <b/>
        <sz val="7"/>
        <color rgb="FF000000"/>
        <rFont val="Arial Narrow"/>
        <family val="2"/>
      </rPr>
      <t>2.65</t>
    </r>
  </si>
  <si>
    <r>
      <rPr>
        <b/>
        <sz val="7"/>
        <color rgb="FF000000"/>
        <rFont val="Arial Narrow"/>
        <family val="2"/>
      </rPr>
      <t>2.77</t>
    </r>
  </si>
  <si>
    <r>
      <rPr>
        <b/>
        <sz val="7"/>
        <color rgb="FF000000"/>
        <rFont val="Arial Narrow"/>
        <family val="2"/>
      </rPr>
      <t>3.10</t>
    </r>
  </si>
  <si>
    <r>
      <rPr>
        <b/>
        <sz val="7"/>
        <color rgb="FF000000"/>
        <rFont val="Arial Narrow"/>
        <family val="2"/>
      </rPr>
      <t>2.41</t>
    </r>
  </si>
  <si>
    <r>
      <rPr>
        <b/>
        <sz val="7"/>
        <color rgb="FF000000"/>
        <rFont val="Arial Narrow"/>
        <family val="2"/>
      </rPr>
      <t>3.44</t>
    </r>
  </si>
  <si>
    <r>
      <rPr>
        <b/>
        <sz val="7"/>
        <color rgb="FF000000"/>
        <rFont val="Arial Narrow"/>
        <family val="2"/>
      </rPr>
      <t>21</t>
    </r>
    <r>
      <rPr>
        <b/>
        <sz val="7"/>
        <color rgb="FF000000"/>
        <rFont val="Arial Narrow"/>
        <family val="2"/>
      </rPr>
      <t xml:space="preserve">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24</t>
    </r>
  </si>
  <si>
    <r>
      <rPr>
        <b/>
        <sz val="7"/>
        <color rgb="FF000000"/>
        <rFont val="Arial Narrow"/>
        <family val="2"/>
      </rPr>
      <t>2.43</t>
    </r>
  </si>
  <si>
    <r>
      <rPr>
        <b/>
        <sz val="7"/>
        <color rgb="FF000000"/>
        <rFont val="Arial Narrow"/>
        <family val="2"/>
      </rPr>
      <t>3.57</t>
    </r>
  </si>
  <si>
    <r>
      <rPr>
        <b/>
        <sz val="7"/>
        <color rgb="FF000000"/>
        <rFont val="Arial Narrow"/>
        <family val="2"/>
      </rPr>
      <t>3.74</t>
    </r>
  </si>
  <si>
    <r>
      <rPr>
        <b/>
        <sz val="7"/>
        <color rgb="FF000000"/>
        <rFont val="Arial Narrow"/>
        <family val="2"/>
      </rPr>
      <t>3.15</t>
    </r>
  </si>
  <si>
    <r>
      <rPr>
        <b/>
        <sz val="7"/>
        <color rgb="FF000000"/>
        <rFont val="Arial Narrow"/>
        <family val="2"/>
      </rPr>
      <t>3.28</t>
    </r>
  </si>
  <si>
    <r>
      <rPr>
        <b/>
        <sz val="7"/>
        <color rgb="FF000000"/>
        <rFont val="Arial Narrow"/>
        <family val="2"/>
      </rPr>
      <t>2.38</t>
    </r>
  </si>
  <si>
    <r>
      <rPr>
        <b/>
        <sz val="7"/>
        <color rgb="FF000000"/>
        <rFont val="Arial Narrow"/>
        <family val="2"/>
      </rPr>
      <t>3.63</t>
    </r>
  </si>
  <si>
    <r>
      <rPr>
        <b/>
        <sz val="7"/>
        <color rgb="FF000000"/>
        <rFont val="Arial Narrow"/>
        <family val="2"/>
      </rPr>
      <t>3.11</t>
    </r>
  </si>
  <si>
    <r>
      <rPr>
        <b/>
        <sz val="7"/>
        <color rgb="FF000000"/>
        <rFont val="Arial Narrow"/>
        <family val="2"/>
      </rPr>
      <t>2.46</t>
    </r>
  </si>
  <si>
    <r>
      <rPr>
        <b/>
        <sz val="7"/>
        <color rgb="FF000000"/>
        <rFont val="Arial Narrow"/>
        <family val="2"/>
      </rPr>
      <t>3.48</t>
    </r>
  </si>
  <si>
    <r>
      <rPr>
        <b/>
        <sz val="7"/>
        <color rgb="FF000000"/>
        <rFont val="Arial Narrow"/>
        <family val="2"/>
      </rPr>
      <t>3.81</t>
    </r>
  </si>
  <si>
    <r>
      <rPr>
        <b/>
        <sz val="7"/>
        <color rgb="FF000000"/>
        <rFont val="Arial Narrow"/>
        <family val="2"/>
      </rPr>
      <t>2.19</t>
    </r>
  </si>
  <si>
    <r>
      <rPr>
        <b/>
        <sz val="7"/>
        <color rgb="FF000000"/>
        <rFont val="Arial Narrow"/>
        <family val="2"/>
      </rPr>
      <t>2.98</t>
    </r>
  </si>
  <si>
    <r>
      <rPr>
        <b/>
        <sz val="7"/>
        <color rgb="FF000000"/>
        <rFont val="Arial Narrow"/>
        <family val="2"/>
      </rPr>
      <t>3.87</t>
    </r>
  </si>
  <si>
    <r>
      <rPr>
        <sz val="7"/>
        <color rgb="FF000000"/>
        <rFont val="Arial Narrow"/>
        <family val="2"/>
      </rPr>
      <t xml:space="preserve">KOM322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</si>
  <si>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KOM331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</si>
  <si>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b/>
        <sz val="7"/>
        <color rgb="FF000000"/>
        <rFont val="Arial Narrow"/>
        <family val="2"/>
      </rPr>
      <t>1.78</t>
    </r>
  </si>
  <si>
    <r>
      <rPr>
        <b/>
        <sz val="7"/>
        <color rgb="FF000000"/>
        <rFont val="Arial Narrow"/>
        <family val="2"/>
      </rPr>
      <t>2.13</t>
    </r>
  </si>
  <si>
    <r>
      <rPr>
        <b/>
        <sz val="7"/>
        <color rgb="FF000000"/>
        <rFont val="Arial Narrow"/>
        <family val="2"/>
      </rPr>
      <t>3.26</t>
    </r>
  </si>
  <si>
    <r>
      <rPr>
        <sz val="7"/>
        <color rgb="FF000000"/>
        <rFont val="Arial Narrow"/>
        <family val="2"/>
      </rPr>
      <t xml:space="preserve">KOM331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</si>
  <si>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b/>
        <sz val="7"/>
        <color rgb="FF000000"/>
        <rFont val="Arial Narrow"/>
        <family val="2"/>
      </rPr>
      <t>3.92</t>
    </r>
  </si>
  <si>
    <r>
      <rPr>
        <b/>
        <sz val="7"/>
        <color rgb="FF000000"/>
        <rFont val="Arial Narrow"/>
        <family val="2"/>
      </rPr>
      <t>3.85</t>
    </r>
  </si>
  <si>
    <r>
      <rPr>
        <sz val="7"/>
        <color rgb="FF000000"/>
        <rFont val="Arial Narrow"/>
        <family val="2"/>
      </rPr>
      <t xml:space="preserve">KOM322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</si>
  <si>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KOM331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</si>
  <si>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KOM331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</si>
  <si>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b/>
        <sz val="7"/>
        <color rgb="FF000000"/>
        <rFont val="Arial Narrow"/>
        <family val="2"/>
      </rPr>
      <t>2.88</t>
    </r>
  </si>
  <si>
    <r>
      <rPr>
        <sz val="7"/>
        <color rgb="FF000000"/>
        <rFont val="Arial Narrow"/>
        <family val="2"/>
      </rPr>
      <t xml:space="preserve">KOM322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</si>
  <si>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KOM331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</si>
  <si>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KOM331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</si>
  <si>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KOM331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</si>
  <si>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KOM322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</si>
  <si>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b/>
        <sz val="7"/>
        <color rgb="FF000000"/>
        <rFont val="Arial Narrow"/>
        <family val="2"/>
      </rPr>
      <t>2.49</t>
    </r>
  </si>
  <si>
    <r>
      <rPr>
        <b/>
        <sz val="7"/>
        <color rgb="FF000000"/>
        <rFont val="Arial Narrow"/>
        <family val="2"/>
      </rPr>
      <t>3.90</t>
    </r>
  </si>
  <si>
    <r>
      <rPr>
        <b/>
        <sz val="7"/>
        <color rgb="FF000000"/>
        <rFont val="Arial Narrow"/>
        <family val="2"/>
      </rPr>
      <t>3.80</t>
    </r>
  </si>
  <si>
    <r>
      <rPr>
        <sz val="7"/>
        <color rgb="FF000000"/>
        <rFont val="Arial Narrow"/>
        <family val="2"/>
      </rPr>
      <t xml:space="preserve">KOM331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</si>
  <si>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b/>
        <sz val="7"/>
        <color rgb="FF000000"/>
        <rFont val="Arial Narrow"/>
        <family val="2"/>
      </rPr>
      <t>18</t>
    </r>
    <r>
      <rPr>
        <b/>
        <sz val="7"/>
        <color rgb="FF000000"/>
        <rFont val="Arial Narrow"/>
        <family val="2"/>
      </rPr>
      <t xml:space="preserve">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21</t>
    </r>
  </si>
  <si>
    <r>
      <rPr>
        <b/>
        <sz val="7"/>
        <color rgb="FF000000"/>
        <rFont val="Arial Narrow"/>
        <family val="2"/>
      </rPr>
      <t>2.33</t>
    </r>
  </si>
  <si>
    <r>
      <rPr>
        <sz val="7"/>
        <color rgb="FF000000"/>
        <rFont val="Arial Narrow"/>
        <family val="2"/>
      </rPr>
      <t xml:space="preserve">KOM322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</si>
  <si>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KOM322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</si>
  <si>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b/>
        <sz val="7"/>
        <color rgb="FF000000"/>
        <rFont val="Arial Narrow"/>
        <family val="2"/>
      </rPr>
      <t>2.63</t>
    </r>
  </si>
  <si>
    <r>
      <rPr>
        <b/>
        <sz val="7"/>
        <color rgb="FF000000"/>
        <rFont val="Arial Narrow"/>
        <family val="2"/>
      </rPr>
      <t>2.22</t>
    </r>
  </si>
  <si>
    <r>
      <rPr>
        <b/>
        <sz val="7"/>
        <color rgb="FF000000"/>
        <rFont val="Arial Narrow"/>
        <family val="2"/>
      </rPr>
      <t>2.42</t>
    </r>
  </si>
  <si>
    <r>
      <rPr>
        <sz val="7"/>
        <color rgb="FF000000"/>
        <rFont val="Arial Narrow"/>
        <family val="2"/>
      </rPr>
      <t xml:space="preserve">MAT219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</si>
  <si>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STK211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</si>
  <si>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b/>
        <sz val="7"/>
        <color rgb="FF000000"/>
        <rFont val="Arial Narrow"/>
        <family val="2"/>
      </rPr>
      <t>88</t>
    </r>
  </si>
  <si>
    <r>
      <rPr>
        <b/>
        <sz val="7"/>
        <color rgb="FF000000"/>
        <rFont val="Arial Narrow"/>
        <family val="2"/>
      </rPr>
      <t>3.02</t>
    </r>
  </si>
  <si>
    <r>
      <rPr>
        <b/>
        <sz val="7"/>
        <color rgb="FF000000"/>
        <rFont val="Arial Narrow"/>
        <family val="2"/>
      </rPr>
      <t>79</t>
    </r>
  </si>
  <si>
    <r>
      <rPr>
        <b/>
        <sz val="7"/>
        <color rgb="FF000000"/>
        <rFont val="Arial Narrow"/>
        <family val="2"/>
      </rPr>
      <t>2.09</t>
    </r>
  </si>
  <si>
    <r>
      <rPr>
        <b/>
        <sz val="7"/>
        <color rgb="FF000000"/>
        <rFont val="Arial Narrow"/>
        <family val="2"/>
      </rPr>
      <t>3.69</t>
    </r>
  </si>
  <si>
    <r>
      <rPr>
        <b/>
        <sz val="7"/>
        <color rgb="FF000000"/>
        <rFont val="Arial Narrow"/>
        <family val="2"/>
      </rPr>
      <t>3.35</t>
    </r>
  </si>
  <si>
    <r>
      <rPr>
        <b/>
        <sz val="7"/>
        <color rgb="FF000000"/>
        <rFont val="Arial Narrow"/>
        <family val="2"/>
      </rPr>
      <t>3.65</t>
    </r>
  </si>
  <si>
    <r>
      <rPr>
        <b/>
        <sz val="7"/>
        <color rgb="FF000000"/>
        <rFont val="Arial Narrow"/>
        <family val="2"/>
      </rPr>
      <t>70</t>
    </r>
  </si>
  <si>
    <r>
      <rPr>
        <b/>
        <sz val="7"/>
        <color rgb="FF000000"/>
        <rFont val="Arial Narrow"/>
        <family val="2"/>
      </rPr>
      <t>(DO)</t>
    </r>
  </si>
  <si>
    <r>
      <rPr>
        <b/>
        <sz val="7"/>
        <color rgb="FF000000"/>
        <rFont val="Arial Narrow"/>
        <family val="2"/>
      </rPr>
      <t>85</t>
    </r>
  </si>
  <si>
    <r>
      <rPr>
        <sz val="7"/>
        <color rgb="FF000000"/>
        <rFont val="Arial Narrow"/>
        <family val="2"/>
      </rPr>
      <t xml:space="preserve">KOM203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</si>
  <si>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b/>
        <sz val="7"/>
        <color rgb="FF000000"/>
        <rFont val="Arial Narrow"/>
        <family val="2"/>
      </rPr>
      <t>1.81</t>
    </r>
  </si>
  <si>
    <r>
      <rPr>
        <b/>
        <sz val="7"/>
        <color rgb="FF000000"/>
        <rFont val="Arial Narrow"/>
        <family val="2"/>
      </rPr>
      <t>76</t>
    </r>
  </si>
  <si>
    <r>
      <rPr>
        <sz val="7"/>
        <color rgb="FF000000"/>
        <rFont val="Arial Narrow"/>
        <family val="2"/>
      </rPr>
      <t xml:space="preserve">KOM203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</si>
  <si>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MAT219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</si>
  <si>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KOM203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</si>
  <si>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STK211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</si>
  <si>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KOM203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</si>
  <si>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MAT219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</si>
  <si>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STK211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</si>
  <si>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b/>
        <sz val="7"/>
        <color rgb="FF000000"/>
        <rFont val="Arial Narrow"/>
        <family val="2"/>
      </rPr>
      <t>3.95</t>
    </r>
  </si>
  <si>
    <r>
      <rPr>
        <sz val="7"/>
        <color rgb="FF000000"/>
        <rFont val="Arial Narrow"/>
        <family val="2"/>
      </rPr>
      <t xml:space="preserve">KOM203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</si>
  <si>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MAT219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</si>
  <si>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STK211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</si>
  <si>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b/>
        <sz val="7"/>
        <color rgb="FF000000"/>
        <rFont val="Arial Narrow"/>
        <family val="2"/>
      </rPr>
      <t>58</t>
    </r>
  </si>
  <si>
    <r>
      <rPr>
        <sz val="7"/>
        <color rgb="FF000000"/>
        <rFont val="Arial Narrow"/>
        <family val="2"/>
      </rPr>
      <t xml:space="preserve">MAT219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</si>
  <si>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MAT219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</si>
  <si>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MAT219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</si>
  <si>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STK211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</si>
  <si>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b/>
        <sz val="7"/>
        <color rgb="FF000000"/>
        <rFont val="Arial Narrow"/>
        <family val="2"/>
      </rPr>
      <t>3.31</t>
    </r>
  </si>
  <si>
    <r>
      <rPr>
        <sz val="7"/>
        <color rgb="FF000000"/>
        <rFont val="Arial Narrow"/>
        <family val="2"/>
      </rPr>
      <t xml:space="preserve">KOM203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</si>
  <si>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MAT219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</si>
  <si>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STK211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</si>
  <si>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MAT219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</si>
  <si>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b/>
        <sz val="7"/>
        <color rgb="FF000000"/>
        <rFont val="Arial Narrow"/>
        <family val="2"/>
      </rPr>
      <t>3.83</t>
    </r>
  </si>
  <si>
    <r>
      <rPr>
        <sz val="7"/>
        <color rgb="FF000000"/>
        <rFont val="Arial Narrow"/>
        <family val="2"/>
      </rPr>
      <t xml:space="preserve">MAT219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</si>
  <si>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b/>
        <sz val="7"/>
        <color rgb="FF000000"/>
        <rFont val="Arial Narrow"/>
        <family val="2"/>
      </rPr>
      <t>3.86</t>
    </r>
  </si>
  <si>
    <r>
      <rPr>
        <b/>
        <sz val="7"/>
        <color rgb="FF000000"/>
        <rFont val="Arial Narrow"/>
        <family val="2"/>
      </rPr>
      <t>3.72</t>
    </r>
  </si>
  <si>
    <r>
      <rPr>
        <b/>
        <sz val="7"/>
        <color rgb="FF000000"/>
        <rFont val="Arial Narrow"/>
        <family val="2"/>
      </rPr>
      <t>2.31</t>
    </r>
  </si>
  <si>
    <r>
      <rPr>
        <sz val="7"/>
        <color rgb="FF000000"/>
        <rFont val="Arial Narrow"/>
        <family val="2"/>
      </rPr>
      <t xml:space="preserve">STK211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</si>
  <si>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b/>
        <sz val="7"/>
        <color rgb="FF000000"/>
        <rFont val="Arial Narrow"/>
        <family val="2"/>
      </rPr>
      <t>1.89</t>
    </r>
  </si>
  <si>
    <r>
      <rPr>
        <b/>
        <sz val="7"/>
        <color rgb="FF000000"/>
        <rFont val="Arial Narrow"/>
        <family val="2"/>
      </rPr>
      <t>2.84</t>
    </r>
  </si>
  <si>
    <r>
      <rPr>
        <b/>
        <sz val="7"/>
        <color rgb="FF000000"/>
        <rFont val="Arial Narrow"/>
        <family val="2"/>
      </rPr>
      <t>2.52</t>
    </r>
  </si>
  <si>
    <r>
      <rPr>
        <b/>
        <sz val="7"/>
        <color rgb="FF000000"/>
        <rFont val="Arial Narrow"/>
        <family val="2"/>
      </rPr>
      <t>3.41</t>
    </r>
  </si>
  <si>
    <r>
      <rPr>
        <sz val="7"/>
        <color rgb="FF000000"/>
        <rFont val="Arial Narrow"/>
        <family val="2"/>
      </rPr>
      <t xml:space="preserve">MAT219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</si>
  <si>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STK211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</si>
  <si>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MAT219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</si>
  <si>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b/>
        <sz val="7"/>
        <color rgb="FF000000"/>
        <rFont val="Arial Narrow"/>
        <family val="2"/>
      </rPr>
      <t>2.59</t>
    </r>
  </si>
  <si>
    <r>
      <rPr>
        <b/>
        <sz val="7"/>
        <color rgb="FF000000"/>
        <rFont val="Arial Narrow"/>
        <family val="2"/>
      </rPr>
      <t>2.23</t>
    </r>
  </si>
  <si>
    <r>
      <rPr>
        <b/>
        <sz val="7"/>
        <color rgb="FF000000"/>
        <rFont val="Arial Narrow"/>
        <family val="2"/>
      </rPr>
      <t>2.18</t>
    </r>
  </si>
  <si>
    <r>
      <rPr>
        <b/>
        <sz val="7"/>
        <color rgb="FF000000"/>
        <rFont val="Arial Narrow"/>
        <family val="2"/>
      </rPr>
      <t>3.64</t>
    </r>
  </si>
  <si>
    <r>
      <rPr>
        <sz val="7"/>
        <color rgb="FF000000"/>
        <rFont val="Arial Narrow"/>
        <family val="2"/>
      </rPr>
      <t xml:space="preserve">KOM203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</si>
  <si>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b/>
        <sz val="7"/>
        <color rgb="FF000000"/>
        <rFont val="Arial Narrow"/>
        <family val="2"/>
      </rPr>
      <t>1.17</t>
    </r>
  </si>
  <si>
    <r>
      <rPr>
        <b/>
        <sz val="7"/>
        <color rgb="FF000000"/>
        <rFont val="Arial Narrow"/>
        <family val="2"/>
      </rPr>
      <t>1.93</t>
    </r>
  </si>
  <si>
    <r>
      <rPr>
        <b/>
        <sz val="7"/>
        <color rgb="FF000000"/>
        <rFont val="Arial Narrow"/>
        <family val="2"/>
      </rPr>
      <t>(P)</t>
    </r>
  </si>
  <si>
    <r>
      <rPr>
        <sz val="7"/>
        <color rgb="FF000000"/>
        <rFont val="Arial Narrow"/>
        <family val="2"/>
      </rPr>
      <t xml:space="preserve">STK211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</si>
  <si>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b/>
        <sz val="7"/>
        <color rgb="FF000000"/>
        <rFont val="Arial Narrow"/>
        <family val="2"/>
      </rPr>
      <t>2.17</t>
    </r>
  </si>
  <si>
    <r>
      <rPr>
        <sz val="7"/>
        <color rgb="FF000000"/>
        <rFont val="Arial Narrow"/>
        <family val="2"/>
      </rPr>
      <t xml:space="preserve">STK202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</si>
  <si>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KOM203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</si>
  <si>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AGB100
</t>
    </r>
    <r>
      <rPr>
        <sz val="7"/>
        <color rgb="FF000000"/>
        <rFont val="Arial Narrow"/>
        <family val="2"/>
      </rPr>
      <t>1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</si>
  <si>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IPB107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</si>
  <si>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IPB108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</si>
  <si>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IPB111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</si>
  <si>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IPB112
</t>
    </r>
    <r>
      <rPr>
        <sz val="7"/>
        <color rgb="FF000000"/>
        <rFont val="Arial Narrow"/>
        <family val="2"/>
      </rPr>
      <t>1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</si>
  <si>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KPM130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</si>
  <si>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MAT100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</si>
  <si>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b/>
        <sz val="7"/>
        <color rgb="FF000000"/>
        <rFont val="Arial Narrow"/>
        <family val="2"/>
      </rPr>
      <t>14</t>
    </r>
    <r>
      <rPr>
        <b/>
        <sz val="7"/>
        <color rgb="FF000000"/>
        <rFont val="Arial Narrow"/>
        <family val="2"/>
      </rPr>
      <t xml:space="preserve">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15</t>
    </r>
  </si>
  <si>
    <r>
      <rPr>
        <b/>
        <sz val="7"/>
        <color rgb="FF000000"/>
        <rFont val="Arial Narrow"/>
        <family val="2"/>
      </rPr>
      <t>14</t>
    </r>
  </si>
  <si>
    <r>
      <rPr>
        <sz val="7"/>
        <color rgb="FF000000"/>
        <rFont val="Arial Narrow"/>
        <family val="2"/>
      </rPr>
      <t xml:space="preserve">IPB107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</si>
  <si>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IPB108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</si>
  <si>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IPB112
</t>
    </r>
    <r>
      <rPr>
        <sz val="7"/>
        <color rgb="FF000000"/>
        <rFont val="Arial Narrow"/>
        <family val="2"/>
      </rPr>
      <t>1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</si>
  <si>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MAT100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</si>
  <si>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IPB107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</si>
  <si>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IPB108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</si>
  <si>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IPB111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</si>
  <si>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KPM130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</si>
  <si>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MAT100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</si>
  <si>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IPB107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</si>
  <si>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IPB108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</si>
  <si>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KPM130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</si>
  <si>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KPM130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</si>
  <si>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b/>
        <sz val="7"/>
        <color rgb="FF000000"/>
        <rFont val="Arial Narrow"/>
        <family val="2"/>
      </rPr>
      <t>3.79</t>
    </r>
  </si>
  <si>
    <r>
      <rPr>
        <sz val="7"/>
        <color rgb="FF000000"/>
        <rFont val="Arial Narrow"/>
        <family val="2"/>
      </rPr>
      <t xml:space="preserve">IPB107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</si>
  <si>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FIS100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</si>
  <si>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IPB107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</si>
  <si>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IPB108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</si>
  <si>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IPB111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</si>
  <si>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IPB112
</t>
    </r>
    <r>
      <rPr>
        <sz val="7"/>
        <color rgb="FF000000"/>
        <rFont val="Arial Narrow"/>
        <family val="2"/>
      </rPr>
      <t>1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</si>
  <si>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KPM130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</si>
  <si>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MAT100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</si>
  <si>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b/>
        <sz val="7"/>
        <color rgb="FF000000"/>
        <rFont val="Arial Narrow"/>
        <family val="2"/>
      </rPr>
      <t>17</t>
    </r>
    <r>
      <rPr>
        <b/>
        <sz val="7"/>
        <color rgb="FF000000"/>
        <rFont val="Arial Narrow"/>
        <family val="2"/>
      </rPr>
      <t xml:space="preserve">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18</t>
    </r>
  </si>
  <si>
    <r>
      <rPr>
        <b/>
        <sz val="7"/>
        <color rgb="FF000000"/>
        <rFont val="Arial Narrow"/>
        <family val="2"/>
      </rPr>
      <t>17</t>
    </r>
  </si>
  <si>
    <r>
      <rPr>
        <sz val="7"/>
        <color rgb="FF000000"/>
        <rFont val="Arial Narrow"/>
        <family val="2"/>
      </rPr>
      <t xml:space="preserve">IPB111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</si>
  <si>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MAT100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</si>
  <si>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IPB107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</si>
  <si>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MAT100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</si>
  <si>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KPM130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</si>
  <si>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IPB103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</si>
  <si>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IPB107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</si>
  <si>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IPB108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</si>
  <si>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KPM130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</si>
  <si>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IPB111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</si>
  <si>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b/>
        <sz val="7"/>
        <color rgb="FF000000"/>
        <rFont val="Arial Narrow"/>
        <family val="2"/>
      </rPr>
      <t>3.93</t>
    </r>
  </si>
  <si>
    <r>
      <rPr>
        <sz val="7"/>
        <color rgb="FF000000"/>
        <rFont val="Arial Narrow"/>
        <family val="2"/>
      </rPr>
      <t xml:space="preserve">IPB108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</si>
  <si>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FIS100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</si>
  <si>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IPB107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</si>
  <si>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IPB108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</si>
  <si>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MAT100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</si>
  <si>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AGB100
</t>
    </r>
    <r>
      <rPr>
        <sz val="7"/>
        <color rgb="FF000000"/>
        <rFont val="Arial Narrow"/>
        <family val="2"/>
      </rPr>
      <t>1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</si>
  <si>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FIS100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</si>
  <si>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IPB111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</si>
  <si>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MAT100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</si>
  <si>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b/>
        <sz val="7"/>
        <color rgb="FF000000"/>
        <rFont val="Arial Narrow"/>
        <family val="2"/>
      </rPr>
      <t>1.88</t>
    </r>
  </si>
  <si>
    <r>
      <rPr>
        <b/>
        <sz val="7"/>
        <color rgb="FF000000"/>
        <rFont val="Arial Narrow"/>
        <family val="2"/>
      </rPr>
      <t>3.21</t>
    </r>
  </si>
  <si>
    <r>
      <rPr>
        <sz val="7"/>
        <color rgb="FF000000"/>
        <rFont val="Arial Narrow"/>
        <family val="2"/>
      </rPr>
      <t xml:space="preserve">MAT100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</si>
  <si>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IPB101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</si>
  <si>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IPB108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</si>
  <si>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IPB111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</si>
  <si>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IPB112
</t>
    </r>
    <r>
      <rPr>
        <sz val="7"/>
        <color rgb="FF000000"/>
        <rFont val="Arial Narrow"/>
        <family val="2"/>
      </rPr>
      <t>1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</si>
  <si>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MAT100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</si>
  <si>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IPB101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</si>
  <si>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KPM130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</si>
  <si>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IPB101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</si>
  <si>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IPB108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</si>
  <si>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IPB111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</si>
  <si>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b/>
        <sz val="7"/>
        <color rgb="FF000000"/>
        <rFont val="Arial Narrow"/>
        <family val="2"/>
      </rPr>
      <t>20</t>
    </r>
    <r>
      <rPr>
        <b/>
        <sz val="7"/>
        <color rgb="FF000000"/>
        <rFont val="Arial Narrow"/>
        <family val="2"/>
      </rPr>
      <t xml:space="preserve">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21</t>
    </r>
  </si>
  <si>
    <r>
      <rPr>
        <b/>
        <sz val="7"/>
        <color rgb="FF000000"/>
        <rFont val="Arial Narrow"/>
        <family val="2"/>
      </rPr>
      <t>20</t>
    </r>
  </si>
  <si>
    <r>
      <rPr>
        <sz val="7"/>
        <color rgb="FF000000"/>
        <rFont val="Arial Narrow"/>
        <family val="2"/>
      </rPr>
      <t xml:space="preserve">IPB108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</si>
  <si>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KPM130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</si>
  <si>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b/>
        <sz val="7"/>
        <color rgb="FF000000"/>
        <rFont val="Arial Narrow"/>
        <family val="2"/>
      </rPr>
      <t>1.35</t>
    </r>
  </si>
  <si>
    <r>
      <rPr>
        <sz val="7"/>
        <color rgb="FF000000"/>
        <rFont val="Arial Narrow"/>
        <family val="2"/>
      </rPr>
      <t xml:space="preserve">IPB107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</si>
  <si>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MAT100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</si>
  <si>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FIS100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</si>
  <si>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IPB107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</si>
  <si>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KPM130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</si>
  <si>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FIS100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</si>
  <si>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IPB101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</si>
  <si>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IPB108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</si>
  <si>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IPB111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</si>
  <si>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KPM130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</si>
  <si>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AGB100
</t>
    </r>
    <r>
      <rPr>
        <sz val="7"/>
        <color rgb="FF000000"/>
        <rFont val="Arial Narrow"/>
        <family val="2"/>
      </rPr>
      <t>1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</si>
  <si>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MAT100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</si>
  <si>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IPB102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</si>
  <si>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IPB111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</si>
  <si>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IPB101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</si>
  <si>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IPB108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</si>
  <si>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IPB107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</si>
  <si>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IPB111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</si>
  <si>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b/>
        <sz val="7"/>
        <color rgb="FF000000"/>
        <rFont val="Arial Narrow"/>
        <family val="2"/>
      </rPr>
      <t>3.88</t>
    </r>
  </si>
  <si>
    <r>
      <rPr>
        <b/>
        <sz val="7"/>
        <color rgb="FF000000"/>
        <rFont val="Arial Narrow"/>
        <family val="2"/>
      </rPr>
      <t>3.30</t>
    </r>
  </si>
  <si>
    <t>Fakultas                             :      Matematika dan Ilmu Pengetahuan Alam                                      Semester                                  :        GANJIL
Departemen                       :       Ilmu Komputer                                                                                   Tahun Akademik                    :        2014/2015
Mayor                                  :        Ilmu Komputer</t>
  </si>
  <si>
    <t>Fakultas                             :      Matematika dan Ilmu Pengetahuan Alam                                      Semester                                  :        GANJIL
Departemen                       :       Ilmu Komputer                                                                                   Tahun Akademik                    :        2015/2016
Mayor                                  :        Ilmu Komputer</t>
  </si>
  <si>
    <r>
      <rPr>
        <sz val="7"/>
        <color rgb="FF000000"/>
        <rFont val="Arial Narrow"/>
        <family val="2"/>
      </rPr>
      <t xml:space="preserve">KOM200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</si>
  <si>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KOM209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</si>
  <si>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KOM220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</si>
  <si>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STK202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</si>
  <si>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b/>
        <sz val="7"/>
        <color rgb="FF000000"/>
        <rFont val="Arial Narrow"/>
        <family val="2"/>
      </rPr>
      <t>61</t>
    </r>
  </si>
  <si>
    <r>
      <rPr>
        <sz val="7"/>
        <color rgb="FF000000"/>
        <rFont val="Arial Narrow"/>
        <family val="2"/>
      </rPr>
      <t xml:space="preserve">KOM200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</si>
  <si>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KOM209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</si>
  <si>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KOM220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</si>
  <si>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KOM209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</si>
  <si>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STK202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</si>
  <si>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FIS255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BM</t>
    </r>
  </si>
  <si>
    <r>
      <rPr>
        <sz val="7"/>
        <color rgb="FF000000"/>
        <rFont val="Arial Narrow"/>
        <family val="2"/>
      </rPr>
      <t xml:space="preserve">KOM209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</si>
  <si>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STK202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</si>
  <si>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STK211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</si>
  <si>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KOM200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</si>
  <si>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KOM200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</si>
  <si>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KOM220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</si>
  <si>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KOM200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</si>
  <si>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KOM209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</si>
  <si>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KOM220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</si>
  <si>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b/>
        <sz val="7"/>
        <color rgb="FF000000"/>
        <rFont val="Arial Narrow"/>
        <family val="2"/>
      </rPr>
      <t>3.54</t>
    </r>
  </si>
  <si>
    <r>
      <rPr>
        <sz val="7"/>
        <color rgb="FF000000"/>
        <rFont val="Arial Narrow"/>
        <family val="2"/>
      </rPr>
      <t xml:space="preserve">KOM200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</si>
  <si>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sz val="7"/>
        <color rgb="FF000000"/>
        <rFont val="Arial Narrow"/>
        <family val="2"/>
      </rPr>
      <t xml:space="preserve">KOM209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</si>
  <si>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STK202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</si>
  <si>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KOM220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</si>
  <si>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KOM200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</si>
  <si>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KOM209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</si>
  <si>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KOM220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</si>
  <si>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MAT219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</si>
  <si>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b/>
        <sz val="7"/>
        <color rgb="FF000000"/>
        <rFont val="Arial Narrow"/>
        <family val="2"/>
      </rPr>
      <t>3.75</t>
    </r>
  </si>
  <si>
    <r>
      <rPr>
        <b/>
        <sz val="7"/>
        <color rgb="FF000000"/>
        <rFont val="Arial Narrow"/>
        <family val="2"/>
      </rPr>
      <t>64</t>
    </r>
  </si>
  <si>
    <r>
      <rPr>
        <sz val="7"/>
        <color rgb="FF000000"/>
        <rFont val="Arial Narrow"/>
        <family val="2"/>
      </rPr>
      <t xml:space="preserve">KOM220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</si>
  <si>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MAT100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D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</t>
    </r>
    <r>
      <rPr>
        <i/>
        <sz val="7"/>
        <color rgb="FF000000"/>
        <rFont val="Arial Narrow"/>
        <family val="2"/>
      </rPr>
      <t>&gt;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</si>
  <si>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MAT219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</si>
  <si>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KPM210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</si>
  <si>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STK202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</si>
  <si>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STK202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</si>
  <si>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b/>
        <sz val="7"/>
        <color rgb="FF000000"/>
        <rFont val="Arial Narrow"/>
        <family val="2"/>
      </rPr>
      <t>3.23</t>
    </r>
  </si>
  <si>
    <r>
      <rPr>
        <sz val="7"/>
        <color rgb="FF000000"/>
        <rFont val="Arial Narrow"/>
        <family val="2"/>
      </rPr>
      <t xml:space="preserve">STK202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</si>
  <si>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b/>
        <sz val="7"/>
        <color rgb="FF000000"/>
        <rFont val="Arial Narrow"/>
        <family val="2"/>
      </rPr>
      <t>3.34</t>
    </r>
  </si>
  <si>
    <r>
      <rPr>
        <sz val="7"/>
        <color rgb="FF000000"/>
        <rFont val="Arial Narrow"/>
        <family val="2"/>
      </rPr>
      <t xml:space="preserve">MAT100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D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</t>
    </r>
    <r>
      <rPr>
        <i/>
        <sz val="7"/>
        <color rgb="FF000000"/>
        <rFont val="Arial Narrow"/>
        <family val="2"/>
      </rPr>
      <t>&gt;</t>
    </r>
    <r>
      <rPr>
        <sz val="7"/>
        <color rgb="FF000000"/>
        <rFont val="Arial Narrow"/>
        <family val="2"/>
      </rPr>
      <t>BC</t>
    </r>
  </si>
  <si>
    <r>
      <rPr>
        <b/>
        <sz val="7"/>
        <color rgb="FF000000"/>
        <rFont val="Arial Narrow"/>
        <family val="2"/>
      </rPr>
      <t>1.57</t>
    </r>
  </si>
  <si>
    <r>
      <rPr>
        <b/>
        <sz val="7"/>
        <color rgb="FF000000"/>
        <rFont val="Arial Narrow"/>
        <family val="2"/>
      </rPr>
      <t>2.21</t>
    </r>
  </si>
  <si>
    <r>
      <rPr>
        <b/>
        <sz val="7"/>
        <color rgb="FF000000"/>
        <rFont val="Arial Narrow"/>
        <family val="2"/>
      </rPr>
      <t>2.51</t>
    </r>
  </si>
  <si>
    <r>
      <rPr>
        <sz val="7"/>
        <color rgb="FF000000"/>
        <rFont val="Arial Narrow"/>
        <family val="2"/>
      </rPr>
      <t xml:space="preserve">MAT100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E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</t>
    </r>
    <r>
      <rPr>
        <i/>
        <sz val="7"/>
        <color rgb="FF000000"/>
        <rFont val="Arial Narrow"/>
        <family val="2"/>
      </rPr>
      <t>&gt;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</si>
  <si>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MAT219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</si>
  <si>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b/>
        <sz val="7"/>
        <color rgb="FF000000"/>
        <rFont val="Arial Narrow"/>
        <family val="2"/>
      </rPr>
      <t>2.90</t>
    </r>
  </si>
  <si>
    <r>
      <rPr>
        <sz val="7"/>
        <color rgb="FF000000"/>
        <rFont val="Arial Narrow"/>
        <family val="2"/>
      </rPr>
      <t xml:space="preserve">KOM203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</si>
  <si>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sz val="7"/>
        <color rgb="FF000000"/>
        <rFont val="Arial Narrow"/>
        <family val="2"/>
      </rPr>
      <t xml:space="preserve">KOM209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</si>
  <si>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b/>
        <sz val="7"/>
        <color rgb="FF000000"/>
        <rFont val="Arial Narrow"/>
        <family val="2"/>
      </rPr>
      <t>1.05</t>
    </r>
  </si>
  <si>
    <t>Fakultas                             :      Matematika dan Ilmu Pengetahuan Alam                                      Semester                                  :        GENAP
Departemen                       :       Ilmu Komputer                                                                                   Tahun Akademik                    :        2014/2015
Mayor                                  :        Ilmu Komputer</t>
  </si>
  <si>
    <r>
      <rPr>
        <sz val="7"/>
        <color rgb="FF000000"/>
        <rFont val="Arial Narrow"/>
        <family val="2"/>
      </rPr>
      <t xml:space="preserve">BIO100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</si>
  <si>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EKO100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</si>
  <si>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FIS100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</si>
  <si>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IPB100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</si>
  <si>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IPB106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</si>
  <si>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KIM101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</si>
  <si>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</si>
  <si>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KOM201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</si>
  <si>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MAT103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</si>
  <si>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b/>
        <sz val="7"/>
        <color rgb="FF000000"/>
        <rFont val="Arial Narrow"/>
        <family val="2"/>
      </rPr>
      <t>26</t>
    </r>
    <r>
      <rPr>
        <b/>
        <sz val="7"/>
        <color rgb="FF000000"/>
        <rFont val="Arial Narrow"/>
        <family val="2"/>
      </rPr>
      <t xml:space="preserve">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26</t>
    </r>
  </si>
  <si>
    <r>
      <rPr>
        <b/>
        <sz val="7"/>
        <color rgb="FF000000"/>
        <rFont val="Arial Narrow"/>
        <family val="2"/>
      </rPr>
      <t>40</t>
    </r>
  </si>
  <si>
    <r>
      <rPr>
        <sz val="7"/>
        <color rgb="FF000000"/>
        <rFont val="Arial Narrow"/>
        <family val="2"/>
      </rPr>
      <t xml:space="preserve">BIO100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</si>
  <si>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EKO100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</si>
  <si>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FIS100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</si>
  <si>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IPB106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</si>
  <si>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KIM101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</si>
  <si>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</si>
  <si>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KOM201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</si>
  <si>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MAT103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</si>
  <si>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BIO100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</si>
  <si>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EKO100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</si>
  <si>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IPB106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</si>
  <si>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KIM101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</si>
  <si>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KOM201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</si>
  <si>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MAT103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</si>
  <si>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EKO100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</si>
  <si>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b/>
        <sz val="7"/>
        <color rgb="FF000000"/>
        <rFont val="Arial Narrow"/>
        <family val="2"/>
      </rPr>
      <t>2.35</t>
    </r>
  </si>
  <si>
    <r>
      <rPr>
        <sz val="7"/>
        <color rgb="FF000000"/>
        <rFont val="Arial Narrow"/>
        <family val="2"/>
      </rPr>
      <t xml:space="preserve">KOM101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</si>
  <si>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MAT103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</si>
  <si>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IPB100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</si>
  <si>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BIO100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</si>
  <si>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FIS100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</si>
  <si>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KIM101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</si>
  <si>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</si>
  <si>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MAT103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</si>
  <si>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BIO100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</si>
  <si>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FIS100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</si>
  <si>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IPB100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</si>
  <si>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IPB106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</si>
  <si>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KIM101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</si>
  <si>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</si>
  <si>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KOM201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</si>
  <si>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MAT103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</si>
  <si>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b/>
        <sz val="7"/>
        <color rgb="FF000000"/>
        <rFont val="Arial Narrow"/>
        <family val="2"/>
      </rPr>
      <t>2.30</t>
    </r>
  </si>
  <si>
    <r>
      <rPr>
        <sz val="7"/>
        <color rgb="FF000000"/>
        <rFont val="Arial Narrow"/>
        <family val="2"/>
      </rPr>
      <t xml:space="preserve">IPB100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</si>
  <si>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</si>
  <si>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FIS100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</si>
  <si>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MAT103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</si>
  <si>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BIO100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</si>
  <si>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EKO100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</si>
  <si>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KIM101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</si>
  <si>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</si>
  <si>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KOM201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</si>
  <si>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b/>
        <sz val="7"/>
        <color rgb="FF000000"/>
        <rFont val="Arial Narrow"/>
        <family val="2"/>
      </rPr>
      <t>2.26</t>
    </r>
  </si>
  <si>
    <r>
      <rPr>
        <sz val="7"/>
        <color rgb="FF000000"/>
        <rFont val="Arial Narrow"/>
        <family val="2"/>
      </rPr>
      <t xml:space="preserve">EKO100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</si>
  <si>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b/>
        <sz val="7"/>
        <color rgb="FF000000"/>
        <rFont val="Arial Narrow"/>
        <family val="2"/>
      </rPr>
      <t>2.45</t>
    </r>
  </si>
  <si>
    <r>
      <rPr>
        <sz val="7"/>
        <color rgb="FF000000"/>
        <rFont val="Arial Narrow"/>
        <family val="2"/>
      </rPr>
      <t xml:space="preserve">IPB100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</si>
  <si>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IPB106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</si>
  <si>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KIM101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</si>
  <si>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</si>
  <si>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MAT103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</si>
  <si>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BIO100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</si>
  <si>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sz val="7"/>
        <color rgb="FF000000"/>
        <rFont val="Arial Narrow"/>
        <family val="2"/>
      </rPr>
      <t xml:space="preserve">IPB100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</si>
  <si>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IPB106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</si>
  <si>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KIM101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</si>
  <si>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b/>
        <sz val="7"/>
        <color rgb="FF000000"/>
        <rFont val="Arial Narrow"/>
        <family val="2"/>
      </rPr>
      <t>1.74</t>
    </r>
  </si>
  <si>
    <r>
      <rPr>
        <sz val="7"/>
        <color rgb="FF000000"/>
        <rFont val="Arial Narrow"/>
        <family val="2"/>
      </rPr>
      <t xml:space="preserve">IPB106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</si>
  <si>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</si>
  <si>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b/>
        <sz val="7"/>
        <color rgb="FF000000"/>
        <rFont val="Arial Narrow"/>
        <family val="2"/>
      </rPr>
      <t>2.15</t>
    </r>
  </si>
  <si>
    <r>
      <rPr>
        <sz val="7"/>
        <color rgb="FF000000"/>
        <rFont val="Arial Narrow"/>
        <family val="2"/>
      </rPr>
      <t xml:space="preserve">KIM101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</si>
  <si>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</si>
  <si>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MAT103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</si>
  <si>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IPB106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</si>
  <si>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IPB106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</si>
  <si>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KIM101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</si>
  <si>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EKO100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</si>
  <si>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sz val="7"/>
        <color rgb="FF000000"/>
        <rFont val="Arial Narrow"/>
        <family val="2"/>
      </rPr>
      <t xml:space="preserve">IPB100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</si>
  <si>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IPB106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</si>
  <si>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</si>
  <si>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sz val="7"/>
        <color rgb="FF000000"/>
        <rFont val="Arial Narrow"/>
        <family val="2"/>
      </rPr>
      <t xml:space="preserve">KOM201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</si>
  <si>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sz val="7"/>
        <color rgb="FF000000"/>
        <rFont val="Arial Narrow"/>
        <family val="2"/>
      </rPr>
      <t xml:space="preserve">MAT103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</si>
  <si>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b/>
        <sz val="7"/>
        <color rgb="FF000000"/>
        <rFont val="Arial Narrow"/>
        <family val="2"/>
      </rPr>
      <t>0.61</t>
    </r>
  </si>
  <si>
    <r>
      <rPr>
        <b/>
        <sz val="7"/>
        <color rgb="FF000000"/>
        <rFont val="Arial Narrow"/>
        <family val="2"/>
      </rPr>
      <t>0.95</t>
    </r>
  </si>
  <si>
    <r>
      <rPr>
        <sz val="7"/>
        <color rgb="FF000000"/>
        <rFont val="Arial Narrow"/>
        <family val="2"/>
      </rPr>
      <t xml:space="preserve">MAT103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</si>
  <si>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KIM101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</si>
  <si>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</si>
  <si>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b/>
        <sz val="7"/>
        <color rgb="FF000000"/>
        <rFont val="Arial Narrow"/>
        <family val="2"/>
      </rPr>
      <t>3.39</t>
    </r>
  </si>
  <si>
    <r>
      <rPr>
        <sz val="7"/>
        <color rgb="FF000000"/>
        <rFont val="Arial Narrow"/>
        <family val="2"/>
      </rPr>
      <t xml:space="preserve">MAT103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</si>
  <si>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IPB106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</si>
  <si>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KIM101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</si>
  <si>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MAT103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</si>
  <si>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KIM101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</si>
  <si>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b/>
        <sz val="7"/>
        <color rgb="FF000000"/>
        <rFont val="Arial Narrow"/>
        <family val="2"/>
      </rPr>
      <t>3.61</t>
    </r>
  </si>
  <si>
    <r>
      <rPr>
        <sz val="7"/>
        <color rgb="FF000000"/>
        <rFont val="Arial Narrow"/>
        <family val="2"/>
      </rPr>
      <t xml:space="preserve">KIM101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</si>
  <si>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</si>
  <si>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IPB106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</si>
  <si>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t>Fakultas                             :      Matematika dan Ilmu Pengetahuan Alam                                      Semester                                  :        GENAP
Departemen                       :       Ilmu Komputer                                                                                   Tahun Akademik                    :        2015/2016
Mayor                                  :        Ilmu Komputer</t>
  </si>
  <si>
    <r>
      <rPr>
        <sz val="7"/>
        <color rgb="FF000000"/>
        <rFont val="Arial Narrow"/>
        <family val="2"/>
      </rPr>
      <t xml:space="preserve">KOM204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</si>
  <si>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KOM205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</si>
  <si>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KOM206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</si>
  <si>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KOM207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</si>
  <si>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KOM322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</si>
  <si>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b/>
        <sz val="7"/>
        <color rgb="FF000000"/>
        <rFont val="Arial Narrow"/>
        <family val="2"/>
      </rPr>
      <t>82</t>
    </r>
  </si>
  <si>
    <r>
      <rPr>
        <sz val="7"/>
        <color rgb="FF000000"/>
        <rFont val="Arial Narrow"/>
        <family val="2"/>
      </rPr>
      <t xml:space="preserve">KOM204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</si>
  <si>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KOM205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</si>
  <si>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KOM206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</si>
  <si>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KOM207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</si>
  <si>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KOM325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</si>
  <si>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MAT232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</si>
  <si>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KOM204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</si>
  <si>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KOM205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</si>
  <si>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KOM206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</si>
  <si>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KOM207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</si>
  <si>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KOM205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</si>
  <si>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KOM206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</si>
  <si>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KOM207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</si>
  <si>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KOM220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</si>
  <si>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KOM322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</si>
  <si>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KOM204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</si>
  <si>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b/>
        <sz val="7"/>
        <color rgb="FF000000"/>
        <rFont val="Arial Narrow"/>
        <family val="2"/>
      </rPr>
      <t>3.76</t>
    </r>
  </si>
  <si>
    <r>
      <rPr>
        <sz val="7"/>
        <color rgb="FF000000"/>
        <rFont val="Arial Narrow"/>
        <family val="2"/>
      </rPr>
      <t xml:space="preserve">KOM204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</si>
  <si>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sz val="7"/>
        <color rgb="FF000000"/>
        <rFont val="Arial Narrow"/>
        <family val="2"/>
      </rPr>
      <t xml:space="preserve">KOM207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</si>
  <si>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KOM204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</si>
  <si>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KOM205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</si>
  <si>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MAT232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</si>
  <si>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KOM207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</si>
  <si>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MAT232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</si>
  <si>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KOM206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</si>
  <si>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sz val="7"/>
        <color rgb="FF000000"/>
        <rFont val="Arial Narrow"/>
        <family val="2"/>
      </rPr>
      <t xml:space="preserve">KOM322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</si>
  <si>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KOM204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</si>
  <si>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KOM206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</si>
  <si>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KOM207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</si>
  <si>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FIS254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</si>
  <si>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KOM206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</si>
  <si>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KOM207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</si>
  <si>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KOM325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</si>
  <si>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KOM205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</si>
  <si>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KOM207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</si>
  <si>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MAT232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</si>
  <si>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KOM220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</si>
  <si>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KOM322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</si>
  <si>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KOM206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</si>
  <si>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STK221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</si>
  <si>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STK221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</si>
  <si>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AGB336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</si>
  <si>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IKK335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</si>
  <si>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KOM206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</si>
  <si>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MAT232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</si>
  <si>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KOM325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</si>
  <si>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KOM205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</si>
  <si>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MAT232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</si>
  <si>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KOM206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</si>
  <si>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KOM325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</si>
  <si>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MAT232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</si>
  <si>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MAN111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</si>
  <si>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STK221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</si>
  <si>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MAN111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</si>
  <si>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KOM322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</si>
  <si>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AGB111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BM</t>
    </r>
  </si>
  <si>
    <r>
      <rPr>
        <sz val="7"/>
        <color rgb="FF000000"/>
        <rFont val="Arial Narrow"/>
        <family val="2"/>
      </rPr>
      <t xml:space="preserve">IKK232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</si>
  <si>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IKK233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</si>
  <si>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KOM206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</si>
  <si>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BIO100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E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-&gt;</t>
    </r>
    <r>
      <rPr>
        <i/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</si>
  <si>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IKK335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</si>
  <si>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KOM325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</si>
  <si>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b/>
        <sz val="7"/>
        <color rgb="FF000000"/>
        <rFont val="Arial Narrow"/>
        <family val="2"/>
      </rPr>
      <t>2.34</t>
    </r>
  </si>
  <si>
    <r>
      <rPr>
        <sz val="7"/>
        <color rgb="FF000000"/>
        <rFont val="Arial Narrow"/>
        <family val="2"/>
      </rPr>
      <t xml:space="preserve">KOM206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</si>
  <si>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b/>
        <sz val="7"/>
        <color rgb="FF000000"/>
        <rFont val="Arial Narrow"/>
        <family val="2"/>
      </rPr>
      <t>1.90</t>
    </r>
  </si>
  <si>
    <r>
      <rPr>
        <sz val="7"/>
        <color rgb="FF000000"/>
        <rFont val="Arial Narrow"/>
        <family val="2"/>
      </rPr>
      <t xml:space="preserve">IKK232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</si>
  <si>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KOM207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</si>
  <si>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b/>
        <sz val="7"/>
        <color rgb="FF000000"/>
        <rFont val="Arial Narrow"/>
        <family val="2"/>
      </rPr>
      <t>3.32</t>
    </r>
  </si>
  <si>
    <r>
      <rPr>
        <sz val="7"/>
        <color rgb="FF000000"/>
        <rFont val="Arial Narrow"/>
        <family val="2"/>
      </rPr>
      <t xml:space="preserve">KOM205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</si>
  <si>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sz val="7"/>
        <color rgb="FF000000"/>
        <rFont val="Arial Narrow"/>
        <family val="2"/>
      </rPr>
      <t xml:space="preserve">KOM220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</si>
  <si>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sz val="7"/>
        <color rgb="FF000000"/>
        <rFont val="Arial Narrow"/>
        <family val="2"/>
      </rPr>
      <t xml:space="preserve">KOM322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BM</t>
    </r>
  </si>
  <si>
    <r>
      <rPr>
        <sz val="7"/>
        <color rgb="FF000000"/>
        <rFont val="Arial Narrow"/>
        <family val="2"/>
      </rPr>
      <t xml:space="preserve">KOM331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BM</t>
    </r>
  </si>
  <si>
    <r>
      <rPr>
        <b/>
        <sz val="7"/>
        <color rgb="FF000000"/>
        <rFont val="Arial Narrow"/>
        <family val="2"/>
      </rPr>
      <t>0</t>
    </r>
    <r>
      <rPr>
        <b/>
        <sz val="7"/>
        <color rgb="FF000000"/>
        <rFont val="Arial Narrow"/>
        <family val="2"/>
      </rPr>
      <t xml:space="preserve">  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12</t>
    </r>
  </si>
  <si>
    <r>
      <rPr>
        <sz val="7"/>
        <color rgb="FF000000"/>
        <rFont val="Arial Narrow"/>
        <family val="2"/>
      </rPr>
      <t xml:space="preserve">STK221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</si>
  <si>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MAT232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</si>
  <si>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MAT232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</si>
  <si>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MAT232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</si>
  <si>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IKK233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</si>
  <si>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KOM220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</si>
  <si>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KOM220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</si>
  <si>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b/>
        <sz val="7"/>
        <color rgb="FF000000"/>
        <rFont val="Arial Narrow"/>
        <family val="2"/>
      </rPr>
      <t>3.77</t>
    </r>
  </si>
  <si>
    <r>
      <rPr>
        <sz val="7"/>
        <color rgb="FF000000"/>
        <rFont val="Arial Narrow"/>
        <family val="2"/>
      </rPr>
      <t xml:space="preserve">MAN111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</si>
  <si>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MAT232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</si>
  <si>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b/>
        <sz val="7"/>
        <color rgb="FF000000"/>
        <rFont val="Arial Narrow"/>
        <family val="2"/>
      </rPr>
      <t>2.27</t>
    </r>
  </si>
  <si>
    <r>
      <rPr>
        <sz val="7"/>
        <color rgb="FF000000"/>
        <rFont val="Arial Narrow"/>
        <family val="2"/>
      </rPr>
      <t xml:space="preserve">STK221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</si>
  <si>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t>AGB100</t>
  </si>
  <si>
    <t>A</t>
  </si>
  <si>
    <t>B</t>
  </si>
  <si>
    <t>AB</t>
  </si>
  <si>
    <t>IPB107</t>
  </si>
  <si>
    <t>C</t>
  </si>
  <si>
    <t>FIS100</t>
  </si>
  <si>
    <t>D</t>
  </si>
  <si>
    <t>BC</t>
  </si>
  <si>
    <t>IPB101</t>
  </si>
  <si>
    <t>IPB103</t>
  </si>
  <si>
    <t>IPB108</t>
  </si>
  <si>
    <t>IPB102</t>
  </si>
  <si>
    <t>IPB111</t>
  </si>
  <si>
    <t>IPB112</t>
  </si>
  <si>
    <t>KPM130</t>
  </si>
  <si>
    <t>MAT100</t>
  </si>
  <si>
    <t>E</t>
  </si>
  <si>
    <r>
      <t xml:space="preserve">IPB108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</si>
  <si>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t>BIO100</t>
  </si>
  <si>
    <t>EKO100</t>
  </si>
  <si>
    <t>IPB100</t>
  </si>
  <si>
    <t>IPB106</t>
  </si>
  <si>
    <t>KIM101</t>
  </si>
  <si>
    <t>KOM101</t>
  </si>
  <si>
    <t>KOM201</t>
  </si>
  <si>
    <t>MAT103</t>
  </si>
  <si>
    <t xml:space="preserve">B </t>
  </si>
  <si>
    <t>1</t>
  </si>
  <si>
    <t>3</t>
  </si>
  <si>
    <t>2</t>
  </si>
  <si>
    <t>2.5</t>
  </si>
  <si>
    <t>3.5</t>
  </si>
  <si>
    <t>4</t>
  </si>
  <si>
    <t>Class</t>
  </si>
  <si>
    <t>Kode MK</t>
  </si>
  <si>
    <t>Nama MK</t>
  </si>
  <si>
    <t>Pengantar Kewirausahaan</t>
  </si>
  <si>
    <t>Pengantar Matematika</t>
  </si>
  <si>
    <t>Sosiologi Umum</t>
  </si>
  <si>
    <t>Olahraga dan Seni</t>
  </si>
  <si>
    <t>Pendidikan Pancasila</t>
  </si>
  <si>
    <t>Bahasa Inggris</t>
  </si>
  <si>
    <t>Pengantar Ilmu Pertanian</t>
  </si>
  <si>
    <t>Agama</t>
  </si>
  <si>
    <t>Fisika</t>
  </si>
  <si>
    <t>Penerapan Komputer</t>
  </si>
  <si>
    <t>Kalkulus</t>
  </si>
  <si>
    <t>Algoritme</t>
  </si>
  <si>
    <t>Bahasa Indonesia</t>
  </si>
  <si>
    <t>Ekonomi Umum</t>
  </si>
  <si>
    <t>Semester</t>
  </si>
  <si>
    <t>Kelas</t>
  </si>
  <si>
    <t>Low Risk</t>
  </si>
  <si>
    <t>Medium Risk</t>
  </si>
  <si>
    <t>High Risk</t>
  </si>
  <si>
    <t>Very High Risk</t>
  </si>
  <si>
    <t>Range</t>
  </si>
  <si>
    <t>IPK&gt;=3.38</t>
  </si>
  <si>
    <t>2.76 s/d 3.37</t>
  </si>
  <si>
    <t>2.14 s/d 3.37</t>
  </si>
  <si>
    <t>IPK&lt;=2.13</t>
  </si>
  <si>
    <t>IPK</t>
  </si>
  <si>
    <t>Total SKS</t>
  </si>
  <si>
    <t>TOTAL SKS</t>
  </si>
  <si>
    <t>sks</t>
  </si>
  <si>
    <t>HighRisk</t>
  </si>
  <si>
    <t>VeryHighRisk</t>
  </si>
  <si>
    <t>MediumRisk</t>
  </si>
  <si>
    <t>LowRisk</t>
  </si>
  <si>
    <t>Biologi Dasar</t>
  </si>
  <si>
    <t>Kimia dasar</t>
  </si>
  <si>
    <t>KOM200</t>
  </si>
  <si>
    <t>FIS255</t>
  </si>
  <si>
    <t>BM</t>
  </si>
  <si>
    <t>IKK233</t>
  </si>
  <si>
    <t>KOM203</t>
  </si>
  <si>
    <t>KOM209</t>
  </si>
  <si>
    <t>KOM220</t>
  </si>
  <si>
    <t>MAT219</t>
  </si>
  <si>
    <t>KPM210</t>
  </si>
  <si>
    <t>STK202</t>
  </si>
  <si>
    <t>STK211</t>
  </si>
  <si>
    <t>KOM204</t>
  </si>
  <si>
    <t>AGB111</t>
  </si>
  <si>
    <t>FIS254</t>
  </si>
  <si>
    <t>KOM205</t>
  </si>
  <si>
    <t>IKK232</t>
  </si>
  <si>
    <t>AGB336</t>
  </si>
  <si>
    <t>IKK335</t>
  </si>
  <si>
    <t>KOM206</t>
  </si>
  <si>
    <t>KOM322</t>
  </si>
  <si>
    <t>KOM207</t>
  </si>
  <si>
    <t>KOM331</t>
  </si>
  <si>
    <t>KOM325</t>
  </si>
  <si>
    <t>STK221</t>
  </si>
  <si>
    <t>MAN111</t>
  </si>
  <si>
    <t>MAT232</t>
  </si>
  <si>
    <t>Dasar Pemrograman</t>
  </si>
  <si>
    <t>Rangkaian Digital</t>
  </si>
  <si>
    <t>Prasyarat</t>
  </si>
  <si>
    <t>Metode Statistika</t>
  </si>
  <si>
    <t>Aljabar Linier</t>
  </si>
  <si>
    <t>Pengantar Hitung Peluang</t>
  </si>
  <si>
    <t>Pengantar Matematika Komputasi</t>
  </si>
  <si>
    <t>3 dan 4</t>
  </si>
  <si>
    <t>Struktur Diskret</t>
  </si>
  <si>
    <t>Dasar dasar komunikasi</t>
  </si>
  <si>
    <t>KPM103</t>
  </si>
  <si>
    <r>
      <t xml:space="preserve">FIS255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</si>
  <si>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t>Perilaku Konsumen</t>
  </si>
  <si>
    <t xml:space="preserve">Bahasa Pemrograman </t>
  </si>
  <si>
    <t>KOM209,KOM200</t>
  </si>
  <si>
    <t>Struktur Diskret, Dasar Pemrograman</t>
  </si>
  <si>
    <t>Struktur Data</t>
  </si>
  <si>
    <t>KOM209,KOM201</t>
  </si>
  <si>
    <t>Komputasi Numerik</t>
  </si>
  <si>
    <t>4 dan 5</t>
  </si>
  <si>
    <t>Rekayasa Perangkat Lunak</t>
  </si>
  <si>
    <t>KOM101 / KOM202</t>
  </si>
  <si>
    <t>Algoritme / Pengantar Hitung Peluang</t>
  </si>
  <si>
    <t>Pemrograman Linier</t>
  </si>
  <si>
    <t>Elektronika Analog</t>
  </si>
  <si>
    <t xml:space="preserve"> </t>
  </si>
  <si>
    <t>Pengantar Manajemen</t>
  </si>
  <si>
    <t>Metode Kuantitatif</t>
  </si>
  <si>
    <t>5 (buku panduan) tapi data sms4</t>
  </si>
  <si>
    <t>Organisasi dan Arsitektur Komputer</t>
  </si>
  <si>
    <t>Basis Data</t>
  </si>
  <si>
    <t>Manajemen Keuangan Konsumen</t>
  </si>
  <si>
    <t>Pengantar Ekonomi Keluarga</t>
  </si>
  <si>
    <t>Dasar-dasar bisnis</t>
  </si>
  <si>
    <t xml:space="preserve">Elektronika Digital </t>
  </si>
  <si>
    <t>Koperasi dan Kelembagaan Agribisnis</t>
  </si>
  <si>
    <t xml:space="preserve">Biologi Dasar </t>
  </si>
  <si>
    <t>Interdep</t>
  </si>
  <si>
    <t>Minor dan SC</t>
  </si>
  <si>
    <t>SC</t>
  </si>
  <si>
    <t>Minor DM</t>
  </si>
  <si>
    <r>
      <t xml:space="preserve">KOM322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</si>
  <si>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t>0</t>
  </si>
  <si>
    <t>CLASS</t>
  </si>
  <si>
    <t>Node</t>
  </si>
  <si>
    <t>Jumlah Kasus(S)</t>
  </si>
  <si>
    <t>LR</t>
  </si>
  <si>
    <t>MR</t>
  </si>
  <si>
    <t>HR</t>
  </si>
  <si>
    <t>VHR</t>
  </si>
  <si>
    <t>Entropy</t>
  </si>
  <si>
    <t xml:space="preserve">Total </t>
  </si>
  <si>
    <t>AGRIBISNIS</t>
  </si>
  <si>
    <t>-</t>
  </si>
  <si>
    <t>Gain</t>
  </si>
  <si>
    <t>Total</t>
  </si>
  <si>
    <t>No</t>
  </si>
  <si>
    <t>Yes</t>
  </si>
  <si>
    <t>Outlook</t>
  </si>
  <si>
    <t>Sunny</t>
  </si>
  <si>
    <t>Overcast</t>
  </si>
  <si>
    <t>Rainy</t>
  </si>
  <si>
    <t>Temperature</t>
  </si>
  <si>
    <t>hot</t>
  </si>
  <si>
    <t>mild</t>
  </si>
  <si>
    <t>cold</t>
  </si>
  <si>
    <t>KOM202</t>
  </si>
  <si>
    <t>MAT217</t>
  </si>
  <si>
    <t>MAT221</t>
  </si>
  <si>
    <t>KOM208</t>
  </si>
  <si>
    <t>KOM342</t>
  </si>
  <si>
    <t>Algoritme Bioinformatika</t>
  </si>
  <si>
    <t>Teori Bahasa dan Otomata</t>
  </si>
  <si>
    <t>Organisasi Komputer</t>
  </si>
  <si>
    <t>Matematika Diskret</t>
  </si>
  <si>
    <t>Kalkulus lanjut</t>
  </si>
  <si>
    <t>Algoritme dan pemrograman</t>
  </si>
  <si>
    <t xml:space="preserve">Semester </t>
  </si>
  <si>
    <t>Teknik Optimasi untuk Komputasi</t>
  </si>
  <si>
    <t>Bahasa Pemrograman</t>
  </si>
  <si>
    <t>Struktur Diskret dan Dasar Pemrograman</t>
  </si>
  <si>
    <t>Algoritme / Algoritme dan Pemrograman</t>
  </si>
  <si>
    <t>Mata Kuliah</t>
  </si>
  <si>
    <t>Angkatan</t>
  </si>
  <si>
    <t>CLASSV2</t>
  </si>
  <si>
    <t>CLASSV1</t>
  </si>
  <si>
    <t>CLASSV3</t>
  </si>
  <si>
    <t>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</si>
</sst>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  <family val="2"/>
      <charset val="204"/>
    </font>
    <font>
      <b/>
      <sz val="10"/>
      <color rgb="FF000000"/>
      <name val="Times New Roman"/>
      <family val="1"/>
    </font>
    <font>
      <b/>
      <sz val="12"/>
      <color rgb="FF000000"/>
      <name val="Arial"/>
      <family val="2"/>
    </font>
    <font>
      <b/>
      <sz val="12"/>
      <color rgb="FF000000"/>
      <name val="Times New Roman"/>
      <family val="1"/>
    </font>
    <font>
      <b/>
      <sz val="7"/>
      <color rgb="FF000000"/>
      <name val="Arial Narrow"/>
      <family val="2"/>
    </font>
    <font>
      <b/>
      <sz val="8"/>
      <color rgb="FF000000"/>
      <name val="Arial Narrow"/>
      <family val="2"/>
    </font>
    <font>
      <sz val="7"/>
      <color rgb="FF000000"/>
      <name val="Arial Narrow"/>
      <family val="2"/>
    </font>
    <font>
      <i/>
      <sz val="7"/>
      <color rgb="FF000000"/>
      <name val="Arial Narrow"/>
      <family val="2"/>
    </font>
    <font>
      <sz val="10"/>
      <color rgb="FF000000"/>
      <name val="Calibri"/>
      <family val="2"/>
      <charset val="204"/>
    </font>
    <font>
      <sz val="8"/>
      <color rgb="FF000000"/>
      <name val="Lucida Sans"/>
      <family val="2"/>
    </font>
    <font>
      <sz val="11"/>
      <color rgb="FF000000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rgb="FFCFD4D8"/>
      </right>
      <top/>
      <bottom style="medium">
        <color rgb="FFCFD4D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4" fillId="2" borderId="1" xfId="0" applyFont="1" applyFill="1" applyBorder="1" applyAlignment="1">
      <alignment horizontal="center" vertical="top"/>
    </xf>
    <xf numFmtId="0" fontId="4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6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/>
    </xf>
    <xf numFmtId="0" fontId="8" fillId="0" borderId="0" xfId="0" applyFont="1"/>
    <xf numFmtId="0" fontId="4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0" fillId="3" borderId="0" xfId="0" applyFill="1"/>
    <xf numFmtId="0" fontId="6" fillId="0" borderId="4" xfId="0" applyFont="1" applyBorder="1" applyAlignment="1">
      <alignment horizontal="left" vertical="top" wrapText="1"/>
    </xf>
    <xf numFmtId="0" fontId="0" fillId="0" borderId="4" xfId="0" applyBorder="1"/>
    <xf numFmtId="0" fontId="0" fillId="0" borderId="4" xfId="0" applyBorder="1" applyAlignment="1">
      <alignment horizontal="left" vertical="top" wrapText="1"/>
    </xf>
    <xf numFmtId="0" fontId="0" fillId="5" borderId="0" xfId="0" applyFill="1"/>
    <xf numFmtId="0" fontId="0" fillId="6" borderId="0" xfId="0" applyFill="1"/>
    <xf numFmtId="0" fontId="6" fillId="0" borderId="0" xfId="0" applyFont="1" applyBorder="1" applyAlignment="1">
      <alignment horizontal="left" vertical="top" wrapText="1"/>
    </xf>
    <xf numFmtId="0" fontId="0" fillId="0" borderId="4" xfId="0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0" xfId="0" applyFill="1"/>
    <xf numFmtId="0" fontId="0" fillId="4" borderId="5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6" fillId="8" borderId="0" xfId="0" applyFont="1" applyFill="1" applyBorder="1" applyAlignment="1">
      <alignment horizontal="left" vertical="top" wrapText="1"/>
    </xf>
    <xf numFmtId="2" fontId="0" fillId="4" borderId="0" xfId="0" applyNumberForma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9" borderId="0" xfId="0" applyFill="1"/>
    <xf numFmtId="0" fontId="0" fillId="7" borderId="4" xfId="0" applyFill="1" applyBorder="1"/>
    <xf numFmtId="0" fontId="0" fillId="9" borderId="4" xfId="0" applyFill="1" applyBorder="1"/>
    <xf numFmtId="0" fontId="6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/>
    <xf numFmtId="0" fontId="0" fillId="3" borderId="4" xfId="0" applyFill="1" applyBorder="1"/>
    <xf numFmtId="0" fontId="0" fillId="7" borderId="5" xfId="0" applyFill="1" applyBorder="1"/>
    <xf numFmtId="0" fontId="0" fillId="0" borderId="6" xfId="0" applyBorder="1"/>
    <xf numFmtId="0" fontId="0" fillId="4" borderId="7" xfId="0" applyFill="1" applyBorder="1" applyAlignment="1">
      <alignment horizontal="center"/>
    </xf>
    <xf numFmtId="0" fontId="0" fillId="0" borderId="0" xfId="0" applyBorder="1"/>
    <xf numFmtId="0" fontId="0" fillId="3" borderId="5" xfId="0" applyFill="1" applyBorder="1" applyAlignment="1">
      <alignment horizontal="center"/>
    </xf>
    <xf numFmtId="0" fontId="0" fillId="5" borderId="4" xfId="0" applyFill="1" applyBorder="1"/>
    <xf numFmtId="0" fontId="0" fillId="8" borderId="4" xfId="0" applyFill="1" applyBorder="1"/>
    <xf numFmtId="0" fontId="9" fillId="10" borderId="8" xfId="0" applyFont="1" applyFill="1" applyBorder="1" applyAlignment="1">
      <alignment horizontal="right" vertical="center"/>
    </xf>
    <xf numFmtId="0" fontId="9" fillId="10" borderId="8" xfId="0" applyFont="1" applyFill="1" applyBorder="1" applyAlignment="1">
      <alignment vertical="center"/>
    </xf>
    <xf numFmtId="0" fontId="9" fillId="11" borderId="8" xfId="0" applyFont="1" applyFill="1" applyBorder="1" applyAlignment="1">
      <alignment horizontal="right" vertical="center"/>
    </xf>
    <xf numFmtId="0" fontId="9" fillId="11" borderId="8" xfId="0" applyFont="1" applyFill="1" applyBorder="1" applyAlignment="1">
      <alignment vertical="center"/>
    </xf>
    <xf numFmtId="0" fontId="10" fillId="0" borderId="0" xfId="0" applyFont="1" applyAlignment="1">
      <alignment horizontal="left"/>
    </xf>
    <xf numFmtId="0" fontId="0" fillId="7" borderId="9" xfId="0" applyFill="1" applyBorder="1"/>
    <xf numFmtId="0" fontId="10" fillId="0" borderId="4" xfId="0" applyFont="1" applyBorder="1" applyAlignment="1">
      <alignment horizontal="left"/>
    </xf>
    <xf numFmtId="0" fontId="10" fillId="0" borderId="4" xfId="0" applyFont="1" applyBorder="1"/>
    <xf numFmtId="0" fontId="10" fillId="7" borderId="4" xfId="0" applyFont="1" applyFill="1" applyBorder="1"/>
    <xf numFmtId="0" fontId="10" fillId="0" borderId="4" xfId="0" applyFont="1" applyBorder="1" applyAlignment="1">
      <alignment horizontal="center"/>
    </xf>
    <xf numFmtId="0" fontId="10" fillId="12" borderId="4" xfId="0" applyFont="1" applyFill="1" applyBorder="1"/>
    <xf numFmtId="2" fontId="0" fillId="0" borderId="0" xfId="0" applyNumberFormat="1"/>
    <xf numFmtId="0" fontId="0" fillId="7" borderId="0" xfId="0" applyFill="1" applyBorder="1"/>
    <xf numFmtId="0" fontId="0" fillId="0" borderId="0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10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2692038495188102E-2"/>
          <c:y val="0.19486111111111112"/>
          <c:w val="0.90286351706036749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bck_DM_OLAH_SMT3DAN4_OlahKelas!$V$93:$V$95</c:f>
              <c:numCache>
                <c:formatCode>General</c:formatCode>
                <c:ptCount val="3"/>
                <c:pt idx="0">
                  <c:v>27</c:v>
                </c:pt>
                <c:pt idx="1">
                  <c:v>33</c:v>
                </c:pt>
                <c:pt idx="2">
                  <c:v>28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307211040"/>
        <c:axId val="-1307218656"/>
      </c:barChart>
      <c:catAx>
        <c:axId val="-13072110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07218656"/>
        <c:crosses val="autoZero"/>
        <c:auto val="1"/>
        <c:lblAlgn val="ctr"/>
        <c:lblOffset val="100"/>
        <c:noMultiLvlLbl val="0"/>
      </c:catAx>
      <c:valAx>
        <c:axId val="-130721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07211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bck_DM_OLAH_SMT3DAN4_OlahKelas!$V$110:$V$112</c:f>
              <c:numCache>
                <c:formatCode>General</c:formatCode>
                <c:ptCount val="3"/>
                <c:pt idx="0">
                  <c:v>39</c:v>
                </c:pt>
                <c:pt idx="1">
                  <c:v>22</c:v>
                </c:pt>
                <c:pt idx="2">
                  <c:v>33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307213216"/>
        <c:axId val="-1307219744"/>
      </c:barChart>
      <c:catAx>
        <c:axId val="-1307213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07219744"/>
        <c:crosses val="autoZero"/>
        <c:auto val="1"/>
        <c:lblAlgn val="ctr"/>
        <c:lblOffset val="100"/>
        <c:noMultiLvlLbl val="0"/>
      </c:catAx>
      <c:valAx>
        <c:axId val="-130721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307213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571499</xdr:colOff>
      <xdr:row>103</xdr:row>
      <xdr:rowOff>43543</xdr:rowOff>
    </xdr:from>
    <xdr:to>
      <xdr:col>17</xdr:col>
      <xdr:colOff>244928</xdr:colOff>
      <xdr:row>117</xdr:row>
      <xdr:rowOff>119743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13608</xdr:colOff>
      <xdr:row>120</xdr:row>
      <xdr:rowOff>57150</xdr:rowOff>
    </xdr:from>
    <xdr:to>
      <xdr:col>17</xdr:col>
      <xdr:colOff>299358</xdr:colOff>
      <xdr:row>134</xdr:row>
      <xdr:rowOff>133350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5"/>
  <sheetViews>
    <sheetView topLeftCell="A10" workbookViewId="0">
      <selection activeCell="D15" sqref="D15"/>
    </sheetView>
  </sheetViews>
  <sheetFormatPr defaultRowHeight="15" x14ac:dyDescent="0.25"/>
  <cols>
    <col min="1" max="1" width="4" customWidth="1"/>
    <col min="2" max="2" width="32.7109375" customWidth="1"/>
    <col min="3" max="4" width="7.28515625" customWidth="1"/>
    <col min="5" max="5" width="7.7109375" customWidth="1"/>
    <col min="6" max="8" width="7.28515625" customWidth="1"/>
    <col min="9" max="9" width="7" customWidth="1"/>
    <col min="10" max="10" width="7.7109375" customWidth="1"/>
    <col min="11" max="11" width="7" customWidth="1"/>
    <col min="12" max="12" width="8" customWidth="1"/>
    <col min="13" max="13" width="8.140625" customWidth="1"/>
    <col min="14" max="14" width="8.28515625" customWidth="1"/>
    <col min="15" max="15" width="9" customWidth="1"/>
    <col min="16" max="16" width="8.7109375" customWidth="1"/>
    <col min="17" max="17" width="8.140625" customWidth="1"/>
    <col min="18" max="18" width="6.140625" customWidth="1"/>
    <col min="19" max="19" width="6.28515625" customWidth="1"/>
    <col min="20" max="20" width="6.140625" customWidth="1"/>
    <col min="21" max="21" width="6.7109375" customWidth="1"/>
    <col min="22" max="22" width="8" customWidth="1"/>
  </cols>
  <sheetData>
    <row r="1" spans="1:22" ht="47.1" customHeight="1" x14ac:dyDescent="0.25">
      <c r="A1" s="58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</row>
    <row r="2" spans="1:22" s="8" customFormat="1" ht="48.75" customHeight="1" x14ac:dyDescent="0.2">
      <c r="A2" s="58" t="s">
        <v>309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</row>
    <row r="3" spans="1:22" ht="16.899999999999999" customHeight="1" x14ac:dyDescent="0.25">
      <c r="A3" s="59" t="s">
        <v>1</v>
      </c>
      <c r="B3" s="60" t="s">
        <v>2</v>
      </c>
      <c r="C3" s="62" t="s">
        <v>3</v>
      </c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59" t="s">
        <v>4</v>
      </c>
      <c r="S3" s="59" t="s">
        <v>5</v>
      </c>
      <c r="T3" s="59" t="s">
        <v>6</v>
      </c>
      <c r="U3" s="59" t="s">
        <v>7</v>
      </c>
      <c r="V3" s="59" t="s">
        <v>8</v>
      </c>
    </row>
    <row r="4" spans="1:22" ht="18.600000000000001" customHeight="1" x14ac:dyDescent="0.25">
      <c r="A4" s="59" t="s">
        <v>1</v>
      </c>
      <c r="B4" s="61" t="s">
        <v>2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1">
        <v>9</v>
      </c>
      <c r="L4" s="1">
        <v>10</v>
      </c>
      <c r="M4" s="1">
        <v>11</v>
      </c>
      <c r="N4" s="1">
        <v>12</v>
      </c>
      <c r="O4" s="1">
        <v>13</v>
      </c>
      <c r="P4" s="1">
        <v>14</v>
      </c>
      <c r="Q4" s="1">
        <v>15</v>
      </c>
      <c r="R4" s="59" t="s">
        <v>4</v>
      </c>
      <c r="S4" s="59" t="s">
        <v>5</v>
      </c>
      <c r="T4" s="59" t="s">
        <v>6</v>
      </c>
      <c r="U4" s="59" t="s">
        <v>7</v>
      </c>
      <c r="V4" s="59" t="s">
        <v>8</v>
      </c>
    </row>
    <row r="5" spans="1:22" ht="21" customHeight="1" x14ac:dyDescent="0.25">
      <c r="A5" s="7">
        <v>19</v>
      </c>
      <c r="B5" s="3"/>
      <c r="C5" s="4" t="s">
        <v>218</v>
      </c>
      <c r="D5" s="6" t="s">
        <v>253</v>
      </c>
      <c r="E5" s="6" t="s">
        <v>262</v>
      </c>
      <c r="F5" s="6" t="s">
        <v>233</v>
      </c>
      <c r="G5" s="6" t="s">
        <v>222</v>
      </c>
      <c r="H5" s="4" t="s">
        <v>223</v>
      </c>
      <c r="I5" s="4" t="s">
        <v>235</v>
      </c>
      <c r="J5" s="5"/>
      <c r="K5" s="5"/>
      <c r="L5" s="5"/>
      <c r="M5" s="5"/>
      <c r="N5" s="5"/>
      <c r="O5" s="5"/>
      <c r="P5" s="5"/>
      <c r="Q5" s="5"/>
      <c r="R5" s="2" t="s">
        <v>225</v>
      </c>
      <c r="S5" s="2" t="s">
        <v>106</v>
      </c>
      <c r="T5" s="2" t="s">
        <v>226</v>
      </c>
      <c r="U5" s="2" t="s">
        <v>106</v>
      </c>
      <c r="V5" s="2" t="s">
        <v>11</v>
      </c>
    </row>
    <row r="6" spans="1:22" ht="21" customHeight="1" x14ac:dyDescent="0.25">
      <c r="A6" s="7">
        <v>23</v>
      </c>
      <c r="B6" s="3"/>
      <c r="C6" s="4" t="s">
        <v>218</v>
      </c>
      <c r="D6" s="6" t="s">
        <v>268</v>
      </c>
      <c r="E6" s="6" t="s">
        <v>243</v>
      </c>
      <c r="F6" s="6" t="s">
        <v>286</v>
      </c>
      <c r="G6" s="6" t="s">
        <v>269</v>
      </c>
      <c r="H6" s="6" t="s">
        <v>246</v>
      </c>
      <c r="I6" s="4" t="s">
        <v>287</v>
      </c>
      <c r="J6" s="6" t="s">
        <v>270</v>
      </c>
      <c r="K6" s="5"/>
      <c r="L6" s="5"/>
      <c r="M6" s="5"/>
      <c r="N6" s="5"/>
      <c r="O6" s="5"/>
      <c r="P6" s="5"/>
      <c r="Q6" s="5"/>
      <c r="R6" s="2" t="s">
        <v>249</v>
      </c>
      <c r="S6" s="2" t="s">
        <v>288</v>
      </c>
      <c r="T6" s="2" t="s">
        <v>250</v>
      </c>
      <c r="U6" s="2" t="s">
        <v>288</v>
      </c>
      <c r="V6" s="2" t="s">
        <v>11</v>
      </c>
    </row>
    <row r="7" spans="1:22" ht="21" customHeight="1" x14ac:dyDescent="0.25">
      <c r="A7" s="7">
        <v>33</v>
      </c>
      <c r="B7" s="3"/>
      <c r="C7" s="4" t="s">
        <v>218</v>
      </c>
      <c r="D7" s="6" t="s">
        <v>231</v>
      </c>
      <c r="E7" s="4" t="s">
        <v>228</v>
      </c>
      <c r="F7" s="6" t="s">
        <v>251</v>
      </c>
      <c r="G7" s="6" t="s">
        <v>222</v>
      </c>
      <c r="H7" s="4" t="s">
        <v>223</v>
      </c>
      <c r="I7" s="4" t="s">
        <v>224</v>
      </c>
      <c r="J7" s="5"/>
      <c r="K7" s="5"/>
      <c r="L7" s="5"/>
      <c r="M7" s="5"/>
      <c r="N7" s="5"/>
      <c r="O7" s="5"/>
      <c r="P7" s="5"/>
      <c r="Q7" s="5"/>
      <c r="R7" s="2" t="s">
        <v>225</v>
      </c>
      <c r="S7" s="2" t="s">
        <v>116</v>
      </c>
      <c r="T7" s="2" t="s">
        <v>226</v>
      </c>
      <c r="U7" s="2" t="s">
        <v>116</v>
      </c>
      <c r="V7" s="2" t="s">
        <v>11</v>
      </c>
    </row>
    <row r="8" spans="1:22" ht="21" customHeight="1" x14ac:dyDescent="0.25">
      <c r="A8" s="7">
        <v>36</v>
      </c>
      <c r="B8" s="3"/>
      <c r="C8" s="4" t="s">
        <v>218</v>
      </c>
      <c r="D8" s="6" t="s">
        <v>253</v>
      </c>
      <c r="E8" s="4" t="s">
        <v>228</v>
      </c>
      <c r="F8" s="6" t="s">
        <v>233</v>
      </c>
      <c r="G8" s="6" t="s">
        <v>222</v>
      </c>
      <c r="H8" s="4" t="s">
        <v>234</v>
      </c>
      <c r="I8" s="4" t="s">
        <v>235</v>
      </c>
      <c r="J8" s="5"/>
      <c r="K8" s="5"/>
      <c r="L8" s="5"/>
      <c r="M8" s="5"/>
      <c r="N8" s="5"/>
      <c r="O8" s="5"/>
      <c r="P8" s="5"/>
      <c r="Q8" s="5"/>
      <c r="R8" s="2" t="s">
        <v>225</v>
      </c>
      <c r="S8" s="2" t="s">
        <v>37</v>
      </c>
      <c r="T8" s="2" t="s">
        <v>226</v>
      </c>
      <c r="U8" s="2" t="s">
        <v>37</v>
      </c>
      <c r="V8" s="2" t="s">
        <v>11</v>
      </c>
    </row>
    <row r="9" spans="1:22" ht="21" customHeight="1" x14ac:dyDescent="0.25">
      <c r="A9" s="7">
        <v>39</v>
      </c>
      <c r="B9" s="3"/>
      <c r="C9" s="4" t="s">
        <v>218</v>
      </c>
      <c r="D9" s="6" t="s">
        <v>241</v>
      </c>
      <c r="E9" s="4" t="s">
        <v>228</v>
      </c>
      <c r="F9" s="6" t="s">
        <v>221</v>
      </c>
      <c r="G9" s="6" t="s">
        <v>222</v>
      </c>
      <c r="H9" s="4" t="s">
        <v>239</v>
      </c>
      <c r="I9" s="4" t="s">
        <v>224</v>
      </c>
      <c r="J9" s="5"/>
      <c r="K9" s="5"/>
      <c r="L9" s="5"/>
      <c r="M9" s="5"/>
      <c r="N9" s="5"/>
      <c r="O9" s="5"/>
      <c r="P9" s="5"/>
      <c r="Q9" s="5"/>
      <c r="R9" s="2" t="s">
        <v>225</v>
      </c>
      <c r="S9" s="2" t="s">
        <v>75</v>
      </c>
      <c r="T9" s="2" t="s">
        <v>226</v>
      </c>
      <c r="U9" s="2" t="s">
        <v>75</v>
      </c>
      <c r="V9" s="2" t="s">
        <v>11</v>
      </c>
    </row>
    <row r="10" spans="1:22" ht="21" customHeight="1" x14ac:dyDescent="0.25">
      <c r="A10" s="7">
        <v>62</v>
      </c>
      <c r="B10" s="3"/>
      <c r="C10" s="4" t="s">
        <v>218</v>
      </c>
      <c r="D10" s="6" t="s">
        <v>253</v>
      </c>
      <c r="E10" s="4" t="s">
        <v>228</v>
      </c>
      <c r="F10" s="6" t="s">
        <v>251</v>
      </c>
      <c r="G10" s="6" t="s">
        <v>222</v>
      </c>
      <c r="H10" s="4" t="s">
        <v>234</v>
      </c>
      <c r="I10" s="4" t="s">
        <v>254</v>
      </c>
      <c r="J10" s="5"/>
      <c r="K10" s="5"/>
      <c r="L10" s="5"/>
      <c r="M10" s="5"/>
      <c r="N10" s="5"/>
      <c r="O10" s="5"/>
      <c r="P10" s="5"/>
      <c r="Q10" s="5"/>
      <c r="R10" s="2" t="s">
        <v>225</v>
      </c>
      <c r="S10" s="2" t="s">
        <v>43</v>
      </c>
      <c r="T10" s="2" t="s">
        <v>226</v>
      </c>
      <c r="U10" s="2" t="s">
        <v>43</v>
      </c>
      <c r="V10" s="2" t="s">
        <v>11</v>
      </c>
    </row>
    <row r="11" spans="1:22" ht="21" customHeight="1" x14ac:dyDescent="0.25">
      <c r="A11" s="7">
        <v>64</v>
      </c>
      <c r="B11" s="3"/>
      <c r="C11" s="4" t="s">
        <v>218</v>
      </c>
      <c r="D11" s="6" t="s">
        <v>231</v>
      </c>
      <c r="E11" s="4" t="s">
        <v>228</v>
      </c>
      <c r="F11" s="6" t="s">
        <v>251</v>
      </c>
      <c r="G11" s="6" t="s">
        <v>222</v>
      </c>
      <c r="H11" s="4" t="s">
        <v>239</v>
      </c>
      <c r="I11" s="4" t="s">
        <v>224</v>
      </c>
      <c r="J11" s="5"/>
      <c r="K11" s="5"/>
      <c r="L11" s="5"/>
      <c r="M11" s="5"/>
      <c r="N11" s="5"/>
      <c r="O11" s="5"/>
      <c r="P11" s="5"/>
      <c r="Q11" s="5"/>
      <c r="R11" s="2" t="s">
        <v>225</v>
      </c>
      <c r="S11" s="2" t="s">
        <v>209</v>
      </c>
      <c r="T11" s="2" t="s">
        <v>226</v>
      </c>
      <c r="U11" s="2" t="s">
        <v>209</v>
      </c>
      <c r="V11" s="2" t="s">
        <v>11</v>
      </c>
    </row>
    <row r="12" spans="1:22" ht="21" customHeight="1" x14ac:dyDescent="0.25">
      <c r="A12" s="7">
        <v>80</v>
      </c>
      <c r="B12" s="3"/>
      <c r="C12" s="4" t="s">
        <v>218</v>
      </c>
      <c r="D12" s="6" t="s">
        <v>242</v>
      </c>
      <c r="E12" s="6" t="s">
        <v>303</v>
      </c>
      <c r="F12" s="6" t="s">
        <v>253</v>
      </c>
      <c r="G12" s="6" t="s">
        <v>304</v>
      </c>
      <c r="H12" s="6" t="s">
        <v>283</v>
      </c>
      <c r="I12" s="6" t="s">
        <v>222</v>
      </c>
      <c r="J12" s="6" t="s">
        <v>223</v>
      </c>
      <c r="K12" s="4" t="s">
        <v>235</v>
      </c>
      <c r="L12" s="5"/>
      <c r="M12" s="5"/>
      <c r="N12" s="5"/>
      <c r="O12" s="5"/>
      <c r="P12" s="5"/>
      <c r="Q12" s="5"/>
      <c r="R12" s="2" t="s">
        <v>284</v>
      </c>
      <c r="S12" s="2" t="s">
        <v>37</v>
      </c>
      <c r="T12" s="2" t="s">
        <v>285</v>
      </c>
      <c r="U12" s="2" t="s">
        <v>37</v>
      </c>
      <c r="V12" s="2" t="s">
        <v>11</v>
      </c>
    </row>
    <row r="13" spans="1:22" ht="21" customHeight="1" x14ac:dyDescent="0.25">
      <c r="A13" s="7">
        <v>90</v>
      </c>
      <c r="B13" s="3"/>
      <c r="C13" s="4" t="s">
        <v>218</v>
      </c>
      <c r="D13" s="6" t="s">
        <v>231</v>
      </c>
      <c r="E13" s="4" t="s">
        <v>228</v>
      </c>
      <c r="F13" s="6" t="s">
        <v>251</v>
      </c>
      <c r="G13" s="6" t="s">
        <v>229</v>
      </c>
      <c r="H13" s="4" t="s">
        <v>223</v>
      </c>
      <c r="I13" s="4" t="s">
        <v>230</v>
      </c>
      <c r="J13" s="5"/>
      <c r="K13" s="5"/>
      <c r="L13" s="5"/>
      <c r="M13" s="5"/>
      <c r="N13" s="5"/>
      <c r="O13" s="5"/>
      <c r="P13" s="5"/>
      <c r="Q13" s="5"/>
      <c r="R13" s="2" t="s">
        <v>225</v>
      </c>
      <c r="S13" s="2" t="s">
        <v>75</v>
      </c>
      <c r="T13" s="2" t="s">
        <v>226</v>
      </c>
      <c r="U13" s="2" t="s">
        <v>75</v>
      </c>
      <c r="V13" s="2" t="s">
        <v>11</v>
      </c>
    </row>
    <row r="14" spans="1:22" ht="21" customHeight="1" x14ac:dyDescent="0.25">
      <c r="A14" s="7">
        <v>92</v>
      </c>
      <c r="B14" s="3"/>
      <c r="C14" s="4" t="s">
        <v>218</v>
      </c>
      <c r="D14" s="6" t="s">
        <v>231</v>
      </c>
      <c r="E14" s="6" t="s">
        <v>237</v>
      </c>
      <c r="F14" s="6" t="s">
        <v>221</v>
      </c>
      <c r="G14" s="6" t="s">
        <v>222</v>
      </c>
      <c r="H14" s="4" t="s">
        <v>255</v>
      </c>
      <c r="I14" s="4" t="s">
        <v>254</v>
      </c>
      <c r="J14" s="5"/>
      <c r="K14" s="5"/>
      <c r="L14" s="5"/>
      <c r="M14" s="5"/>
      <c r="N14" s="5"/>
      <c r="O14" s="5"/>
      <c r="P14" s="5"/>
      <c r="Q14" s="5"/>
      <c r="R14" s="2" t="s">
        <v>225</v>
      </c>
      <c r="S14" s="2" t="s">
        <v>40</v>
      </c>
      <c r="T14" s="2" t="s">
        <v>226</v>
      </c>
      <c r="U14" s="2" t="s">
        <v>40</v>
      </c>
      <c r="V14" s="2" t="s">
        <v>11</v>
      </c>
    </row>
    <row r="15" spans="1:22" ht="21" customHeight="1" x14ac:dyDescent="0.25">
      <c r="A15" s="7">
        <v>129</v>
      </c>
      <c r="B15" s="3"/>
      <c r="C15" s="4" t="s">
        <v>218</v>
      </c>
      <c r="D15" s="6" t="s">
        <v>294</v>
      </c>
      <c r="E15" s="6" t="s">
        <v>289</v>
      </c>
      <c r="F15" s="6" t="s">
        <v>275</v>
      </c>
      <c r="G15" s="6" t="s">
        <v>245</v>
      </c>
      <c r="H15" s="6" t="s">
        <v>246</v>
      </c>
      <c r="I15" s="4" t="s">
        <v>259</v>
      </c>
      <c r="J15" s="6" t="s">
        <v>300</v>
      </c>
      <c r="K15" s="5"/>
      <c r="L15" s="5"/>
      <c r="M15" s="5"/>
      <c r="N15" s="5"/>
      <c r="O15" s="5"/>
      <c r="P15" s="5"/>
      <c r="Q15" s="5"/>
      <c r="R15" s="2" t="s">
        <v>249</v>
      </c>
      <c r="S15" s="2" t="s">
        <v>164</v>
      </c>
      <c r="T15" s="2" t="s">
        <v>250</v>
      </c>
      <c r="U15" s="2" t="s">
        <v>164</v>
      </c>
      <c r="V15" s="2" t="s">
        <v>11</v>
      </c>
    </row>
    <row r="16" spans="1:22" ht="21" customHeight="1" x14ac:dyDescent="0.25">
      <c r="A16" s="7">
        <v>138</v>
      </c>
      <c r="B16" s="3"/>
      <c r="C16" s="4" t="s">
        <v>218</v>
      </c>
      <c r="D16" s="6" t="s">
        <v>231</v>
      </c>
      <c r="E16" s="4" t="s">
        <v>228</v>
      </c>
      <c r="F16" s="6" t="s">
        <v>233</v>
      </c>
      <c r="G16" s="6" t="s">
        <v>229</v>
      </c>
      <c r="H16" s="4" t="s">
        <v>239</v>
      </c>
      <c r="I16" s="4" t="s">
        <v>252</v>
      </c>
      <c r="J16" s="5"/>
      <c r="K16" s="5"/>
      <c r="L16" s="5"/>
      <c r="M16" s="5"/>
      <c r="N16" s="5"/>
      <c r="O16" s="5"/>
      <c r="P16" s="5"/>
      <c r="Q16" s="5"/>
      <c r="R16" s="2" t="s">
        <v>225</v>
      </c>
      <c r="S16" s="2" t="s">
        <v>116</v>
      </c>
      <c r="T16" s="2" t="s">
        <v>226</v>
      </c>
      <c r="U16" s="2" t="s">
        <v>116</v>
      </c>
      <c r="V16" s="2" t="s">
        <v>11</v>
      </c>
    </row>
    <row r="17" spans="1:22" ht="21" customHeight="1" x14ac:dyDescent="0.25">
      <c r="A17" s="7">
        <v>145</v>
      </c>
      <c r="B17" s="3"/>
      <c r="C17" s="4" t="s">
        <v>218</v>
      </c>
      <c r="D17" s="6" t="s">
        <v>219</v>
      </c>
      <c r="E17" s="6" t="s">
        <v>237</v>
      </c>
      <c r="F17" s="6" t="s">
        <v>251</v>
      </c>
      <c r="G17" s="6" t="s">
        <v>222</v>
      </c>
      <c r="H17" s="4" t="s">
        <v>223</v>
      </c>
      <c r="I17" s="4" t="s">
        <v>252</v>
      </c>
      <c r="J17" s="5"/>
      <c r="K17" s="5"/>
      <c r="L17" s="5"/>
      <c r="M17" s="5"/>
      <c r="N17" s="5"/>
      <c r="O17" s="5"/>
      <c r="P17" s="5"/>
      <c r="Q17" s="5"/>
      <c r="R17" s="2" t="s">
        <v>225</v>
      </c>
      <c r="S17" s="2" t="s">
        <v>71</v>
      </c>
      <c r="T17" s="2" t="s">
        <v>226</v>
      </c>
      <c r="U17" s="2" t="s">
        <v>71</v>
      </c>
      <c r="V17" s="2" t="s">
        <v>11</v>
      </c>
    </row>
    <row r="18" spans="1:22" ht="21" customHeight="1" x14ac:dyDescent="0.25">
      <c r="A18" s="7">
        <v>149</v>
      </c>
      <c r="B18" s="3"/>
      <c r="C18" s="4" t="s">
        <v>218</v>
      </c>
      <c r="D18" s="6" t="s">
        <v>231</v>
      </c>
      <c r="E18" s="4" t="s">
        <v>232</v>
      </c>
      <c r="F18" s="6" t="s">
        <v>233</v>
      </c>
      <c r="G18" s="6" t="s">
        <v>222</v>
      </c>
      <c r="H18" s="4" t="s">
        <v>234</v>
      </c>
      <c r="I18" s="4" t="s">
        <v>235</v>
      </c>
      <c r="J18" s="5"/>
      <c r="K18" s="5"/>
      <c r="L18" s="5"/>
      <c r="M18" s="5"/>
      <c r="N18" s="5"/>
      <c r="O18" s="5"/>
      <c r="P18" s="5"/>
      <c r="Q18" s="5"/>
      <c r="R18" s="2" t="s">
        <v>225</v>
      </c>
      <c r="S18" s="2" t="s">
        <v>37</v>
      </c>
      <c r="T18" s="2" t="s">
        <v>226</v>
      </c>
      <c r="U18" s="2" t="s">
        <v>37</v>
      </c>
      <c r="V18" s="2" t="s">
        <v>11</v>
      </c>
    </row>
    <row r="19" spans="1:22" ht="21" customHeight="1" x14ac:dyDescent="0.25">
      <c r="A19" s="7">
        <v>152</v>
      </c>
      <c r="B19" s="3"/>
      <c r="C19" s="4" t="s">
        <v>218</v>
      </c>
      <c r="D19" s="6" t="s">
        <v>241</v>
      </c>
      <c r="E19" s="4" t="s">
        <v>228</v>
      </c>
      <c r="F19" s="6" t="s">
        <v>233</v>
      </c>
      <c r="G19" s="6" t="s">
        <v>229</v>
      </c>
      <c r="H19" s="4" t="s">
        <v>255</v>
      </c>
      <c r="I19" s="4" t="s">
        <v>224</v>
      </c>
      <c r="J19" s="5"/>
      <c r="K19" s="5"/>
      <c r="L19" s="5"/>
      <c r="M19" s="5"/>
      <c r="N19" s="5"/>
      <c r="O19" s="5"/>
      <c r="P19" s="5"/>
      <c r="Q19" s="5"/>
      <c r="R19" s="2" t="s">
        <v>225</v>
      </c>
      <c r="S19" s="2" t="s">
        <v>92</v>
      </c>
      <c r="T19" s="2" t="s">
        <v>226</v>
      </c>
      <c r="U19" s="2" t="s">
        <v>92</v>
      </c>
      <c r="V19" s="2" t="s">
        <v>11</v>
      </c>
    </row>
    <row r="20" spans="1:22" ht="21" customHeight="1" x14ac:dyDescent="0.25">
      <c r="A20" s="7">
        <v>158</v>
      </c>
      <c r="B20" s="3"/>
      <c r="C20" s="4" t="s">
        <v>218</v>
      </c>
      <c r="D20" s="6" t="s">
        <v>291</v>
      </c>
      <c r="E20" s="4" t="s">
        <v>257</v>
      </c>
      <c r="F20" s="6" t="s">
        <v>275</v>
      </c>
      <c r="G20" s="6" t="s">
        <v>276</v>
      </c>
      <c r="H20" s="6" t="s">
        <v>246</v>
      </c>
      <c r="I20" s="4" t="s">
        <v>259</v>
      </c>
      <c r="J20" s="6" t="s">
        <v>266</v>
      </c>
      <c r="K20" s="5"/>
      <c r="L20" s="5"/>
      <c r="M20" s="5"/>
      <c r="N20" s="5"/>
      <c r="O20" s="5"/>
      <c r="P20" s="5"/>
      <c r="Q20" s="5"/>
      <c r="R20" s="2" t="s">
        <v>249</v>
      </c>
      <c r="S20" s="2" t="s">
        <v>75</v>
      </c>
      <c r="T20" s="2" t="s">
        <v>250</v>
      </c>
      <c r="U20" s="2" t="s">
        <v>75</v>
      </c>
      <c r="V20" s="2" t="s">
        <v>11</v>
      </c>
    </row>
    <row r="21" spans="1:22" ht="21" customHeight="1" x14ac:dyDescent="0.25">
      <c r="A21" s="7">
        <v>163</v>
      </c>
      <c r="B21" s="3"/>
      <c r="C21" s="4" t="s">
        <v>218</v>
      </c>
      <c r="D21" s="6" t="s">
        <v>294</v>
      </c>
      <c r="E21" s="4" t="s">
        <v>292</v>
      </c>
      <c r="F21" s="6" t="s">
        <v>275</v>
      </c>
      <c r="G21" s="6" t="s">
        <v>245</v>
      </c>
      <c r="H21" s="6" t="s">
        <v>246</v>
      </c>
      <c r="I21" s="4" t="s">
        <v>280</v>
      </c>
      <c r="J21" s="6" t="s">
        <v>278</v>
      </c>
      <c r="K21" s="5"/>
      <c r="L21" s="5"/>
      <c r="M21" s="5"/>
      <c r="N21" s="5"/>
      <c r="O21" s="5"/>
      <c r="P21" s="5"/>
      <c r="Q21" s="5"/>
      <c r="R21" s="2" t="s">
        <v>249</v>
      </c>
      <c r="S21" s="2" t="s">
        <v>202</v>
      </c>
      <c r="T21" s="2" t="s">
        <v>250</v>
      </c>
      <c r="U21" s="2" t="s">
        <v>202</v>
      </c>
      <c r="V21" s="2" t="s">
        <v>11</v>
      </c>
    </row>
    <row r="22" spans="1:22" ht="21" customHeight="1" x14ac:dyDescent="0.25">
      <c r="A22" s="7">
        <v>166</v>
      </c>
      <c r="B22" s="3"/>
      <c r="C22" s="4" t="s">
        <v>218</v>
      </c>
      <c r="D22" s="6" t="s">
        <v>241</v>
      </c>
      <c r="E22" s="6" t="s">
        <v>237</v>
      </c>
      <c r="F22" s="6" t="s">
        <v>260</v>
      </c>
      <c r="G22" s="6" t="s">
        <v>222</v>
      </c>
      <c r="H22" s="4" t="s">
        <v>223</v>
      </c>
      <c r="I22" s="4" t="s">
        <v>230</v>
      </c>
      <c r="J22" s="5"/>
      <c r="K22" s="5"/>
      <c r="L22" s="5"/>
      <c r="M22" s="5"/>
      <c r="N22" s="5"/>
      <c r="O22" s="5"/>
      <c r="P22" s="5"/>
      <c r="Q22" s="5"/>
      <c r="R22" s="2" t="s">
        <v>225</v>
      </c>
      <c r="S22" s="2" t="s">
        <v>116</v>
      </c>
      <c r="T22" s="2" t="s">
        <v>226</v>
      </c>
      <c r="U22" s="2" t="s">
        <v>116</v>
      </c>
      <c r="V22" s="2" t="s">
        <v>11</v>
      </c>
    </row>
    <row r="23" spans="1:22" ht="21" customHeight="1" x14ac:dyDescent="0.25">
      <c r="A23" s="7">
        <v>169</v>
      </c>
      <c r="B23" s="3"/>
      <c r="C23" s="4" t="s">
        <v>218</v>
      </c>
      <c r="D23" s="6" t="s">
        <v>241</v>
      </c>
      <c r="E23" s="4" t="s">
        <v>228</v>
      </c>
      <c r="F23" s="6" t="s">
        <v>251</v>
      </c>
      <c r="G23" s="6" t="s">
        <v>229</v>
      </c>
      <c r="H23" s="4" t="s">
        <v>239</v>
      </c>
      <c r="I23" s="4" t="s">
        <v>230</v>
      </c>
      <c r="J23" s="5"/>
      <c r="K23" s="5"/>
      <c r="L23" s="5"/>
      <c r="M23" s="5"/>
      <c r="N23" s="5"/>
      <c r="O23" s="5"/>
      <c r="P23" s="5"/>
      <c r="Q23" s="5"/>
      <c r="R23" s="2" t="s">
        <v>225</v>
      </c>
      <c r="S23" s="2" t="s">
        <v>9</v>
      </c>
      <c r="T23" s="2" t="s">
        <v>226</v>
      </c>
      <c r="U23" s="2" t="s">
        <v>9</v>
      </c>
      <c r="V23" s="2" t="s">
        <v>11</v>
      </c>
    </row>
    <row r="24" spans="1:22" ht="21" customHeight="1" x14ac:dyDescent="0.25">
      <c r="A24" s="7">
        <v>176</v>
      </c>
      <c r="B24" s="3"/>
      <c r="C24" s="4" t="s">
        <v>218</v>
      </c>
      <c r="D24" s="6" t="s">
        <v>227</v>
      </c>
      <c r="E24" s="6" t="s">
        <v>237</v>
      </c>
      <c r="F24" s="6" t="s">
        <v>233</v>
      </c>
      <c r="G24" s="6" t="s">
        <v>222</v>
      </c>
      <c r="H24" s="4" t="s">
        <v>223</v>
      </c>
      <c r="I24" s="4" t="s">
        <v>252</v>
      </c>
      <c r="J24" s="5"/>
      <c r="K24" s="5"/>
      <c r="L24" s="5"/>
      <c r="M24" s="5"/>
      <c r="N24" s="5"/>
      <c r="O24" s="5"/>
      <c r="P24" s="5"/>
      <c r="Q24" s="5"/>
      <c r="R24" s="2" t="s">
        <v>225</v>
      </c>
      <c r="S24" s="2" t="s">
        <v>71</v>
      </c>
      <c r="T24" s="2" t="s">
        <v>226</v>
      </c>
      <c r="U24" s="2" t="s">
        <v>71</v>
      </c>
      <c r="V24" s="2" t="s">
        <v>11</v>
      </c>
    </row>
    <row r="25" spans="1:22" ht="21" customHeight="1" x14ac:dyDescent="0.25">
      <c r="A25" s="7">
        <v>192</v>
      </c>
      <c r="B25" s="3"/>
      <c r="C25" s="4" t="s">
        <v>218</v>
      </c>
      <c r="D25" s="6" t="s">
        <v>231</v>
      </c>
      <c r="E25" s="6" t="s">
        <v>237</v>
      </c>
      <c r="F25" s="6" t="s">
        <v>221</v>
      </c>
      <c r="G25" s="6" t="s">
        <v>222</v>
      </c>
      <c r="H25" s="4" t="s">
        <v>234</v>
      </c>
      <c r="I25" s="4" t="s">
        <v>235</v>
      </c>
      <c r="J25" s="5"/>
      <c r="K25" s="5"/>
      <c r="L25" s="5"/>
      <c r="M25" s="5"/>
      <c r="N25" s="5"/>
      <c r="O25" s="5"/>
      <c r="P25" s="5"/>
      <c r="Q25" s="5"/>
      <c r="R25" s="2" t="s">
        <v>225</v>
      </c>
      <c r="S25" s="2" t="s">
        <v>67</v>
      </c>
      <c r="T25" s="2" t="s">
        <v>226</v>
      </c>
      <c r="U25" s="2" t="s">
        <v>67</v>
      </c>
      <c r="V25" s="2" t="s">
        <v>11</v>
      </c>
    </row>
    <row r="26" spans="1:22" ht="21" customHeight="1" x14ac:dyDescent="0.25">
      <c r="A26" s="7">
        <v>212</v>
      </c>
      <c r="B26" s="3"/>
      <c r="C26" s="4" t="s">
        <v>218</v>
      </c>
      <c r="D26" s="6" t="s">
        <v>231</v>
      </c>
      <c r="E26" s="4" t="s">
        <v>228</v>
      </c>
      <c r="F26" s="6" t="s">
        <v>221</v>
      </c>
      <c r="G26" s="6" t="s">
        <v>222</v>
      </c>
      <c r="H26" s="4" t="s">
        <v>223</v>
      </c>
      <c r="I26" s="4" t="s">
        <v>230</v>
      </c>
      <c r="J26" s="5"/>
      <c r="K26" s="5"/>
      <c r="L26" s="5"/>
      <c r="M26" s="5"/>
      <c r="N26" s="5"/>
      <c r="O26" s="5"/>
      <c r="P26" s="5"/>
      <c r="Q26" s="5"/>
      <c r="R26" s="2" t="s">
        <v>225</v>
      </c>
      <c r="S26" s="2" t="s">
        <v>75</v>
      </c>
      <c r="T26" s="2" t="s">
        <v>226</v>
      </c>
      <c r="U26" s="2" t="s">
        <v>75</v>
      </c>
      <c r="V26" s="2" t="s">
        <v>11</v>
      </c>
    </row>
    <row r="27" spans="1:22" ht="21" customHeight="1" x14ac:dyDescent="0.25">
      <c r="A27" s="7">
        <v>213</v>
      </c>
      <c r="B27" s="3"/>
      <c r="C27" s="4" t="s">
        <v>218</v>
      </c>
      <c r="D27" s="6" t="s">
        <v>291</v>
      </c>
      <c r="E27" s="4" t="s">
        <v>292</v>
      </c>
      <c r="F27" s="6" t="s">
        <v>275</v>
      </c>
      <c r="G27" s="6" t="s">
        <v>276</v>
      </c>
      <c r="H27" s="6" t="s">
        <v>246</v>
      </c>
      <c r="I27" s="4" t="s">
        <v>259</v>
      </c>
      <c r="J27" s="6" t="s">
        <v>290</v>
      </c>
      <c r="K27" s="5"/>
      <c r="L27" s="5"/>
      <c r="M27" s="5"/>
      <c r="N27" s="5"/>
      <c r="O27" s="5"/>
      <c r="P27" s="5"/>
      <c r="Q27" s="5"/>
      <c r="R27" s="2" t="s">
        <v>249</v>
      </c>
      <c r="S27" s="2" t="s">
        <v>307</v>
      </c>
      <c r="T27" s="2" t="s">
        <v>250</v>
      </c>
      <c r="U27" s="2" t="s">
        <v>307</v>
      </c>
      <c r="V27" s="2" t="s">
        <v>11</v>
      </c>
    </row>
    <row r="28" spans="1:22" ht="21" customHeight="1" x14ac:dyDescent="0.25">
      <c r="A28" s="7">
        <v>235</v>
      </c>
      <c r="B28" s="3"/>
      <c r="C28" s="4" t="s">
        <v>218</v>
      </c>
      <c r="D28" s="6" t="s">
        <v>227</v>
      </c>
      <c r="E28" s="4" t="s">
        <v>228</v>
      </c>
      <c r="F28" s="6" t="s">
        <v>251</v>
      </c>
      <c r="G28" s="6" t="s">
        <v>229</v>
      </c>
      <c r="H28" s="4" t="s">
        <v>223</v>
      </c>
      <c r="I28" s="4" t="s">
        <v>252</v>
      </c>
      <c r="J28" s="5"/>
      <c r="K28" s="5"/>
      <c r="L28" s="5"/>
      <c r="M28" s="5"/>
      <c r="N28" s="5"/>
      <c r="O28" s="5"/>
      <c r="P28" s="5"/>
      <c r="Q28" s="5"/>
      <c r="R28" s="2" t="s">
        <v>225</v>
      </c>
      <c r="S28" s="2" t="s">
        <v>75</v>
      </c>
      <c r="T28" s="2" t="s">
        <v>226</v>
      </c>
      <c r="U28" s="2" t="s">
        <v>75</v>
      </c>
      <c r="V28" s="2" t="s">
        <v>11</v>
      </c>
    </row>
    <row r="29" spans="1:22" ht="21" customHeight="1" x14ac:dyDescent="0.25">
      <c r="A29" s="7">
        <v>250</v>
      </c>
      <c r="B29" s="3"/>
      <c r="C29" s="4" t="s">
        <v>218</v>
      </c>
      <c r="D29" s="6" t="s">
        <v>291</v>
      </c>
      <c r="E29" s="6" t="s">
        <v>264</v>
      </c>
      <c r="F29" s="6" t="s">
        <v>275</v>
      </c>
      <c r="G29" s="6" t="s">
        <v>269</v>
      </c>
      <c r="H29" s="6" t="s">
        <v>246</v>
      </c>
      <c r="I29" s="4" t="s">
        <v>280</v>
      </c>
      <c r="J29" s="6" t="s">
        <v>290</v>
      </c>
      <c r="K29" s="5"/>
      <c r="L29" s="5"/>
      <c r="M29" s="5"/>
      <c r="N29" s="5"/>
      <c r="O29" s="5"/>
      <c r="P29" s="5"/>
      <c r="Q29" s="5"/>
      <c r="R29" s="2" t="s">
        <v>249</v>
      </c>
      <c r="S29" s="2" t="s">
        <v>76</v>
      </c>
      <c r="T29" s="2" t="s">
        <v>250</v>
      </c>
      <c r="U29" s="2" t="s">
        <v>76</v>
      </c>
      <c r="V29" s="2" t="s">
        <v>11</v>
      </c>
    </row>
    <row r="30" spans="1:22" ht="21.4" customHeight="1" x14ac:dyDescent="0.25">
      <c r="A30" s="7">
        <v>257</v>
      </c>
      <c r="B30" s="3"/>
      <c r="C30" s="4" t="s">
        <v>218</v>
      </c>
      <c r="D30" s="6" t="s">
        <v>227</v>
      </c>
      <c r="E30" s="4" t="s">
        <v>228</v>
      </c>
      <c r="F30" s="6" t="s">
        <v>221</v>
      </c>
      <c r="G30" s="6" t="s">
        <v>229</v>
      </c>
      <c r="H30" s="4" t="s">
        <v>239</v>
      </c>
      <c r="I30" s="4" t="s">
        <v>230</v>
      </c>
      <c r="J30" s="5"/>
      <c r="K30" s="5"/>
      <c r="L30" s="5"/>
      <c r="M30" s="5"/>
      <c r="N30" s="5"/>
      <c r="O30" s="5"/>
      <c r="P30" s="5"/>
      <c r="Q30" s="5"/>
      <c r="R30" s="2" t="s">
        <v>225</v>
      </c>
      <c r="S30" s="2" t="s">
        <v>195</v>
      </c>
      <c r="T30" s="2" t="s">
        <v>226</v>
      </c>
      <c r="U30" s="2" t="s">
        <v>195</v>
      </c>
      <c r="V30" s="2" t="s">
        <v>11</v>
      </c>
    </row>
    <row r="31" spans="1:22" ht="21" customHeight="1" x14ac:dyDescent="0.25">
      <c r="A31" s="7">
        <v>258</v>
      </c>
      <c r="B31" s="3"/>
      <c r="C31" s="4" t="s">
        <v>218</v>
      </c>
      <c r="D31" s="6" t="s">
        <v>263</v>
      </c>
      <c r="E31" s="6" t="s">
        <v>264</v>
      </c>
      <c r="F31" s="6" t="s">
        <v>265</v>
      </c>
      <c r="G31" s="6" t="s">
        <v>245</v>
      </c>
      <c r="H31" s="6" t="s">
        <v>246</v>
      </c>
      <c r="I31" s="4" t="s">
        <v>259</v>
      </c>
      <c r="J31" s="6" t="s">
        <v>266</v>
      </c>
      <c r="K31" s="5"/>
      <c r="L31" s="5"/>
      <c r="M31" s="5"/>
      <c r="N31" s="5"/>
      <c r="O31" s="5"/>
      <c r="P31" s="5"/>
      <c r="Q31" s="5"/>
      <c r="R31" s="2" t="s">
        <v>249</v>
      </c>
      <c r="S31" s="2" t="s">
        <v>202</v>
      </c>
      <c r="T31" s="2" t="s">
        <v>250</v>
      </c>
      <c r="U31" s="2" t="s">
        <v>202</v>
      </c>
      <c r="V31" s="2" t="s">
        <v>11</v>
      </c>
    </row>
    <row r="32" spans="1:22" ht="21" customHeight="1" x14ac:dyDescent="0.25">
      <c r="A32" s="7">
        <v>259</v>
      </c>
      <c r="B32" s="3"/>
      <c r="C32" s="4" t="s">
        <v>218</v>
      </c>
      <c r="D32" s="6" t="s">
        <v>231</v>
      </c>
      <c r="E32" s="4" t="s">
        <v>228</v>
      </c>
      <c r="F32" s="6" t="s">
        <v>233</v>
      </c>
      <c r="G32" s="6" t="s">
        <v>222</v>
      </c>
      <c r="H32" s="4" t="s">
        <v>239</v>
      </c>
      <c r="I32" s="4" t="s">
        <v>224</v>
      </c>
      <c r="J32" s="5"/>
      <c r="K32" s="5"/>
      <c r="L32" s="5"/>
      <c r="M32" s="5"/>
      <c r="N32" s="5"/>
      <c r="O32" s="5"/>
      <c r="P32" s="5"/>
      <c r="Q32" s="5"/>
      <c r="R32" s="2" t="s">
        <v>225</v>
      </c>
      <c r="S32" s="2" t="s">
        <v>12</v>
      </c>
      <c r="T32" s="2" t="s">
        <v>226</v>
      </c>
      <c r="U32" s="2" t="s">
        <v>12</v>
      </c>
      <c r="V32" s="2" t="s">
        <v>11</v>
      </c>
    </row>
    <row r="33" spans="1:22" ht="21" customHeight="1" x14ac:dyDescent="0.25">
      <c r="A33" s="7">
        <v>268</v>
      </c>
      <c r="B33" s="3"/>
      <c r="C33" s="4" t="s">
        <v>218</v>
      </c>
      <c r="D33" s="6" t="s">
        <v>253</v>
      </c>
      <c r="E33" s="4" t="s">
        <v>232</v>
      </c>
      <c r="F33" s="6" t="s">
        <v>221</v>
      </c>
      <c r="G33" s="6" t="s">
        <v>222</v>
      </c>
      <c r="H33" s="4" t="s">
        <v>223</v>
      </c>
      <c r="I33" s="4" t="s">
        <v>254</v>
      </c>
      <c r="J33" s="5"/>
      <c r="K33" s="5"/>
      <c r="L33" s="5"/>
      <c r="M33" s="5"/>
      <c r="N33" s="5"/>
      <c r="O33" s="5"/>
      <c r="P33" s="5"/>
      <c r="Q33" s="5"/>
      <c r="R33" s="2" t="s">
        <v>225</v>
      </c>
      <c r="S33" s="2" t="s">
        <v>40</v>
      </c>
      <c r="T33" s="2" t="s">
        <v>226</v>
      </c>
      <c r="U33" s="2" t="s">
        <v>40</v>
      </c>
      <c r="V33" s="2" t="s">
        <v>11</v>
      </c>
    </row>
    <row r="34" spans="1:22" ht="21" customHeight="1" x14ac:dyDescent="0.25">
      <c r="A34" s="7">
        <v>272</v>
      </c>
      <c r="B34" s="3"/>
      <c r="C34" s="4" t="s">
        <v>218</v>
      </c>
      <c r="D34" s="6" t="s">
        <v>279</v>
      </c>
      <c r="E34" s="4" t="s">
        <v>257</v>
      </c>
      <c r="F34" s="6" t="s">
        <v>244</v>
      </c>
      <c r="G34" s="6" t="s">
        <v>245</v>
      </c>
      <c r="H34" s="6" t="s">
        <v>246</v>
      </c>
      <c r="I34" s="4" t="s">
        <v>280</v>
      </c>
      <c r="J34" s="6" t="s">
        <v>278</v>
      </c>
      <c r="K34" s="5"/>
      <c r="L34" s="5"/>
      <c r="M34" s="5"/>
      <c r="N34" s="5"/>
      <c r="O34" s="5"/>
      <c r="P34" s="5"/>
      <c r="Q34" s="5"/>
      <c r="R34" s="2" t="s">
        <v>249</v>
      </c>
      <c r="S34" s="2" t="s">
        <v>56</v>
      </c>
      <c r="T34" s="2" t="s">
        <v>250</v>
      </c>
      <c r="U34" s="2" t="s">
        <v>56</v>
      </c>
      <c r="V34" s="2" t="s">
        <v>11</v>
      </c>
    </row>
    <row r="35" spans="1:22" ht="21" customHeight="1" x14ac:dyDescent="0.25">
      <c r="A35" s="7">
        <v>287</v>
      </c>
      <c r="B35" s="3"/>
      <c r="C35" s="4" t="s">
        <v>218</v>
      </c>
      <c r="D35" s="6" t="s">
        <v>231</v>
      </c>
      <c r="E35" s="4" t="s">
        <v>228</v>
      </c>
      <c r="F35" s="6" t="s">
        <v>221</v>
      </c>
      <c r="G35" s="6" t="s">
        <v>222</v>
      </c>
      <c r="H35" s="4" t="s">
        <v>239</v>
      </c>
      <c r="I35" s="4" t="s">
        <v>230</v>
      </c>
      <c r="J35" s="5"/>
      <c r="K35" s="5"/>
      <c r="L35" s="5"/>
      <c r="M35" s="5"/>
      <c r="N35" s="5"/>
      <c r="O35" s="5"/>
      <c r="P35" s="5"/>
      <c r="Q35" s="5"/>
      <c r="R35" s="2" t="s">
        <v>225</v>
      </c>
      <c r="S35" s="2" t="s">
        <v>240</v>
      </c>
      <c r="T35" s="2" t="s">
        <v>226</v>
      </c>
      <c r="U35" s="2" t="s">
        <v>240</v>
      </c>
      <c r="V35" s="2" t="s">
        <v>11</v>
      </c>
    </row>
    <row r="36" spans="1:22" ht="21" customHeight="1" x14ac:dyDescent="0.25">
      <c r="A36" s="7">
        <v>320</v>
      </c>
      <c r="B36" s="3"/>
      <c r="C36" s="4" t="s">
        <v>218</v>
      </c>
      <c r="D36" s="6" t="s">
        <v>242</v>
      </c>
      <c r="E36" s="6" t="s">
        <v>264</v>
      </c>
      <c r="F36" s="6" t="s">
        <v>244</v>
      </c>
      <c r="G36" s="6" t="s">
        <v>306</v>
      </c>
      <c r="H36" s="6" t="s">
        <v>277</v>
      </c>
      <c r="I36" s="4" t="s">
        <v>298</v>
      </c>
      <c r="J36" s="6" t="s">
        <v>248</v>
      </c>
      <c r="K36" s="5"/>
      <c r="L36" s="5"/>
      <c r="M36" s="5"/>
      <c r="N36" s="5"/>
      <c r="O36" s="5"/>
      <c r="P36" s="5"/>
      <c r="Q36" s="5"/>
      <c r="R36" s="2" t="s">
        <v>249</v>
      </c>
      <c r="S36" s="2" t="s">
        <v>112</v>
      </c>
      <c r="T36" s="2" t="s">
        <v>250</v>
      </c>
      <c r="U36" s="2" t="s">
        <v>112</v>
      </c>
      <c r="V36" s="2" t="s">
        <v>11</v>
      </c>
    </row>
    <row r="37" spans="1:22" ht="21" customHeight="1" x14ac:dyDescent="0.25">
      <c r="A37" s="7">
        <v>329</v>
      </c>
      <c r="B37" s="3"/>
      <c r="C37" s="4" t="s">
        <v>218</v>
      </c>
      <c r="D37" s="6" t="s">
        <v>242</v>
      </c>
      <c r="E37" s="4" t="s">
        <v>281</v>
      </c>
      <c r="F37" s="6" t="s">
        <v>227</v>
      </c>
      <c r="G37" s="6" t="s">
        <v>568</v>
      </c>
      <c r="H37" s="6" t="s">
        <v>297</v>
      </c>
      <c r="I37" s="6" t="s">
        <v>229</v>
      </c>
      <c r="J37" s="6" t="s">
        <v>239</v>
      </c>
      <c r="K37" s="4" t="s">
        <v>252</v>
      </c>
      <c r="L37" s="5"/>
      <c r="M37" s="5"/>
      <c r="N37" s="5"/>
      <c r="O37" s="5"/>
      <c r="P37" s="5"/>
      <c r="Q37" s="5"/>
      <c r="R37" s="2" t="s">
        <v>284</v>
      </c>
      <c r="S37" s="2" t="s">
        <v>14</v>
      </c>
      <c r="T37" s="2" t="s">
        <v>285</v>
      </c>
      <c r="U37" s="2" t="s">
        <v>14</v>
      </c>
      <c r="V37" s="2" t="s">
        <v>11</v>
      </c>
    </row>
    <row r="38" spans="1:22" ht="21" customHeight="1" x14ac:dyDescent="0.25">
      <c r="A38" s="7">
        <v>334</v>
      </c>
      <c r="B38" s="3"/>
      <c r="C38" s="4" t="s">
        <v>218</v>
      </c>
      <c r="D38" s="6" t="s">
        <v>241</v>
      </c>
      <c r="E38" s="6" t="s">
        <v>237</v>
      </c>
      <c r="F38" s="6" t="s">
        <v>221</v>
      </c>
      <c r="G38" s="6" t="s">
        <v>222</v>
      </c>
      <c r="H38" s="4" t="s">
        <v>239</v>
      </c>
      <c r="I38" s="4" t="s">
        <v>230</v>
      </c>
      <c r="J38" s="5"/>
      <c r="K38" s="5"/>
      <c r="L38" s="5"/>
      <c r="M38" s="5"/>
      <c r="N38" s="5"/>
      <c r="O38" s="5"/>
      <c r="P38" s="5"/>
      <c r="Q38" s="5"/>
      <c r="R38" s="2" t="s">
        <v>225</v>
      </c>
      <c r="S38" s="2" t="s">
        <v>195</v>
      </c>
      <c r="T38" s="2" t="s">
        <v>226</v>
      </c>
      <c r="U38" s="2" t="s">
        <v>195</v>
      </c>
      <c r="V38" s="2" t="s">
        <v>11</v>
      </c>
    </row>
    <row r="39" spans="1:22" ht="21" customHeight="1" x14ac:dyDescent="0.25">
      <c r="A39" s="7">
        <v>369</v>
      </c>
      <c r="B39" s="3"/>
      <c r="C39" s="4" t="s">
        <v>218</v>
      </c>
      <c r="D39" s="6" t="s">
        <v>227</v>
      </c>
      <c r="E39" s="4" t="s">
        <v>228</v>
      </c>
      <c r="F39" s="6" t="s">
        <v>221</v>
      </c>
      <c r="G39" s="6" t="s">
        <v>222</v>
      </c>
      <c r="H39" s="4" t="s">
        <v>239</v>
      </c>
      <c r="I39" s="4" t="s">
        <v>235</v>
      </c>
      <c r="J39" s="5"/>
      <c r="K39" s="5"/>
      <c r="L39" s="5"/>
      <c r="M39" s="5"/>
      <c r="N39" s="5"/>
      <c r="O39" s="5"/>
      <c r="P39" s="5"/>
      <c r="Q39" s="5"/>
      <c r="R39" s="2" t="s">
        <v>225</v>
      </c>
      <c r="S39" s="2" t="s">
        <v>116</v>
      </c>
      <c r="T39" s="2" t="s">
        <v>226</v>
      </c>
      <c r="U39" s="2" t="s">
        <v>116</v>
      </c>
      <c r="V39" s="2" t="s">
        <v>11</v>
      </c>
    </row>
    <row r="40" spans="1:22" ht="21" customHeight="1" x14ac:dyDescent="0.25">
      <c r="A40" s="7">
        <v>396</v>
      </c>
      <c r="B40" s="3"/>
      <c r="C40" s="4" t="s">
        <v>218</v>
      </c>
      <c r="D40" s="6" t="s">
        <v>219</v>
      </c>
      <c r="E40" s="6" t="s">
        <v>237</v>
      </c>
      <c r="F40" s="6" t="s">
        <v>221</v>
      </c>
      <c r="G40" s="6" t="s">
        <v>222</v>
      </c>
      <c r="H40" s="4" t="s">
        <v>223</v>
      </c>
      <c r="I40" s="4" t="s">
        <v>235</v>
      </c>
      <c r="J40" s="5"/>
      <c r="K40" s="5"/>
      <c r="L40" s="5"/>
      <c r="M40" s="5"/>
      <c r="N40" s="5"/>
      <c r="O40" s="5"/>
      <c r="P40" s="5"/>
      <c r="Q40" s="5"/>
      <c r="R40" s="2" t="s">
        <v>225</v>
      </c>
      <c r="S40" s="2" t="s">
        <v>67</v>
      </c>
      <c r="T40" s="2" t="s">
        <v>226</v>
      </c>
      <c r="U40" s="2" t="s">
        <v>67</v>
      </c>
      <c r="V40" s="2" t="s">
        <v>11</v>
      </c>
    </row>
    <row r="41" spans="1:22" ht="21" customHeight="1" x14ac:dyDescent="0.25">
      <c r="A41" s="7">
        <v>400</v>
      </c>
      <c r="B41" s="3"/>
      <c r="C41" s="4" t="s">
        <v>218</v>
      </c>
      <c r="D41" s="6" t="s">
        <v>219</v>
      </c>
      <c r="E41" s="4" t="s">
        <v>232</v>
      </c>
      <c r="F41" s="6" t="s">
        <v>233</v>
      </c>
      <c r="G41" s="6" t="s">
        <v>222</v>
      </c>
      <c r="H41" s="4" t="s">
        <v>239</v>
      </c>
      <c r="I41" s="4" t="s">
        <v>235</v>
      </c>
      <c r="J41" s="5"/>
      <c r="K41" s="5"/>
      <c r="L41" s="5"/>
      <c r="M41" s="5"/>
      <c r="N41" s="5"/>
      <c r="O41" s="5"/>
      <c r="P41" s="5"/>
      <c r="Q41" s="5"/>
      <c r="R41" s="2" t="s">
        <v>225</v>
      </c>
      <c r="S41" s="2" t="s">
        <v>67</v>
      </c>
      <c r="T41" s="2" t="s">
        <v>226</v>
      </c>
      <c r="U41" s="2" t="s">
        <v>67</v>
      </c>
      <c r="V41" s="2" t="s">
        <v>11</v>
      </c>
    </row>
    <row r="42" spans="1:22" ht="21" customHeight="1" x14ac:dyDescent="0.25">
      <c r="A42" s="7">
        <v>405</v>
      </c>
      <c r="B42" s="3"/>
      <c r="C42" s="4" t="s">
        <v>218</v>
      </c>
      <c r="D42" s="6" t="s">
        <v>219</v>
      </c>
      <c r="E42" s="6" t="s">
        <v>220</v>
      </c>
      <c r="F42" s="6" t="s">
        <v>221</v>
      </c>
      <c r="G42" s="6" t="s">
        <v>222</v>
      </c>
      <c r="H42" s="4" t="s">
        <v>223</v>
      </c>
      <c r="I42" s="4" t="s">
        <v>224</v>
      </c>
      <c r="J42" s="5"/>
      <c r="K42" s="5"/>
      <c r="L42" s="5"/>
      <c r="M42" s="5"/>
      <c r="N42" s="5"/>
      <c r="O42" s="5"/>
      <c r="P42" s="5"/>
      <c r="Q42" s="5"/>
      <c r="R42" s="2" t="s">
        <v>225</v>
      </c>
      <c r="S42" s="2" t="s">
        <v>21</v>
      </c>
      <c r="T42" s="2" t="s">
        <v>226</v>
      </c>
      <c r="U42" s="2" t="s">
        <v>21</v>
      </c>
      <c r="V42" s="2" t="s">
        <v>11</v>
      </c>
    </row>
    <row r="43" spans="1:22" ht="21" customHeight="1" x14ac:dyDescent="0.25">
      <c r="A43" s="7">
        <v>410</v>
      </c>
      <c r="B43" s="3"/>
      <c r="C43" s="4" t="s">
        <v>218</v>
      </c>
      <c r="D43" s="6" t="s">
        <v>236</v>
      </c>
      <c r="E43" s="6" t="s">
        <v>237</v>
      </c>
      <c r="F43" s="6" t="s">
        <v>221</v>
      </c>
      <c r="G43" s="6" t="s">
        <v>229</v>
      </c>
      <c r="H43" s="4" t="s">
        <v>238</v>
      </c>
      <c r="I43" s="4" t="s">
        <v>224</v>
      </c>
      <c r="J43" s="5"/>
      <c r="K43" s="5"/>
      <c r="L43" s="5"/>
      <c r="M43" s="5"/>
      <c r="N43" s="5"/>
      <c r="O43" s="5"/>
      <c r="P43" s="5"/>
      <c r="Q43" s="5"/>
      <c r="R43" s="2" t="s">
        <v>225</v>
      </c>
      <c r="S43" s="2" t="s">
        <v>40</v>
      </c>
      <c r="T43" s="2" t="s">
        <v>226</v>
      </c>
      <c r="U43" s="2" t="s">
        <v>40</v>
      </c>
      <c r="V43" s="2" t="s">
        <v>11</v>
      </c>
    </row>
    <row r="44" spans="1:22" ht="21" customHeight="1" x14ac:dyDescent="0.25">
      <c r="A44" s="7">
        <v>414</v>
      </c>
      <c r="B44" s="3"/>
      <c r="C44" s="4" t="s">
        <v>218</v>
      </c>
      <c r="D44" s="6" t="s">
        <v>219</v>
      </c>
      <c r="E44" s="6" t="s">
        <v>237</v>
      </c>
      <c r="F44" s="6" t="s">
        <v>233</v>
      </c>
      <c r="G44" s="6" t="s">
        <v>229</v>
      </c>
      <c r="H44" s="4" t="s">
        <v>239</v>
      </c>
      <c r="I44" s="4" t="s">
        <v>235</v>
      </c>
      <c r="J44" s="5"/>
      <c r="K44" s="5"/>
      <c r="L44" s="5"/>
      <c r="M44" s="5"/>
      <c r="N44" s="5"/>
      <c r="O44" s="5"/>
      <c r="P44" s="5"/>
      <c r="Q44" s="5"/>
      <c r="R44" s="2" t="s">
        <v>225</v>
      </c>
      <c r="S44" s="2" t="s">
        <v>272</v>
      </c>
      <c r="T44" s="2" t="s">
        <v>226</v>
      </c>
      <c r="U44" s="2" t="s">
        <v>272</v>
      </c>
      <c r="V44" s="2" t="s">
        <v>11</v>
      </c>
    </row>
    <row r="45" spans="1:22" ht="21" customHeight="1" x14ac:dyDescent="0.25">
      <c r="A45" s="7">
        <v>421</v>
      </c>
      <c r="B45" s="3"/>
      <c r="C45" s="4" t="s">
        <v>218</v>
      </c>
      <c r="D45" s="6" t="s">
        <v>227</v>
      </c>
      <c r="E45" s="4" t="s">
        <v>228</v>
      </c>
      <c r="F45" s="6" t="s">
        <v>260</v>
      </c>
      <c r="G45" s="6" t="s">
        <v>222</v>
      </c>
      <c r="H45" s="4" t="s">
        <v>223</v>
      </c>
      <c r="I45" s="4" t="s">
        <v>224</v>
      </c>
      <c r="J45" s="5"/>
      <c r="K45" s="5"/>
      <c r="L45" s="5"/>
      <c r="M45" s="5"/>
      <c r="N45" s="5"/>
      <c r="O45" s="5"/>
      <c r="P45" s="5"/>
      <c r="Q45" s="5"/>
      <c r="R45" s="2" t="s">
        <v>225</v>
      </c>
      <c r="S45" s="2" t="s">
        <v>71</v>
      </c>
      <c r="T45" s="2" t="s">
        <v>226</v>
      </c>
      <c r="U45" s="2" t="s">
        <v>71</v>
      </c>
      <c r="V45" s="2" t="s">
        <v>11</v>
      </c>
    </row>
    <row r="46" spans="1:22" ht="21" customHeight="1" x14ac:dyDescent="0.25">
      <c r="A46" s="7">
        <v>423</v>
      </c>
      <c r="B46" s="3"/>
      <c r="C46" s="4" t="s">
        <v>218</v>
      </c>
      <c r="D46" s="6" t="s">
        <v>291</v>
      </c>
      <c r="E46" s="6" t="s">
        <v>289</v>
      </c>
      <c r="F46" s="6" t="s">
        <v>275</v>
      </c>
      <c r="G46" s="6" t="s">
        <v>245</v>
      </c>
      <c r="H46" s="6" t="s">
        <v>246</v>
      </c>
      <c r="I46" s="4" t="s">
        <v>280</v>
      </c>
      <c r="J46" s="6" t="s">
        <v>266</v>
      </c>
      <c r="K46" s="5"/>
      <c r="L46" s="5"/>
      <c r="M46" s="5"/>
      <c r="N46" s="5"/>
      <c r="O46" s="5"/>
      <c r="P46" s="5"/>
      <c r="Q46" s="5"/>
      <c r="R46" s="2" t="s">
        <v>249</v>
      </c>
      <c r="S46" s="2" t="s">
        <v>165</v>
      </c>
      <c r="T46" s="2" t="s">
        <v>250</v>
      </c>
      <c r="U46" s="2" t="s">
        <v>165</v>
      </c>
      <c r="V46" s="2" t="s">
        <v>11</v>
      </c>
    </row>
    <row r="47" spans="1:22" ht="21" customHeight="1" x14ac:dyDescent="0.25">
      <c r="A47" s="7">
        <v>432</v>
      </c>
      <c r="B47" s="3"/>
      <c r="C47" s="4" t="s">
        <v>218</v>
      </c>
      <c r="D47" s="6" t="s">
        <v>274</v>
      </c>
      <c r="E47" s="6" t="s">
        <v>243</v>
      </c>
      <c r="F47" s="6" t="s">
        <v>275</v>
      </c>
      <c r="G47" s="6" t="s">
        <v>276</v>
      </c>
      <c r="H47" s="6" t="s">
        <v>277</v>
      </c>
      <c r="I47" s="4" t="s">
        <v>247</v>
      </c>
      <c r="J47" s="6" t="s">
        <v>278</v>
      </c>
      <c r="K47" s="5"/>
      <c r="L47" s="5"/>
      <c r="M47" s="5"/>
      <c r="N47" s="5"/>
      <c r="O47" s="5"/>
      <c r="P47" s="5"/>
      <c r="Q47" s="5"/>
      <c r="R47" s="2" t="s">
        <v>249</v>
      </c>
      <c r="S47" s="2" t="s">
        <v>202</v>
      </c>
      <c r="T47" s="2" t="s">
        <v>250</v>
      </c>
      <c r="U47" s="2" t="s">
        <v>202</v>
      </c>
      <c r="V47" s="2" t="s">
        <v>11</v>
      </c>
    </row>
    <row r="48" spans="1:22" ht="21" customHeight="1" x14ac:dyDescent="0.25">
      <c r="A48" s="7">
        <v>461</v>
      </c>
      <c r="B48" s="3"/>
      <c r="C48" s="4" t="s">
        <v>218</v>
      </c>
      <c r="D48" s="6" t="s">
        <v>231</v>
      </c>
      <c r="E48" s="6" t="s">
        <v>237</v>
      </c>
      <c r="F48" s="6" t="s">
        <v>221</v>
      </c>
      <c r="G48" s="6" t="s">
        <v>222</v>
      </c>
      <c r="H48" s="4" t="s">
        <v>234</v>
      </c>
      <c r="I48" s="4" t="s">
        <v>235</v>
      </c>
      <c r="J48" s="5"/>
      <c r="K48" s="5"/>
      <c r="L48" s="5"/>
      <c r="M48" s="5"/>
      <c r="N48" s="5"/>
      <c r="O48" s="5"/>
      <c r="P48" s="5"/>
      <c r="Q48" s="5"/>
      <c r="R48" s="2" t="s">
        <v>225</v>
      </c>
      <c r="S48" s="2" t="s">
        <v>67</v>
      </c>
      <c r="T48" s="2" t="s">
        <v>226</v>
      </c>
      <c r="U48" s="2" t="s">
        <v>67</v>
      </c>
      <c r="V48" s="2" t="s">
        <v>11</v>
      </c>
    </row>
    <row r="49" spans="1:22" ht="21" customHeight="1" x14ac:dyDescent="0.25">
      <c r="A49" s="7">
        <v>462</v>
      </c>
      <c r="B49" s="3"/>
      <c r="C49" s="4" t="s">
        <v>218</v>
      </c>
      <c r="D49" s="6" t="s">
        <v>231</v>
      </c>
      <c r="E49" s="4" t="s">
        <v>232</v>
      </c>
      <c r="F49" s="6" t="s">
        <v>233</v>
      </c>
      <c r="G49" s="6" t="s">
        <v>222</v>
      </c>
      <c r="H49" s="4" t="s">
        <v>255</v>
      </c>
      <c r="I49" s="4" t="s">
        <v>235</v>
      </c>
      <c r="J49" s="5"/>
      <c r="K49" s="5"/>
      <c r="L49" s="5"/>
      <c r="M49" s="5"/>
      <c r="N49" s="5"/>
      <c r="O49" s="5"/>
      <c r="P49" s="5"/>
      <c r="Q49" s="5"/>
      <c r="R49" s="2" t="s">
        <v>225</v>
      </c>
      <c r="S49" s="2" t="s">
        <v>43</v>
      </c>
      <c r="T49" s="2" t="s">
        <v>226</v>
      </c>
      <c r="U49" s="2" t="s">
        <v>43</v>
      </c>
      <c r="V49" s="2" t="s">
        <v>11</v>
      </c>
    </row>
    <row r="50" spans="1:22" ht="21" customHeight="1" x14ac:dyDescent="0.25">
      <c r="A50" s="7">
        <v>491</v>
      </c>
      <c r="B50" s="3"/>
      <c r="C50" s="4" t="s">
        <v>218</v>
      </c>
      <c r="D50" s="6" t="s">
        <v>291</v>
      </c>
      <c r="E50" s="4" t="s">
        <v>301</v>
      </c>
      <c r="F50" s="6" t="s">
        <v>227</v>
      </c>
      <c r="G50" s="6" t="s">
        <v>296</v>
      </c>
      <c r="H50" s="6" t="s">
        <v>302</v>
      </c>
      <c r="I50" s="6" t="s">
        <v>222</v>
      </c>
      <c r="J50" s="6" t="s">
        <v>239</v>
      </c>
      <c r="K50" s="4" t="s">
        <v>230</v>
      </c>
      <c r="L50" s="5"/>
      <c r="M50" s="5"/>
      <c r="N50" s="5"/>
      <c r="O50" s="5"/>
      <c r="P50" s="5"/>
      <c r="Q50" s="5"/>
      <c r="R50" s="2" t="s">
        <v>284</v>
      </c>
      <c r="S50" s="2" t="s">
        <v>147</v>
      </c>
      <c r="T50" s="2" t="s">
        <v>285</v>
      </c>
      <c r="U50" s="2" t="s">
        <v>147</v>
      </c>
      <c r="V50" s="2" t="s">
        <v>11</v>
      </c>
    </row>
    <row r="51" spans="1:22" ht="21" customHeight="1" x14ac:dyDescent="0.25">
      <c r="A51" s="7">
        <v>501</v>
      </c>
      <c r="B51" s="3"/>
      <c r="C51" s="4" t="s">
        <v>218</v>
      </c>
      <c r="D51" s="6" t="s">
        <v>294</v>
      </c>
      <c r="E51" s="4" t="s">
        <v>257</v>
      </c>
      <c r="F51" s="6" t="s">
        <v>275</v>
      </c>
      <c r="G51" s="6" t="s">
        <v>245</v>
      </c>
      <c r="H51" s="6" t="s">
        <v>246</v>
      </c>
      <c r="I51" s="4" t="s">
        <v>280</v>
      </c>
      <c r="J51" s="6" t="s">
        <v>278</v>
      </c>
      <c r="K51" s="5"/>
      <c r="L51" s="5"/>
      <c r="M51" s="5"/>
      <c r="N51" s="5"/>
      <c r="O51" s="5"/>
      <c r="P51" s="5"/>
      <c r="Q51" s="5"/>
      <c r="R51" s="2" t="s">
        <v>249</v>
      </c>
      <c r="S51" s="2" t="s">
        <v>92</v>
      </c>
      <c r="T51" s="2" t="s">
        <v>250</v>
      </c>
      <c r="U51" s="2" t="s">
        <v>92</v>
      </c>
      <c r="V51" s="2" t="s">
        <v>11</v>
      </c>
    </row>
    <row r="52" spans="1:22" ht="21" customHeight="1" x14ac:dyDescent="0.25">
      <c r="A52" s="7">
        <v>511</v>
      </c>
      <c r="B52" s="3"/>
      <c r="C52" s="4" t="s">
        <v>218</v>
      </c>
      <c r="D52" s="6" t="s">
        <v>256</v>
      </c>
      <c r="E52" s="4" t="s">
        <v>257</v>
      </c>
      <c r="F52" s="6" t="s">
        <v>258</v>
      </c>
      <c r="G52" s="6" t="s">
        <v>245</v>
      </c>
      <c r="H52" s="6" t="s">
        <v>246</v>
      </c>
      <c r="I52" s="4" t="s">
        <v>259</v>
      </c>
      <c r="J52" s="6" t="s">
        <v>248</v>
      </c>
      <c r="K52" s="5"/>
      <c r="L52" s="5"/>
      <c r="M52" s="5"/>
      <c r="N52" s="5"/>
      <c r="O52" s="5"/>
      <c r="P52" s="5"/>
      <c r="Q52" s="5"/>
      <c r="R52" s="2" t="s">
        <v>249</v>
      </c>
      <c r="S52" s="2" t="s">
        <v>95</v>
      </c>
      <c r="T52" s="2" t="s">
        <v>250</v>
      </c>
      <c r="U52" s="2" t="s">
        <v>95</v>
      </c>
      <c r="V52" s="2" t="s">
        <v>11</v>
      </c>
    </row>
    <row r="53" spans="1:22" ht="21" customHeight="1" x14ac:dyDescent="0.25">
      <c r="A53" s="7">
        <v>524</v>
      </c>
      <c r="B53" s="3"/>
      <c r="C53" s="4" t="s">
        <v>218</v>
      </c>
      <c r="D53" s="6" t="s">
        <v>263</v>
      </c>
      <c r="E53" s="4" t="s">
        <v>257</v>
      </c>
      <c r="F53" s="6" t="s">
        <v>265</v>
      </c>
      <c r="G53" s="6" t="s">
        <v>245</v>
      </c>
      <c r="H53" s="6" t="s">
        <v>246</v>
      </c>
      <c r="I53" s="4" t="s">
        <v>280</v>
      </c>
      <c r="J53" s="6" t="s">
        <v>278</v>
      </c>
      <c r="K53" s="5"/>
      <c r="L53" s="5"/>
      <c r="M53" s="5"/>
      <c r="N53" s="5"/>
      <c r="O53" s="5"/>
      <c r="P53" s="5"/>
      <c r="Q53" s="5"/>
      <c r="R53" s="2" t="s">
        <v>249</v>
      </c>
      <c r="S53" s="2" t="s">
        <v>92</v>
      </c>
      <c r="T53" s="2" t="s">
        <v>250</v>
      </c>
      <c r="U53" s="2" t="s">
        <v>92</v>
      </c>
      <c r="V53" s="2" t="s">
        <v>11</v>
      </c>
    </row>
    <row r="54" spans="1:22" ht="21" customHeight="1" x14ac:dyDescent="0.25">
      <c r="A54" s="7">
        <v>536</v>
      </c>
      <c r="B54" s="3"/>
      <c r="C54" s="4" t="s">
        <v>218</v>
      </c>
      <c r="D54" s="6" t="s">
        <v>241</v>
      </c>
      <c r="E54" s="4" t="s">
        <v>228</v>
      </c>
      <c r="F54" s="6" t="s">
        <v>221</v>
      </c>
      <c r="G54" s="6" t="s">
        <v>222</v>
      </c>
      <c r="H54" s="4" t="s">
        <v>239</v>
      </c>
      <c r="I54" s="4" t="s">
        <v>252</v>
      </c>
      <c r="J54" s="5"/>
      <c r="K54" s="5"/>
      <c r="L54" s="5"/>
      <c r="M54" s="5"/>
      <c r="N54" s="5"/>
      <c r="O54" s="5"/>
      <c r="P54" s="5"/>
      <c r="Q54" s="5"/>
      <c r="R54" s="2" t="s">
        <v>225</v>
      </c>
      <c r="S54" s="2" t="s">
        <v>195</v>
      </c>
      <c r="T54" s="2" t="s">
        <v>226</v>
      </c>
      <c r="U54" s="2" t="s">
        <v>195</v>
      </c>
      <c r="V54" s="2" t="s">
        <v>11</v>
      </c>
    </row>
    <row r="55" spans="1:22" ht="21" customHeight="1" x14ac:dyDescent="0.25">
      <c r="A55" s="7">
        <v>554</v>
      </c>
      <c r="B55" s="3"/>
      <c r="C55" s="4" t="s">
        <v>218</v>
      </c>
      <c r="D55" s="6" t="s">
        <v>241</v>
      </c>
      <c r="E55" s="6" t="s">
        <v>237</v>
      </c>
      <c r="F55" s="6" t="s">
        <v>233</v>
      </c>
      <c r="G55" s="6" t="s">
        <v>222</v>
      </c>
      <c r="H55" s="4" t="s">
        <v>255</v>
      </c>
      <c r="I55" s="4" t="s">
        <v>273</v>
      </c>
      <c r="J55" s="5"/>
      <c r="K55" s="5"/>
      <c r="L55" s="5"/>
      <c r="M55" s="5"/>
      <c r="N55" s="5"/>
      <c r="O55" s="5"/>
      <c r="P55" s="5"/>
      <c r="Q55" s="5"/>
      <c r="R55" s="2" t="s">
        <v>225</v>
      </c>
      <c r="S55" s="2" t="s">
        <v>37</v>
      </c>
      <c r="T55" s="2" t="s">
        <v>226</v>
      </c>
      <c r="U55" s="2" t="s">
        <v>37</v>
      </c>
      <c r="V55" s="2" t="s">
        <v>11</v>
      </c>
    </row>
    <row r="56" spans="1:22" ht="21.4" customHeight="1" x14ac:dyDescent="0.25">
      <c r="A56" s="7">
        <v>555</v>
      </c>
      <c r="B56" s="3"/>
      <c r="C56" s="4" t="s">
        <v>218</v>
      </c>
      <c r="D56" s="6" t="s">
        <v>242</v>
      </c>
      <c r="E56" s="6" t="s">
        <v>243</v>
      </c>
      <c r="F56" s="6" t="s">
        <v>244</v>
      </c>
      <c r="G56" s="6" t="s">
        <v>245</v>
      </c>
      <c r="H56" s="6" t="s">
        <v>246</v>
      </c>
      <c r="I56" s="4" t="s">
        <v>247</v>
      </c>
      <c r="J56" s="6" t="s">
        <v>248</v>
      </c>
      <c r="K56" s="5"/>
      <c r="L56" s="5"/>
      <c r="M56" s="5"/>
      <c r="N56" s="5"/>
      <c r="O56" s="5"/>
      <c r="P56" s="5"/>
      <c r="Q56" s="5"/>
      <c r="R56" s="2" t="s">
        <v>249</v>
      </c>
      <c r="S56" s="2" t="s">
        <v>109</v>
      </c>
      <c r="T56" s="2" t="s">
        <v>250</v>
      </c>
      <c r="U56" s="2" t="s">
        <v>109</v>
      </c>
      <c r="V56" s="2" t="s">
        <v>11</v>
      </c>
    </row>
    <row r="57" spans="1:22" ht="21" customHeight="1" x14ac:dyDescent="0.25">
      <c r="A57" s="7">
        <v>580</v>
      </c>
      <c r="B57" s="3"/>
      <c r="C57" s="4" t="s">
        <v>218</v>
      </c>
      <c r="D57" s="6" t="s">
        <v>241</v>
      </c>
      <c r="E57" s="4" t="s">
        <v>228</v>
      </c>
      <c r="F57" s="6" t="s">
        <v>251</v>
      </c>
      <c r="G57" s="6" t="s">
        <v>222</v>
      </c>
      <c r="H57" s="4" t="s">
        <v>239</v>
      </c>
      <c r="I57" s="4" t="s">
        <v>235</v>
      </c>
      <c r="J57" s="5"/>
      <c r="K57" s="5"/>
      <c r="L57" s="5"/>
      <c r="M57" s="5"/>
      <c r="N57" s="5"/>
      <c r="O57" s="5"/>
      <c r="P57" s="5"/>
      <c r="Q57" s="5"/>
      <c r="R57" s="2" t="s">
        <v>225</v>
      </c>
      <c r="S57" s="2" t="s">
        <v>75</v>
      </c>
      <c r="T57" s="2" t="s">
        <v>226</v>
      </c>
      <c r="U57" s="2" t="s">
        <v>75</v>
      </c>
      <c r="V57" s="2" t="s">
        <v>11</v>
      </c>
    </row>
    <row r="58" spans="1:22" ht="21" customHeight="1" x14ac:dyDescent="0.25">
      <c r="A58" s="7">
        <v>610</v>
      </c>
      <c r="B58" s="3"/>
      <c r="C58" s="4" t="s">
        <v>218</v>
      </c>
      <c r="D58" s="6" t="s">
        <v>231</v>
      </c>
      <c r="E58" s="4" t="s">
        <v>228</v>
      </c>
      <c r="F58" s="6" t="s">
        <v>260</v>
      </c>
      <c r="G58" s="6" t="s">
        <v>222</v>
      </c>
      <c r="H58" s="4" t="s">
        <v>239</v>
      </c>
      <c r="I58" s="4" t="s">
        <v>235</v>
      </c>
      <c r="J58" s="5"/>
      <c r="K58" s="5"/>
      <c r="L58" s="5"/>
      <c r="M58" s="5"/>
      <c r="N58" s="5"/>
      <c r="O58" s="5"/>
      <c r="P58" s="5"/>
      <c r="Q58" s="5"/>
      <c r="R58" s="2" t="s">
        <v>225</v>
      </c>
      <c r="S58" s="2" t="s">
        <v>92</v>
      </c>
      <c r="T58" s="2" t="s">
        <v>226</v>
      </c>
      <c r="U58" s="2" t="s">
        <v>92</v>
      </c>
      <c r="V58" s="2" t="s">
        <v>11</v>
      </c>
    </row>
    <row r="59" spans="1:22" ht="21" customHeight="1" x14ac:dyDescent="0.25">
      <c r="A59" s="7">
        <v>612</v>
      </c>
      <c r="B59" s="3"/>
      <c r="C59" s="4" t="s">
        <v>218</v>
      </c>
      <c r="D59" s="6" t="s">
        <v>219</v>
      </c>
      <c r="E59" s="4" t="s">
        <v>232</v>
      </c>
      <c r="F59" s="6" t="s">
        <v>233</v>
      </c>
      <c r="G59" s="6" t="s">
        <v>222</v>
      </c>
      <c r="H59" s="4" t="s">
        <v>223</v>
      </c>
      <c r="I59" s="4" t="s">
        <v>235</v>
      </c>
      <c r="J59" s="5"/>
      <c r="K59" s="5"/>
      <c r="L59" s="5"/>
      <c r="M59" s="5"/>
      <c r="N59" s="5"/>
      <c r="O59" s="5"/>
      <c r="P59" s="5"/>
      <c r="Q59" s="5"/>
      <c r="R59" s="2" t="s">
        <v>225</v>
      </c>
      <c r="S59" s="2" t="s">
        <v>37</v>
      </c>
      <c r="T59" s="2" t="s">
        <v>226</v>
      </c>
      <c r="U59" s="2" t="s">
        <v>37</v>
      </c>
      <c r="V59" s="2" t="s">
        <v>11</v>
      </c>
    </row>
    <row r="60" spans="1:22" ht="21" customHeight="1" x14ac:dyDescent="0.25">
      <c r="A60" s="7">
        <v>625</v>
      </c>
      <c r="B60" s="3"/>
      <c r="C60" s="4" t="s">
        <v>218</v>
      </c>
      <c r="D60" s="6" t="s">
        <v>242</v>
      </c>
      <c r="E60" s="4" t="s">
        <v>281</v>
      </c>
      <c r="F60" s="6" t="s">
        <v>219</v>
      </c>
      <c r="G60" s="6" t="s">
        <v>282</v>
      </c>
      <c r="H60" s="6" t="s">
        <v>283</v>
      </c>
      <c r="I60" s="6" t="s">
        <v>229</v>
      </c>
      <c r="J60" s="6" t="s">
        <v>234</v>
      </c>
      <c r="K60" s="4" t="s">
        <v>235</v>
      </c>
      <c r="L60" s="5"/>
      <c r="M60" s="5"/>
      <c r="N60" s="5"/>
      <c r="O60" s="5"/>
      <c r="P60" s="5"/>
      <c r="Q60" s="5"/>
      <c r="R60" s="2" t="s">
        <v>284</v>
      </c>
      <c r="S60" s="2" t="s">
        <v>37</v>
      </c>
      <c r="T60" s="2" t="s">
        <v>285</v>
      </c>
      <c r="U60" s="2" t="s">
        <v>37</v>
      </c>
      <c r="V60" s="2" t="s">
        <v>11</v>
      </c>
    </row>
    <row r="61" spans="1:22" ht="21" customHeight="1" x14ac:dyDescent="0.25">
      <c r="A61" s="7">
        <v>638</v>
      </c>
      <c r="B61" s="3"/>
      <c r="C61" s="4" t="s">
        <v>218</v>
      </c>
      <c r="D61" s="6" t="s">
        <v>227</v>
      </c>
      <c r="E61" s="4" t="s">
        <v>228</v>
      </c>
      <c r="F61" s="6" t="s">
        <v>251</v>
      </c>
      <c r="G61" s="6" t="s">
        <v>222</v>
      </c>
      <c r="H61" s="4" t="s">
        <v>239</v>
      </c>
      <c r="I61" s="4" t="s">
        <v>230</v>
      </c>
      <c r="J61" s="5"/>
      <c r="K61" s="5"/>
      <c r="L61" s="5"/>
      <c r="M61" s="5"/>
      <c r="N61" s="5"/>
      <c r="O61" s="5"/>
      <c r="P61" s="5"/>
      <c r="Q61" s="5"/>
      <c r="R61" s="2" t="s">
        <v>225</v>
      </c>
      <c r="S61" s="2" t="s">
        <v>261</v>
      </c>
      <c r="T61" s="2" t="s">
        <v>226</v>
      </c>
      <c r="U61" s="2" t="s">
        <v>261</v>
      </c>
      <c r="V61" s="2" t="s">
        <v>11</v>
      </c>
    </row>
    <row r="62" spans="1:22" ht="21" customHeight="1" x14ac:dyDescent="0.25">
      <c r="A62" s="7">
        <v>643</v>
      </c>
      <c r="B62" s="3"/>
      <c r="C62" s="4" t="s">
        <v>218</v>
      </c>
      <c r="D62" s="6" t="s">
        <v>227</v>
      </c>
      <c r="E62" s="4" t="s">
        <v>228</v>
      </c>
      <c r="F62" s="6" t="s">
        <v>221</v>
      </c>
      <c r="G62" s="6" t="s">
        <v>229</v>
      </c>
      <c r="H62" s="4" t="s">
        <v>239</v>
      </c>
      <c r="I62" s="4" t="s">
        <v>230</v>
      </c>
      <c r="J62" s="5"/>
      <c r="K62" s="5"/>
      <c r="L62" s="5"/>
      <c r="M62" s="5"/>
      <c r="N62" s="5"/>
      <c r="O62" s="5"/>
      <c r="P62" s="5"/>
      <c r="Q62" s="5"/>
      <c r="R62" s="2" t="s">
        <v>225</v>
      </c>
      <c r="S62" s="2" t="s">
        <v>195</v>
      </c>
      <c r="T62" s="2" t="s">
        <v>226</v>
      </c>
      <c r="U62" s="2" t="s">
        <v>195</v>
      </c>
      <c r="V62" s="2" t="s">
        <v>11</v>
      </c>
    </row>
    <row r="63" spans="1:22" ht="21" customHeight="1" x14ac:dyDescent="0.25">
      <c r="A63" s="7">
        <v>644</v>
      </c>
      <c r="B63" s="3"/>
      <c r="C63" s="4" t="s">
        <v>218</v>
      </c>
      <c r="D63" s="6" t="s">
        <v>227</v>
      </c>
      <c r="E63" s="6" t="s">
        <v>237</v>
      </c>
      <c r="F63" s="6" t="s">
        <v>221</v>
      </c>
      <c r="G63" s="6" t="s">
        <v>222</v>
      </c>
      <c r="H63" s="4" t="s">
        <v>239</v>
      </c>
      <c r="I63" s="4" t="s">
        <v>230</v>
      </c>
      <c r="J63" s="5"/>
      <c r="K63" s="5"/>
      <c r="L63" s="5"/>
      <c r="M63" s="5"/>
      <c r="N63" s="5"/>
      <c r="O63" s="5"/>
      <c r="P63" s="5"/>
      <c r="Q63" s="5"/>
      <c r="R63" s="2" t="s">
        <v>225</v>
      </c>
      <c r="S63" s="2" t="s">
        <v>75</v>
      </c>
      <c r="T63" s="2" t="s">
        <v>226</v>
      </c>
      <c r="U63" s="2" t="s">
        <v>75</v>
      </c>
      <c r="V63" s="2" t="s">
        <v>11</v>
      </c>
    </row>
    <row r="64" spans="1:22" ht="21" customHeight="1" x14ac:dyDescent="0.25">
      <c r="A64" s="7">
        <v>658</v>
      </c>
      <c r="B64" s="3"/>
      <c r="C64" s="4" t="s">
        <v>218</v>
      </c>
      <c r="D64" s="6" t="s">
        <v>227</v>
      </c>
      <c r="E64" s="4" t="s">
        <v>232</v>
      </c>
      <c r="F64" s="6" t="s">
        <v>233</v>
      </c>
      <c r="G64" s="6" t="s">
        <v>222</v>
      </c>
      <c r="H64" s="4" t="s">
        <v>223</v>
      </c>
      <c r="I64" s="4" t="s">
        <v>224</v>
      </c>
      <c r="J64" s="5"/>
      <c r="K64" s="5"/>
      <c r="L64" s="5"/>
      <c r="M64" s="5"/>
      <c r="N64" s="5"/>
      <c r="O64" s="5"/>
      <c r="P64" s="5"/>
      <c r="Q64" s="5"/>
      <c r="R64" s="2" t="s">
        <v>225</v>
      </c>
      <c r="S64" s="2" t="s">
        <v>92</v>
      </c>
      <c r="T64" s="2" t="s">
        <v>226</v>
      </c>
      <c r="U64" s="2" t="s">
        <v>92</v>
      </c>
      <c r="V64" s="2" t="s">
        <v>11</v>
      </c>
    </row>
    <row r="65" spans="1:22" ht="21" customHeight="1" x14ac:dyDescent="0.25">
      <c r="A65" s="7">
        <v>676</v>
      </c>
      <c r="B65" s="3"/>
      <c r="C65" s="4" t="s">
        <v>218</v>
      </c>
      <c r="D65" s="6" t="s">
        <v>294</v>
      </c>
      <c r="E65" s="6" t="s">
        <v>264</v>
      </c>
      <c r="F65" s="6" t="s">
        <v>275</v>
      </c>
      <c r="G65" s="6" t="s">
        <v>245</v>
      </c>
      <c r="H65" s="6" t="s">
        <v>246</v>
      </c>
      <c r="I65" s="4" t="s">
        <v>298</v>
      </c>
      <c r="J65" s="6" t="s">
        <v>248</v>
      </c>
      <c r="K65" s="5"/>
      <c r="L65" s="5"/>
      <c r="M65" s="5"/>
      <c r="N65" s="5"/>
      <c r="O65" s="5"/>
      <c r="P65" s="5"/>
      <c r="Q65" s="5"/>
      <c r="R65" s="2" t="s">
        <v>249</v>
      </c>
      <c r="S65" s="2" t="s">
        <v>55</v>
      </c>
      <c r="T65" s="2" t="s">
        <v>250</v>
      </c>
      <c r="U65" s="2" t="s">
        <v>55</v>
      </c>
      <c r="V65" s="2" t="s">
        <v>11</v>
      </c>
    </row>
    <row r="66" spans="1:22" ht="21" customHeight="1" x14ac:dyDescent="0.25">
      <c r="A66" s="7">
        <v>679</v>
      </c>
      <c r="B66" s="3"/>
      <c r="C66" s="4" t="s">
        <v>218</v>
      </c>
      <c r="D66" s="6" t="s">
        <v>227</v>
      </c>
      <c r="E66" s="4" t="s">
        <v>228</v>
      </c>
      <c r="F66" s="6" t="s">
        <v>221</v>
      </c>
      <c r="G66" s="6" t="s">
        <v>229</v>
      </c>
      <c r="H66" s="4" t="s">
        <v>223</v>
      </c>
      <c r="I66" s="4" t="s">
        <v>230</v>
      </c>
      <c r="J66" s="5"/>
      <c r="K66" s="5"/>
      <c r="L66" s="5"/>
      <c r="M66" s="5"/>
      <c r="N66" s="5"/>
      <c r="O66" s="5"/>
      <c r="P66" s="5"/>
      <c r="Q66" s="5"/>
      <c r="R66" s="2" t="s">
        <v>225</v>
      </c>
      <c r="S66" s="2" t="s">
        <v>75</v>
      </c>
      <c r="T66" s="2" t="s">
        <v>226</v>
      </c>
      <c r="U66" s="2" t="s">
        <v>75</v>
      </c>
      <c r="V66" s="2" t="s">
        <v>11</v>
      </c>
    </row>
    <row r="67" spans="1:22" ht="21" customHeight="1" x14ac:dyDescent="0.25">
      <c r="A67" s="7">
        <v>701</v>
      </c>
      <c r="B67" s="3"/>
      <c r="C67" s="4" t="s">
        <v>218</v>
      </c>
      <c r="D67" s="6" t="s">
        <v>219</v>
      </c>
      <c r="E67" s="4" t="s">
        <v>228</v>
      </c>
      <c r="F67" s="6" t="s">
        <v>221</v>
      </c>
      <c r="G67" s="6" t="s">
        <v>222</v>
      </c>
      <c r="H67" s="4" t="s">
        <v>223</v>
      </c>
      <c r="I67" s="4" t="s">
        <v>224</v>
      </c>
      <c r="J67" s="5"/>
      <c r="K67" s="5"/>
      <c r="L67" s="5"/>
      <c r="M67" s="5"/>
      <c r="N67" s="5"/>
      <c r="O67" s="5"/>
      <c r="P67" s="5"/>
      <c r="Q67" s="5"/>
      <c r="R67" s="2" t="s">
        <v>225</v>
      </c>
      <c r="S67" s="2" t="s">
        <v>71</v>
      </c>
      <c r="T67" s="2" t="s">
        <v>226</v>
      </c>
      <c r="U67" s="2" t="s">
        <v>71</v>
      </c>
      <c r="V67" s="2" t="s">
        <v>11</v>
      </c>
    </row>
    <row r="68" spans="1:22" ht="21" customHeight="1" x14ac:dyDescent="0.25">
      <c r="A68" s="7">
        <v>707</v>
      </c>
      <c r="B68" s="3"/>
      <c r="C68" s="4" t="s">
        <v>218</v>
      </c>
      <c r="D68" s="6" t="s">
        <v>263</v>
      </c>
      <c r="E68" s="6" t="s">
        <v>289</v>
      </c>
      <c r="F68" s="6" t="s">
        <v>275</v>
      </c>
      <c r="G68" s="6" t="s">
        <v>245</v>
      </c>
      <c r="H68" s="6" t="s">
        <v>246</v>
      </c>
      <c r="I68" s="4" t="s">
        <v>280</v>
      </c>
      <c r="J68" s="6" t="s">
        <v>290</v>
      </c>
      <c r="K68" s="5"/>
      <c r="L68" s="5"/>
      <c r="M68" s="5"/>
      <c r="N68" s="5"/>
      <c r="O68" s="5"/>
      <c r="P68" s="5"/>
      <c r="Q68" s="5"/>
      <c r="R68" s="2" t="s">
        <v>249</v>
      </c>
      <c r="S68" s="2" t="s">
        <v>165</v>
      </c>
      <c r="T68" s="2" t="s">
        <v>250</v>
      </c>
      <c r="U68" s="2" t="s">
        <v>165</v>
      </c>
      <c r="V68" s="2" t="s">
        <v>11</v>
      </c>
    </row>
    <row r="69" spans="1:22" ht="21" customHeight="1" x14ac:dyDescent="0.25">
      <c r="A69" s="7">
        <v>713</v>
      </c>
      <c r="B69" s="3"/>
      <c r="C69" s="4" t="s">
        <v>218</v>
      </c>
      <c r="D69" s="6" t="s">
        <v>241</v>
      </c>
      <c r="E69" s="4" t="s">
        <v>228</v>
      </c>
      <c r="F69" s="6" t="s">
        <v>251</v>
      </c>
      <c r="G69" s="6" t="s">
        <v>222</v>
      </c>
      <c r="H69" s="4" t="s">
        <v>239</v>
      </c>
      <c r="I69" s="4" t="s">
        <v>224</v>
      </c>
      <c r="J69" s="5"/>
      <c r="K69" s="5"/>
      <c r="L69" s="5"/>
      <c r="M69" s="5"/>
      <c r="N69" s="5"/>
      <c r="O69" s="5"/>
      <c r="P69" s="5"/>
      <c r="Q69" s="5"/>
      <c r="R69" s="2" t="s">
        <v>225</v>
      </c>
      <c r="S69" s="2" t="s">
        <v>240</v>
      </c>
      <c r="T69" s="2" t="s">
        <v>226</v>
      </c>
      <c r="U69" s="2" t="s">
        <v>240</v>
      </c>
      <c r="V69" s="2" t="s">
        <v>11</v>
      </c>
    </row>
    <row r="70" spans="1:22" ht="21" customHeight="1" x14ac:dyDescent="0.25">
      <c r="A70" s="7">
        <v>723</v>
      </c>
      <c r="B70" s="3"/>
      <c r="C70" s="4" t="s">
        <v>218</v>
      </c>
      <c r="D70" s="6" t="s">
        <v>241</v>
      </c>
      <c r="E70" s="4" t="s">
        <v>228</v>
      </c>
      <c r="F70" s="6" t="s">
        <v>251</v>
      </c>
      <c r="G70" s="6" t="s">
        <v>222</v>
      </c>
      <c r="H70" s="4" t="s">
        <v>239</v>
      </c>
      <c r="I70" s="4" t="s">
        <v>230</v>
      </c>
      <c r="J70" s="5"/>
      <c r="K70" s="5"/>
      <c r="L70" s="5"/>
      <c r="M70" s="5"/>
      <c r="N70" s="5"/>
      <c r="O70" s="5"/>
      <c r="P70" s="5"/>
      <c r="Q70" s="5"/>
      <c r="R70" s="2" t="s">
        <v>225</v>
      </c>
      <c r="S70" s="2" t="s">
        <v>9</v>
      </c>
      <c r="T70" s="2" t="s">
        <v>226</v>
      </c>
      <c r="U70" s="2" t="s">
        <v>9</v>
      </c>
      <c r="V70" s="2" t="s">
        <v>11</v>
      </c>
    </row>
    <row r="71" spans="1:22" ht="21" customHeight="1" x14ac:dyDescent="0.25">
      <c r="A71" s="7">
        <v>740</v>
      </c>
      <c r="B71" s="3"/>
      <c r="C71" s="4" t="s">
        <v>218</v>
      </c>
      <c r="D71" s="6" t="s">
        <v>231</v>
      </c>
      <c r="E71" s="4" t="s">
        <v>228</v>
      </c>
      <c r="F71" s="6" t="s">
        <v>251</v>
      </c>
      <c r="G71" s="6" t="s">
        <v>222</v>
      </c>
      <c r="H71" s="4" t="s">
        <v>239</v>
      </c>
      <c r="I71" s="4" t="s">
        <v>235</v>
      </c>
      <c r="J71" s="5"/>
      <c r="K71" s="5"/>
      <c r="L71" s="5"/>
      <c r="M71" s="5"/>
      <c r="N71" s="5"/>
      <c r="O71" s="5"/>
      <c r="P71" s="5"/>
      <c r="Q71" s="5"/>
      <c r="R71" s="2" t="s">
        <v>225</v>
      </c>
      <c r="S71" s="2" t="s">
        <v>116</v>
      </c>
      <c r="T71" s="2" t="s">
        <v>226</v>
      </c>
      <c r="U71" s="2" t="s">
        <v>116</v>
      </c>
      <c r="V71" s="2" t="s">
        <v>11</v>
      </c>
    </row>
    <row r="72" spans="1:22" ht="21" customHeight="1" x14ac:dyDescent="0.25">
      <c r="A72" s="7">
        <v>754</v>
      </c>
      <c r="B72" s="3"/>
      <c r="C72" s="4" t="s">
        <v>218</v>
      </c>
      <c r="D72" s="6" t="s">
        <v>291</v>
      </c>
      <c r="E72" s="6" t="s">
        <v>264</v>
      </c>
      <c r="F72" s="6" t="s">
        <v>275</v>
      </c>
      <c r="G72" s="6" t="s">
        <v>276</v>
      </c>
      <c r="H72" s="6" t="s">
        <v>246</v>
      </c>
      <c r="I72" s="4" t="s">
        <v>259</v>
      </c>
      <c r="J72" s="6" t="s">
        <v>300</v>
      </c>
      <c r="K72" s="5"/>
      <c r="L72" s="5"/>
      <c r="M72" s="5"/>
      <c r="N72" s="5"/>
      <c r="O72" s="5"/>
      <c r="P72" s="5"/>
      <c r="Q72" s="5"/>
      <c r="R72" s="2" t="s">
        <v>249</v>
      </c>
      <c r="S72" s="2" t="s">
        <v>79</v>
      </c>
      <c r="T72" s="2" t="s">
        <v>250</v>
      </c>
      <c r="U72" s="2" t="s">
        <v>79</v>
      </c>
      <c r="V72" s="2" t="s">
        <v>11</v>
      </c>
    </row>
    <row r="73" spans="1:22" ht="21" customHeight="1" x14ac:dyDescent="0.25">
      <c r="A73" s="7">
        <v>763</v>
      </c>
      <c r="B73" s="3"/>
      <c r="C73" s="4" t="s">
        <v>218</v>
      </c>
      <c r="D73" s="6" t="s">
        <v>294</v>
      </c>
      <c r="E73" s="4" t="s">
        <v>295</v>
      </c>
      <c r="F73" s="6" t="s">
        <v>227</v>
      </c>
      <c r="G73" s="6" t="s">
        <v>296</v>
      </c>
      <c r="H73" s="6" t="s">
        <v>297</v>
      </c>
      <c r="I73" s="6" t="s">
        <v>222</v>
      </c>
      <c r="J73" s="6" t="s">
        <v>234</v>
      </c>
      <c r="K73" s="4" t="s">
        <v>224</v>
      </c>
      <c r="L73" s="5"/>
      <c r="M73" s="5"/>
      <c r="N73" s="5"/>
      <c r="O73" s="5"/>
      <c r="P73" s="5"/>
      <c r="Q73" s="5"/>
      <c r="R73" s="2" t="s">
        <v>284</v>
      </c>
      <c r="S73" s="2" t="s">
        <v>14</v>
      </c>
      <c r="T73" s="2" t="s">
        <v>285</v>
      </c>
      <c r="U73" s="2" t="s">
        <v>14</v>
      </c>
      <c r="V73" s="2" t="s">
        <v>11</v>
      </c>
    </row>
    <row r="74" spans="1:22" ht="21" customHeight="1" x14ac:dyDescent="0.25">
      <c r="A74" s="7">
        <v>769</v>
      </c>
      <c r="B74" s="3"/>
      <c r="C74" s="4" t="s">
        <v>218</v>
      </c>
      <c r="D74" s="6" t="s">
        <v>263</v>
      </c>
      <c r="E74" s="4" t="s">
        <v>292</v>
      </c>
      <c r="F74" s="6" t="s">
        <v>275</v>
      </c>
      <c r="G74" s="6" t="s">
        <v>276</v>
      </c>
      <c r="H74" s="6" t="s">
        <v>277</v>
      </c>
      <c r="I74" s="4" t="s">
        <v>280</v>
      </c>
      <c r="J74" s="6" t="s">
        <v>266</v>
      </c>
      <c r="K74" s="5"/>
      <c r="L74" s="5"/>
      <c r="M74" s="5"/>
      <c r="N74" s="5"/>
      <c r="O74" s="5"/>
      <c r="P74" s="5"/>
      <c r="Q74" s="5"/>
      <c r="R74" s="2" t="s">
        <v>249</v>
      </c>
      <c r="S74" s="2" t="s">
        <v>165</v>
      </c>
      <c r="T74" s="2" t="s">
        <v>250</v>
      </c>
      <c r="U74" s="2" t="s">
        <v>165</v>
      </c>
      <c r="V74" s="2" t="s">
        <v>11</v>
      </c>
    </row>
    <row r="75" spans="1:22" ht="21" customHeight="1" x14ac:dyDescent="0.25">
      <c r="A75" s="7">
        <v>770</v>
      </c>
      <c r="B75" s="3"/>
      <c r="C75" s="4" t="s">
        <v>218</v>
      </c>
      <c r="D75" s="6" t="s">
        <v>291</v>
      </c>
      <c r="E75" s="6" t="s">
        <v>289</v>
      </c>
      <c r="F75" s="6" t="s">
        <v>275</v>
      </c>
      <c r="G75" s="6" t="s">
        <v>245</v>
      </c>
      <c r="H75" s="6" t="s">
        <v>246</v>
      </c>
      <c r="I75" s="4" t="s">
        <v>280</v>
      </c>
      <c r="J75" s="6" t="s">
        <v>290</v>
      </c>
      <c r="K75" s="5"/>
      <c r="L75" s="5"/>
      <c r="M75" s="5"/>
      <c r="N75" s="5"/>
      <c r="O75" s="5"/>
      <c r="P75" s="5"/>
      <c r="Q75" s="5"/>
      <c r="R75" s="2" t="s">
        <v>249</v>
      </c>
      <c r="S75" s="2" t="s">
        <v>75</v>
      </c>
      <c r="T75" s="2" t="s">
        <v>250</v>
      </c>
      <c r="U75" s="2" t="s">
        <v>75</v>
      </c>
      <c r="V75" s="2" t="s">
        <v>11</v>
      </c>
    </row>
    <row r="76" spans="1:22" ht="21" customHeight="1" x14ac:dyDescent="0.25">
      <c r="A76" s="7">
        <v>773</v>
      </c>
      <c r="B76" s="3"/>
      <c r="C76" s="4" t="s">
        <v>218</v>
      </c>
      <c r="D76" s="6" t="s">
        <v>219</v>
      </c>
      <c r="E76" s="4" t="s">
        <v>228</v>
      </c>
      <c r="F76" s="6" t="s">
        <v>221</v>
      </c>
      <c r="G76" s="6" t="s">
        <v>222</v>
      </c>
      <c r="H76" s="4" t="s">
        <v>239</v>
      </c>
      <c r="I76" s="4" t="s">
        <v>224</v>
      </c>
      <c r="J76" s="5"/>
      <c r="K76" s="5"/>
      <c r="L76" s="5"/>
      <c r="M76" s="5"/>
      <c r="N76" s="5"/>
      <c r="O76" s="5"/>
      <c r="P76" s="5"/>
      <c r="Q76" s="5"/>
      <c r="R76" s="2" t="s">
        <v>225</v>
      </c>
      <c r="S76" s="2" t="s">
        <v>12</v>
      </c>
      <c r="T76" s="2" t="s">
        <v>226</v>
      </c>
      <c r="U76" s="2" t="s">
        <v>12</v>
      </c>
      <c r="V76" s="2" t="s">
        <v>11</v>
      </c>
    </row>
    <row r="77" spans="1:22" ht="21" customHeight="1" x14ac:dyDescent="0.25">
      <c r="A77" s="7">
        <v>783</v>
      </c>
      <c r="B77" s="3"/>
      <c r="C77" s="4" t="s">
        <v>218</v>
      </c>
      <c r="D77" s="6" t="s">
        <v>227</v>
      </c>
      <c r="E77" s="6" t="s">
        <v>237</v>
      </c>
      <c r="F77" s="6" t="s">
        <v>221</v>
      </c>
      <c r="G77" s="6" t="s">
        <v>229</v>
      </c>
      <c r="H77" s="4" t="s">
        <v>223</v>
      </c>
      <c r="I77" s="4" t="s">
        <v>235</v>
      </c>
      <c r="J77" s="5"/>
      <c r="K77" s="5"/>
      <c r="L77" s="5"/>
      <c r="M77" s="5"/>
      <c r="N77" s="5"/>
      <c r="O77" s="5"/>
      <c r="P77" s="5"/>
      <c r="Q77" s="5"/>
      <c r="R77" s="2" t="s">
        <v>225</v>
      </c>
      <c r="S77" s="2" t="s">
        <v>92</v>
      </c>
      <c r="T77" s="2" t="s">
        <v>226</v>
      </c>
      <c r="U77" s="2" t="s">
        <v>92</v>
      </c>
      <c r="V77" s="2" t="s">
        <v>11</v>
      </c>
    </row>
    <row r="78" spans="1:22" ht="21" customHeight="1" x14ac:dyDescent="0.25">
      <c r="A78" s="7">
        <v>796</v>
      </c>
      <c r="B78" s="3"/>
      <c r="C78" s="4" t="s">
        <v>218</v>
      </c>
      <c r="D78" s="6" t="s">
        <v>219</v>
      </c>
      <c r="E78" s="4" t="s">
        <v>228</v>
      </c>
      <c r="F78" s="6" t="s">
        <v>233</v>
      </c>
      <c r="G78" s="6" t="s">
        <v>229</v>
      </c>
      <c r="H78" s="4" t="s">
        <v>255</v>
      </c>
      <c r="I78" s="4" t="s">
        <v>254</v>
      </c>
      <c r="J78" s="5"/>
      <c r="K78" s="5"/>
      <c r="L78" s="5"/>
      <c r="M78" s="5"/>
      <c r="N78" s="5"/>
      <c r="O78" s="5"/>
      <c r="P78" s="5"/>
      <c r="Q78" s="5"/>
      <c r="R78" s="2" t="s">
        <v>225</v>
      </c>
      <c r="S78" s="2" t="s">
        <v>40</v>
      </c>
      <c r="T78" s="2" t="s">
        <v>226</v>
      </c>
      <c r="U78" s="2" t="s">
        <v>40</v>
      </c>
      <c r="V78" s="2" t="s">
        <v>11</v>
      </c>
    </row>
    <row r="79" spans="1:22" ht="21" customHeight="1" x14ac:dyDescent="0.25">
      <c r="A79" s="7">
        <v>807</v>
      </c>
      <c r="B79" s="3"/>
      <c r="C79" s="4" t="s">
        <v>218</v>
      </c>
      <c r="D79" s="6" t="s">
        <v>241</v>
      </c>
      <c r="E79" s="4" t="s">
        <v>228</v>
      </c>
      <c r="F79" s="6" t="s">
        <v>251</v>
      </c>
      <c r="G79" s="6" t="s">
        <v>222</v>
      </c>
      <c r="H79" s="4" t="s">
        <v>223</v>
      </c>
      <c r="I79" s="4" t="s">
        <v>230</v>
      </c>
      <c r="J79" s="5"/>
      <c r="K79" s="5"/>
      <c r="L79" s="5"/>
      <c r="M79" s="5"/>
      <c r="N79" s="5"/>
      <c r="O79" s="5"/>
      <c r="P79" s="5"/>
      <c r="Q79" s="5"/>
      <c r="R79" s="2" t="s">
        <v>225</v>
      </c>
      <c r="S79" s="2" t="s">
        <v>195</v>
      </c>
      <c r="T79" s="2" t="s">
        <v>226</v>
      </c>
      <c r="U79" s="2" t="s">
        <v>195</v>
      </c>
      <c r="V79" s="2" t="s">
        <v>11</v>
      </c>
    </row>
    <row r="80" spans="1:22" ht="21" customHeight="1" x14ac:dyDescent="0.25">
      <c r="A80" s="7">
        <v>812</v>
      </c>
      <c r="B80" s="3"/>
      <c r="C80" s="4" t="s">
        <v>218</v>
      </c>
      <c r="D80" s="6" t="s">
        <v>231</v>
      </c>
      <c r="E80" s="6" t="s">
        <v>237</v>
      </c>
      <c r="F80" s="6" t="s">
        <v>221</v>
      </c>
      <c r="G80" s="6" t="s">
        <v>222</v>
      </c>
      <c r="H80" s="4" t="s">
        <v>234</v>
      </c>
      <c r="I80" s="4" t="s">
        <v>235</v>
      </c>
      <c r="J80" s="5"/>
      <c r="K80" s="5"/>
      <c r="L80" s="5"/>
      <c r="M80" s="5"/>
      <c r="N80" s="5"/>
      <c r="O80" s="5"/>
      <c r="P80" s="5"/>
      <c r="Q80" s="5"/>
      <c r="R80" s="2" t="s">
        <v>225</v>
      </c>
      <c r="S80" s="2" t="s">
        <v>67</v>
      </c>
      <c r="T80" s="2" t="s">
        <v>226</v>
      </c>
      <c r="U80" s="2" t="s">
        <v>67</v>
      </c>
      <c r="V80" s="2" t="s">
        <v>11</v>
      </c>
    </row>
    <row r="81" spans="1:22" ht="21" customHeight="1" x14ac:dyDescent="0.25">
      <c r="A81" s="7">
        <v>830</v>
      </c>
      <c r="B81" s="3"/>
      <c r="C81" s="4" t="s">
        <v>218</v>
      </c>
      <c r="D81" s="6" t="s">
        <v>253</v>
      </c>
      <c r="E81" s="4" t="s">
        <v>228</v>
      </c>
      <c r="F81" s="6" t="s">
        <v>221</v>
      </c>
      <c r="G81" s="6" t="s">
        <v>222</v>
      </c>
      <c r="H81" s="4" t="s">
        <v>223</v>
      </c>
      <c r="I81" s="4" t="s">
        <v>273</v>
      </c>
      <c r="J81" s="5"/>
      <c r="K81" s="5"/>
      <c r="L81" s="5"/>
      <c r="M81" s="5"/>
      <c r="N81" s="5"/>
      <c r="O81" s="5"/>
      <c r="P81" s="5"/>
      <c r="Q81" s="5"/>
      <c r="R81" s="2" t="s">
        <v>225</v>
      </c>
      <c r="S81" s="2" t="s">
        <v>67</v>
      </c>
      <c r="T81" s="2" t="s">
        <v>226</v>
      </c>
      <c r="U81" s="2" t="s">
        <v>67</v>
      </c>
      <c r="V81" s="2" t="s">
        <v>11</v>
      </c>
    </row>
    <row r="82" spans="1:22" ht="21.4" customHeight="1" x14ac:dyDescent="0.25">
      <c r="A82" s="7">
        <v>831</v>
      </c>
      <c r="B82" s="3"/>
      <c r="C82" s="4" t="s">
        <v>218</v>
      </c>
      <c r="D82" s="6" t="s">
        <v>294</v>
      </c>
      <c r="E82" s="4" t="s">
        <v>281</v>
      </c>
      <c r="F82" s="6" t="s">
        <v>219</v>
      </c>
      <c r="G82" s="6" t="s">
        <v>296</v>
      </c>
      <c r="H82" s="6" t="s">
        <v>283</v>
      </c>
      <c r="I82" s="6" t="s">
        <v>222</v>
      </c>
      <c r="J82" s="6" t="s">
        <v>223</v>
      </c>
      <c r="K82" s="4" t="s">
        <v>235</v>
      </c>
      <c r="L82" s="5"/>
      <c r="M82" s="5"/>
      <c r="N82" s="5"/>
      <c r="O82" s="5"/>
      <c r="P82" s="5"/>
      <c r="Q82" s="5"/>
      <c r="R82" s="2" t="s">
        <v>284</v>
      </c>
      <c r="S82" s="2" t="s">
        <v>308</v>
      </c>
      <c r="T82" s="2" t="s">
        <v>285</v>
      </c>
      <c r="U82" s="2" t="s">
        <v>308</v>
      </c>
      <c r="V82" s="2" t="s">
        <v>11</v>
      </c>
    </row>
    <row r="83" spans="1:22" ht="21" customHeight="1" x14ac:dyDescent="0.25">
      <c r="A83" s="7">
        <v>833</v>
      </c>
      <c r="B83" s="3"/>
      <c r="C83" s="4" t="s">
        <v>299</v>
      </c>
      <c r="D83" s="6" t="s">
        <v>242</v>
      </c>
      <c r="E83" s="4" t="s">
        <v>257</v>
      </c>
      <c r="F83" s="6" t="s">
        <v>265</v>
      </c>
      <c r="G83" s="6" t="s">
        <v>245</v>
      </c>
      <c r="H83" s="6" t="s">
        <v>246</v>
      </c>
      <c r="I83" s="4" t="s">
        <v>247</v>
      </c>
      <c r="J83" s="6" t="s">
        <v>248</v>
      </c>
      <c r="K83" s="5"/>
      <c r="L83" s="5"/>
      <c r="M83" s="5"/>
      <c r="N83" s="5"/>
      <c r="O83" s="5"/>
      <c r="P83" s="5"/>
      <c r="Q83" s="5"/>
      <c r="R83" s="2" t="s">
        <v>249</v>
      </c>
      <c r="S83" s="2" t="s">
        <v>55</v>
      </c>
      <c r="T83" s="2" t="s">
        <v>250</v>
      </c>
      <c r="U83" s="2" t="s">
        <v>55</v>
      </c>
      <c r="V83" s="2" t="s">
        <v>11</v>
      </c>
    </row>
    <row r="84" spans="1:22" ht="21" customHeight="1" x14ac:dyDescent="0.25">
      <c r="A84" s="7">
        <v>841</v>
      </c>
      <c r="B84" s="3"/>
      <c r="C84" s="4" t="s">
        <v>218</v>
      </c>
      <c r="D84" s="6" t="s">
        <v>291</v>
      </c>
      <c r="E84" s="4" t="s">
        <v>257</v>
      </c>
      <c r="F84" s="6" t="s">
        <v>275</v>
      </c>
      <c r="G84" s="6" t="s">
        <v>269</v>
      </c>
      <c r="H84" s="6" t="s">
        <v>246</v>
      </c>
      <c r="I84" s="4" t="s">
        <v>259</v>
      </c>
      <c r="J84" s="6" t="s">
        <v>290</v>
      </c>
      <c r="K84" s="5"/>
      <c r="L84" s="5"/>
      <c r="M84" s="5"/>
      <c r="N84" s="5"/>
      <c r="O84" s="5"/>
      <c r="P84" s="5"/>
      <c r="Q84" s="5"/>
      <c r="R84" s="2" t="s">
        <v>249</v>
      </c>
      <c r="S84" s="2" t="s">
        <v>165</v>
      </c>
      <c r="T84" s="2" t="s">
        <v>250</v>
      </c>
      <c r="U84" s="2" t="s">
        <v>165</v>
      </c>
      <c r="V84" s="2" t="s">
        <v>11</v>
      </c>
    </row>
    <row r="85" spans="1:22" ht="21" customHeight="1" x14ac:dyDescent="0.25">
      <c r="A85" s="7">
        <v>854</v>
      </c>
      <c r="B85" s="3"/>
      <c r="C85" s="4" t="s">
        <v>218</v>
      </c>
      <c r="D85" s="6" t="s">
        <v>291</v>
      </c>
      <c r="E85" s="6" t="s">
        <v>305</v>
      </c>
      <c r="F85" s="6" t="s">
        <v>265</v>
      </c>
      <c r="G85" s="6" t="s">
        <v>245</v>
      </c>
      <c r="H85" s="6" t="s">
        <v>277</v>
      </c>
      <c r="I85" s="4" t="s">
        <v>298</v>
      </c>
      <c r="J85" s="6" t="s">
        <v>278</v>
      </c>
      <c r="K85" s="5"/>
      <c r="L85" s="5"/>
      <c r="M85" s="5"/>
      <c r="N85" s="5"/>
      <c r="O85" s="5"/>
      <c r="P85" s="5"/>
      <c r="Q85" s="5"/>
      <c r="R85" s="2" t="s">
        <v>249</v>
      </c>
      <c r="S85" s="2" t="s">
        <v>140</v>
      </c>
      <c r="T85" s="2" t="s">
        <v>250</v>
      </c>
      <c r="U85" s="2" t="s">
        <v>140</v>
      </c>
      <c r="V85" s="2" t="s">
        <v>11</v>
      </c>
    </row>
    <row r="86" spans="1:22" ht="21" customHeight="1" x14ac:dyDescent="0.25">
      <c r="A86" s="7">
        <v>855</v>
      </c>
      <c r="B86" s="3"/>
      <c r="C86" s="4" t="s">
        <v>218</v>
      </c>
      <c r="D86" s="6" t="s">
        <v>291</v>
      </c>
      <c r="E86" s="4" t="s">
        <v>257</v>
      </c>
      <c r="F86" s="6" t="s">
        <v>275</v>
      </c>
      <c r="G86" s="6" t="s">
        <v>245</v>
      </c>
      <c r="H86" s="6" t="s">
        <v>246</v>
      </c>
      <c r="I86" s="4" t="s">
        <v>280</v>
      </c>
      <c r="J86" s="6" t="s">
        <v>266</v>
      </c>
      <c r="K86" s="5"/>
      <c r="L86" s="5"/>
      <c r="M86" s="5"/>
      <c r="N86" s="5"/>
      <c r="O86" s="5"/>
      <c r="P86" s="5"/>
      <c r="Q86" s="5"/>
      <c r="R86" s="2" t="s">
        <v>249</v>
      </c>
      <c r="S86" s="2" t="s">
        <v>76</v>
      </c>
      <c r="T86" s="2" t="s">
        <v>250</v>
      </c>
      <c r="U86" s="2" t="s">
        <v>76</v>
      </c>
      <c r="V86" s="2" t="s">
        <v>11</v>
      </c>
    </row>
    <row r="87" spans="1:22" ht="21" customHeight="1" x14ac:dyDescent="0.25">
      <c r="A87" s="7">
        <v>856</v>
      </c>
      <c r="B87" s="3"/>
      <c r="C87" s="4" t="s">
        <v>218</v>
      </c>
      <c r="D87" s="6" t="s">
        <v>231</v>
      </c>
      <c r="E87" s="4" t="s">
        <v>228</v>
      </c>
      <c r="F87" s="6" t="s">
        <v>221</v>
      </c>
      <c r="G87" s="6" t="s">
        <v>222</v>
      </c>
      <c r="H87" s="4" t="s">
        <v>239</v>
      </c>
      <c r="I87" s="4" t="s">
        <v>235</v>
      </c>
      <c r="J87" s="5"/>
      <c r="K87" s="5"/>
      <c r="L87" s="5"/>
      <c r="M87" s="5"/>
      <c r="N87" s="5"/>
      <c r="O87" s="5"/>
      <c r="P87" s="5"/>
      <c r="Q87" s="5"/>
      <c r="R87" s="2" t="s">
        <v>225</v>
      </c>
      <c r="S87" s="2" t="s">
        <v>71</v>
      </c>
      <c r="T87" s="2" t="s">
        <v>226</v>
      </c>
      <c r="U87" s="2" t="s">
        <v>71</v>
      </c>
      <c r="V87" s="2" t="s">
        <v>11</v>
      </c>
    </row>
    <row r="88" spans="1:22" ht="21" customHeight="1" x14ac:dyDescent="0.25">
      <c r="A88" s="7">
        <v>863</v>
      </c>
      <c r="B88" s="3"/>
      <c r="C88" s="4" t="s">
        <v>218</v>
      </c>
      <c r="D88" s="6" t="s">
        <v>291</v>
      </c>
      <c r="E88" s="6" t="s">
        <v>289</v>
      </c>
      <c r="F88" s="6" t="s">
        <v>275</v>
      </c>
      <c r="G88" s="6" t="s">
        <v>276</v>
      </c>
      <c r="H88" s="6" t="s">
        <v>277</v>
      </c>
      <c r="I88" s="4" t="s">
        <v>259</v>
      </c>
      <c r="J88" s="6" t="s">
        <v>290</v>
      </c>
      <c r="K88" s="5"/>
      <c r="L88" s="5"/>
      <c r="M88" s="5"/>
      <c r="N88" s="5"/>
      <c r="O88" s="5"/>
      <c r="P88" s="5"/>
      <c r="Q88" s="5"/>
      <c r="R88" s="2" t="s">
        <v>249</v>
      </c>
      <c r="S88" s="2" t="s">
        <v>307</v>
      </c>
      <c r="T88" s="2" t="s">
        <v>250</v>
      </c>
      <c r="U88" s="2" t="s">
        <v>307</v>
      </c>
      <c r="V88" s="2" t="s">
        <v>11</v>
      </c>
    </row>
    <row r="89" spans="1:22" ht="21" customHeight="1" x14ac:dyDescent="0.25">
      <c r="A89" s="7">
        <v>874</v>
      </c>
      <c r="B89" s="3"/>
      <c r="C89" s="4" t="s">
        <v>218</v>
      </c>
      <c r="D89" s="6" t="s">
        <v>291</v>
      </c>
      <c r="E89" s="6" t="s">
        <v>264</v>
      </c>
      <c r="F89" s="6" t="s">
        <v>275</v>
      </c>
      <c r="G89" s="6" t="s">
        <v>245</v>
      </c>
      <c r="H89" s="6" t="s">
        <v>277</v>
      </c>
      <c r="I89" s="4" t="s">
        <v>280</v>
      </c>
      <c r="J89" s="6" t="s">
        <v>290</v>
      </c>
      <c r="K89" s="5"/>
      <c r="L89" s="5"/>
      <c r="M89" s="5"/>
      <c r="N89" s="5"/>
      <c r="O89" s="5"/>
      <c r="P89" s="5"/>
      <c r="Q89" s="5"/>
      <c r="R89" s="2" t="s">
        <v>249</v>
      </c>
      <c r="S89" s="2" t="s">
        <v>98</v>
      </c>
      <c r="T89" s="2" t="s">
        <v>250</v>
      </c>
      <c r="U89" s="2" t="s">
        <v>98</v>
      </c>
      <c r="V89" s="2" t="s">
        <v>11</v>
      </c>
    </row>
    <row r="90" spans="1:22" ht="21" customHeight="1" x14ac:dyDescent="0.25">
      <c r="A90" s="7">
        <v>879</v>
      </c>
      <c r="B90" s="3"/>
      <c r="C90" s="4" t="s">
        <v>218</v>
      </c>
      <c r="D90" s="6" t="s">
        <v>291</v>
      </c>
      <c r="E90" s="4" t="s">
        <v>257</v>
      </c>
      <c r="F90" s="6" t="s">
        <v>275</v>
      </c>
      <c r="G90" s="6" t="s">
        <v>269</v>
      </c>
      <c r="H90" s="6" t="s">
        <v>277</v>
      </c>
      <c r="I90" s="4" t="s">
        <v>259</v>
      </c>
      <c r="J90" s="6" t="s">
        <v>266</v>
      </c>
      <c r="K90" s="5"/>
      <c r="L90" s="5"/>
      <c r="M90" s="5"/>
      <c r="N90" s="5"/>
      <c r="O90" s="5"/>
      <c r="P90" s="5"/>
      <c r="Q90" s="5"/>
      <c r="R90" s="2" t="s">
        <v>249</v>
      </c>
      <c r="S90" s="2" t="s">
        <v>98</v>
      </c>
      <c r="T90" s="2" t="s">
        <v>250</v>
      </c>
      <c r="U90" s="2" t="s">
        <v>98</v>
      </c>
      <c r="V90" s="2" t="s">
        <v>11</v>
      </c>
    </row>
    <row r="91" spans="1:22" ht="21" customHeight="1" x14ac:dyDescent="0.25">
      <c r="A91" s="7">
        <v>924</v>
      </c>
      <c r="B91" s="3"/>
      <c r="C91" s="4" t="s">
        <v>218</v>
      </c>
      <c r="D91" s="6" t="s">
        <v>263</v>
      </c>
      <c r="E91" s="4" t="s">
        <v>292</v>
      </c>
      <c r="F91" s="6" t="s">
        <v>275</v>
      </c>
      <c r="G91" s="6" t="s">
        <v>276</v>
      </c>
      <c r="H91" s="6" t="s">
        <v>277</v>
      </c>
      <c r="I91" s="4" t="s">
        <v>293</v>
      </c>
      <c r="J91" s="6" t="s">
        <v>278</v>
      </c>
      <c r="K91" s="5"/>
      <c r="L91" s="5"/>
      <c r="M91" s="5"/>
      <c r="N91" s="5"/>
      <c r="O91" s="5"/>
      <c r="P91" s="5"/>
      <c r="Q91" s="5"/>
      <c r="R91" s="2" t="s">
        <v>249</v>
      </c>
      <c r="S91" s="2" t="s">
        <v>202</v>
      </c>
      <c r="T91" s="2" t="s">
        <v>250</v>
      </c>
      <c r="U91" s="2" t="s">
        <v>202</v>
      </c>
      <c r="V91" s="2" t="s">
        <v>11</v>
      </c>
    </row>
    <row r="92" spans="1:22" ht="21" customHeight="1" x14ac:dyDescent="0.25">
      <c r="A92" s="7">
        <v>942</v>
      </c>
      <c r="B92" s="3"/>
      <c r="C92" s="4" t="s">
        <v>218</v>
      </c>
      <c r="D92" s="6" t="s">
        <v>227</v>
      </c>
      <c r="E92" s="4" t="s">
        <v>232</v>
      </c>
      <c r="F92" s="6" t="s">
        <v>221</v>
      </c>
      <c r="G92" s="6" t="s">
        <v>222</v>
      </c>
      <c r="H92" s="4" t="s">
        <v>223</v>
      </c>
      <c r="I92" s="4" t="s">
        <v>235</v>
      </c>
      <c r="J92" s="5"/>
      <c r="K92" s="5"/>
      <c r="L92" s="5"/>
      <c r="M92" s="5"/>
      <c r="N92" s="5"/>
      <c r="O92" s="5"/>
      <c r="P92" s="5"/>
      <c r="Q92" s="5"/>
      <c r="R92" s="2" t="s">
        <v>225</v>
      </c>
      <c r="S92" s="2" t="s">
        <v>272</v>
      </c>
      <c r="T92" s="2" t="s">
        <v>226</v>
      </c>
      <c r="U92" s="2" t="s">
        <v>272</v>
      </c>
      <c r="V92" s="2" t="s">
        <v>11</v>
      </c>
    </row>
    <row r="93" spans="1:22" ht="21" customHeight="1" x14ac:dyDescent="0.25">
      <c r="A93" s="7">
        <v>950</v>
      </c>
      <c r="B93" s="3"/>
      <c r="C93" s="4" t="s">
        <v>218</v>
      </c>
      <c r="D93" s="6" t="s">
        <v>219</v>
      </c>
      <c r="E93" s="4" t="s">
        <v>232</v>
      </c>
      <c r="F93" s="6" t="s">
        <v>233</v>
      </c>
      <c r="G93" s="6" t="s">
        <v>222</v>
      </c>
      <c r="H93" s="4" t="s">
        <v>239</v>
      </c>
      <c r="I93" s="4" t="s">
        <v>235</v>
      </c>
      <c r="J93" s="5"/>
      <c r="K93" s="5"/>
      <c r="L93" s="5"/>
      <c r="M93" s="5"/>
      <c r="N93" s="5"/>
      <c r="O93" s="5"/>
      <c r="P93" s="5"/>
      <c r="Q93" s="5"/>
      <c r="R93" s="2" t="s">
        <v>225</v>
      </c>
      <c r="S93" s="2" t="s">
        <v>67</v>
      </c>
      <c r="T93" s="2" t="s">
        <v>226</v>
      </c>
      <c r="U93" s="2" t="s">
        <v>67</v>
      </c>
      <c r="V93" s="2" t="s">
        <v>11</v>
      </c>
    </row>
    <row r="94" spans="1:22" ht="21" customHeight="1" x14ac:dyDescent="0.25">
      <c r="A94" s="7">
        <v>972</v>
      </c>
      <c r="B94" s="3"/>
      <c r="C94" s="4" t="s">
        <v>267</v>
      </c>
      <c r="D94" s="6" t="s">
        <v>268</v>
      </c>
      <c r="E94" s="6" t="s">
        <v>243</v>
      </c>
      <c r="F94" s="6" t="s">
        <v>258</v>
      </c>
      <c r="G94" s="6" t="s">
        <v>269</v>
      </c>
      <c r="H94" s="6" t="s">
        <v>246</v>
      </c>
      <c r="I94" s="4" t="s">
        <v>247</v>
      </c>
      <c r="J94" s="6" t="s">
        <v>270</v>
      </c>
      <c r="K94" s="5"/>
      <c r="L94" s="5"/>
      <c r="M94" s="5"/>
      <c r="N94" s="5"/>
      <c r="O94" s="5"/>
      <c r="P94" s="5"/>
      <c r="Q94" s="5"/>
      <c r="R94" s="2" t="s">
        <v>249</v>
      </c>
      <c r="S94" s="2" t="s">
        <v>271</v>
      </c>
      <c r="T94" s="2" t="s">
        <v>250</v>
      </c>
      <c r="U94" s="2" t="s">
        <v>271</v>
      </c>
      <c r="V94" s="2" t="s">
        <v>11</v>
      </c>
    </row>
    <row r="95" spans="1:22" ht="21" customHeight="1" x14ac:dyDescent="0.25">
      <c r="A95" s="7">
        <v>982</v>
      </c>
      <c r="B95" s="3"/>
      <c r="C95" s="4" t="s">
        <v>218</v>
      </c>
      <c r="D95" s="6" t="s">
        <v>241</v>
      </c>
      <c r="E95" s="6" t="s">
        <v>237</v>
      </c>
      <c r="F95" s="6" t="s">
        <v>233</v>
      </c>
      <c r="G95" s="6" t="s">
        <v>222</v>
      </c>
      <c r="H95" s="4" t="s">
        <v>223</v>
      </c>
      <c r="I95" s="4" t="s">
        <v>224</v>
      </c>
      <c r="J95" s="5"/>
      <c r="K95" s="5"/>
      <c r="L95" s="5"/>
      <c r="M95" s="5"/>
      <c r="N95" s="5"/>
      <c r="O95" s="5"/>
      <c r="P95" s="5"/>
      <c r="Q95" s="5"/>
      <c r="R95" s="2" t="s">
        <v>225</v>
      </c>
      <c r="S95" s="2" t="s">
        <v>71</v>
      </c>
      <c r="T95" s="2" t="s">
        <v>226</v>
      </c>
      <c r="U95" s="2" t="s">
        <v>71</v>
      </c>
      <c r="V95" s="2" t="s">
        <v>11</v>
      </c>
    </row>
  </sheetData>
  <sortState ref="A5:V95">
    <sortCondition ref="A5"/>
  </sortState>
  <mergeCells count="10">
    <mergeCell ref="A1:V1"/>
    <mergeCell ref="A2:V2"/>
    <mergeCell ref="A3:A4"/>
    <mergeCell ref="B3:B4"/>
    <mergeCell ref="C3:Q3"/>
    <mergeCell ref="R3:R4"/>
    <mergeCell ref="S3:S4"/>
    <mergeCell ref="T3:T4"/>
    <mergeCell ref="U3:U4"/>
    <mergeCell ref="V3:V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5"/>
  <sheetViews>
    <sheetView topLeftCell="A46" workbookViewId="0">
      <selection activeCell="I48" sqref="I48"/>
    </sheetView>
  </sheetViews>
  <sheetFormatPr defaultRowHeight="15" x14ac:dyDescent="0.25"/>
  <cols>
    <col min="1" max="1" width="4" customWidth="1"/>
    <col min="2" max="2" width="23.7109375" bestFit="1" customWidth="1"/>
    <col min="3" max="4" width="7.28515625" customWidth="1"/>
    <col min="5" max="5" width="7.7109375" customWidth="1"/>
    <col min="6" max="8" width="7.28515625" customWidth="1"/>
    <col min="9" max="9" width="7" customWidth="1"/>
    <col min="10" max="10" width="7.7109375" customWidth="1"/>
    <col min="11" max="11" width="7" customWidth="1"/>
    <col min="12" max="12" width="8" customWidth="1"/>
    <col min="13" max="13" width="8.140625" customWidth="1"/>
    <col min="14" max="14" width="8.28515625" customWidth="1"/>
    <col min="15" max="15" width="9" customWidth="1"/>
    <col min="16" max="16" width="8.7109375" customWidth="1"/>
    <col min="17" max="17" width="8.140625" customWidth="1"/>
    <col min="18" max="18" width="6.140625" customWidth="1"/>
    <col min="19" max="19" width="6.28515625" customWidth="1"/>
    <col min="20" max="20" width="6.140625" customWidth="1"/>
    <col min="21" max="21" width="6.7109375" customWidth="1"/>
    <col min="22" max="22" width="8" customWidth="1"/>
  </cols>
  <sheetData>
    <row r="1" spans="1:22" ht="47.1" customHeight="1" x14ac:dyDescent="0.25">
      <c r="A1" s="58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</row>
    <row r="2" spans="1:22" s="8" customFormat="1" ht="48.75" customHeight="1" x14ac:dyDescent="0.2">
      <c r="A2" s="58" t="s">
        <v>361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</row>
    <row r="3" spans="1:22" ht="16.899999999999999" customHeight="1" x14ac:dyDescent="0.25">
      <c r="A3" s="59" t="s">
        <v>1</v>
      </c>
      <c r="B3" s="63" t="s">
        <v>2</v>
      </c>
      <c r="C3" s="62" t="s">
        <v>3</v>
      </c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59" t="s">
        <v>4</v>
      </c>
      <c r="S3" s="59" t="s">
        <v>5</v>
      </c>
      <c r="T3" s="59" t="s">
        <v>6</v>
      </c>
      <c r="U3" s="59" t="s">
        <v>7</v>
      </c>
      <c r="V3" s="59" t="s">
        <v>8</v>
      </c>
    </row>
    <row r="4" spans="1:22" ht="18.600000000000001" customHeight="1" x14ac:dyDescent="0.25">
      <c r="A4" s="59" t="s">
        <v>1</v>
      </c>
      <c r="B4" s="63" t="s">
        <v>2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1">
        <v>9</v>
      </c>
      <c r="L4" s="1">
        <v>10</v>
      </c>
      <c r="M4" s="1">
        <v>11</v>
      </c>
      <c r="N4" s="1">
        <v>12</v>
      </c>
      <c r="O4" s="1">
        <v>13</v>
      </c>
      <c r="P4" s="1">
        <v>14</v>
      </c>
      <c r="Q4" s="1">
        <v>15</v>
      </c>
      <c r="R4" s="59" t="s">
        <v>4</v>
      </c>
      <c r="S4" s="59" t="s">
        <v>5</v>
      </c>
      <c r="T4" s="59" t="s">
        <v>6</v>
      </c>
      <c r="U4" s="59" t="s">
        <v>7</v>
      </c>
      <c r="V4" s="59" t="s">
        <v>8</v>
      </c>
    </row>
    <row r="5" spans="1:22" ht="21" customHeight="1" x14ac:dyDescent="0.25">
      <c r="A5" s="9">
        <v>19</v>
      </c>
      <c r="B5" s="3"/>
      <c r="C5" s="6" t="s">
        <v>381</v>
      </c>
      <c r="D5" s="4" t="s">
        <v>363</v>
      </c>
      <c r="E5" s="6" t="s">
        <v>364</v>
      </c>
      <c r="F5" s="6" t="s">
        <v>365</v>
      </c>
      <c r="G5" s="6" t="s">
        <v>366</v>
      </c>
      <c r="H5" s="6" t="s">
        <v>367</v>
      </c>
      <c r="I5" s="4" t="s">
        <v>368</v>
      </c>
      <c r="J5" s="6" t="s">
        <v>379</v>
      </c>
      <c r="K5" s="4" t="s">
        <v>370</v>
      </c>
      <c r="L5" s="5"/>
      <c r="M5" s="5"/>
      <c r="N5" s="5"/>
      <c r="O5" s="5"/>
      <c r="P5" s="5"/>
      <c r="Q5" s="5"/>
      <c r="R5" s="2" t="s">
        <v>371</v>
      </c>
      <c r="S5" s="2" t="s">
        <v>27</v>
      </c>
      <c r="T5" s="2" t="s">
        <v>372</v>
      </c>
      <c r="U5" s="2" t="s">
        <v>154</v>
      </c>
      <c r="V5" s="2" t="s">
        <v>11</v>
      </c>
    </row>
    <row r="6" spans="1:22" ht="21" customHeight="1" x14ac:dyDescent="0.25">
      <c r="A6" s="9">
        <v>23</v>
      </c>
      <c r="B6" s="3"/>
      <c r="C6" s="6" t="s">
        <v>423</v>
      </c>
      <c r="D6" s="4" t="s">
        <v>437</v>
      </c>
      <c r="E6" s="6" t="s">
        <v>438</v>
      </c>
      <c r="F6" s="6" t="s">
        <v>439</v>
      </c>
      <c r="G6" s="6" t="s">
        <v>426</v>
      </c>
      <c r="H6" s="4" t="s">
        <v>440</v>
      </c>
      <c r="I6" s="4" t="s">
        <v>441</v>
      </c>
      <c r="J6" s="6" t="s">
        <v>442</v>
      </c>
      <c r="K6" s="5"/>
      <c r="L6" s="5"/>
      <c r="M6" s="5"/>
      <c r="N6" s="5"/>
      <c r="O6" s="5"/>
      <c r="P6" s="5"/>
      <c r="Q6" s="5"/>
      <c r="R6" s="2" t="s">
        <v>50</v>
      </c>
      <c r="S6" s="2" t="s">
        <v>443</v>
      </c>
      <c r="T6" s="2" t="s">
        <v>372</v>
      </c>
      <c r="U6" s="2" t="s">
        <v>444</v>
      </c>
      <c r="V6" s="2" t="s">
        <v>167</v>
      </c>
    </row>
    <row r="7" spans="1:22" ht="21.4" customHeight="1" x14ac:dyDescent="0.25">
      <c r="A7" s="9">
        <v>33</v>
      </c>
      <c r="B7" s="3"/>
      <c r="C7" s="6" t="s">
        <v>392</v>
      </c>
      <c r="D7" s="4" t="s">
        <v>416</v>
      </c>
      <c r="E7" s="4" t="s">
        <v>398</v>
      </c>
      <c r="F7" s="6" t="s">
        <v>391</v>
      </c>
      <c r="G7" s="6" t="s">
        <v>383</v>
      </c>
      <c r="H7" s="6" t="s">
        <v>412</v>
      </c>
      <c r="I7" s="4" t="s">
        <v>407</v>
      </c>
      <c r="J7" s="6" t="s">
        <v>379</v>
      </c>
      <c r="K7" s="4" t="s">
        <v>370</v>
      </c>
      <c r="L7" s="5"/>
      <c r="M7" s="5"/>
      <c r="N7" s="5"/>
      <c r="O7" s="5"/>
      <c r="P7" s="5"/>
      <c r="Q7" s="5"/>
      <c r="R7" s="2" t="s">
        <v>371</v>
      </c>
      <c r="S7" s="2" t="s">
        <v>82</v>
      </c>
      <c r="T7" s="2" t="s">
        <v>372</v>
      </c>
      <c r="U7" s="2" t="s">
        <v>308</v>
      </c>
      <c r="V7" s="2" t="s">
        <v>11</v>
      </c>
    </row>
    <row r="8" spans="1:22" ht="21" customHeight="1" x14ac:dyDescent="0.25">
      <c r="A8" s="9">
        <v>36</v>
      </c>
      <c r="B8" s="3"/>
      <c r="C8" s="6" t="s">
        <v>381</v>
      </c>
      <c r="D8" s="4" t="s">
        <v>411</v>
      </c>
      <c r="E8" s="4" t="s">
        <v>398</v>
      </c>
      <c r="F8" s="6" t="s">
        <v>365</v>
      </c>
      <c r="G8" s="6" t="s">
        <v>366</v>
      </c>
      <c r="H8" s="6" t="s">
        <v>367</v>
      </c>
      <c r="I8" s="4" t="s">
        <v>395</v>
      </c>
      <c r="J8" s="6" t="s">
        <v>369</v>
      </c>
      <c r="K8" s="4" t="s">
        <v>409</v>
      </c>
      <c r="L8" s="5"/>
      <c r="M8" s="5"/>
      <c r="N8" s="5"/>
      <c r="O8" s="5"/>
      <c r="P8" s="5"/>
      <c r="Q8" s="5"/>
      <c r="R8" s="2" t="s">
        <v>371</v>
      </c>
      <c r="S8" s="2" t="s">
        <v>52</v>
      </c>
      <c r="T8" s="2" t="s">
        <v>372</v>
      </c>
      <c r="U8" s="2" t="s">
        <v>38</v>
      </c>
      <c r="V8" s="2" t="s">
        <v>11</v>
      </c>
    </row>
    <row r="9" spans="1:22" ht="21" customHeight="1" x14ac:dyDescent="0.25">
      <c r="A9" s="9">
        <v>39</v>
      </c>
      <c r="B9" s="3"/>
      <c r="C9" s="6" t="s">
        <v>362</v>
      </c>
      <c r="D9" s="4" t="s">
        <v>363</v>
      </c>
      <c r="E9" s="6" t="s">
        <v>364</v>
      </c>
      <c r="F9" s="6" t="s">
        <v>365</v>
      </c>
      <c r="G9" s="6" t="s">
        <v>366</v>
      </c>
      <c r="H9" s="6" t="s">
        <v>367</v>
      </c>
      <c r="I9" s="4" t="s">
        <v>395</v>
      </c>
      <c r="J9" s="6" t="s">
        <v>379</v>
      </c>
      <c r="K9" s="4" t="s">
        <v>409</v>
      </c>
      <c r="L9" s="5"/>
      <c r="M9" s="5"/>
      <c r="N9" s="5"/>
      <c r="O9" s="5"/>
      <c r="P9" s="5"/>
      <c r="Q9" s="5"/>
      <c r="R9" s="2" t="s">
        <v>371</v>
      </c>
      <c r="S9" s="2" t="s">
        <v>10</v>
      </c>
      <c r="T9" s="2" t="s">
        <v>372</v>
      </c>
      <c r="U9" s="2" t="s">
        <v>65</v>
      </c>
      <c r="V9" s="2" t="s">
        <v>11</v>
      </c>
    </row>
    <row r="10" spans="1:22" ht="21" customHeight="1" x14ac:dyDescent="0.25">
      <c r="A10" s="9">
        <v>62</v>
      </c>
      <c r="B10" s="3"/>
      <c r="C10" s="6" t="s">
        <v>397</v>
      </c>
      <c r="D10" s="4" t="s">
        <v>416</v>
      </c>
      <c r="E10" s="6" t="s">
        <v>364</v>
      </c>
      <c r="F10" s="6" t="s">
        <v>365</v>
      </c>
      <c r="G10" s="6" t="s">
        <v>383</v>
      </c>
      <c r="H10" s="6" t="s">
        <v>367</v>
      </c>
      <c r="I10" s="4" t="s">
        <v>395</v>
      </c>
      <c r="J10" s="6" t="s">
        <v>369</v>
      </c>
      <c r="K10" s="4" t="s">
        <v>386</v>
      </c>
      <c r="L10" s="5"/>
      <c r="M10" s="5"/>
      <c r="N10" s="5"/>
      <c r="O10" s="5"/>
      <c r="P10" s="5"/>
      <c r="Q10" s="5"/>
      <c r="R10" s="2" t="s">
        <v>371</v>
      </c>
      <c r="S10" s="2" t="s">
        <v>26</v>
      </c>
      <c r="T10" s="2" t="s">
        <v>372</v>
      </c>
      <c r="U10" s="2" t="s">
        <v>103</v>
      </c>
      <c r="V10" s="2" t="s">
        <v>11</v>
      </c>
    </row>
    <row r="11" spans="1:22" ht="21" customHeight="1" x14ac:dyDescent="0.25">
      <c r="A11" s="9">
        <v>64</v>
      </c>
      <c r="B11" s="3"/>
      <c r="C11" s="6" t="s">
        <v>362</v>
      </c>
      <c r="D11" s="4" t="s">
        <v>363</v>
      </c>
      <c r="E11" s="6" t="s">
        <v>408</v>
      </c>
      <c r="F11" s="6" t="s">
        <v>391</v>
      </c>
      <c r="G11" s="6" t="s">
        <v>366</v>
      </c>
      <c r="H11" s="6" t="s">
        <v>367</v>
      </c>
      <c r="I11" s="4" t="s">
        <v>368</v>
      </c>
      <c r="J11" s="6" t="s">
        <v>379</v>
      </c>
      <c r="K11" s="4" t="s">
        <v>370</v>
      </c>
      <c r="L11" s="5"/>
      <c r="M11" s="5"/>
      <c r="N11" s="5"/>
      <c r="O11" s="5"/>
      <c r="P11" s="5"/>
      <c r="Q11" s="5"/>
      <c r="R11" s="2" t="s">
        <v>371</v>
      </c>
      <c r="S11" s="2" t="s">
        <v>68</v>
      </c>
      <c r="T11" s="2" t="s">
        <v>372</v>
      </c>
      <c r="U11" s="2" t="s">
        <v>56</v>
      </c>
      <c r="V11" s="2" t="s">
        <v>11</v>
      </c>
    </row>
    <row r="12" spans="1:22" ht="21" customHeight="1" x14ac:dyDescent="0.25">
      <c r="A12" s="9">
        <v>80</v>
      </c>
      <c r="B12" s="3"/>
      <c r="C12" s="6" t="s">
        <v>362</v>
      </c>
      <c r="D12" s="4" t="s">
        <v>363</v>
      </c>
      <c r="E12" s="6" t="s">
        <v>450</v>
      </c>
      <c r="F12" s="6" t="s">
        <v>436</v>
      </c>
      <c r="G12" s="4" t="s">
        <v>407</v>
      </c>
      <c r="H12" s="4" t="s">
        <v>379</v>
      </c>
      <c r="I12" s="4" t="s">
        <v>386</v>
      </c>
      <c r="J12" s="5"/>
      <c r="K12" s="5"/>
      <c r="L12" s="5"/>
      <c r="M12" s="5"/>
      <c r="N12" s="5"/>
      <c r="O12" s="5"/>
      <c r="P12" s="5"/>
      <c r="Q12" s="5"/>
      <c r="R12" s="2" t="s">
        <v>33</v>
      </c>
      <c r="S12" s="2" t="s">
        <v>38</v>
      </c>
      <c r="T12" s="2" t="s">
        <v>372</v>
      </c>
      <c r="U12" s="2" t="s">
        <v>140</v>
      </c>
      <c r="V12" s="2" t="s">
        <v>11</v>
      </c>
    </row>
    <row r="13" spans="1:22" ht="21" customHeight="1" x14ac:dyDescent="0.25">
      <c r="A13" s="9">
        <v>90</v>
      </c>
      <c r="B13" s="3"/>
      <c r="C13" s="6" t="s">
        <v>373</v>
      </c>
      <c r="D13" s="4" t="s">
        <v>374</v>
      </c>
      <c r="E13" s="4" t="s">
        <v>393</v>
      </c>
      <c r="F13" s="6" t="s">
        <v>391</v>
      </c>
      <c r="G13" s="6" t="s">
        <v>383</v>
      </c>
      <c r="H13" s="6" t="s">
        <v>377</v>
      </c>
      <c r="I13" s="4" t="s">
        <v>389</v>
      </c>
      <c r="J13" s="6" t="s">
        <v>379</v>
      </c>
      <c r="K13" s="4" t="s">
        <v>396</v>
      </c>
      <c r="L13" s="5"/>
      <c r="M13" s="5"/>
      <c r="N13" s="5"/>
      <c r="O13" s="5"/>
      <c r="P13" s="5"/>
      <c r="Q13" s="5"/>
      <c r="R13" s="2" t="s">
        <v>371</v>
      </c>
      <c r="S13" s="2" t="s">
        <v>136</v>
      </c>
      <c r="T13" s="2" t="s">
        <v>372</v>
      </c>
      <c r="U13" s="2" t="s">
        <v>148</v>
      </c>
      <c r="V13" s="2" t="s">
        <v>11</v>
      </c>
    </row>
    <row r="14" spans="1:22" ht="21" customHeight="1" x14ac:dyDescent="0.25">
      <c r="A14" s="9">
        <v>92</v>
      </c>
      <c r="B14" s="3"/>
      <c r="C14" s="6" t="s">
        <v>362</v>
      </c>
      <c r="D14" s="4" t="s">
        <v>411</v>
      </c>
      <c r="E14" s="6" t="s">
        <v>408</v>
      </c>
      <c r="F14" s="6" t="s">
        <v>365</v>
      </c>
      <c r="G14" s="6" t="s">
        <v>428</v>
      </c>
      <c r="H14" s="6" t="s">
        <v>384</v>
      </c>
      <c r="I14" s="4" t="s">
        <v>368</v>
      </c>
      <c r="J14" s="6" t="s">
        <v>379</v>
      </c>
      <c r="K14" s="4" t="s">
        <v>386</v>
      </c>
      <c r="L14" s="5"/>
      <c r="M14" s="5"/>
      <c r="N14" s="5"/>
      <c r="O14" s="5"/>
      <c r="P14" s="5"/>
      <c r="Q14" s="5"/>
      <c r="R14" s="2" t="s">
        <v>371</v>
      </c>
      <c r="S14" s="2" t="s">
        <v>120</v>
      </c>
      <c r="T14" s="2" t="s">
        <v>372</v>
      </c>
      <c r="U14" s="2" t="s">
        <v>106</v>
      </c>
      <c r="V14" s="2" t="s">
        <v>11</v>
      </c>
    </row>
    <row r="15" spans="1:22" ht="21" customHeight="1" x14ac:dyDescent="0.25">
      <c r="A15" s="9">
        <v>129</v>
      </c>
      <c r="B15" s="3"/>
      <c r="C15" s="6" t="s">
        <v>381</v>
      </c>
      <c r="D15" s="4" t="s">
        <v>416</v>
      </c>
      <c r="E15" s="6" t="s">
        <v>399</v>
      </c>
      <c r="F15" s="6" t="s">
        <v>434</v>
      </c>
      <c r="G15" s="6" t="s">
        <v>401</v>
      </c>
      <c r="H15" s="4" t="s">
        <v>432</v>
      </c>
      <c r="I15" s="4" t="s">
        <v>403</v>
      </c>
      <c r="J15" s="6" t="s">
        <v>433</v>
      </c>
      <c r="K15" s="5"/>
      <c r="L15" s="5"/>
      <c r="M15" s="5"/>
      <c r="N15" s="5"/>
      <c r="O15" s="5"/>
      <c r="P15" s="5"/>
      <c r="Q15" s="5"/>
      <c r="R15" s="2" t="s">
        <v>50</v>
      </c>
      <c r="S15" s="2" t="s">
        <v>101</v>
      </c>
      <c r="T15" s="2" t="s">
        <v>372</v>
      </c>
      <c r="U15" s="2" t="s">
        <v>357</v>
      </c>
      <c r="V15" s="2" t="s">
        <v>11</v>
      </c>
    </row>
    <row r="16" spans="1:22" ht="21" customHeight="1" x14ac:dyDescent="0.25">
      <c r="A16" s="9">
        <v>138</v>
      </c>
      <c r="B16" s="3"/>
      <c r="C16" s="6" t="s">
        <v>362</v>
      </c>
      <c r="D16" s="4" t="s">
        <v>382</v>
      </c>
      <c r="E16" s="4" t="s">
        <v>398</v>
      </c>
      <c r="F16" s="6" t="s">
        <v>365</v>
      </c>
      <c r="G16" s="6" t="s">
        <v>383</v>
      </c>
      <c r="H16" s="6" t="s">
        <v>384</v>
      </c>
      <c r="I16" s="4" t="s">
        <v>389</v>
      </c>
      <c r="J16" s="6" t="s">
        <v>379</v>
      </c>
      <c r="K16" s="4" t="s">
        <v>409</v>
      </c>
      <c r="L16" s="5"/>
      <c r="M16" s="5"/>
      <c r="N16" s="5"/>
      <c r="O16" s="5"/>
      <c r="P16" s="5"/>
      <c r="Q16" s="5"/>
      <c r="R16" s="2" t="s">
        <v>371</v>
      </c>
      <c r="S16" s="2" t="s">
        <v>37</v>
      </c>
      <c r="T16" s="2" t="s">
        <v>372</v>
      </c>
      <c r="U16" s="2" t="s">
        <v>348</v>
      </c>
      <c r="V16" s="2" t="s">
        <v>11</v>
      </c>
    </row>
    <row r="17" spans="1:22" ht="21" customHeight="1" x14ac:dyDescent="0.25">
      <c r="A17" s="9">
        <v>145</v>
      </c>
      <c r="B17" s="3"/>
      <c r="C17" s="6" t="s">
        <v>392</v>
      </c>
      <c r="D17" s="4" t="s">
        <v>374</v>
      </c>
      <c r="E17" s="6" t="s">
        <v>364</v>
      </c>
      <c r="F17" s="6" t="s">
        <v>365</v>
      </c>
      <c r="G17" s="6" t="s">
        <v>383</v>
      </c>
      <c r="H17" s="6" t="s">
        <v>394</v>
      </c>
      <c r="I17" s="4" t="s">
        <v>389</v>
      </c>
      <c r="J17" s="6" t="s">
        <v>379</v>
      </c>
      <c r="K17" s="4" t="s">
        <v>396</v>
      </c>
      <c r="L17" s="5"/>
      <c r="M17" s="5"/>
      <c r="N17" s="5"/>
      <c r="O17" s="5"/>
      <c r="P17" s="5"/>
      <c r="Q17" s="5"/>
      <c r="R17" s="2" t="s">
        <v>371</v>
      </c>
      <c r="S17" s="2" t="s">
        <v>34</v>
      </c>
      <c r="T17" s="2" t="s">
        <v>372</v>
      </c>
      <c r="U17" s="2" t="s">
        <v>85</v>
      </c>
      <c r="V17" s="2" t="s">
        <v>11</v>
      </c>
    </row>
    <row r="18" spans="1:22" ht="21" customHeight="1" x14ac:dyDescent="0.25">
      <c r="A18" s="9">
        <v>149</v>
      </c>
      <c r="B18" s="3"/>
      <c r="C18" s="6" t="s">
        <v>381</v>
      </c>
      <c r="D18" s="4" t="s">
        <v>382</v>
      </c>
      <c r="E18" s="6" t="s">
        <v>364</v>
      </c>
      <c r="F18" s="6" t="s">
        <v>365</v>
      </c>
      <c r="G18" s="6" t="s">
        <v>383</v>
      </c>
      <c r="H18" s="6" t="s">
        <v>384</v>
      </c>
      <c r="I18" s="4" t="s">
        <v>368</v>
      </c>
      <c r="J18" s="6" t="s">
        <v>385</v>
      </c>
      <c r="K18" s="4" t="s">
        <v>386</v>
      </c>
      <c r="L18" s="5"/>
      <c r="M18" s="5"/>
      <c r="N18" s="5"/>
      <c r="O18" s="5"/>
      <c r="P18" s="5"/>
      <c r="Q18" s="5"/>
      <c r="R18" s="2" t="s">
        <v>371</v>
      </c>
      <c r="S18" s="2" t="s">
        <v>197</v>
      </c>
      <c r="T18" s="2" t="s">
        <v>372</v>
      </c>
      <c r="U18" s="2" t="s">
        <v>42</v>
      </c>
      <c r="V18" s="2" t="s">
        <v>11</v>
      </c>
    </row>
    <row r="19" spans="1:22" ht="21" customHeight="1" x14ac:dyDescent="0.25">
      <c r="A19" s="9">
        <v>152</v>
      </c>
      <c r="B19" s="3"/>
      <c r="C19" s="6" t="s">
        <v>362</v>
      </c>
      <c r="D19" s="4" t="s">
        <v>363</v>
      </c>
      <c r="E19" s="6" t="s">
        <v>408</v>
      </c>
      <c r="F19" s="6" t="s">
        <v>365</v>
      </c>
      <c r="G19" s="6" t="s">
        <v>383</v>
      </c>
      <c r="H19" s="6" t="s">
        <v>367</v>
      </c>
      <c r="I19" s="4" t="s">
        <v>378</v>
      </c>
      <c r="J19" s="6" t="s">
        <v>379</v>
      </c>
      <c r="K19" s="4" t="s">
        <v>370</v>
      </c>
      <c r="L19" s="5"/>
      <c r="M19" s="5"/>
      <c r="N19" s="5"/>
      <c r="O19" s="5"/>
      <c r="P19" s="5"/>
      <c r="Q19" s="5"/>
      <c r="R19" s="2" t="s">
        <v>371</v>
      </c>
      <c r="S19" s="2" t="s">
        <v>74</v>
      </c>
      <c r="T19" s="2" t="s">
        <v>372</v>
      </c>
      <c r="U19" s="2" t="s">
        <v>118</v>
      </c>
      <c r="V19" s="2" t="s">
        <v>11</v>
      </c>
    </row>
    <row r="20" spans="1:22" ht="21" customHeight="1" x14ac:dyDescent="0.25">
      <c r="A20" s="9">
        <v>158</v>
      </c>
      <c r="B20" s="3"/>
      <c r="C20" s="6" t="s">
        <v>397</v>
      </c>
      <c r="D20" s="4" t="s">
        <v>374</v>
      </c>
      <c r="E20" s="6" t="s">
        <v>399</v>
      </c>
      <c r="F20" s="6" t="s">
        <v>419</v>
      </c>
      <c r="G20" s="6" t="s">
        <v>446</v>
      </c>
      <c r="H20" s="4" t="s">
        <v>421</v>
      </c>
      <c r="I20" s="4" t="s">
        <v>403</v>
      </c>
      <c r="J20" s="6" t="s">
        <v>422</v>
      </c>
      <c r="K20" s="5"/>
      <c r="L20" s="5"/>
      <c r="M20" s="5"/>
      <c r="N20" s="5"/>
      <c r="O20" s="5"/>
      <c r="P20" s="5"/>
      <c r="Q20" s="5"/>
      <c r="R20" s="2" t="s">
        <v>50</v>
      </c>
      <c r="S20" s="2" t="s">
        <v>164</v>
      </c>
      <c r="T20" s="2" t="s">
        <v>372</v>
      </c>
      <c r="U20" s="2" t="s">
        <v>12</v>
      </c>
      <c r="V20" s="2" t="s">
        <v>11</v>
      </c>
    </row>
    <row r="21" spans="1:22" ht="21" customHeight="1" x14ac:dyDescent="0.25">
      <c r="A21" s="9">
        <v>163</v>
      </c>
      <c r="B21" s="3"/>
      <c r="C21" s="6" t="s">
        <v>381</v>
      </c>
      <c r="D21" s="4" t="s">
        <v>363</v>
      </c>
      <c r="E21" s="4" t="s">
        <v>418</v>
      </c>
      <c r="F21" s="6" t="s">
        <v>434</v>
      </c>
      <c r="G21" s="6" t="s">
        <v>401</v>
      </c>
      <c r="H21" s="4" t="s">
        <v>456</v>
      </c>
      <c r="I21" s="4" t="s">
        <v>403</v>
      </c>
      <c r="J21" s="6" t="s">
        <v>422</v>
      </c>
      <c r="K21" s="5"/>
      <c r="L21" s="5"/>
      <c r="M21" s="5"/>
      <c r="N21" s="5"/>
      <c r="O21" s="5"/>
      <c r="P21" s="5"/>
      <c r="Q21" s="5"/>
      <c r="R21" s="2" t="s">
        <v>50</v>
      </c>
      <c r="S21" s="2" t="s">
        <v>91</v>
      </c>
      <c r="T21" s="2" t="s">
        <v>372</v>
      </c>
      <c r="U21" s="2" t="s">
        <v>118</v>
      </c>
      <c r="V21" s="2" t="s">
        <v>11</v>
      </c>
    </row>
    <row r="22" spans="1:22" ht="21" customHeight="1" x14ac:dyDescent="0.25">
      <c r="A22" s="9">
        <v>166</v>
      </c>
      <c r="B22" s="3"/>
      <c r="C22" s="6" t="s">
        <v>397</v>
      </c>
      <c r="D22" s="4" t="s">
        <v>374</v>
      </c>
      <c r="E22" s="4" t="s">
        <v>398</v>
      </c>
      <c r="F22" s="6" t="s">
        <v>365</v>
      </c>
      <c r="G22" s="6" t="s">
        <v>376</v>
      </c>
      <c r="H22" s="6" t="s">
        <v>412</v>
      </c>
      <c r="I22" s="4" t="s">
        <v>407</v>
      </c>
      <c r="J22" s="6" t="s">
        <v>379</v>
      </c>
      <c r="K22" s="4" t="s">
        <v>370</v>
      </c>
      <c r="L22" s="5"/>
      <c r="M22" s="5"/>
      <c r="N22" s="5"/>
      <c r="O22" s="5"/>
      <c r="P22" s="5"/>
      <c r="Q22" s="5"/>
      <c r="R22" s="2" t="s">
        <v>371</v>
      </c>
      <c r="S22" s="2" t="s">
        <v>118</v>
      </c>
      <c r="T22" s="2" t="s">
        <v>372</v>
      </c>
      <c r="U22" s="2" t="s">
        <v>308</v>
      </c>
      <c r="V22" s="2" t="s">
        <v>11</v>
      </c>
    </row>
    <row r="23" spans="1:22" ht="21" customHeight="1" x14ac:dyDescent="0.25">
      <c r="A23" s="9">
        <v>169</v>
      </c>
      <c r="B23" s="3"/>
      <c r="C23" s="6" t="s">
        <v>410</v>
      </c>
      <c r="D23" s="4" t="s">
        <v>374</v>
      </c>
      <c r="E23" s="6" t="s">
        <v>375</v>
      </c>
      <c r="F23" s="6" t="s">
        <v>391</v>
      </c>
      <c r="G23" s="6" t="s">
        <v>383</v>
      </c>
      <c r="H23" s="6" t="s">
        <v>377</v>
      </c>
      <c r="I23" s="4" t="s">
        <v>389</v>
      </c>
      <c r="J23" s="6" t="s">
        <v>379</v>
      </c>
      <c r="K23" s="4" t="s">
        <v>380</v>
      </c>
      <c r="L23" s="5"/>
      <c r="M23" s="5"/>
      <c r="N23" s="5"/>
      <c r="O23" s="5"/>
      <c r="P23" s="5"/>
      <c r="Q23" s="5"/>
      <c r="R23" s="2" t="s">
        <v>371</v>
      </c>
      <c r="S23" s="2" t="s">
        <v>135</v>
      </c>
      <c r="T23" s="2" t="s">
        <v>372</v>
      </c>
      <c r="U23" s="2" t="s">
        <v>179</v>
      </c>
      <c r="V23" s="2" t="s">
        <v>11</v>
      </c>
    </row>
    <row r="24" spans="1:22" ht="21" customHeight="1" x14ac:dyDescent="0.25">
      <c r="A24" s="9">
        <v>176</v>
      </c>
      <c r="B24" s="3"/>
      <c r="C24" s="6" t="s">
        <v>410</v>
      </c>
      <c r="D24" s="4" t="s">
        <v>363</v>
      </c>
      <c r="E24" s="6" t="s">
        <v>375</v>
      </c>
      <c r="F24" s="6" t="s">
        <v>365</v>
      </c>
      <c r="G24" s="6" t="s">
        <v>366</v>
      </c>
      <c r="H24" s="6" t="s">
        <v>394</v>
      </c>
      <c r="I24" s="4" t="s">
        <v>407</v>
      </c>
      <c r="J24" s="6" t="s">
        <v>379</v>
      </c>
      <c r="K24" s="4" t="s">
        <v>370</v>
      </c>
      <c r="L24" s="5"/>
      <c r="M24" s="5"/>
      <c r="N24" s="5"/>
      <c r="O24" s="5"/>
      <c r="P24" s="5"/>
      <c r="Q24" s="5"/>
      <c r="R24" s="2" t="s">
        <v>371</v>
      </c>
      <c r="S24" s="2" t="s">
        <v>63</v>
      </c>
      <c r="T24" s="2" t="s">
        <v>372</v>
      </c>
      <c r="U24" s="2" t="s">
        <v>85</v>
      </c>
      <c r="V24" s="2" t="s">
        <v>11</v>
      </c>
    </row>
    <row r="25" spans="1:22" ht="21" customHeight="1" x14ac:dyDescent="0.25">
      <c r="A25" s="9">
        <v>192</v>
      </c>
      <c r="B25" s="3"/>
      <c r="C25" s="6" t="s">
        <v>397</v>
      </c>
      <c r="D25" s="4" t="s">
        <v>382</v>
      </c>
      <c r="E25" s="6" t="s">
        <v>364</v>
      </c>
      <c r="F25" s="6" t="s">
        <v>365</v>
      </c>
      <c r="G25" s="6" t="s">
        <v>366</v>
      </c>
      <c r="H25" s="6" t="s">
        <v>367</v>
      </c>
      <c r="I25" s="4" t="s">
        <v>395</v>
      </c>
      <c r="J25" s="6" t="s">
        <v>379</v>
      </c>
      <c r="K25" s="4" t="s">
        <v>386</v>
      </c>
      <c r="L25" s="5"/>
      <c r="M25" s="5"/>
      <c r="N25" s="5"/>
      <c r="O25" s="5"/>
      <c r="P25" s="5"/>
      <c r="Q25" s="5"/>
      <c r="R25" s="2" t="s">
        <v>371</v>
      </c>
      <c r="S25" s="2" t="s">
        <v>27</v>
      </c>
      <c r="T25" s="2" t="s">
        <v>372</v>
      </c>
      <c r="U25" s="2" t="s">
        <v>31</v>
      </c>
      <c r="V25" s="2" t="s">
        <v>11</v>
      </c>
    </row>
    <row r="26" spans="1:22" ht="21" customHeight="1" x14ac:dyDescent="0.25">
      <c r="A26" s="9">
        <v>212</v>
      </c>
      <c r="B26" s="3"/>
      <c r="C26" s="6" t="s">
        <v>392</v>
      </c>
      <c r="D26" s="4" t="s">
        <v>374</v>
      </c>
      <c r="E26" s="6" t="s">
        <v>375</v>
      </c>
      <c r="F26" s="6" t="s">
        <v>391</v>
      </c>
      <c r="G26" s="6" t="s">
        <v>383</v>
      </c>
      <c r="H26" s="6" t="s">
        <v>394</v>
      </c>
      <c r="I26" s="4" t="s">
        <v>389</v>
      </c>
      <c r="J26" s="6" t="s">
        <v>379</v>
      </c>
      <c r="K26" s="4" t="s">
        <v>409</v>
      </c>
      <c r="L26" s="5"/>
      <c r="M26" s="5"/>
      <c r="N26" s="5"/>
      <c r="O26" s="5"/>
      <c r="P26" s="5"/>
      <c r="Q26" s="5"/>
      <c r="R26" s="2" t="s">
        <v>371</v>
      </c>
      <c r="S26" s="2" t="s">
        <v>331</v>
      </c>
      <c r="T26" s="2" t="s">
        <v>372</v>
      </c>
      <c r="U26" s="2" t="s">
        <v>20</v>
      </c>
      <c r="V26" s="2" t="s">
        <v>11</v>
      </c>
    </row>
    <row r="27" spans="1:22" ht="21" customHeight="1" x14ac:dyDescent="0.25">
      <c r="A27" s="9">
        <v>213</v>
      </c>
      <c r="B27" s="3"/>
      <c r="C27" s="6" t="s">
        <v>410</v>
      </c>
      <c r="D27" s="4" t="s">
        <v>374</v>
      </c>
      <c r="E27" s="4" t="s">
        <v>418</v>
      </c>
      <c r="F27" s="6" t="s">
        <v>419</v>
      </c>
      <c r="G27" s="6" t="s">
        <v>455</v>
      </c>
      <c r="H27" s="4" t="s">
        <v>456</v>
      </c>
      <c r="I27" s="4" t="s">
        <v>403</v>
      </c>
      <c r="J27" s="6" t="s">
        <v>445</v>
      </c>
      <c r="K27" s="5"/>
      <c r="L27" s="5"/>
      <c r="M27" s="5"/>
      <c r="N27" s="5"/>
      <c r="O27" s="5"/>
      <c r="P27" s="5"/>
      <c r="Q27" s="5"/>
      <c r="R27" s="2" t="s">
        <v>50</v>
      </c>
      <c r="S27" s="2" t="s">
        <v>193</v>
      </c>
      <c r="T27" s="2" t="s">
        <v>372</v>
      </c>
      <c r="U27" s="2" t="s">
        <v>136</v>
      </c>
      <c r="V27" s="2" t="s">
        <v>11</v>
      </c>
    </row>
    <row r="28" spans="1:22" ht="21" customHeight="1" x14ac:dyDescent="0.25">
      <c r="A28" s="9">
        <v>235</v>
      </c>
      <c r="B28" s="3"/>
      <c r="C28" s="6" t="s">
        <v>392</v>
      </c>
      <c r="D28" s="4" t="s">
        <v>363</v>
      </c>
      <c r="E28" s="4" t="s">
        <v>398</v>
      </c>
      <c r="F28" s="6" t="s">
        <v>406</v>
      </c>
      <c r="G28" s="6" t="s">
        <v>383</v>
      </c>
      <c r="H28" s="6" t="s">
        <v>394</v>
      </c>
      <c r="I28" s="4" t="s">
        <v>407</v>
      </c>
      <c r="J28" s="6" t="s">
        <v>379</v>
      </c>
      <c r="K28" s="4" t="s">
        <v>370</v>
      </c>
      <c r="L28" s="5"/>
      <c r="M28" s="5"/>
      <c r="N28" s="5"/>
      <c r="O28" s="5"/>
      <c r="P28" s="5"/>
      <c r="Q28" s="5"/>
      <c r="R28" s="2" t="s">
        <v>371</v>
      </c>
      <c r="S28" s="2" t="s">
        <v>348</v>
      </c>
      <c r="T28" s="2" t="s">
        <v>372</v>
      </c>
      <c r="U28" s="2" t="s">
        <v>45</v>
      </c>
      <c r="V28" s="2" t="s">
        <v>11</v>
      </c>
    </row>
    <row r="29" spans="1:22" ht="21" customHeight="1" x14ac:dyDescent="0.25">
      <c r="A29" s="9">
        <v>250</v>
      </c>
      <c r="B29" s="3"/>
      <c r="C29" s="6" t="s">
        <v>362</v>
      </c>
      <c r="D29" s="4" t="s">
        <v>374</v>
      </c>
      <c r="E29" s="4" t="s">
        <v>418</v>
      </c>
      <c r="F29" s="6" t="s">
        <v>419</v>
      </c>
      <c r="G29" s="6" t="s">
        <v>431</v>
      </c>
      <c r="H29" s="4" t="s">
        <v>447</v>
      </c>
      <c r="I29" s="4" t="s">
        <v>403</v>
      </c>
      <c r="J29" s="6" t="s">
        <v>445</v>
      </c>
      <c r="K29" s="5"/>
      <c r="L29" s="5"/>
      <c r="M29" s="5"/>
      <c r="N29" s="5"/>
      <c r="O29" s="5"/>
      <c r="P29" s="5"/>
      <c r="Q29" s="5"/>
      <c r="R29" s="2" t="s">
        <v>50</v>
      </c>
      <c r="S29" s="2" t="s">
        <v>124</v>
      </c>
      <c r="T29" s="2" t="s">
        <v>372</v>
      </c>
      <c r="U29" s="2" t="s">
        <v>12</v>
      </c>
      <c r="V29" s="2" t="s">
        <v>11</v>
      </c>
    </row>
    <row r="30" spans="1:22" ht="21" customHeight="1" x14ac:dyDescent="0.25">
      <c r="A30" s="9">
        <v>257</v>
      </c>
      <c r="B30" s="3"/>
      <c r="C30" s="6" t="s">
        <v>397</v>
      </c>
      <c r="D30" s="4" t="s">
        <v>374</v>
      </c>
      <c r="E30" s="4" t="s">
        <v>398</v>
      </c>
      <c r="F30" s="6" t="s">
        <v>365</v>
      </c>
      <c r="G30" s="6" t="s">
        <v>383</v>
      </c>
      <c r="H30" s="6" t="s">
        <v>377</v>
      </c>
      <c r="I30" s="4" t="s">
        <v>395</v>
      </c>
      <c r="J30" s="6" t="s">
        <v>369</v>
      </c>
      <c r="K30" s="4" t="s">
        <v>380</v>
      </c>
      <c r="L30" s="5"/>
      <c r="M30" s="5"/>
      <c r="N30" s="5"/>
      <c r="O30" s="5"/>
      <c r="P30" s="5"/>
      <c r="Q30" s="5"/>
      <c r="R30" s="2" t="s">
        <v>371</v>
      </c>
      <c r="S30" s="2" t="s">
        <v>34</v>
      </c>
      <c r="T30" s="2" t="s">
        <v>372</v>
      </c>
      <c r="U30" s="2" t="s">
        <v>99</v>
      </c>
      <c r="V30" s="2" t="s">
        <v>11</v>
      </c>
    </row>
    <row r="31" spans="1:22" ht="21" customHeight="1" x14ac:dyDescent="0.25">
      <c r="A31" s="9">
        <v>258</v>
      </c>
      <c r="B31" s="3"/>
      <c r="C31" s="6" t="s">
        <v>397</v>
      </c>
      <c r="D31" s="4" t="s">
        <v>363</v>
      </c>
      <c r="E31" s="4" t="s">
        <v>418</v>
      </c>
      <c r="F31" s="6" t="s">
        <v>419</v>
      </c>
      <c r="G31" s="6" t="s">
        <v>420</v>
      </c>
      <c r="H31" s="4" t="s">
        <v>421</v>
      </c>
      <c r="I31" s="4" t="s">
        <v>403</v>
      </c>
      <c r="J31" s="6" t="s">
        <v>422</v>
      </c>
      <c r="K31" s="5"/>
      <c r="L31" s="5"/>
      <c r="M31" s="5"/>
      <c r="N31" s="5"/>
      <c r="O31" s="5"/>
      <c r="P31" s="5"/>
      <c r="Q31" s="5"/>
      <c r="R31" s="2" t="s">
        <v>50</v>
      </c>
      <c r="S31" s="2" t="s">
        <v>87</v>
      </c>
      <c r="T31" s="2" t="s">
        <v>372</v>
      </c>
      <c r="U31" s="2" t="s">
        <v>308</v>
      </c>
      <c r="V31" s="2" t="s">
        <v>11</v>
      </c>
    </row>
    <row r="32" spans="1:22" ht="21" customHeight="1" x14ac:dyDescent="0.25">
      <c r="A32" s="9">
        <v>259</v>
      </c>
      <c r="B32" s="3"/>
      <c r="C32" s="6" t="s">
        <v>362</v>
      </c>
      <c r="D32" s="4" t="s">
        <v>374</v>
      </c>
      <c r="E32" s="6" t="s">
        <v>408</v>
      </c>
      <c r="F32" s="6" t="s">
        <v>365</v>
      </c>
      <c r="G32" s="6" t="s">
        <v>383</v>
      </c>
      <c r="H32" s="6" t="s">
        <v>377</v>
      </c>
      <c r="I32" s="4" t="s">
        <v>407</v>
      </c>
      <c r="J32" s="6" t="s">
        <v>379</v>
      </c>
      <c r="K32" s="4" t="s">
        <v>396</v>
      </c>
      <c r="L32" s="5"/>
      <c r="M32" s="5"/>
      <c r="N32" s="5"/>
      <c r="O32" s="5"/>
      <c r="P32" s="5"/>
      <c r="Q32" s="5"/>
      <c r="R32" s="2" t="s">
        <v>371</v>
      </c>
      <c r="S32" s="2" t="s">
        <v>188</v>
      </c>
      <c r="T32" s="2" t="s">
        <v>372</v>
      </c>
      <c r="U32" s="2" t="s">
        <v>108</v>
      </c>
      <c r="V32" s="2" t="s">
        <v>11</v>
      </c>
    </row>
    <row r="33" spans="1:22" ht="21.4" customHeight="1" x14ac:dyDescent="0.25">
      <c r="A33" s="9">
        <v>268</v>
      </c>
      <c r="B33" s="3"/>
      <c r="C33" s="6" t="s">
        <v>362</v>
      </c>
      <c r="D33" s="4" t="s">
        <v>382</v>
      </c>
      <c r="E33" s="6" t="s">
        <v>364</v>
      </c>
      <c r="F33" s="6" t="s">
        <v>365</v>
      </c>
      <c r="G33" s="6" t="s">
        <v>366</v>
      </c>
      <c r="H33" s="6" t="s">
        <v>367</v>
      </c>
      <c r="I33" s="4" t="s">
        <v>368</v>
      </c>
      <c r="J33" s="6" t="s">
        <v>379</v>
      </c>
      <c r="K33" s="4" t="s">
        <v>370</v>
      </c>
      <c r="L33" s="5"/>
      <c r="M33" s="5"/>
      <c r="N33" s="5"/>
      <c r="O33" s="5"/>
      <c r="P33" s="5"/>
      <c r="Q33" s="5"/>
      <c r="R33" s="2" t="s">
        <v>371</v>
      </c>
      <c r="S33" s="2" t="s">
        <v>110</v>
      </c>
      <c r="T33" s="2" t="s">
        <v>372</v>
      </c>
      <c r="U33" s="2" t="s">
        <v>83</v>
      </c>
      <c r="V33" s="2" t="s">
        <v>11</v>
      </c>
    </row>
    <row r="34" spans="1:22" ht="21" customHeight="1" x14ac:dyDescent="0.25">
      <c r="A34" s="9">
        <v>272</v>
      </c>
      <c r="B34" s="3"/>
      <c r="C34" s="6" t="s">
        <v>381</v>
      </c>
      <c r="D34" s="4" t="s">
        <v>382</v>
      </c>
      <c r="E34" s="4" t="s">
        <v>398</v>
      </c>
      <c r="F34" s="6" t="s">
        <v>434</v>
      </c>
      <c r="G34" s="6" t="s">
        <v>420</v>
      </c>
      <c r="H34" s="4" t="s">
        <v>421</v>
      </c>
      <c r="I34" s="4" t="s">
        <v>403</v>
      </c>
      <c r="J34" s="6" t="s">
        <v>422</v>
      </c>
      <c r="K34" s="5"/>
      <c r="L34" s="5"/>
      <c r="M34" s="5"/>
      <c r="N34" s="5"/>
      <c r="O34" s="5"/>
      <c r="P34" s="5"/>
      <c r="Q34" s="5"/>
      <c r="R34" s="2" t="s">
        <v>50</v>
      </c>
      <c r="S34" s="2" t="s">
        <v>54</v>
      </c>
      <c r="T34" s="2" t="s">
        <v>372</v>
      </c>
      <c r="U34" s="2" t="s">
        <v>86</v>
      </c>
      <c r="V34" s="2" t="s">
        <v>11</v>
      </c>
    </row>
    <row r="35" spans="1:22" ht="21" customHeight="1" x14ac:dyDescent="0.25">
      <c r="A35" s="9">
        <v>287</v>
      </c>
      <c r="B35" s="3"/>
      <c r="C35" s="6" t="s">
        <v>373</v>
      </c>
      <c r="D35" s="4" t="s">
        <v>382</v>
      </c>
      <c r="E35" s="6" t="s">
        <v>375</v>
      </c>
      <c r="F35" s="6" t="s">
        <v>365</v>
      </c>
      <c r="G35" s="6" t="s">
        <v>383</v>
      </c>
      <c r="H35" s="6" t="s">
        <v>377</v>
      </c>
      <c r="I35" s="4" t="s">
        <v>389</v>
      </c>
      <c r="J35" s="6" t="s">
        <v>379</v>
      </c>
      <c r="K35" s="4" t="s">
        <v>390</v>
      </c>
      <c r="L35" s="5"/>
      <c r="M35" s="5"/>
      <c r="N35" s="5"/>
      <c r="O35" s="5"/>
      <c r="P35" s="5"/>
      <c r="Q35" s="5"/>
      <c r="R35" s="2" t="s">
        <v>371</v>
      </c>
      <c r="S35" s="2" t="s">
        <v>165</v>
      </c>
      <c r="T35" s="2" t="s">
        <v>372</v>
      </c>
      <c r="U35" s="2" t="s">
        <v>96</v>
      </c>
      <c r="V35" s="2" t="s">
        <v>11</v>
      </c>
    </row>
    <row r="36" spans="1:22" ht="21" customHeight="1" x14ac:dyDescent="0.25">
      <c r="A36" s="9">
        <v>320</v>
      </c>
      <c r="B36" s="3"/>
      <c r="C36" s="6" t="s">
        <v>381</v>
      </c>
      <c r="D36" s="4" t="s">
        <v>387</v>
      </c>
      <c r="E36" s="6" t="s">
        <v>399</v>
      </c>
      <c r="F36" s="6" t="s">
        <v>434</v>
      </c>
      <c r="G36" s="6" t="s">
        <v>426</v>
      </c>
      <c r="H36" s="4" t="s">
        <v>432</v>
      </c>
      <c r="I36" s="4" t="s">
        <v>414</v>
      </c>
      <c r="J36" s="6" t="s">
        <v>404</v>
      </c>
      <c r="K36" s="5"/>
      <c r="L36" s="5"/>
      <c r="M36" s="5"/>
      <c r="N36" s="5"/>
      <c r="O36" s="5"/>
      <c r="P36" s="5"/>
      <c r="Q36" s="5"/>
      <c r="R36" s="2" t="s">
        <v>50</v>
      </c>
      <c r="S36" s="2" t="s">
        <v>162</v>
      </c>
      <c r="T36" s="2" t="s">
        <v>372</v>
      </c>
      <c r="U36" s="2" t="s">
        <v>51</v>
      </c>
      <c r="V36" s="2" t="s">
        <v>11</v>
      </c>
    </row>
    <row r="37" spans="1:22" ht="21" customHeight="1" x14ac:dyDescent="0.25">
      <c r="A37" s="9">
        <v>329</v>
      </c>
      <c r="B37" s="3"/>
      <c r="C37" s="6" t="s">
        <v>373</v>
      </c>
      <c r="D37" s="4" t="s">
        <v>416</v>
      </c>
      <c r="E37" s="4" t="s">
        <v>457</v>
      </c>
      <c r="F37" s="6" t="s">
        <v>436</v>
      </c>
      <c r="G37" s="4" t="s">
        <v>368</v>
      </c>
      <c r="H37" s="4" t="s">
        <v>385</v>
      </c>
      <c r="I37" s="4" t="s">
        <v>370</v>
      </c>
      <c r="J37" s="5"/>
      <c r="K37" s="5"/>
      <c r="L37" s="5"/>
      <c r="M37" s="5"/>
      <c r="N37" s="5"/>
      <c r="O37" s="5"/>
      <c r="P37" s="5"/>
      <c r="Q37" s="5"/>
      <c r="R37" s="2" t="s">
        <v>33</v>
      </c>
      <c r="S37" s="2" t="s">
        <v>103</v>
      </c>
      <c r="T37" s="2" t="s">
        <v>372</v>
      </c>
      <c r="U37" s="2" t="s">
        <v>86</v>
      </c>
      <c r="V37" s="2" t="s">
        <v>11</v>
      </c>
    </row>
    <row r="38" spans="1:22" ht="21" customHeight="1" x14ac:dyDescent="0.25">
      <c r="A38" s="9">
        <v>334</v>
      </c>
      <c r="B38" s="3"/>
      <c r="C38" s="6" t="s">
        <v>392</v>
      </c>
      <c r="D38" s="4" t="s">
        <v>363</v>
      </c>
      <c r="E38" s="4" t="s">
        <v>393</v>
      </c>
      <c r="F38" s="6" t="s">
        <v>391</v>
      </c>
      <c r="G38" s="6" t="s">
        <v>383</v>
      </c>
      <c r="H38" s="6" t="s">
        <v>394</v>
      </c>
      <c r="I38" s="4" t="s">
        <v>395</v>
      </c>
      <c r="J38" s="6" t="s">
        <v>379</v>
      </c>
      <c r="K38" s="4" t="s">
        <v>396</v>
      </c>
      <c r="L38" s="5"/>
      <c r="M38" s="5"/>
      <c r="N38" s="5"/>
      <c r="O38" s="5"/>
      <c r="P38" s="5"/>
      <c r="Q38" s="5"/>
      <c r="R38" s="2" t="s">
        <v>371</v>
      </c>
      <c r="S38" s="2" t="s">
        <v>63</v>
      </c>
      <c r="T38" s="2" t="s">
        <v>372</v>
      </c>
      <c r="U38" s="2" t="s">
        <v>20</v>
      </c>
      <c r="V38" s="2" t="s">
        <v>11</v>
      </c>
    </row>
    <row r="39" spans="1:22" ht="21" customHeight="1" x14ac:dyDescent="0.25">
      <c r="A39" s="9">
        <v>369</v>
      </c>
      <c r="B39" s="3"/>
      <c r="C39" s="6" t="s">
        <v>373</v>
      </c>
      <c r="D39" s="4" t="s">
        <v>374</v>
      </c>
      <c r="E39" s="6" t="s">
        <v>408</v>
      </c>
      <c r="F39" s="6" t="s">
        <v>391</v>
      </c>
      <c r="G39" s="6" t="s">
        <v>383</v>
      </c>
      <c r="H39" s="6" t="s">
        <v>412</v>
      </c>
      <c r="I39" s="4" t="s">
        <v>378</v>
      </c>
      <c r="J39" s="6" t="s">
        <v>379</v>
      </c>
      <c r="K39" s="4" t="s">
        <v>370</v>
      </c>
      <c r="L39" s="5"/>
      <c r="M39" s="5"/>
      <c r="N39" s="5"/>
      <c r="O39" s="5"/>
      <c r="P39" s="5"/>
      <c r="Q39" s="5"/>
      <c r="R39" s="2" t="s">
        <v>371</v>
      </c>
      <c r="S39" s="2" t="s">
        <v>34</v>
      </c>
      <c r="T39" s="2" t="s">
        <v>372</v>
      </c>
      <c r="U39" s="2" t="s">
        <v>85</v>
      </c>
      <c r="V39" s="2" t="s">
        <v>11</v>
      </c>
    </row>
    <row r="40" spans="1:22" ht="21" customHeight="1" x14ac:dyDescent="0.25">
      <c r="A40" s="9">
        <v>396</v>
      </c>
      <c r="B40" s="3"/>
      <c r="C40" s="6" t="s">
        <v>381</v>
      </c>
      <c r="D40" s="4" t="s">
        <v>382</v>
      </c>
      <c r="E40" s="6" t="s">
        <v>364</v>
      </c>
      <c r="F40" s="6" t="s">
        <v>365</v>
      </c>
      <c r="G40" s="6" t="s">
        <v>366</v>
      </c>
      <c r="H40" s="6" t="s">
        <v>384</v>
      </c>
      <c r="I40" s="4" t="s">
        <v>378</v>
      </c>
      <c r="J40" s="6" t="s">
        <v>379</v>
      </c>
      <c r="K40" s="4" t="s">
        <v>409</v>
      </c>
      <c r="L40" s="5"/>
      <c r="M40" s="5"/>
      <c r="N40" s="5"/>
      <c r="O40" s="5"/>
      <c r="P40" s="5"/>
      <c r="Q40" s="5"/>
      <c r="R40" s="2" t="s">
        <v>371</v>
      </c>
      <c r="S40" s="2" t="s">
        <v>27</v>
      </c>
      <c r="T40" s="2" t="s">
        <v>372</v>
      </c>
      <c r="U40" s="2" t="s">
        <v>31</v>
      </c>
      <c r="V40" s="2" t="s">
        <v>11</v>
      </c>
    </row>
    <row r="41" spans="1:22" ht="21" customHeight="1" x14ac:dyDescent="0.25">
      <c r="A41" s="9">
        <v>400</v>
      </c>
      <c r="B41" s="3"/>
      <c r="C41" s="6" t="s">
        <v>397</v>
      </c>
      <c r="D41" s="4" t="s">
        <v>363</v>
      </c>
      <c r="E41" s="6" t="s">
        <v>408</v>
      </c>
      <c r="F41" s="6" t="s">
        <v>365</v>
      </c>
      <c r="G41" s="6" t="s">
        <v>366</v>
      </c>
      <c r="H41" s="6" t="s">
        <v>367</v>
      </c>
      <c r="I41" s="4" t="s">
        <v>368</v>
      </c>
      <c r="J41" s="6" t="s">
        <v>379</v>
      </c>
      <c r="K41" s="4" t="s">
        <v>370</v>
      </c>
      <c r="L41" s="5"/>
      <c r="M41" s="5"/>
      <c r="N41" s="5"/>
      <c r="O41" s="5"/>
      <c r="P41" s="5"/>
      <c r="Q41" s="5"/>
      <c r="R41" s="2" t="s">
        <v>371</v>
      </c>
      <c r="S41" s="2" t="s">
        <v>68</v>
      </c>
      <c r="T41" s="2" t="s">
        <v>372</v>
      </c>
      <c r="U41" s="2" t="s">
        <v>37</v>
      </c>
      <c r="V41" s="2" t="s">
        <v>11</v>
      </c>
    </row>
    <row r="42" spans="1:22" ht="21" customHeight="1" x14ac:dyDescent="0.25">
      <c r="A42" s="9">
        <v>405</v>
      </c>
      <c r="B42" s="3"/>
      <c r="C42" s="6" t="s">
        <v>362</v>
      </c>
      <c r="D42" s="4" t="s">
        <v>363</v>
      </c>
      <c r="E42" s="6" t="s">
        <v>364</v>
      </c>
      <c r="F42" s="6" t="s">
        <v>365</v>
      </c>
      <c r="G42" s="6" t="s">
        <v>366</v>
      </c>
      <c r="H42" s="6" t="s">
        <v>367</v>
      </c>
      <c r="I42" s="4" t="s">
        <v>368</v>
      </c>
      <c r="J42" s="6" t="s">
        <v>369</v>
      </c>
      <c r="K42" s="4" t="s">
        <v>370</v>
      </c>
      <c r="L42" s="5"/>
      <c r="M42" s="5"/>
      <c r="N42" s="5"/>
      <c r="O42" s="5"/>
      <c r="P42" s="5"/>
      <c r="Q42" s="5"/>
      <c r="R42" s="2" t="s">
        <v>371</v>
      </c>
      <c r="S42" s="2" t="s">
        <v>110</v>
      </c>
      <c r="T42" s="2" t="s">
        <v>372</v>
      </c>
      <c r="U42" s="2" t="s">
        <v>31</v>
      </c>
      <c r="V42" s="2" t="s">
        <v>11</v>
      </c>
    </row>
    <row r="43" spans="1:22" ht="21" customHeight="1" x14ac:dyDescent="0.25">
      <c r="A43" s="9">
        <v>410</v>
      </c>
      <c r="B43" s="3"/>
      <c r="C43" s="6" t="s">
        <v>381</v>
      </c>
      <c r="D43" s="4" t="s">
        <v>387</v>
      </c>
      <c r="E43" s="6" t="s">
        <v>364</v>
      </c>
      <c r="F43" s="6" t="s">
        <v>365</v>
      </c>
      <c r="G43" s="6" t="s">
        <v>366</v>
      </c>
      <c r="H43" s="6" t="s">
        <v>384</v>
      </c>
      <c r="I43" s="4" t="s">
        <v>368</v>
      </c>
      <c r="J43" s="6" t="s">
        <v>369</v>
      </c>
      <c r="K43" s="4" t="s">
        <v>386</v>
      </c>
      <c r="L43" s="5"/>
      <c r="M43" s="5"/>
      <c r="N43" s="5"/>
      <c r="O43" s="5"/>
      <c r="P43" s="5"/>
      <c r="Q43" s="5"/>
      <c r="R43" s="2" t="s">
        <v>371</v>
      </c>
      <c r="S43" s="2" t="s">
        <v>77</v>
      </c>
      <c r="T43" s="2" t="s">
        <v>372</v>
      </c>
      <c r="U43" s="2" t="s">
        <v>388</v>
      </c>
      <c r="V43" s="2" t="s">
        <v>11</v>
      </c>
    </row>
    <row r="44" spans="1:22" ht="21" customHeight="1" x14ac:dyDescent="0.25">
      <c r="A44" s="9">
        <v>414</v>
      </c>
      <c r="B44" s="3"/>
      <c r="C44" s="6" t="s">
        <v>381</v>
      </c>
      <c r="D44" s="4" t="s">
        <v>416</v>
      </c>
      <c r="E44" s="6" t="s">
        <v>364</v>
      </c>
      <c r="F44" s="6" t="s">
        <v>365</v>
      </c>
      <c r="G44" s="6" t="s">
        <v>366</v>
      </c>
      <c r="H44" s="6" t="s">
        <v>367</v>
      </c>
      <c r="I44" s="4" t="s">
        <v>368</v>
      </c>
      <c r="J44" s="6" t="s">
        <v>379</v>
      </c>
      <c r="K44" s="4" t="s">
        <v>386</v>
      </c>
      <c r="L44" s="5"/>
      <c r="M44" s="5"/>
      <c r="N44" s="5"/>
      <c r="O44" s="5"/>
      <c r="P44" s="5"/>
      <c r="Q44" s="5"/>
      <c r="R44" s="2" t="s">
        <v>371</v>
      </c>
      <c r="S44" s="2" t="s">
        <v>120</v>
      </c>
      <c r="T44" s="2" t="s">
        <v>372</v>
      </c>
      <c r="U44" s="2" t="s">
        <v>103</v>
      </c>
      <c r="V44" s="2" t="s">
        <v>11</v>
      </c>
    </row>
    <row r="45" spans="1:22" ht="21" customHeight="1" x14ac:dyDescent="0.25">
      <c r="A45" s="9">
        <v>421</v>
      </c>
      <c r="B45" s="3"/>
      <c r="C45" s="6" t="s">
        <v>397</v>
      </c>
      <c r="D45" s="4" t="s">
        <v>416</v>
      </c>
      <c r="E45" s="6" t="s">
        <v>408</v>
      </c>
      <c r="F45" s="6" t="s">
        <v>391</v>
      </c>
      <c r="G45" s="6" t="s">
        <v>383</v>
      </c>
      <c r="H45" s="6" t="s">
        <v>367</v>
      </c>
      <c r="I45" s="4" t="s">
        <v>395</v>
      </c>
      <c r="J45" s="6" t="s">
        <v>379</v>
      </c>
      <c r="K45" s="4" t="s">
        <v>409</v>
      </c>
      <c r="L45" s="5"/>
      <c r="M45" s="5"/>
      <c r="N45" s="5"/>
      <c r="O45" s="5"/>
      <c r="P45" s="5"/>
      <c r="Q45" s="5"/>
      <c r="R45" s="2" t="s">
        <v>371</v>
      </c>
      <c r="S45" s="2" t="s">
        <v>68</v>
      </c>
      <c r="T45" s="2" t="s">
        <v>372</v>
      </c>
      <c r="U45" s="2" t="s">
        <v>74</v>
      </c>
      <c r="V45" s="2" t="s">
        <v>11</v>
      </c>
    </row>
    <row r="46" spans="1:22" ht="21" customHeight="1" x14ac:dyDescent="0.25">
      <c r="A46" s="9">
        <v>423</v>
      </c>
      <c r="B46" s="3"/>
      <c r="C46" s="6" t="s">
        <v>392</v>
      </c>
      <c r="D46" s="4" t="s">
        <v>363</v>
      </c>
      <c r="E46" s="6" t="s">
        <v>399</v>
      </c>
      <c r="F46" s="6" t="s">
        <v>434</v>
      </c>
      <c r="G46" s="6" t="s">
        <v>431</v>
      </c>
      <c r="H46" s="4" t="s">
        <v>447</v>
      </c>
      <c r="I46" s="4" t="s">
        <v>403</v>
      </c>
      <c r="J46" s="6" t="s">
        <v>445</v>
      </c>
      <c r="K46" s="5"/>
      <c r="L46" s="5"/>
      <c r="M46" s="5"/>
      <c r="N46" s="5"/>
      <c r="O46" s="5"/>
      <c r="P46" s="5"/>
      <c r="Q46" s="5"/>
      <c r="R46" s="2" t="s">
        <v>50</v>
      </c>
      <c r="S46" s="2" t="s">
        <v>71</v>
      </c>
      <c r="T46" s="2" t="s">
        <v>372</v>
      </c>
      <c r="U46" s="2" t="s">
        <v>12</v>
      </c>
      <c r="V46" s="2" t="s">
        <v>11</v>
      </c>
    </row>
    <row r="47" spans="1:22" ht="21" customHeight="1" x14ac:dyDescent="0.25">
      <c r="A47" s="9">
        <v>432</v>
      </c>
      <c r="B47" s="3"/>
      <c r="C47" s="6" t="s">
        <v>362</v>
      </c>
      <c r="D47" s="4" t="s">
        <v>374</v>
      </c>
      <c r="E47" s="6" t="s">
        <v>408</v>
      </c>
      <c r="F47" s="6" t="s">
        <v>419</v>
      </c>
      <c r="G47" s="6" t="s">
        <v>431</v>
      </c>
      <c r="H47" s="4" t="s">
        <v>432</v>
      </c>
      <c r="I47" s="4" t="s">
        <v>403</v>
      </c>
      <c r="J47" s="6" t="s">
        <v>433</v>
      </c>
      <c r="K47" s="5"/>
      <c r="L47" s="5"/>
      <c r="M47" s="5"/>
      <c r="N47" s="5"/>
      <c r="O47" s="5"/>
      <c r="P47" s="5"/>
      <c r="Q47" s="5"/>
      <c r="R47" s="2" t="s">
        <v>50</v>
      </c>
      <c r="S47" s="2" t="s">
        <v>91</v>
      </c>
      <c r="T47" s="2" t="s">
        <v>372</v>
      </c>
      <c r="U47" s="2" t="s">
        <v>118</v>
      </c>
      <c r="V47" s="2" t="s">
        <v>11</v>
      </c>
    </row>
    <row r="48" spans="1:22" ht="21" customHeight="1" x14ac:dyDescent="0.25">
      <c r="A48" s="9">
        <v>461</v>
      </c>
      <c r="B48" s="3"/>
      <c r="C48" s="6" t="s">
        <v>381</v>
      </c>
      <c r="D48" s="4" t="s">
        <v>363</v>
      </c>
      <c r="E48" s="6" t="s">
        <v>364</v>
      </c>
      <c r="F48" s="6" t="s">
        <v>365</v>
      </c>
      <c r="G48" s="6" t="s">
        <v>376</v>
      </c>
      <c r="H48" s="6" t="s">
        <v>384</v>
      </c>
      <c r="I48" s="4" t="s">
        <v>368</v>
      </c>
      <c r="J48" s="6" t="s">
        <v>379</v>
      </c>
      <c r="K48" s="4" t="s">
        <v>409</v>
      </c>
      <c r="L48" s="5"/>
      <c r="M48" s="5"/>
      <c r="N48" s="5"/>
      <c r="O48" s="5"/>
      <c r="P48" s="5"/>
      <c r="Q48" s="5"/>
      <c r="R48" s="2" t="s">
        <v>371</v>
      </c>
      <c r="S48" s="2" t="s">
        <v>57</v>
      </c>
      <c r="T48" s="2" t="s">
        <v>372</v>
      </c>
      <c r="U48" s="2" t="s">
        <v>38</v>
      </c>
      <c r="V48" s="2" t="s">
        <v>11</v>
      </c>
    </row>
    <row r="49" spans="1:22" ht="21" customHeight="1" x14ac:dyDescent="0.25">
      <c r="A49" s="9">
        <v>462</v>
      </c>
      <c r="B49" s="3"/>
      <c r="C49" s="6" t="s">
        <v>381</v>
      </c>
      <c r="D49" s="4" t="s">
        <v>374</v>
      </c>
      <c r="E49" s="6" t="s">
        <v>364</v>
      </c>
      <c r="F49" s="6" t="s">
        <v>406</v>
      </c>
      <c r="G49" s="6" t="s">
        <v>383</v>
      </c>
      <c r="H49" s="6" t="s">
        <v>384</v>
      </c>
      <c r="I49" s="4" t="s">
        <v>368</v>
      </c>
      <c r="J49" s="6" t="s">
        <v>369</v>
      </c>
      <c r="K49" s="4" t="s">
        <v>386</v>
      </c>
      <c r="L49" s="5"/>
      <c r="M49" s="5"/>
      <c r="N49" s="5"/>
      <c r="O49" s="5"/>
      <c r="P49" s="5"/>
      <c r="Q49" s="5"/>
      <c r="R49" s="2" t="s">
        <v>371</v>
      </c>
      <c r="S49" s="2" t="s">
        <v>123</v>
      </c>
      <c r="T49" s="2" t="s">
        <v>372</v>
      </c>
      <c r="U49" s="2" t="s">
        <v>94</v>
      </c>
      <c r="V49" s="2" t="s">
        <v>11</v>
      </c>
    </row>
    <row r="50" spans="1:22" ht="21" customHeight="1" x14ac:dyDescent="0.25">
      <c r="A50" s="9">
        <v>491</v>
      </c>
      <c r="B50" s="3"/>
      <c r="C50" s="6" t="s">
        <v>410</v>
      </c>
      <c r="D50" s="4" t="s">
        <v>374</v>
      </c>
      <c r="E50" s="4" t="s">
        <v>435</v>
      </c>
      <c r="F50" s="6" t="s">
        <v>451</v>
      </c>
      <c r="G50" s="4" t="s">
        <v>389</v>
      </c>
      <c r="H50" s="4" t="s">
        <v>379</v>
      </c>
      <c r="I50" s="4" t="s">
        <v>370</v>
      </c>
      <c r="J50" s="5"/>
      <c r="K50" s="5"/>
      <c r="L50" s="5"/>
      <c r="M50" s="5"/>
      <c r="N50" s="5"/>
      <c r="O50" s="5"/>
      <c r="P50" s="5"/>
      <c r="Q50" s="5"/>
      <c r="R50" s="2" t="s">
        <v>33</v>
      </c>
      <c r="S50" s="2" t="s">
        <v>148</v>
      </c>
      <c r="T50" s="2" t="s">
        <v>372</v>
      </c>
      <c r="U50" s="2" t="s">
        <v>193</v>
      </c>
      <c r="V50" s="2" t="s">
        <v>11</v>
      </c>
    </row>
    <row r="51" spans="1:22" ht="21" customHeight="1" x14ac:dyDescent="0.25">
      <c r="A51" s="9">
        <v>501</v>
      </c>
      <c r="B51" s="3"/>
      <c r="C51" s="6" t="s">
        <v>397</v>
      </c>
      <c r="D51" s="4" t="s">
        <v>363</v>
      </c>
      <c r="E51" s="6" t="s">
        <v>399</v>
      </c>
      <c r="F51" s="6" t="s">
        <v>419</v>
      </c>
      <c r="G51" s="6" t="s">
        <v>420</v>
      </c>
      <c r="H51" s="4" t="s">
        <v>447</v>
      </c>
      <c r="I51" s="4" t="s">
        <v>403</v>
      </c>
      <c r="J51" s="6" t="s">
        <v>433</v>
      </c>
      <c r="K51" s="5"/>
      <c r="L51" s="5"/>
      <c r="M51" s="5"/>
      <c r="N51" s="5"/>
      <c r="O51" s="5"/>
      <c r="P51" s="5"/>
      <c r="Q51" s="5"/>
      <c r="R51" s="2" t="s">
        <v>50</v>
      </c>
      <c r="S51" s="2" t="s">
        <v>87</v>
      </c>
      <c r="T51" s="2" t="s">
        <v>372</v>
      </c>
      <c r="U51" s="2" t="s">
        <v>81</v>
      </c>
      <c r="V51" s="2" t="s">
        <v>11</v>
      </c>
    </row>
    <row r="52" spans="1:22" ht="21" customHeight="1" x14ac:dyDescent="0.25">
      <c r="A52" s="9">
        <v>511</v>
      </c>
      <c r="B52" s="3"/>
      <c r="C52" s="6" t="s">
        <v>362</v>
      </c>
      <c r="D52" s="4" t="s">
        <v>382</v>
      </c>
      <c r="E52" s="6" t="s">
        <v>364</v>
      </c>
      <c r="F52" s="6" t="s">
        <v>400</v>
      </c>
      <c r="G52" s="6" t="s">
        <v>401</v>
      </c>
      <c r="H52" s="4" t="s">
        <v>413</v>
      </c>
      <c r="I52" s="4" t="s">
        <v>414</v>
      </c>
      <c r="J52" s="6" t="s">
        <v>404</v>
      </c>
      <c r="K52" s="5"/>
      <c r="L52" s="5"/>
      <c r="M52" s="5"/>
      <c r="N52" s="5"/>
      <c r="O52" s="5"/>
      <c r="P52" s="5"/>
      <c r="Q52" s="5"/>
      <c r="R52" s="2" t="s">
        <v>50</v>
      </c>
      <c r="S52" s="2" t="s">
        <v>415</v>
      </c>
      <c r="T52" s="2" t="s">
        <v>372</v>
      </c>
      <c r="U52" s="2" t="s">
        <v>109</v>
      </c>
      <c r="V52" s="2" t="s">
        <v>11</v>
      </c>
    </row>
    <row r="53" spans="1:22" ht="21" customHeight="1" x14ac:dyDescent="0.25">
      <c r="A53" s="9">
        <v>524</v>
      </c>
      <c r="B53" s="3"/>
      <c r="C53" s="6" t="s">
        <v>397</v>
      </c>
      <c r="D53" s="4" t="s">
        <v>382</v>
      </c>
      <c r="E53" s="6" t="s">
        <v>399</v>
      </c>
      <c r="F53" s="6" t="s">
        <v>400</v>
      </c>
      <c r="G53" s="6" t="s">
        <v>431</v>
      </c>
      <c r="H53" s="4" t="s">
        <v>421</v>
      </c>
      <c r="I53" s="4" t="s">
        <v>403</v>
      </c>
      <c r="J53" s="6" t="s">
        <v>433</v>
      </c>
      <c r="K53" s="5"/>
      <c r="L53" s="5"/>
      <c r="M53" s="5"/>
      <c r="N53" s="5"/>
      <c r="O53" s="5"/>
      <c r="P53" s="5"/>
      <c r="Q53" s="5"/>
      <c r="R53" s="2" t="s">
        <v>50</v>
      </c>
      <c r="S53" s="2" t="s">
        <v>37</v>
      </c>
      <c r="T53" s="2" t="s">
        <v>372</v>
      </c>
      <c r="U53" s="2" t="s">
        <v>65</v>
      </c>
      <c r="V53" s="2" t="s">
        <v>11</v>
      </c>
    </row>
    <row r="54" spans="1:22" ht="21" customHeight="1" x14ac:dyDescent="0.25">
      <c r="A54" s="9">
        <v>536</v>
      </c>
      <c r="B54" s="3"/>
      <c r="C54" s="6" t="s">
        <v>392</v>
      </c>
      <c r="D54" s="4" t="s">
        <v>363</v>
      </c>
      <c r="E54" s="6" t="s">
        <v>364</v>
      </c>
      <c r="F54" s="6" t="s">
        <v>391</v>
      </c>
      <c r="G54" s="6" t="s">
        <v>383</v>
      </c>
      <c r="H54" s="6" t="s">
        <v>412</v>
      </c>
      <c r="I54" s="4" t="s">
        <v>407</v>
      </c>
      <c r="J54" s="6" t="s">
        <v>379</v>
      </c>
      <c r="K54" s="4" t="s">
        <v>370</v>
      </c>
      <c r="L54" s="5"/>
      <c r="M54" s="5"/>
      <c r="N54" s="5"/>
      <c r="O54" s="5"/>
      <c r="P54" s="5"/>
      <c r="Q54" s="5"/>
      <c r="R54" s="2" t="s">
        <v>371</v>
      </c>
      <c r="S54" s="2" t="s">
        <v>82</v>
      </c>
      <c r="T54" s="2" t="s">
        <v>372</v>
      </c>
      <c r="U54" s="2" t="s">
        <v>45</v>
      </c>
      <c r="V54" s="2" t="s">
        <v>11</v>
      </c>
    </row>
    <row r="55" spans="1:22" ht="21" customHeight="1" x14ac:dyDescent="0.25">
      <c r="A55" s="9">
        <v>554</v>
      </c>
      <c r="B55" s="3"/>
      <c r="C55" s="6" t="s">
        <v>381</v>
      </c>
      <c r="D55" s="4" t="s">
        <v>411</v>
      </c>
      <c r="E55" s="6" t="s">
        <v>364</v>
      </c>
      <c r="F55" s="6" t="s">
        <v>365</v>
      </c>
      <c r="G55" s="6" t="s">
        <v>366</v>
      </c>
      <c r="H55" s="6" t="s">
        <v>367</v>
      </c>
      <c r="I55" s="4" t="s">
        <v>429</v>
      </c>
      <c r="J55" s="6" t="s">
        <v>369</v>
      </c>
      <c r="K55" s="4" t="s">
        <v>386</v>
      </c>
      <c r="L55" s="5"/>
      <c r="M55" s="5"/>
      <c r="N55" s="5"/>
      <c r="O55" s="5"/>
      <c r="P55" s="5"/>
      <c r="Q55" s="5"/>
      <c r="R55" s="2" t="s">
        <v>371</v>
      </c>
      <c r="S55" s="2" t="s">
        <v>430</v>
      </c>
      <c r="T55" s="2" t="s">
        <v>372</v>
      </c>
      <c r="U55" s="2" t="s">
        <v>417</v>
      </c>
      <c r="V55" s="2" t="s">
        <v>11</v>
      </c>
    </row>
    <row r="56" spans="1:22" ht="21" customHeight="1" x14ac:dyDescent="0.25">
      <c r="A56" s="9">
        <v>555</v>
      </c>
      <c r="B56" s="3"/>
      <c r="C56" s="6" t="s">
        <v>381</v>
      </c>
      <c r="D56" s="4" t="s">
        <v>387</v>
      </c>
      <c r="E56" s="6" t="s">
        <v>399</v>
      </c>
      <c r="F56" s="6" t="s">
        <v>400</v>
      </c>
      <c r="G56" s="6" t="s">
        <v>401</v>
      </c>
      <c r="H56" s="4" t="s">
        <v>402</v>
      </c>
      <c r="I56" s="4" t="s">
        <v>403</v>
      </c>
      <c r="J56" s="6" t="s">
        <v>404</v>
      </c>
      <c r="K56" s="5"/>
      <c r="L56" s="5"/>
      <c r="M56" s="5"/>
      <c r="N56" s="5"/>
      <c r="O56" s="5"/>
      <c r="P56" s="5"/>
      <c r="Q56" s="5"/>
      <c r="R56" s="2" t="s">
        <v>50</v>
      </c>
      <c r="S56" s="2" t="s">
        <v>18</v>
      </c>
      <c r="T56" s="2" t="s">
        <v>372</v>
      </c>
      <c r="U56" s="2" t="s">
        <v>405</v>
      </c>
      <c r="V56" s="2" t="s">
        <v>11</v>
      </c>
    </row>
    <row r="57" spans="1:22" ht="21" customHeight="1" x14ac:dyDescent="0.25">
      <c r="A57" s="9">
        <v>580</v>
      </c>
      <c r="B57" s="3"/>
      <c r="C57" s="6" t="s">
        <v>373</v>
      </c>
      <c r="D57" s="4" t="s">
        <v>382</v>
      </c>
      <c r="E57" s="6" t="s">
        <v>375</v>
      </c>
      <c r="F57" s="6" t="s">
        <v>391</v>
      </c>
      <c r="G57" s="6" t="s">
        <v>376</v>
      </c>
      <c r="H57" s="6" t="s">
        <v>412</v>
      </c>
      <c r="I57" s="4" t="s">
        <v>389</v>
      </c>
      <c r="J57" s="6" t="s">
        <v>379</v>
      </c>
      <c r="K57" s="4" t="s">
        <v>409</v>
      </c>
      <c r="L57" s="5"/>
      <c r="M57" s="5"/>
      <c r="N57" s="5"/>
      <c r="O57" s="5"/>
      <c r="P57" s="5"/>
      <c r="Q57" s="5"/>
      <c r="R57" s="2" t="s">
        <v>371</v>
      </c>
      <c r="S57" s="2" t="s">
        <v>164</v>
      </c>
      <c r="T57" s="2" t="s">
        <v>372</v>
      </c>
      <c r="U57" s="2" t="s">
        <v>85</v>
      </c>
      <c r="V57" s="2" t="s">
        <v>11</v>
      </c>
    </row>
    <row r="58" spans="1:22" ht="21" customHeight="1" x14ac:dyDescent="0.25">
      <c r="A58" s="9">
        <v>610</v>
      </c>
      <c r="B58" s="3"/>
      <c r="C58" s="6" t="s">
        <v>397</v>
      </c>
      <c r="D58" s="4" t="s">
        <v>416</v>
      </c>
      <c r="E58" s="6" t="s">
        <v>364</v>
      </c>
      <c r="F58" s="6" t="s">
        <v>365</v>
      </c>
      <c r="G58" s="6" t="s">
        <v>366</v>
      </c>
      <c r="H58" s="6" t="s">
        <v>384</v>
      </c>
      <c r="I58" s="4" t="s">
        <v>368</v>
      </c>
      <c r="J58" s="6" t="s">
        <v>379</v>
      </c>
      <c r="K58" s="4" t="s">
        <v>370</v>
      </c>
      <c r="L58" s="5"/>
      <c r="M58" s="5"/>
      <c r="N58" s="5"/>
      <c r="O58" s="5"/>
      <c r="P58" s="5"/>
      <c r="Q58" s="5"/>
      <c r="R58" s="2" t="s">
        <v>371</v>
      </c>
      <c r="S58" s="2" t="s">
        <v>27</v>
      </c>
      <c r="T58" s="2" t="s">
        <v>372</v>
      </c>
      <c r="U58" s="2" t="s">
        <v>357</v>
      </c>
      <c r="V58" s="2" t="s">
        <v>11</v>
      </c>
    </row>
    <row r="59" spans="1:22" ht="21.4" customHeight="1" x14ac:dyDescent="0.25">
      <c r="A59" s="9">
        <v>612</v>
      </c>
      <c r="B59" s="3"/>
      <c r="C59" s="6" t="s">
        <v>362</v>
      </c>
      <c r="D59" s="4" t="s">
        <v>382</v>
      </c>
      <c r="E59" s="6" t="s">
        <v>364</v>
      </c>
      <c r="F59" s="6" t="s">
        <v>391</v>
      </c>
      <c r="G59" s="6" t="s">
        <v>383</v>
      </c>
      <c r="H59" s="6" t="s">
        <v>367</v>
      </c>
      <c r="I59" s="4" t="s">
        <v>368</v>
      </c>
      <c r="J59" s="6" t="s">
        <v>379</v>
      </c>
      <c r="K59" s="4" t="s">
        <v>386</v>
      </c>
      <c r="L59" s="5"/>
      <c r="M59" s="5"/>
      <c r="N59" s="5"/>
      <c r="O59" s="5"/>
      <c r="P59" s="5"/>
      <c r="Q59" s="5"/>
      <c r="R59" s="2" t="s">
        <v>371</v>
      </c>
      <c r="S59" s="2" t="s">
        <v>27</v>
      </c>
      <c r="T59" s="2" t="s">
        <v>372</v>
      </c>
      <c r="U59" s="2" t="s">
        <v>100</v>
      </c>
      <c r="V59" s="2" t="s">
        <v>11</v>
      </c>
    </row>
    <row r="60" spans="1:22" ht="21" customHeight="1" x14ac:dyDescent="0.25">
      <c r="A60" s="9">
        <v>625</v>
      </c>
      <c r="B60" s="3"/>
      <c r="C60" s="6" t="s">
        <v>381</v>
      </c>
      <c r="D60" s="4" t="s">
        <v>382</v>
      </c>
      <c r="E60" s="4" t="s">
        <v>435</v>
      </c>
      <c r="F60" s="6" t="s">
        <v>436</v>
      </c>
      <c r="G60" s="4" t="s">
        <v>429</v>
      </c>
      <c r="H60" s="4" t="s">
        <v>385</v>
      </c>
      <c r="I60" s="4" t="s">
        <v>386</v>
      </c>
      <c r="J60" s="5"/>
      <c r="K60" s="5"/>
      <c r="L60" s="5"/>
      <c r="M60" s="5"/>
      <c r="N60" s="5"/>
      <c r="O60" s="5"/>
      <c r="P60" s="5"/>
      <c r="Q60" s="5"/>
      <c r="R60" s="2" t="s">
        <v>33</v>
      </c>
      <c r="S60" s="2" t="s">
        <v>19</v>
      </c>
      <c r="T60" s="2" t="s">
        <v>372</v>
      </c>
      <c r="U60" s="2" t="s">
        <v>42</v>
      </c>
      <c r="V60" s="2" t="s">
        <v>11</v>
      </c>
    </row>
    <row r="61" spans="1:22" ht="21" customHeight="1" x14ac:dyDescent="0.25">
      <c r="A61" s="9">
        <v>638</v>
      </c>
      <c r="B61" s="3"/>
      <c r="C61" s="6" t="s">
        <v>373</v>
      </c>
      <c r="D61" s="4" t="s">
        <v>374</v>
      </c>
      <c r="E61" s="6" t="s">
        <v>375</v>
      </c>
      <c r="F61" s="6" t="s">
        <v>391</v>
      </c>
      <c r="G61" s="6" t="s">
        <v>383</v>
      </c>
      <c r="H61" s="6" t="s">
        <v>394</v>
      </c>
      <c r="I61" s="4" t="s">
        <v>389</v>
      </c>
      <c r="J61" s="6" t="s">
        <v>379</v>
      </c>
      <c r="K61" s="4" t="s">
        <v>396</v>
      </c>
      <c r="L61" s="5"/>
      <c r="M61" s="5"/>
      <c r="N61" s="5"/>
      <c r="O61" s="5"/>
      <c r="P61" s="5"/>
      <c r="Q61" s="5"/>
      <c r="R61" s="2" t="s">
        <v>371</v>
      </c>
      <c r="S61" s="2" t="s">
        <v>163</v>
      </c>
      <c r="T61" s="2" t="s">
        <v>372</v>
      </c>
      <c r="U61" s="2" t="s">
        <v>148</v>
      </c>
      <c r="V61" s="2" t="s">
        <v>11</v>
      </c>
    </row>
    <row r="62" spans="1:22" ht="21" customHeight="1" x14ac:dyDescent="0.25">
      <c r="A62" s="9">
        <v>643</v>
      </c>
      <c r="B62" s="3"/>
      <c r="C62" s="6" t="s">
        <v>410</v>
      </c>
      <c r="D62" s="4" t="s">
        <v>374</v>
      </c>
      <c r="E62" s="6" t="s">
        <v>375</v>
      </c>
      <c r="F62" s="6" t="s">
        <v>391</v>
      </c>
      <c r="G62" s="6" t="s">
        <v>383</v>
      </c>
      <c r="H62" s="6" t="s">
        <v>377</v>
      </c>
      <c r="I62" s="4" t="s">
        <v>389</v>
      </c>
      <c r="J62" s="6" t="s">
        <v>379</v>
      </c>
      <c r="K62" s="4" t="s">
        <v>380</v>
      </c>
      <c r="L62" s="5"/>
      <c r="M62" s="5"/>
      <c r="N62" s="5"/>
      <c r="O62" s="5"/>
      <c r="P62" s="5"/>
      <c r="Q62" s="5"/>
      <c r="R62" s="2" t="s">
        <v>371</v>
      </c>
      <c r="S62" s="2" t="s">
        <v>135</v>
      </c>
      <c r="T62" s="2" t="s">
        <v>372</v>
      </c>
      <c r="U62" s="2" t="s">
        <v>147</v>
      </c>
      <c r="V62" s="2" t="s">
        <v>11</v>
      </c>
    </row>
    <row r="63" spans="1:22" ht="21" customHeight="1" x14ac:dyDescent="0.25">
      <c r="A63" s="9">
        <v>644</v>
      </c>
      <c r="B63" s="3"/>
      <c r="C63" s="6" t="s">
        <v>373</v>
      </c>
      <c r="D63" s="4" t="s">
        <v>374</v>
      </c>
      <c r="E63" s="6" t="s">
        <v>375</v>
      </c>
      <c r="F63" s="6" t="s">
        <v>391</v>
      </c>
      <c r="G63" s="6" t="s">
        <v>383</v>
      </c>
      <c r="H63" s="6" t="s">
        <v>377</v>
      </c>
      <c r="I63" s="4" t="s">
        <v>407</v>
      </c>
      <c r="J63" s="6" t="s">
        <v>379</v>
      </c>
      <c r="K63" s="4" t="s">
        <v>396</v>
      </c>
      <c r="L63" s="5"/>
      <c r="M63" s="5"/>
      <c r="N63" s="5"/>
      <c r="O63" s="5"/>
      <c r="P63" s="5"/>
      <c r="Q63" s="5"/>
      <c r="R63" s="2" t="s">
        <v>371</v>
      </c>
      <c r="S63" s="2" t="s">
        <v>165</v>
      </c>
      <c r="T63" s="2" t="s">
        <v>372</v>
      </c>
      <c r="U63" s="2" t="s">
        <v>96</v>
      </c>
      <c r="V63" s="2" t="s">
        <v>11</v>
      </c>
    </row>
    <row r="64" spans="1:22" ht="21" customHeight="1" x14ac:dyDescent="0.25">
      <c r="A64" s="9">
        <v>658</v>
      </c>
      <c r="B64" s="3"/>
      <c r="C64" s="6" t="s">
        <v>392</v>
      </c>
      <c r="D64" s="4" t="s">
        <v>382</v>
      </c>
      <c r="E64" s="4" t="s">
        <v>398</v>
      </c>
      <c r="F64" s="6" t="s">
        <v>365</v>
      </c>
      <c r="G64" s="6" t="s">
        <v>383</v>
      </c>
      <c r="H64" s="6" t="s">
        <v>367</v>
      </c>
      <c r="I64" s="4" t="s">
        <v>389</v>
      </c>
      <c r="J64" s="6" t="s">
        <v>379</v>
      </c>
      <c r="K64" s="4" t="s">
        <v>396</v>
      </c>
      <c r="L64" s="5"/>
      <c r="M64" s="5"/>
      <c r="N64" s="5"/>
      <c r="O64" s="5"/>
      <c r="P64" s="5"/>
      <c r="Q64" s="5"/>
      <c r="R64" s="2" t="s">
        <v>371</v>
      </c>
      <c r="S64" s="2" t="s">
        <v>188</v>
      </c>
      <c r="T64" s="2" t="s">
        <v>372</v>
      </c>
      <c r="U64" s="2" t="s">
        <v>308</v>
      </c>
      <c r="V64" s="2" t="s">
        <v>11</v>
      </c>
    </row>
    <row r="65" spans="1:22" ht="21" customHeight="1" x14ac:dyDescent="0.25">
      <c r="A65" s="9">
        <v>676</v>
      </c>
      <c r="B65" s="3"/>
      <c r="C65" s="6" t="s">
        <v>381</v>
      </c>
      <c r="D65" s="4" t="s">
        <v>411</v>
      </c>
      <c r="E65" s="6" t="s">
        <v>399</v>
      </c>
      <c r="F65" s="6" t="s">
        <v>419</v>
      </c>
      <c r="G65" s="6" t="s">
        <v>420</v>
      </c>
      <c r="H65" s="4" t="s">
        <v>421</v>
      </c>
      <c r="I65" s="4" t="s">
        <v>414</v>
      </c>
      <c r="J65" s="6" t="s">
        <v>404</v>
      </c>
      <c r="K65" s="5"/>
      <c r="L65" s="5"/>
      <c r="M65" s="5"/>
      <c r="N65" s="5"/>
      <c r="O65" s="5"/>
      <c r="P65" s="5"/>
      <c r="Q65" s="5"/>
      <c r="R65" s="2" t="s">
        <v>50</v>
      </c>
      <c r="S65" s="2" t="s">
        <v>201</v>
      </c>
      <c r="T65" s="2" t="s">
        <v>372</v>
      </c>
      <c r="U65" s="2" t="s">
        <v>154</v>
      </c>
      <c r="V65" s="2" t="s">
        <v>11</v>
      </c>
    </row>
    <row r="66" spans="1:22" ht="21" customHeight="1" x14ac:dyDescent="0.25">
      <c r="A66" s="9">
        <v>679</v>
      </c>
      <c r="B66" s="3"/>
      <c r="C66" s="6" t="s">
        <v>373</v>
      </c>
      <c r="D66" s="4" t="s">
        <v>374</v>
      </c>
      <c r="E66" s="6" t="s">
        <v>375</v>
      </c>
      <c r="F66" s="6" t="s">
        <v>365</v>
      </c>
      <c r="G66" s="6" t="s">
        <v>376</v>
      </c>
      <c r="H66" s="6" t="s">
        <v>377</v>
      </c>
      <c r="I66" s="4" t="s">
        <v>378</v>
      </c>
      <c r="J66" s="6" t="s">
        <v>379</v>
      </c>
      <c r="K66" s="4" t="s">
        <v>380</v>
      </c>
      <c r="L66" s="5"/>
      <c r="M66" s="5"/>
      <c r="N66" s="5"/>
      <c r="O66" s="5"/>
      <c r="P66" s="5"/>
      <c r="Q66" s="5"/>
      <c r="R66" s="2" t="s">
        <v>371</v>
      </c>
      <c r="S66" s="2" t="s">
        <v>163</v>
      </c>
      <c r="T66" s="2" t="s">
        <v>372</v>
      </c>
      <c r="U66" s="2" t="s">
        <v>96</v>
      </c>
      <c r="V66" s="2" t="s">
        <v>11</v>
      </c>
    </row>
    <row r="67" spans="1:22" ht="21" customHeight="1" x14ac:dyDescent="0.25">
      <c r="A67" s="9">
        <v>701</v>
      </c>
      <c r="B67" s="3"/>
      <c r="C67" s="6" t="s">
        <v>392</v>
      </c>
      <c r="D67" s="4" t="s">
        <v>363</v>
      </c>
      <c r="E67" s="6" t="s">
        <v>364</v>
      </c>
      <c r="F67" s="6" t="s">
        <v>365</v>
      </c>
      <c r="G67" s="6" t="s">
        <v>383</v>
      </c>
      <c r="H67" s="6" t="s">
        <v>367</v>
      </c>
      <c r="I67" s="4" t="s">
        <v>368</v>
      </c>
      <c r="J67" s="6" t="s">
        <v>379</v>
      </c>
      <c r="K67" s="4" t="s">
        <v>409</v>
      </c>
      <c r="L67" s="5"/>
      <c r="M67" s="5"/>
      <c r="N67" s="5"/>
      <c r="O67" s="5"/>
      <c r="P67" s="5"/>
      <c r="Q67" s="5"/>
      <c r="R67" s="2" t="s">
        <v>371</v>
      </c>
      <c r="S67" s="2" t="s">
        <v>68</v>
      </c>
      <c r="T67" s="2" t="s">
        <v>372</v>
      </c>
      <c r="U67" s="2" t="s">
        <v>74</v>
      </c>
      <c r="V67" s="2" t="s">
        <v>11</v>
      </c>
    </row>
    <row r="68" spans="1:22" ht="21" customHeight="1" x14ac:dyDescent="0.25">
      <c r="A68" s="9">
        <v>707</v>
      </c>
      <c r="B68" s="3"/>
      <c r="C68" s="6" t="s">
        <v>362</v>
      </c>
      <c r="D68" s="4" t="s">
        <v>363</v>
      </c>
      <c r="E68" s="6" t="s">
        <v>399</v>
      </c>
      <c r="F68" s="6" t="s">
        <v>419</v>
      </c>
      <c r="G68" s="6" t="s">
        <v>420</v>
      </c>
      <c r="H68" s="4" t="s">
        <v>413</v>
      </c>
      <c r="I68" s="4" t="s">
        <v>403</v>
      </c>
      <c r="J68" s="6" t="s">
        <v>445</v>
      </c>
      <c r="K68" s="5"/>
      <c r="L68" s="5"/>
      <c r="M68" s="5"/>
      <c r="N68" s="5"/>
      <c r="O68" s="5"/>
      <c r="P68" s="5"/>
      <c r="Q68" s="5"/>
      <c r="R68" s="2" t="s">
        <v>50</v>
      </c>
      <c r="S68" s="2" t="s">
        <v>47</v>
      </c>
      <c r="T68" s="2" t="s">
        <v>372</v>
      </c>
      <c r="U68" s="2" t="s">
        <v>119</v>
      </c>
      <c r="V68" s="2" t="s">
        <v>11</v>
      </c>
    </row>
    <row r="69" spans="1:22" ht="21" customHeight="1" x14ac:dyDescent="0.25">
      <c r="A69" s="9">
        <v>713</v>
      </c>
      <c r="B69" s="3"/>
      <c r="C69" s="6" t="s">
        <v>397</v>
      </c>
      <c r="D69" s="4" t="s">
        <v>382</v>
      </c>
      <c r="E69" s="6" t="s">
        <v>375</v>
      </c>
      <c r="F69" s="6" t="s">
        <v>391</v>
      </c>
      <c r="G69" s="6" t="s">
        <v>383</v>
      </c>
      <c r="H69" s="6" t="s">
        <v>367</v>
      </c>
      <c r="I69" s="4" t="s">
        <v>407</v>
      </c>
      <c r="J69" s="6" t="s">
        <v>379</v>
      </c>
      <c r="K69" s="4" t="s">
        <v>409</v>
      </c>
      <c r="L69" s="5"/>
      <c r="M69" s="5"/>
      <c r="N69" s="5"/>
      <c r="O69" s="5"/>
      <c r="P69" s="5"/>
      <c r="Q69" s="5"/>
      <c r="R69" s="2" t="s">
        <v>371</v>
      </c>
      <c r="S69" s="2" t="s">
        <v>118</v>
      </c>
      <c r="T69" s="2" t="s">
        <v>372</v>
      </c>
      <c r="U69" s="2" t="s">
        <v>164</v>
      </c>
      <c r="V69" s="2" t="s">
        <v>11</v>
      </c>
    </row>
    <row r="70" spans="1:22" ht="21" customHeight="1" x14ac:dyDescent="0.25">
      <c r="A70" s="9">
        <v>723</v>
      </c>
      <c r="B70" s="3"/>
      <c r="C70" s="6" t="s">
        <v>410</v>
      </c>
      <c r="D70" s="4" t="s">
        <v>374</v>
      </c>
      <c r="E70" s="6" t="s">
        <v>375</v>
      </c>
      <c r="F70" s="6" t="s">
        <v>391</v>
      </c>
      <c r="G70" s="6" t="s">
        <v>383</v>
      </c>
      <c r="H70" s="6" t="s">
        <v>394</v>
      </c>
      <c r="I70" s="4" t="s">
        <v>389</v>
      </c>
      <c r="J70" s="6" t="s">
        <v>379</v>
      </c>
      <c r="K70" s="4" t="s">
        <v>390</v>
      </c>
      <c r="L70" s="5"/>
      <c r="M70" s="5"/>
      <c r="N70" s="5"/>
      <c r="O70" s="5"/>
      <c r="P70" s="5"/>
      <c r="Q70" s="5"/>
      <c r="R70" s="2" t="s">
        <v>371</v>
      </c>
      <c r="S70" s="2" t="s">
        <v>136</v>
      </c>
      <c r="T70" s="2" t="s">
        <v>372</v>
      </c>
      <c r="U70" s="2" t="s">
        <v>147</v>
      </c>
      <c r="V70" s="2" t="s">
        <v>11</v>
      </c>
    </row>
    <row r="71" spans="1:22" ht="21" customHeight="1" x14ac:dyDescent="0.25">
      <c r="A71" s="9">
        <v>740</v>
      </c>
      <c r="B71" s="3"/>
      <c r="C71" s="6" t="s">
        <v>397</v>
      </c>
      <c r="D71" s="4" t="s">
        <v>374</v>
      </c>
      <c r="E71" s="6" t="s">
        <v>364</v>
      </c>
      <c r="F71" s="6" t="s">
        <v>365</v>
      </c>
      <c r="G71" s="6" t="s">
        <v>383</v>
      </c>
      <c r="H71" s="6" t="s">
        <v>367</v>
      </c>
      <c r="I71" s="4" t="s">
        <v>407</v>
      </c>
      <c r="J71" s="6" t="s">
        <v>379</v>
      </c>
      <c r="K71" s="4" t="s">
        <v>409</v>
      </c>
      <c r="L71" s="5"/>
      <c r="M71" s="5"/>
      <c r="N71" s="5"/>
      <c r="O71" s="5"/>
      <c r="P71" s="5"/>
      <c r="Q71" s="5"/>
      <c r="R71" s="2" t="s">
        <v>371</v>
      </c>
      <c r="S71" s="2" t="s">
        <v>37</v>
      </c>
      <c r="T71" s="2" t="s">
        <v>372</v>
      </c>
      <c r="U71" s="2" t="s">
        <v>14</v>
      </c>
      <c r="V71" s="2" t="s">
        <v>11</v>
      </c>
    </row>
    <row r="72" spans="1:22" ht="21" customHeight="1" x14ac:dyDescent="0.25">
      <c r="A72" s="9">
        <v>754</v>
      </c>
      <c r="B72" s="3"/>
      <c r="C72" s="6" t="s">
        <v>392</v>
      </c>
      <c r="D72" s="4" t="s">
        <v>382</v>
      </c>
      <c r="E72" s="6" t="s">
        <v>399</v>
      </c>
      <c r="F72" s="6" t="s">
        <v>434</v>
      </c>
      <c r="G72" s="6" t="s">
        <v>431</v>
      </c>
      <c r="H72" s="4" t="s">
        <v>447</v>
      </c>
      <c r="I72" s="4" t="s">
        <v>403</v>
      </c>
      <c r="J72" s="6" t="s">
        <v>433</v>
      </c>
      <c r="K72" s="5"/>
      <c r="L72" s="5"/>
      <c r="M72" s="5"/>
      <c r="N72" s="5"/>
      <c r="O72" s="5"/>
      <c r="P72" s="5"/>
      <c r="Q72" s="5"/>
      <c r="R72" s="2" t="s">
        <v>50</v>
      </c>
      <c r="S72" s="2" t="s">
        <v>87</v>
      </c>
      <c r="T72" s="2" t="s">
        <v>372</v>
      </c>
      <c r="U72" s="2" t="s">
        <v>164</v>
      </c>
      <c r="V72" s="2" t="s">
        <v>11</v>
      </c>
    </row>
    <row r="73" spans="1:22" ht="21" customHeight="1" x14ac:dyDescent="0.25">
      <c r="A73" s="9">
        <v>763</v>
      </c>
      <c r="B73" s="3"/>
      <c r="C73" s="6" t="s">
        <v>397</v>
      </c>
      <c r="D73" s="4" t="s">
        <v>374</v>
      </c>
      <c r="E73" s="6" t="s">
        <v>450</v>
      </c>
      <c r="F73" s="6" t="s">
        <v>436</v>
      </c>
      <c r="G73" s="4" t="s">
        <v>378</v>
      </c>
      <c r="H73" s="4" t="s">
        <v>379</v>
      </c>
      <c r="I73" s="4" t="s">
        <v>370</v>
      </c>
      <c r="J73" s="5"/>
      <c r="K73" s="5"/>
      <c r="L73" s="5"/>
      <c r="M73" s="5"/>
      <c r="N73" s="5"/>
      <c r="O73" s="5"/>
      <c r="P73" s="5"/>
      <c r="Q73" s="5"/>
      <c r="R73" s="2" t="s">
        <v>33</v>
      </c>
      <c r="S73" s="2" t="s">
        <v>14</v>
      </c>
      <c r="T73" s="2" t="s">
        <v>372</v>
      </c>
      <c r="U73" s="2" t="s">
        <v>14</v>
      </c>
      <c r="V73" s="2" t="s">
        <v>11</v>
      </c>
    </row>
    <row r="74" spans="1:22" ht="21" customHeight="1" x14ac:dyDescent="0.25">
      <c r="A74" s="9">
        <v>769</v>
      </c>
      <c r="B74" s="3"/>
      <c r="C74" s="6" t="s">
        <v>410</v>
      </c>
      <c r="D74" s="4" t="s">
        <v>374</v>
      </c>
      <c r="E74" s="4" t="s">
        <v>418</v>
      </c>
      <c r="F74" s="6" t="s">
        <v>419</v>
      </c>
      <c r="G74" s="6" t="s">
        <v>455</v>
      </c>
      <c r="H74" s="4" t="s">
        <v>447</v>
      </c>
      <c r="I74" s="4" t="s">
        <v>403</v>
      </c>
      <c r="J74" s="6" t="s">
        <v>445</v>
      </c>
      <c r="K74" s="5"/>
      <c r="L74" s="5"/>
      <c r="M74" s="5"/>
      <c r="N74" s="5"/>
      <c r="O74" s="5"/>
      <c r="P74" s="5"/>
      <c r="Q74" s="5"/>
      <c r="R74" s="2" t="s">
        <v>50</v>
      </c>
      <c r="S74" s="2" t="s">
        <v>128</v>
      </c>
      <c r="T74" s="2" t="s">
        <v>372</v>
      </c>
      <c r="U74" s="2" t="s">
        <v>69</v>
      </c>
      <c r="V74" s="2" t="s">
        <v>11</v>
      </c>
    </row>
    <row r="75" spans="1:22" ht="21" customHeight="1" x14ac:dyDescent="0.25">
      <c r="A75" s="9">
        <v>770</v>
      </c>
      <c r="B75" s="3"/>
      <c r="C75" s="6" t="s">
        <v>392</v>
      </c>
      <c r="D75" s="4" t="s">
        <v>374</v>
      </c>
      <c r="E75" s="4" t="s">
        <v>418</v>
      </c>
      <c r="F75" s="6" t="s">
        <v>419</v>
      </c>
      <c r="G75" s="6" t="s">
        <v>446</v>
      </c>
      <c r="H75" s="4" t="s">
        <v>447</v>
      </c>
      <c r="I75" s="4" t="s">
        <v>403</v>
      </c>
      <c r="J75" s="6" t="s">
        <v>449</v>
      </c>
      <c r="K75" s="5"/>
      <c r="L75" s="5"/>
      <c r="M75" s="5"/>
      <c r="N75" s="5"/>
      <c r="O75" s="5"/>
      <c r="P75" s="5"/>
      <c r="Q75" s="5"/>
      <c r="R75" s="2" t="s">
        <v>50</v>
      </c>
      <c r="S75" s="2" t="s">
        <v>117</v>
      </c>
      <c r="T75" s="2" t="s">
        <v>372</v>
      </c>
      <c r="U75" s="2" t="s">
        <v>97</v>
      </c>
      <c r="V75" s="2" t="s">
        <v>11</v>
      </c>
    </row>
    <row r="76" spans="1:22" ht="21" customHeight="1" x14ac:dyDescent="0.25">
      <c r="A76" s="9">
        <v>773</v>
      </c>
      <c r="B76" s="3"/>
      <c r="C76" s="6" t="s">
        <v>397</v>
      </c>
      <c r="D76" s="4" t="s">
        <v>363</v>
      </c>
      <c r="E76" s="6" t="s">
        <v>408</v>
      </c>
      <c r="F76" s="6" t="s">
        <v>365</v>
      </c>
      <c r="G76" s="6" t="s">
        <v>366</v>
      </c>
      <c r="H76" s="6" t="s">
        <v>412</v>
      </c>
      <c r="I76" s="4" t="s">
        <v>395</v>
      </c>
      <c r="J76" s="6" t="s">
        <v>369</v>
      </c>
      <c r="K76" s="4" t="s">
        <v>386</v>
      </c>
      <c r="L76" s="5"/>
      <c r="M76" s="5"/>
      <c r="N76" s="5"/>
      <c r="O76" s="5"/>
      <c r="P76" s="5"/>
      <c r="Q76" s="5"/>
      <c r="R76" s="2" t="s">
        <v>371</v>
      </c>
      <c r="S76" s="2" t="s">
        <v>10</v>
      </c>
      <c r="T76" s="2" t="s">
        <v>372</v>
      </c>
      <c r="U76" s="2" t="s">
        <v>36</v>
      </c>
      <c r="V76" s="2" t="s">
        <v>11</v>
      </c>
    </row>
    <row r="77" spans="1:22" ht="21" customHeight="1" x14ac:dyDescent="0.25">
      <c r="A77" s="9">
        <v>783</v>
      </c>
      <c r="B77" s="3"/>
      <c r="C77" s="6" t="s">
        <v>397</v>
      </c>
      <c r="D77" s="4" t="s">
        <v>374</v>
      </c>
      <c r="E77" s="6" t="s">
        <v>364</v>
      </c>
      <c r="F77" s="6" t="s">
        <v>391</v>
      </c>
      <c r="G77" s="6" t="s">
        <v>383</v>
      </c>
      <c r="H77" s="6" t="s">
        <v>367</v>
      </c>
      <c r="I77" s="4" t="s">
        <v>395</v>
      </c>
      <c r="J77" s="6" t="s">
        <v>379</v>
      </c>
      <c r="K77" s="4" t="s">
        <v>386</v>
      </c>
      <c r="L77" s="5"/>
      <c r="M77" s="5"/>
      <c r="N77" s="5"/>
      <c r="O77" s="5"/>
      <c r="P77" s="5"/>
      <c r="Q77" s="5"/>
      <c r="R77" s="2" t="s">
        <v>371</v>
      </c>
      <c r="S77" s="2" t="s">
        <v>68</v>
      </c>
      <c r="T77" s="2" t="s">
        <v>372</v>
      </c>
      <c r="U77" s="2" t="s">
        <v>36</v>
      </c>
      <c r="V77" s="2" t="s">
        <v>11</v>
      </c>
    </row>
    <row r="78" spans="1:22" ht="21" customHeight="1" x14ac:dyDescent="0.25">
      <c r="A78" s="9">
        <v>796</v>
      </c>
      <c r="B78" s="3"/>
      <c r="C78" s="6" t="s">
        <v>381</v>
      </c>
      <c r="D78" s="4" t="s">
        <v>416</v>
      </c>
      <c r="E78" s="6" t="s">
        <v>364</v>
      </c>
      <c r="F78" s="6" t="s">
        <v>365</v>
      </c>
      <c r="G78" s="6" t="s">
        <v>376</v>
      </c>
      <c r="H78" s="6" t="s">
        <v>384</v>
      </c>
      <c r="I78" s="4" t="s">
        <v>368</v>
      </c>
      <c r="J78" s="6" t="s">
        <v>379</v>
      </c>
      <c r="K78" s="4" t="s">
        <v>386</v>
      </c>
      <c r="L78" s="5"/>
      <c r="M78" s="5"/>
      <c r="N78" s="5"/>
      <c r="O78" s="5"/>
      <c r="P78" s="5"/>
      <c r="Q78" s="5"/>
      <c r="R78" s="2" t="s">
        <v>371</v>
      </c>
      <c r="S78" s="2" t="s">
        <v>197</v>
      </c>
      <c r="T78" s="2" t="s">
        <v>372</v>
      </c>
      <c r="U78" s="2" t="s">
        <v>417</v>
      </c>
      <c r="V78" s="2" t="s">
        <v>11</v>
      </c>
    </row>
    <row r="79" spans="1:22" ht="21" customHeight="1" x14ac:dyDescent="0.25">
      <c r="A79" s="9">
        <v>807</v>
      </c>
      <c r="B79" s="3"/>
      <c r="C79" s="6" t="s">
        <v>373</v>
      </c>
      <c r="D79" s="4" t="s">
        <v>363</v>
      </c>
      <c r="E79" s="4" t="s">
        <v>398</v>
      </c>
      <c r="F79" s="6" t="s">
        <v>365</v>
      </c>
      <c r="G79" s="6" t="s">
        <v>383</v>
      </c>
      <c r="H79" s="6" t="s">
        <v>394</v>
      </c>
      <c r="I79" s="4" t="s">
        <v>389</v>
      </c>
      <c r="J79" s="6" t="s">
        <v>379</v>
      </c>
      <c r="K79" s="4" t="s">
        <v>396</v>
      </c>
      <c r="L79" s="5"/>
      <c r="M79" s="5"/>
      <c r="N79" s="5"/>
      <c r="O79" s="5"/>
      <c r="P79" s="5"/>
      <c r="Q79" s="5"/>
      <c r="R79" s="2" t="s">
        <v>371</v>
      </c>
      <c r="S79" s="2" t="s">
        <v>331</v>
      </c>
      <c r="T79" s="2" t="s">
        <v>372</v>
      </c>
      <c r="U79" s="2" t="s">
        <v>165</v>
      </c>
      <c r="V79" s="2" t="s">
        <v>11</v>
      </c>
    </row>
    <row r="80" spans="1:22" ht="21" customHeight="1" x14ac:dyDescent="0.25">
      <c r="A80" s="9">
        <v>812</v>
      </c>
      <c r="B80" s="3"/>
      <c r="C80" s="6" t="s">
        <v>397</v>
      </c>
      <c r="D80" s="4" t="s">
        <v>374</v>
      </c>
      <c r="E80" s="6" t="s">
        <v>408</v>
      </c>
      <c r="F80" s="6" t="s">
        <v>406</v>
      </c>
      <c r="G80" s="6" t="s">
        <v>366</v>
      </c>
      <c r="H80" s="6" t="s">
        <v>412</v>
      </c>
      <c r="I80" s="4" t="s">
        <v>368</v>
      </c>
      <c r="J80" s="6" t="s">
        <v>379</v>
      </c>
      <c r="K80" s="4" t="s">
        <v>409</v>
      </c>
      <c r="L80" s="5"/>
      <c r="M80" s="5"/>
      <c r="N80" s="5"/>
      <c r="O80" s="5"/>
      <c r="P80" s="5"/>
      <c r="Q80" s="5"/>
      <c r="R80" s="2" t="s">
        <v>371</v>
      </c>
      <c r="S80" s="2" t="s">
        <v>68</v>
      </c>
      <c r="T80" s="2" t="s">
        <v>372</v>
      </c>
      <c r="U80" s="2" t="s">
        <v>37</v>
      </c>
      <c r="V80" s="2" t="s">
        <v>11</v>
      </c>
    </row>
    <row r="81" spans="1:22" ht="21" customHeight="1" x14ac:dyDescent="0.25">
      <c r="A81" s="9">
        <v>830</v>
      </c>
      <c r="B81" s="3"/>
      <c r="C81" s="6" t="s">
        <v>362</v>
      </c>
      <c r="D81" s="4" t="s">
        <v>416</v>
      </c>
      <c r="E81" s="6" t="s">
        <v>408</v>
      </c>
      <c r="F81" s="6" t="s">
        <v>365</v>
      </c>
      <c r="G81" s="6" t="s">
        <v>376</v>
      </c>
      <c r="H81" s="6" t="s">
        <v>384</v>
      </c>
      <c r="I81" s="4" t="s">
        <v>368</v>
      </c>
      <c r="J81" s="6" t="s">
        <v>369</v>
      </c>
      <c r="K81" s="4" t="s">
        <v>386</v>
      </c>
      <c r="L81" s="5"/>
      <c r="M81" s="5"/>
      <c r="N81" s="5"/>
      <c r="O81" s="5"/>
      <c r="P81" s="5"/>
      <c r="Q81" s="5"/>
      <c r="R81" s="2" t="s">
        <v>371</v>
      </c>
      <c r="S81" s="2" t="s">
        <v>156</v>
      </c>
      <c r="T81" s="2" t="s">
        <v>372</v>
      </c>
      <c r="U81" s="2" t="s">
        <v>109</v>
      </c>
      <c r="V81" s="2" t="s">
        <v>11</v>
      </c>
    </row>
    <row r="82" spans="1:22" ht="21" customHeight="1" x14ac:dyDescent="0.25">
      <c r="A82" s="9">
        <v>831</v>
      </c>
      <c r="B82" s="3"/>
      <c r="C82" s="6" t="s">
        <v>362</v>
      </c>
      <c r="D82" s="4" t="s">
        <v>363</v>
      </c>
      <c r="E82" s="6" t="s">
        <v>450</v>
      </c>
      <c r="F82" s="6" t="s">
        <v>453</v>
      </c>
      <c r="G82" s="4" t="s">
        <v>395</v>
      </c>
      <c r="H82" s="4" t="s">
        <v>379</v>
      </c>
      <c r="I82" s="4" t="s">
        <v>370</v>
      </c>
      <c r="J82" s="5"/>
      <c r="K82" s="5"/>
      <c r="L82" s="5"/>
      <c r="M82" s="5"/>
      <c r="N82" s="5"/>
      <c r="O82" s="5"/>
      <c r="P82" s="5"/>
      <c r="Q82" s="5"/>
      <c r="R82" s="2" t="s">
        <v>33</v>
      </c>
      <c r="S82" s="2" t="s">
        <v>37</v>
      </c>
      <c r="T82" s="2" t="s">
        <v>372</v>
      </c>
      <c r="U82" s="2" t="s">
        <v>65</v>
      </c>
      <c r="V82" s="2" t="s">
        <v>11</v>
      </c>
    </row>
    <row r="83" spans="1:22" ht="21" customHeight="1" x14ac:dyDescent="0.25">
      <c r="A83" s="9">
        <v>833</v>
      </c>
      <c r="B83" s="3"/>
      <c r="C83" s="6" t="s">
        <v>397</v>
      </c>
      <c r="D83" s="4" t="s">
        <v>363</v>
      </c>
      <c r="E83" s="6" t="s">
        <v>399</v>
      </c>
      <c r="F83" s="6" t="s">
        <v>434</v>
      </c>
      <c r="G83" s="6" t="s">
        <v>420</v>
      </c>
      <c r="H83" s="4" t="s">
        <v>432</v>
      </c>
      <c r="I83" s="4" t="s">
        <v>403</v>
      </c>
      <c r="J83" s="6" t="s">
        <v>433</v>
      </c>
      <c r="K83" s="5"/>
      <c r="L83" s="5"/>
      <c r="M83" s="5"/>
      <c r="N83" s="5"/>
      <c r="O83" s="5"/>
      <c r="P83" s="5"/>
      <c r="Q83" s="5"/>
      <c r="R83" s="2" t="s">
        <v>50</v>
      </c>
      <c r="S83" s="2" t="s">
        <v>91</v>
      </c>
      <c r="T83" s="2" t="s">
        <v>372</v>
      </c>
      <c r="U83" s="2" t="s">
        <v>357</v>
      </c>
      <c r="V83" s="2" t="s">
        <v>11</v>
      </c>
    </row>
    <row r="84" spans="1:22" ht="21" customHeight="1" x14ac:dyDescent="0.25">
      <c r="A84" s="9">
        <v>841</v>
      </c>
      <c r="B84" s="3"/>
      <c r="C84" s="6" t="s">
        <v>392</v>
      </c>
      <c r="D84" s="4" t="s">
        <v>363</v>
      </c>
      <c r="E84" s="4" t="s">
        <v>418</v>
      </c>
      <c r="F84" s="6" t="s">
        <v>419</v>
      </c>
      <c r="G84" s="6" t="s">
        <v>420</v>
      </c>
      <c r="H84" s="4" t="s">
        <v>447</v>
      </c>
      <c r="I84" s="4" t="s">
        <v>403</v>
      </c>
      <c r="J84" s="6" t="s">
        <v>452</v>
      </c>
      <c r="K84" s="5"/>
      <c r="L84" s="5"/>
      <c r="M84" s="5"/>
      <c r="N84" s="5"/>
      <c r="O84" s="5"/>
      <c r="P84" s="5"/>
      <c r="Q84" s="5"/>
      <c r="R84" s="2" t="s">
        <v>50</v>
      </c>
      <c r="S84" s="2" t="s">
        <v>454</v>
      </c>
      <c r="T84" s="2" t="s">
        <v>372</v>
      </c>
      <c r="U84" s="2" t="s">
        <v>165</v>
      </c>
      <c r="V84" s="2" t="s">
        <v>11</v>
      </c>
    </row>
    <row r="85" spans="1:22" ht="21.4" customHeight="1" x14ac:dyDescent="0.25">
      <c r="A85" s="9">
        <v>854</v>
      </c>
      <c r="B85" s="3"/>
      <c r="C85" s="6" t="s">
        <v>397</v>
      </c>
      <c r="D85" s="4" t="s">
        <v>382</v>
      </c>
      <c r="E85" s="6" t="s">
        <v>399</v>
      </c>
      <c r="F85" s="6" t="s">
        <v>419</v>
      </c>
      <c r="G85" s="6" t="s">
        <v>431</v>
      </c>
      <c r="H85" s="4" t="s">
        <v>402</v>
      </c>
      <c r="I85" s="4" t="s">
        <v>414</v>
      </c>
      <c r="J85" s="6" t="s">
        <v>422</v>
      </c>
      <c r="K85" s="5"/>
      <c r="L85" s="5"/>
      <c r="M85" s="5"/>
      <c r="N85" s="5"/>
      <c r="O85" s="5"/>
      <c r="P85" s="5"/>
      <c r="Q85" s="5"/>
      <c r="R85" s="2" t="s">
        <v>50</v>
      </c>
      <c r="S85" s="2" t="s">
        <v>46</v>
      </c>
      <c r="T85" s="2" t="s">
        <v>372</v>
      </c>
      <c r="U85" s="2" t="s">
        <v>31</v>
      </c>
      <c r="V85" s="2" t="s">
        <v>11</v>
      </c>
    </row>
    <row r="86" spans="1:22" ht="21" customHeight="1" x14ac:dyDescent="0.25">
      <c r="A86" s="9">
        <v>855</v>
      </c>
      <c r="B86" s="3"/>
      <c r="C86" s="6" t="s">
        <v>362</v>
      </c>
      <c r="D86" s="4" t="s">
        <v>363</v>
      </c>
      <c r="E86" s="4" t="s">
        <v>418</v>
      </c>
      <c r="F86" s="6" t="s">
        <v>434</v>
      </c>
      <c r="G86" s="6" t="s">
        <v>446</v>
      </c>
      <c r="H86" s="4" t="s">
        <v>413</v>
      </c>
      <c r="I86" s="4" t="s">
        <v>414</v>
      </c>
      <c r="J86" s="6" t="s">
        <v>422</v>
      </c>
      <c r="K86" s="5"/>
      <c r="L86" s="5"/>
      <c r="M86" s="5"/>
      <c r="N86" s="5"/>
      <c r="O86" s="5"/>
      <c r="P86" s="5"/>
      <c r="Q86" s="5"/>
      <c r="R86" s="2" t="s">
        <v>50</v>
      </c>
      <c r="S86" s="2" t="s">
        <v>47</v>
      </c>
      <c r="T86" s="2" t="s">
        <v>372</v>
      </c>
      <c r="U86" s="2" t="s">
        <v>81</v>
      </c>
      <c r="V86" s="2" t="s">
        <v>11</v>
      </c>
    </row>
    <row r="87" spans="1:22" ht="21" customHeight="1" x14ac:dyDescent="0.25">
      <c r="A87" s="9">
        <v>856</v>
      </c>
      <c r="B87" s="3"/>
      <c r="C87" s="6" t="s">
        <v>392</v>
      </c>
      <c r="D87" s="4" t="s">
        <v>411</v>
      </c>
      <c r="E87" s="6" t="s">
        <v>408</v>
      </c>
      <c r="F87" s="6" t="s">
        <v>391</v>
      </c>
      <c r="G87" s="6" t="s">
        <v>383</v>
      </c>
      <c r="H87" s="6" t="s">
        <v>412</v>
      </c>
      <c r="I87" s="4" t="s">
        <v>395</v>
      </c>
      <c r="J87" s="6" t="s">
        <v>379</v>
      </c>
      <c r="K87" s="4" t="s">
        <v>370</v>
      </c>
      <c r="L87" s="5"/>
      <c r="M87" s="5"/>
      <c r="N87" s="5"/>
      <c r="O87" s="5"/>
      <c r="P87" s="5"/>
      <c r="Q87" s="5"/>
      <c r="R87" s="2" t="s">
        <v>371</v>
      </c>
      <c r="S87" s="2" t="s">
        <v>37</v>
      </c>
      <c r="T87" s="2" t="s">
        <v>372</v>
      </c>
      <c r="U87" s="2" t="s">
        <v>56</v>
      </c>
      <c r="V87" s="2" t="s">
        <v>11</v>
      </c>
    </row>
    <row r="88" spans="1:22" ht="21" customHeight="1" x14ac:dyDescent="0.25">
      <c r="A88" s="9">
        <v>863</v>
      </c>
      <c r="B88" s="3"/>
      <c r="C88" s="6" t="s">
        <v>373</v>
      </c>
      <c r="D88" s="4" t="s">
        <v>374</v>
      </c>
      <c r="E88" s="4" t="s">
        <v>418</v>
      </c>
      <c r="F88" s="6" t="s">
        <v>419</v>
      </c>
      <c r="G88" s="6" t="s">
        <v>446</v>
      </c>
      <c r="H88" s="4" t="s">
        <v>447</v>
      </c>
      <c r="I88" s="4" t="s">
        <v>403</v>
      </c>
      <c r="J88" s="6" t="s">
        <v>452</v>
      </c>
      <c r="K88" s="5"/>
      <c r="L88" s="5"/>
      <c r="M88" s="5"/>
      <c r="N88" s="5"/>
      <c r="O88" s="5"/>
      <c r="P88" s="5"/>
      <c r="Q88" s="5"/>
      <c r="R88" s="2" t="s">
        <v>50</v>
      </c>
      <c r="S88" s="2" t="s">
        <v>128</v>
      </c>
      <c r="T88" s="2" t="s">
        <v>372</v>
      </c>
      <c r="U88" s="2" t="s">
        <v>136</v>
      </c>
      <c r="V88" s="2" t="s">
        <v>11</v>
      </c>
    </row>
    <row r="89" spans="1:22" ht="21" customHeight="1" x14ac:dyDescent="0.25">
      <c r="A89" s="9">
        <v>874</v>
      </c>
      <c r="B89" s="3"/>
      <c r="C89" s="6" t="s">
        <v>397</v>
      </c>
      <c r="D89" s="4" t="s">
        <v>363</v>
      </c>
      <c r="E89" s="6" t="s">
        <v>399</v>
      </c>
      <c r="F89" s="6" t="s">
        <v>419</v>
      </c>
      <c r="G89" s="6" t="s">
        <v>420</v>
      </c>
      <c r="H89" s="4" t="s">
        <v>421</v>
      </c>
      <c r="I89" s="4" t="s">
        <v>403</v>
      </c>
      <c r="J89" s="6" t="s">
        <v>449</v>
      </c>
      <c r="K89" s="5"/>
      <c r="L89" s="5"/>
      <c r="M89" s="5"/>
      <c r="N89" s="5"/>
      <c r="O89" s="5"/>
      <c r="P89" s="5"/>
      <c r="Q89" s="5"/>
      <c r="R89" s="2" t="s">
        <v>50</v>
      </c>
      <c r="S89" s="2" t="s">
        <v>308</v>
      </c>
      <c r="T89" s="2" t="s">
        <v>372</v>
      </c>
      <c r="U89" s="2" t="s">
        <v>45</v>
      </c>
      <c r="V89" s="2" t="s">
        <v>11</v>
      </c>
    </row>
    <row r="90" spans="1:22" ht="21" customHeight="1" x14ac:dyDescent="0.25">
      <c r="A90" s="9">
        <v>879</v>
      </c>
      <c r="B90" s="3"/>
      <c r="C90" s="6" t="s">
        <v>392</v>
      </c>
      <c r="D90" s="4" t="s">
        <v>363</v>
      </c>
      <c r="E90" s="4" t="s">
        <v>418</v>
      </c>
      <c r="F90" s="6" t="s">
        <v>434</v>
      </c>
      <c r="G90" s="6" t="s">
        <v>446</v>
      </c>
      <c r="H90" s="4" t="s">
        <v>447</v>
      </c>
      <c r="I90" s="4" t="s">
        <v>403</v>
      </c>
      <c r="J90" s="6" t="s">
        <v>422</v>
      </c>
      <c r="K90" s="5"/>
      <c r="L90" s="5"/>
      <c r="M90" s="5"/>
      <c r="N90" s="5"/>
      <c r="O90" s="5"/>
      <c r="P90" s="5"/>
      <c r="Q90" s="5"/>
      <c r="R90" s="2" t="s">
        <v>50</v>
      </c>
      <c r="S90" s="2" t="s">
        <v>124</v>
      </c>
      <c r="T90" s="2" t="s">
        <v>372</v>
      </c>
      <c r="U90" s="2" t="s">
        <v>70</v>
      </c>
      <c r="V90" s="2" t="s">
        <v>11</v>
      </c>
    </row>
    <row r="91" spans="1:22" ht="21" customHeight="1" x14ac:dyDescent="0.25">
      <c r="A91" s="9">
        <v>924</v>
      </c>
      <c r="B91" s="3"/>
      <c r="C91" s="6" t="s">
        <v>397</v>
      </c>
      <c r="D91" s="4" t="s">
        <v>363</v>
      </c>
      <c r="E91" s="6" t="s">
        <v>399</v>
      </c>
      <c r="F91" s="6" t="s">
        <v>434</v>
      </c>
      <c r="G91" s="6" t="s">
        <v>446</v>
      </c>
      <c r="H91" s="4" t="s">
        <v>447</v>
      </c>
      <c r="I91" s="4" t="s">
        <v>403</v>
      </c>
      <c r="J91" s="6" t="s">
        <v>422</v>
      </c>
      <c r="K91" s="5"/>
      <c r="L91" s="5"/>
      <c r="M91" s="5"/>
      <c r="N91" s="5"/>
      <c r="O91" s="5"/>
      <c r="P91" s="5"/>
      <c r="Q91" s="5"/>
      <c r="R91" s="2" t="s">
        <v>50</v>
      </c>
      <c r="S91" s="2" t="s">
        <v>448</v>
      </c>
      <c r="T91" s="2" t="s">
        <v>372</v>
      </c>
      <c r="U91" s="2" t="s">
        <v>108</v>
      </c>
      <c r="V91" s="2" t="s">
        <v>11</v>
      </c>
    </row>
    <row r="92" spans="1:22" ht="21" customHeight="1" x14ac:dyDescent="0.25">
      <c r="A92" s="9">
        <v>942</v>
      </c>
      <c r="B92" s="3"/>
      <c r="C92" s="6" t="s">
        <v>397</v>
      </c>
      <c r="D92" s="4" t="s">
        <v>374</v>
      </c>
      <c r="E92" s="6" t="s">
        <v>364</v>
      </c>
      <c r="F92" s="6" t="s">
        <v>365</v>
      </c>
      <c r="G92" s="6" t="s">
        <v>383</v>
      </c>
      <c r="H92" s="6" t="s">
        <v>367</v>
      </c>
      <c r="I92" s="4" t="s">
        <v>368</v>
      </c>
      <c r="J92" s="6" t="s">
        <v>369</v>
      </c>
      <c r="K92" s="4" t="s">
        <v>386</v>
      </c>
      <c r="L92" s="5"/>
      <c r="M92" s="5"/>
      <c r="N92" s="5"/>
      <c r="O92" s="5"/>
      <c r="P92" s="5"/>
      <c r="Q92" s="5"/>
      <c r="R92" s="2" t="s">
        <v>371</v>
      </c>
      <c r="S92" s="2" t="s">
        <v>83</v>
      </c>
      <c r="T92" s="2" t="s">
        <v>372</v>
      </c>
      <c r="U92" s="2" t="s">
        <v>357</v>
      </c>
      <c r="V92" s="2" t="s">
        <v>11</v>
      </c>
    </row>
    <row r="93" spans="1:22" ht="21" customHeight="1" x14ac:dyDescent="0.25">
      <c r="A93" s="9">
        <v>950</v>
      </c>
      <c r="B93" s="3"/>
      <c r="C93" s="6" t="s">
        <v>362</v>
      </c>
      <c r="D93" s="4" t="s">
        <v>382</v>
      </c>
      <c r="E93" s="6" t="s">
        <v>364</v>
      </c>
      <c r="F93" s="6" t="s">
        <v>391</v>
      </c>
      <c r="G93" s="6" t="s">
        <v>428</v>
      </c>
      <c r="H93" s="6" t="s">
        <v>367</v>
      </c>
      <c r="I93" s="4" t="s">
        <v>368</v>
      </c>
      <c r="J93" s="6" t="s">
        <v>369</v>
      </c>
      <c r="K93" s="4" t="s">
        <v>409</v>
      </c>
      <c r="L93" s="5"/>
      <c r="M93" s="5"/>
      <c r="N93" s="5"/>
      <c r="O93" s="5"/>
      <c r="P93" s="5"/>
      <c r="Q93" s="5"/>
      <c r="R93" s="2" t="s">
        <v>371</v>
      </c>
      <c r="S93" s="2" t="s">
        <v>26</v>
      </c>
      <c r="T93" s="2" t="s">
        <v>372</v>
      </c>
      <c r="U93" s="2" t="s">
        <v>100</v>
      </c>
      <c r="V93" s="2" t="s">
        <v>11</v>
      </c>
    </row>
    <row r="94" spans="1:22" ht="21" customHeight="1" x14ac:dyDescent="0.25">
      <c r="A94" s="9">
        <v>972</v>
      </c>
      <c r="B94" s="3"/>
      <c r="C94" s="6" t="s">
        <v>423</v>
      </c>
      <c r="D94" s="4" t="s">
        <v>411</v>
      </c>
      <c r="E94" s="4" t="s">
        <v>424</v>
      </c>
      <c r="F94" s="6" t="s">
        <v>425</v>
      </c>
      <c r="G94" s="6" t="s">
        <v>426</v>
      </c>
      <c r="H94" s="4" t="s">
        <v>402</v>
      </c>
      <c r="I94" s="4" t="s">
        <v>414</v>
      </c>
      <c r="J94" s="6" t="s">
        <v>404</v>
      </c>
      <c r="K94" s="5"/>
      <c r="L94" s="5"/>
      <c r="M94" s="5"/>
      <c r="N94" s="5"/>
      <c r="O94" s="5"/>
      <c r="P94" s="5"/>
      <c r="Q94" s="5"/>
      <c r="R94" s="2" t="s">
        <v>50</v>
      </c>
      <c r="S94" s="2" t="s">
        <v>427</v>
      </c>
      <c r="T94" s="2" t="s">
        <v>372</v>
      </c>
      <c r="U94" s="2" t="s">
        <v>131</v>
      </c>
      <c r="V94" s="2" t="s">
        <v>213</v>
      </c>
    </row>
    <row r="95" spans="1:22" ht="21" customHeight="1" x14ac:dyDescent="0.25">
      <c r="A95" s="9">
        <v>982</v>
      </c>
      <c r="B95" s="3"/>
      <c r="C95" s="6" t="s">
        <v>381</v>
      </c>
      <c r="D95" s="4" t="s">
        <v>374</v>
      </c>
      <c r="E95" s="6" t="s">
        <v>364</v>
      </c>
      <c r="F95" s="6" t="s">
        <v>391</v>
      </c>
      <c r="G95" s="6" t="s">
        <v>376</v>
      </c>
      <c r="H95" s="6" t="s">
        <v>384</v>
      </c>
      <c r="I95" s="4" t="s">
        <v>395</v>
      </c>
      <c r="J95" s="6" t="s">
        <v>379</v>
      </c>
      <c r="K95" s="4" t="s">
        <v>409</v>
      </c>
      <c r="L95" s="5"/>
      <c r="M95" s="5"/>
      <c r="N95" s="5"/>
      <c r="O95" s="5"/>
      <c r="P95" s="5"/>
      <c r="Q95" s="5"/>
      <c r="R95" s="2" t="s">
        <v>371</v>
      </c>
      <c r="S95" s="2" t="s">
        <v>27</v>
      </c>
      <c r="T95" s="2" t="s">
        <v>372</v>
      </c>
      <c r="U95" s="2" t="s">
        <v>86</v>
      </c>
      <c r="V95" s="2" t="s">
        <v>11</v>
      </c>
    </row>
  </sheetData>
  <sortState ref="A5:V95">
    <sortCondition ref="A5"/>
  </sortState>
  <mergeCells count="10">
    <mergeCell ref="A1:V1"/>
    <mergeCell ref="A2:V2"/>
    <mergeCell ref="A3:A4"/>
    <mergeCell ref="B3:B4"/>
    <mergeCell ref="C3:Q3"/>
    <mergeCell ref="R3:R4"/>
    <mergeCell ref="S3:S4"/>
    <mergeCell ref="T3:T4"/>
    <mergeCell ref="U3:U4"/>
    <mergeCell ref="V3:V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topLeftCell="A37" zoomScale="85" zoomScaleNormal="85" workbookViewId="0">
      <selection activeCell="F46" sqref="F46"/>
    </sheetView>
  </sheetViews>
  <sheetFormatPr defaultRowHeight="15" x14ac:dyDescent="0.25"/>
  <cols>
    <col min="1" max="1" width="4" customWidth="1"/>
    <col min="2" max="2" width="32.85546875" customWidth="1"/>
    <col min="3" max="4" width="7.28515625" customWidth="1"/>
    <col min="5" max="5" width="7.7109375" customWidth="1"/>
    <col min="6" max="8" width="7.28515625" customWidth="1"/>
    <col min="9" max="9" width="7" customWidth="1"/>
    <col min="10" max="10" width="7.7109375" customWidth="1"/>
    <col min="11" max="11" width="7" customWidth="1"/>
    <col min="12" max="12" width="8" customWidth="1"/>
    <col min="13" max="13" width="8.140625" customWidth="1"/>
    <col min="14" max="14" width="8.28515625" customWidth="1"/>
    <col min="15" max="15" width="9" customWidth="1"/>
    <col min="16" max="16" width="8.7109375" customWidth="1"/>
    <col min="17" max="17" width="8.140625" customWidth="1"/>
    <col min="18" max="18" width="6.140625" customWidth="1"/>
    <col min="19" max="19" width="6.28515625" customWidth="1"/>
    <col min="20" max="20" width="6.140625" customWidth="1"/>
    <col min="21" max="21" width="6.7109375" customWidth="1"/>
    <col min="22" max="22" width="8" customWidth="1"/>
  </cols>
  <sheetData>
    <row r="1" spans="1:22" ht="47.1" customHeight="1" x14ac:dyDescent="0.25">
      <c r="A1" s="58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</row>
    <row r="2" spans="1:22" s="8" customFormat="1" ht="48.75" customHeight="1" x14ac:dyDescent="0.2">
      <c r="A2" s="58" t="s">
        <v>310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</row>
    <row r="3" spans="1:22" ht="16.899999999999999" customHeight="1" x14ac:dyDescent="0.25">
      <c r="A3" s="59" t="s">
        <v>1</v>
      </c>
      <c r="B3" s="63" t="s">
        <v>2</v>
      </c>
      <c r="C3" s="62" t="s">
        <v>3</v>
      </c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59" t="s">
        <v>4</v>
      </c>
      <c r="S3" s="59" t="s">
        <v>5</v>
      </c>
      <c r="T3" s="59" t="s">
        <v>6</v>
      </c>
      <c r="U3" s="59" t="s">
        <v>7</v>
      </c>
      <c r="V3" s="59" t="s">
        <v>8</v>
      </c>
    </row>
    <row r="4" spans="1:22" ht="18.600000000000001" customHeight="1" x14ac:dyDescent="0.25">
      <c r="A4" s="59" t="s">
        <v>1</v>
      </c>
      <c r="B4" s="63" t="s">
        <v>2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1">
        <v>9</v>
      </c>
      <c r="L4" s="1">
        <v>10</v>
      </c>
      <c r="M4" s="1">
        <v>11</v>
      </c>
      <c r="N4" s="1">
        <v>12</v>
      </c>
      <c r="O4" s="1">
        <v>13</v>
      </c>
      <c r="P4" s="1">
        <v>14</v>
      </c>
      <c r="Q4" s="1">
        <v>15</v>
      </c>
      <c r="R4" s="59" t="s">
        <v>4</v>
      </c>
      <c r="S4" s="59" t="s">
        <v>5</v>
      </c>
      <c r="T4" s="59" t="s">
        <v>6</v>
      </c>
      <c r="U4" s="59" t="s">
        <v>7</v>
      </c>
      <c r="V4" s="59" t="s">
        <v>8</v>
      </c>
    </row>
    <row r="5" spans="1:22" ht="21" customHeight="1" x14ac:dyDescent="0.25">
      <c r="A5" s="9">
        <v>19</v>
      </c>
      <c r="B5" s="3"/>
      <c r="C5" s="4" t="s">
        <v>326</v>
      </c>
      <c r="D5" s="4" t="s">
        <v>169</v>
      </c>
      <c r="E5" s="4" t="s">
        <v>319</v>
      </c>
      <c r="F5" s="4" t="s">
        <v>313</v>
      </c>
      <c r="G5" s="4" t="s">
        <v>181</v>
      </c>
      <c r="H5" s="6" t="s">
        <v>314</v>
      </c>
      <c r="I5" s="4" t="s">
        <v>187</v>
      </c>
      <c r="J5" s="5"/>
      <c r="K5" s="5"/>
      <c r="L5" s="5"/>
      <c r="M5" s="5"/>
      <c r="N5" s="5"/>
      <c r="O5" s="5"/>
      <c r="P5" s="5"/>
      <c r="Q5" s="5"/>
      <c r="R5" s="2" t="s">
        <v>58</v>
      </c>
      <c r="S5" s="2" t="s">
        <v>86</v>
      </c>
      <c r="T5" s="2" t="s">
        <v>315</v>
      </c>
      <c r="U5" s="2" t="s">
        <v>105</v>
      </c>
      <c r="V5" s="2" t="s">
        <v>11</v>
      </c>
    </row>
    <row r="6" spans="1:22" ht="21" customHeight="1" x14ac:dyDescent="0.25">
      <c r="A6" s="9">
        <v>33</v>
      </c>
      <c r="B6" s="3"/>
      <c r="C6" s="4" t="s">
        <v>326</v>
      </c>
      <c r="D6" s="4" t="s">
        <v>174</v>
      </c>
      <c r="E6" s="4" t="s">
        <v>312</v>
      </c>
      <c r="F6" s="4" t="s">
        <v>330</v>
      </c>
      <c r="G6" s="4" t="s">
        <v>186</v>
      </c>
      <c r="H6" s="6" t="s">
        <v>347</v>
      </c>
      <c r="I6" s="4" t="s">
        <v>158</v>
      </c>
      <c r="J6" s="5"/>
      <c r="K6" s="5"/>
      <c r="L6" s="5"/>
      <c r="M6" s="5"/>
      <c r="N6" s="5"/>
      <c r="O6" s="5"/>
      <c r="P6" s="5"/>
      <c r="Q6" s="5"/>
      <c r="R6" s="2" t="s">
        <v>58</v>
      </c>
      <c r="S6" s="2" t="s">
        <v>86</v>
      </c>
      <c r="T6" s="2" t="s">
        <v>315</v>
      </c>
      <c r="U6" s="2" t="s">
        <v>56</v>
      </c>
      <c r="V6" s="2" t="s">
        <v>11</v>
      </c>
    </row>
    <row r="7" spans="1:22" ht="21" customHeight="1" x14ac:dyDescent="0.25">
      <c r="A7" s="9">
        <v>36</v>
      </c>
      <c r="B7" s="3"/>
      <c r="C7" s="4" t="s">
        <v>326</v>
      </c>
      <c r="D7" s="4" t="s">
        <v>174</v>
      </c>
      <c r="E7" s="4" t="s">
        <v>319</v>
      </c>
      <c r="F7" s="4" t="s">
        <v>173</v>
      </c>
      <c r="G7" s="6" t="s">
        <v>349</v>
      </c>
      <c r="H7" s="6" t="s">
        <v>198</v>
      </c>
      <c r="I7" s="5"/>
      <c r="J7" s="5"/>
      <c r="K7" s="5"/>
      <c r="L7" s="5"/>
      <c r="M7" s="5"/>
      <c r="N7" s="5"/>
      <c r="O7" s="5"/>
      <c r="P7" s="5"/>
      <c r="Q7" s="5"/>
      <c r="R7" s="2" t="s">
        <v>61</v>
      </c>
      <c r="S7" s="2" t="s">
        <v>39</v>
      </c>
      <c r="T7" s="2" t="s">
        <v>183</v>
      </c>
      <c r="U7" s="2" t="s">
        <v>105</v>
      </c>
      <c r="V7" s="2" t="s">
        <v>11</v>
      </c>
    </row>
    <row r="8" spans="1:22" ht="21" customHeight="1" x14ac:dyDescent="0.25">
      <c r="A8" s="9">
        <v>39</v>
      </c>
      <c r="B8" s="3"/>
      <c r="C8" s="4" t="s">
        <v>326</v>
      </c>
      <c r="D8" s="4" t="s">
        <v>174</v>
      </c>
      <c r="E8" s="4" t="s">
        <v>329</v>
      </c>
      <c r="F8" s="4" t="s">
        <v>342</v>
      </c>
      <c r="G8" s="4" t="s">
        <v>194</v>
      </c>
      <c r="H8" s="6" t="s">
        <v>314</v>
      </c>
      <c r="I8" s="4" t="s">
        <v>187</v>
      </c>
      <c r="J8" s="5"/>
      <c r="K8" s="5"/>
      <c r="L8" s="5"/>
      <c r="M8" s="5"/>
      <c r="N8" s="5"/>
      <c r="O8" s="5"/>
      <c r="P8" s="5"/>
      <c r="Q8" s="5"/>
      <c r="R8" s="2" t="s">
        <v>58</v>
      </c>
      <c r="S8" s="2" t="s">
        <v>43</v>
      </c>
      <c r="T8" s="2" t="s">
        <v>315</v>
      </c>
      <c r="U8" s="2" t="s">
        <v>88</v>
      </c>
      <c r="V8" s="2" t="s">
        <v>11</v>
      </c>
    </row>
    <row r="9" spans="1:22" ht="21" customHeight="1" x14ac:dyDescent="0.25">
      <c r="A9" s="9">
        <v>62</v>
      </c>
      <c r="B9" s="3"/>
      <c r="C9" s="4" t="s">
        <v>332</v>
      </c>
      <c r="D9" s="4" t="s">
        <v>174</v>
      </c>
      <c r="E9" s="4" t="s">
        <v>319</v>
      </c>
      <c r="F9" s="4" t="s">
        <v>342</v>
      </c>
      <c r="G9" s="4" t="s">
        <v>205</v>
      </c>
      <c r="H9" s="6" t="s">
        <v>346</v>
      </c>
      <c r="I9" s="4" t="s">
        <v>187</v>
      </c>
      <c r="J9" s="5"/>
      <c r="K9" s="5"/>
      <c r="L9" s="5"/>
      <c r="M9" s="5"/>
      <c r="N9" s="5"/>
      <c r="O9" s="5"/>
      <c r="P9" s="5"/>
      <c r="Q9" s="5"/>
      <c r="R9" s="2" t="s">
        <v>58</v>
      </c>
      <c r="S9" s="2" t="s">
        <v>28</v>
      </c>
      <c r="T9" s="2" t="s">
        <v>315</v>
      </c>
      <c r="U9" s="2" t="s">
        <v>354</v>
      </c>
      <c r="V9" s="2" t="s">
        <v>11</v>
      </c>
    </row>
    <row r="10" spans="1:22" ht="21" customHeight="1" x14ac:dyDescent="0.25">
      <c r="A10" s="9">
        <v>64</v>
      </c>
      <c r="B10" s="3"/>
      <c r="C10" s="4" t="s">
        <v>311</v>
      </c>
      <c r="D10" s="4" t="s">
        <v>169</v>
      </c>
      <c r="E10" s="4" t="s">
        <v>312</v>
      </c>
      <c r="F10" s="4" t="s">
        <v>335</v>
      </c>
      <c r="G10" s="4" t="s">
        <v>186</v>
      </c>
      <c r="H10" s="6" t="s">
        <v>314</v>
      </c>
      <c r="I10" s="4" t="s">
        <v>191</v>
      </c>
      <c r="J10" s="5"/>
      <c r="K10" s="5"/>
      <c r="L10" s="5"/>
      <c r="M10" s="5"/>
      <c r="N10" s="5"/>
      <c r="O10" s="5"/>
      <c r="P10" s="5"/>
      <c r="Q10" s="5"/>
      <c r="R10" s="2" t="s">
        <v>58</v>
      </c>
      <c r="S10" s="2" t="s">
        <v>40</v>
      </c>
      <c r="T10" s="2" t="s">
        <v>315</v>
      </c>
      <c r="U10" s="2" t="s">
        <v>160</v>
      </c>
      <c r="V10" s="2" t="s">
        <v>11</v>
      </c>
    </row>
    <row r="11" spans="1:22" ht="21" customHeight="1" x14ac:dyDescent="0.25">
      <c r="A11" s="9">
        <v>80</v>
      </c>
      <c r="B11" s="3"/>
      <c r="C11" s="4" t="s">
        <v>328</v>
      </c>
      <c r="D11" s="4" t="s">
        <v>172</v>
      </c>
      <c r="E11" s="4" t="s">
        <v>312</v>
      </c>
      <c r="F11" s="4" t="s">
        <v>342</v>
      </c>
      <c r="G11" s="4" t="s">
        <v>194</v>
      </c>
      <c r="H11" s="6" t="s">
        <v>216</v>
      </c>
      <c r="I11" s="4" t="s">
        <v>187</v>
      </c>
      <c r="J11" s="5"/>
      <c r="K11" s="5"/>
      <c r="L11" s="5"/>
      <c r="M11" s="5"/>
      <c r="N11" s="5"/>
      <c r="O11" s="5"/>
      <c r="P11" s="5"/>
      <c r="Q11" s="5"/>
      <c r="R11" s="2" t="s">
        <v>58</v>
      </c>
      <c r="S11" s="2" t="s">
        <v>40</v>
      </c>
      <c r="T11" s="2" t="s">
        <v>315</v>
      </c>
      <c r="U11" s="2" t="s">
        <v>55</v>
      </c>
      <c r="V11" s="2" t="s">
        <v>11</v>
      </c>
    </row>
    <row r="12" spans="1:22" ht="21" customHeight="1" x14ac:dyDescent="0.25">
      <c r="A12" s="9">
        <v>90</v>
      </c>
      <c r="B12" s="3"/>
      <c r="C12" s="6" t="s">
        <v>659</v>
      </c>
      <c r="D12" s="4" t="s">
        <v>336</v>
      </c>
      <c r="E12" s="4" t="s">
        <v>180</v>
      </c>
      <c r="F12" s="4" t="s">
        <v>337</v>
      </c>
      <c r="G12" s="4" t="s">
        <v>338</v>
      </c>
      <c r="H12" s="4" t="s">
        <v>339</v>
      </c>
      <c r="I12" s="4" t="s">
        <v>320</v>
      </c>
      <c r="J12" s="6" t="s">
        <v>178</v>
      </c>
      <c r="K12" s="5"/>
      <c r="L12" s="5"/>
      <c r="M12" s="5"/>
      <c r="N12" s="5"/>
      <c r="O12" s="5"/>
      <c r="P12" s="5"/>
      <c r="Q12" s="5"/>
      <c r="R12" s="2" t="s">
        <v>80</v>
      </c>
      <c r="S12" s="2" t="s">
        <v>340</v>
      </c>
      <c r="T12" s="2" t="s">
        <v>341</v>
      </c>
      <c r="U12" s="2" t="s">
        <v>69</v>
      </c>
      <c r="V12" s="2" t="s">
        <v>11</v>
      </c>
    </row>
    <row r="13" spans="1:22" ht="21" customHeight="1" x14ac:dyDescent="0.25">
      <c r="A13" s="9">
        <v>92</v>
      </c>
      <c r="B13" s="3"/>
      <c r="C13" s="4" t="s">
        <v>326</v>
      </c>
      <c r="D13" s="4" t="s">
        <v>169</v>
      </c>
      <c r="E13" s="4" t="s">
        <v>319</v>
      </c>
      <c r="F13" s="4" t="s">
        <v>342</v>
      </c>
      <c r="G13" s="4" t="s">
        <v>205</v>
      </c>
      <c r="H13" s="6" t="s">
        <v>346</v>
      </c>
      <c r="I13" s="4" t="s">
        <v>324</v>
      </c>
      <c r="J13" s="5"/>
      <c r="K13" s="5"/>
      <c r="L13" s="5"/>
      <c r="M13" s="5"/>
      <c r="N13" s="5"/>
      <c r="O13" s="5"/>
      <c r="P13" s="5"/>
      <c r="Q13" s="5"/>
      <c r="R13" s="2" t="s">
        <v>58</v>
      </c>
      <c r="S13" s="2" t="s">
        <v>28</v>
      </c>
      <c r="T13" s="2" t="s">
        <v>315</v>
      </c>
      <c r="U13" s="2" t="s">
        <v>120</v>
      </c>
      <c r="V13" s="2" t="s">
        <v>11</v>
      </c>
    </row>
    <row r="14" spans="1:22" ht="21" customHeight="1" x14ac:dyDescent="0.25">
      <c r="A14" s="9">
        <v>129</v>
      </c>
      <c r="B14" s="3"/>
      <c r="C14" s="4" t="s">
        <v>326</v>
      </c>
      <c r="D14" s="4" t="s">
        <v>174</v>
      </c>
      <c r="E14" s="4" t="s">
        <v>319</v>
      </c>
      <c r="F14" s="4" t="s">
        <v>335</v>
      </c>
      <c r="G14" s="4" t="s">
        <v>186</v>
      </c>
      <c r="H14" s="6" t="s">
        <v>314</v>
      </c>
      <c r="I14" s="4" t="s">
        <v>187</v>
      </c>
      <c r="J14" s="5"/>
      <c r="K14" s="5"/>
      <c r="L14" s="5"/>
      <c r="M14" s="5"/>
      <c r="N14" s="5"/>
      <c r="O14" s="5"/>
      <c r="P14" s="5"/>
      <c r="Q14" s="5"/>
      <c r="R14" s="2" t="s">
        <v>58</v>
      </c>
      <c r="S14" s="2" t="s">
        <v>43</v>
      </c>
      <c r="T14" s="2" t="s">
        <v>315</v>
      </c>
      <c r="U14" s="2" t="s">
        <v>64</v>
      </c>
      <c r="V14" s="2" t="s">
        <v>11</v>
      </c>
    </row>
    <row r="15" spans="1:22" ht="21" customHeight="1" x14ac:dyDescent="0.25">
      <c r="A15" s="9">
        <v>138</v>
      </c>
      <c r="B15" s="3"/>
      <c r="C15" s="4" t="s">
        <v>332</v>
      </c>
      <c r="D15" s="4" t="s">
        <v>358</v>
      </c>
      <c r="E15" s="4" t="s">
        <v>359</v>
      </c>
      <c r="F15" s="4" t="s">
        <v>327</v>
      </c>
      <c r="G15" s="4" t="s">
        <v>184</v>
      </c>
      <c r="H15" s="6" t="s">
        <v>323</v>
      </c>
      <c r="I15" s="4" t="s">
        <v>158</v>
      </c>
      <c r="J15" s="5"/>
      <c r="K15" s="5"/>
      <c r="L15" s="5"/>
      <c r="M15" s="5"/>
      <c r="N15" s="5"/>
      <c r="O15" s="5"/>
      <c r="P15" s="5"/>
      <c r="Q15" s="5"/>
      <c r="R15" s="2" t="s">
        <v>58</v>
      </c>
      <c r="S15" s="2" t="s">
        <v>360</v>
      </c>
      <c r="T15" s="2" t="s">
        <v>315</v>
      </c>
      <c r="U15" s="2" t="s">
        <v>146</v>
      </c>
      <c r="V15" s="2" t="s">
        <v>11</v>
      </c>
    </row>
    <row r="16" spans="1:22" ht="21" customHeight="1" x14ac:dyDescent="0.25">
      <c r="A16" s="9">
        <v>145</v>
      </c>
      <c r="B16" s="3"/>
      <c r="C16" s="4" t="s">
        <v>325</v>
      </c>
      <c r="D16" s="4" t="s">
        <v>174</v>
      </c>
      <c r="E16" s="4" t="s">
        <v>319</v>
      </c>
      <c r="F16" s="4" t="s">
        <v>335</v>
      </c>
      <c r="G16" s="4" t="s">
        <v>186</v>
      </c>
      <c r="H16" s="6" t="s">
        <v>216</v>
      </c>
      <c r="I16" s="4" t="s">
        <v>191</v>
      </c>
      <c r="J16" s="5"/>
      <c r="K16" s="5"/>
      <c r="L16" s="5"/>
      <c r="M16" s="5"/>
      <c r="N16" s="5"/>
      <c r="O16" s="5"/>
      <c r="P16" s="5"/>
      <c r="Q16" s="5"/>
      <c r="R16" s="2" t="s">
        <v>58</v>
      </c>
      <c r="S16" s="2" t="s">
        <v>37</v>
      </c>
      <c r="T16" s="2" t="s">
        <v>315</v>
      </c>
      <c r="U16" s="2" t="s">
        <v>119</v>
      </c>
      <c r="V16" s="2" t="s">
        <v>11</v>
      </c>
    </row>
    <row r="17" spans="1:22" ht="21.4" customHeight="1" x14ac:dyDescent="0.25">
      <c r="A17" s="9">
        <v>149</v>
      </c>
      <c r="B17" s="3"/>
      <c r="C17" s="4" t="s">
        <v>311</v>
      </c>
      <c r="D17" s="4" t="s">
        <v>174</v>
      </c>
      <c r="E17" s="4" t="s">
        <v>319</v>
      </c>
      <c r="F17" s="4" t="s">
        <v>185</v>
      </c>
      <c r="G17" s="6" t="s">
        <v>320</v>
      </c>
      <c r="H17" s="6" t="s">
        <v>175</v>
      </c>
      <c r="I17" s="5"/>
      <c r="J17" s="5"/>
      <c r="K17" s="5"/>
      <c r="L17" s="5"/>
      <c r="M17" s="5"/>
      <c r="N17" s="5"/>
      <c r="O17" s="5"/>
      <c r="P17" s="5"/>
      <c r="Q17" s="5"/>
      <c r="R17" s="2" t="s">
        <v>61</v>
      </c>
      <c r="S17" s="2" t="s">
        <v>46</v>
      </c>
      <c r="T17" s="2" t="s">
        <v>183</v>
      </c>
      <c r="U17" s="2" t="s">
        <v>48</v>
      </c>
      <c r="V17" s="2" t="s">
        <v>11</v>
      </c>
    </row>
    <row r="18" spans="1:22" ht="21" customHeight="1" x14ac:dyDescent="0.25">
      <c r="A18" s="9">
        <v>152</v>
      </c>
      <c r="B18" s="3"/>
      <c r="C18" s="4" t="s">
        <v>328</v>
      </c>
      <c r="D18" s="4" t="s">
        <v>174</v>
      </c>
      <c r="E18" s="4" t="s">
        <v>317</v>
      </c>
      <c r="F18" s="4" t="s">
        <v>335</v>
      </c>
      <c r="G18" s="4" t="s">
        <v>190</v>
      </c>
      <c r="H18" s="6" t="s">
        <v>216</v>
      </c>
      <c r="I18" s="4" t="s">
        <v>187</v>
      </c>
      <c r="J18" s="5"/>
      <c r="K18" s="5"/>
      <c r="L18" s="5"/>
      <c r="M18" s="5"/>
      <c r="N18" s="5"/>
      <c r="O18" s="5"/>
      <c r="P18" s="5"/>
      <c r="Q18" s="5"/>
      <c r="R18" s="2" t="s">
        <v>58</v>
      </c>
      <c r="S18" s="2" t="s">
        <v>67</v>
      </c>
      <c r="T18" s="2" t="s">
        <v>315</v>
      </c>
      <c r="U18" s="2" t="s">
        <v>118</v>
      </c>
      <c r="V18" s="2" t="s">
        <v>11</v>
      </c>
    </row>
    <row r="19" spans="1:22" ht="21" customHeight="1" x14ac:dyDescent="0.25">
      <c r="A19" s="9">
        <v>158</v>
      </c>
      <c r="B19" s="3"/>
      <c r="C19" s="4" t="s">
        <v>316</v>
      </c>
      <c r="D19" s="4" t="s">
        <v>174</v>
      </c>
      <c r="E19" s="4" t="s">
        <v>329</v>
      </c>
      <c r="F19" s="4" t="s">
        <v>313</v>
      </c>
      <c r="G19" s="4" t="s">
        <v>186</v>
      </c>
      <c r="H19" s="6" t="s">
        <v>314</v>
      </c>
      <c r="I19" s="4" t="s">
        <v>182</v>
      </c>
      <c r="J19" s="5"/>
      <c r="K19" s="5"/>
      <c r="L19" s="5"/>
      <c r="M19" s="5"/>
      <c r="N19" s="5"/>
      <c r="O19" s="5"/>
      <c r="P19" s="5"/>
      <c r="Q19" s="5"/>
      <c r="R19" s="2" t="s">
        <v>58</v>
      </c>
      <c r="S19" s="2" t="s">
        <v>92</v>
      </c>
      <c r="T19" s="2" t="s">
        <v>315</v>
      </c>
      <c r="U19" s="2" t="s">
        <v>71</v>
      </c>
      <c r="V19" s="2" t="s">
        <v>11</v>
      </c>
    </row>
    <row r="20" spans="1:22" ht="21" customHeight="1" x14ac:dyDescent="0.25">
      <c r="A20" s="9">
        <v>163</v>
      </c>
      <c r="B20" s="3"/>
      <c r="C20" s="4" t="s">
        <v>325</v>
      </c>
      <c r="D20" s="4" t="s">
        <v>172</v>
      </c>
      <c r="E20" s="4" t="s">
        <v>312</v>
      </c>
      <c r="F20" s="4" t="s">
        <v>335</v>
      </c>
      <c r="G20" s="4" t="s">
        <v>186</v>
      </c>
      <c r="H20" s="6" t="s">
        <v>346</v>
      </c>
      <c r="I20" s="4" t="s">
        <v>187</v>
      </c>
      <c r="J20" s="5"/>
      <c r="K20" s="5"/>
      <c r="L20" s="5"/>
      <c r="M20" s="5"/>
      <c r="N20" s="5"/>
      <c r="O20" s="5"/>
      <c r="P20" s="5"/>
      <c r="Q20" s="5"/>
      <c r="R20" s="2" t="s">
        <v>58</v>
      </c>
      <c r="S20" s="2" t="s">
        <v>43</v>
      </c>
      <c r="T20" s="2" t="s">
        <v>315</v>
      </c>
      <c r="U20" s="2" t="s">
        <v>36</v>
      </c>
      <c r="V20" s="2" t="s">
        <v>11</v>
      </c>
    </row>
    <row r="21" spans="1:22" ht="21" customHeight="1" x14ac:dyDescent="0.25">
      <c r="A21" s="9">
        <v>166</v>
      </c>
      <c r="B21" s="3"/>
      <c r="C21" s="4" t="s">
        <v>316</v>
      </c>
      <c r="D21" s="4" t="s">
        <v>174</v>
      </c>
      <c r="E21" s="4" t="s">
        <v>312</v>
      </c>
      <c r="F21" s="4" t="s">
        <v>335</v>
      </c>
      <c r="G21" s="4" t="s">
        <v>181</v>
      </c>
      <c r="H21" s="6" t="s">
        <v>216</v>
      </c>
      <c r="I21" s="4" t="s">
        <v>191</v>
      </c>
      <c r="J21" s="5"/>
      <c r="K21" s="5"/>
      <c r="L21" s="5"/>
      <c r="M21" s="5"/>
      <c r="N21" s="5"/>
      <c r="O21" s="5"/>
      <c r="P21" s="5"/>
      <c r="Q21" s="5"/>
      <c r="R21" s="2" t="s">
        <v>58</v>
      </c>
      <c r="S21" s="2" t="s">
        <v>36</v>
      </c>
      <c r="T21" s="2" t="s">
        <v>315</v>
      </c>
      <c r="U21" s="2" t="s">
        <v>348</v>
      </c>
      <c r="V21" s="2" t="s">
        <v>11</v>
      </c>
    </row>
    <row r="22" spans="1:22" ht="21" customHeight="1" x14ac:dyDescent="0.25">
      <c r="A22" s="9">
        <v>169</v>
      </c>
      <c r="B22" s="3"/>
      <c r="C22" s="4" t="s">
        <v>336</v>
      </c>
      <c r="D22" s="4" t="s">
        <v>176</v>
      </c>
      <c r="E22" s="4" t="s">
        <v>317</v>
      </c>
      <c r="F22" s="4" t="s">
        <v>318</v>
      </c>
      <c r="G22" s="4" t="s">
        <v>190</v>
      </c>
      <c r="H22" s="6" t="s">
        <v>314</v>
      </c>
      <c r="I22" s="4" t="s">
        <v>182</v>
      </c>
      <c r="J22" s="5"/>
      <c r="K22" s="5"/>
      <c r="L22" s="5"/>
      <c r="M22" s="5"/>
      <c r="N22" s="5"/>
      <c r="O22" s="5"/>
      <c r="P22" s="5"/>
      <c r="Q22" s="5"/>
      <c r="R22" s="2" t="s">
        <v>58</v>
      </c>
      <c r="S22" s="2" t="s">
        <v>147</v>
      </c>
      <c r="T22" s="2" t="s">
        <v>315</v>
      </c>
      <c r="U22" s="2" t="s">
        <v>179</v>
      </c>
      <c r="V22" s="2" t="s">
        <v>11</v>
      </c>
    </row>
    <row r="23" spans="1:22" ht="21" customHeight="1" x14ac:dyDescent="0.25">
      <c r="A23" s="9">
        <v>176</v>
      </c>
      <c r="B23" s="3"/>
      <c r="C23" s="4" t="s">
        <v>328</v>
      </c>
      <c r="D23" s="4" t="s">
        <v>189</v>
      </c>
      <c r="E23" s="4" t="s">
        <v>329</v>
      </c>
      <c r="F23" s="4" t="s">
        <v>342</v>
      </c>
      <c r="G23" s="4" t="s">
        <v>186</v>
      </c>
      <c r="H23" s="6" t="s">
        <v>347</v>
      </c>
      <c r="I23" s="4" t="s">
        <v>158</v>
      </c>
      <c r="J23" s="5"/>
      <c r="K23" s="5"/>
      <c r="L23" s="5"/>
      <c r="M23" s="5"/>
      <c r="N23" s="5"/>
      <c r="O23" s="5"/>
      <c r="P23" s="5"/>
      <c r="Q23" s="5"/>
      <c r="R23" s="2" t="s">
        <v>58</v>
      </c>
      <c r="S23" s="2" t="s">
        <v>37</v>
      </c>
      <c r="T23" s="2" t="s">
        <v>315</v>
      </c>
      <c r="U23" s="2" t="s">
        <v>308</v>
      </c>
      <c r="V23" s="2" t="s">
        <v>11</v>
      </c>
    </row>
    <row r="24" spans="1:22" ht="21" customHeight="1" x14ac:dyDescent="0.25">
      <c r="A24" s="9">
        <v>192</v>
      </c>
      <c r="B24" s="3"/>
      <c r="C24" s="4" t="s">
        <v>326</v>
      </c>
      <c r="D24" s="4" t="s">
        <v>172</v>
      </c>
      <c r="E24" s="4" t="s">
        <v>312</v>
      </c>
      <c r="F24" s="4" t="s">
        <v>342</v>
      </c>
      <c r="G24" s="4" t="s">
        <v>190</v>
      </c>
      <c r="H24" s="6" t="s">
        <v>314</v>
      </c>
      <c r="I24" s="4" t="s">
        <v>182</v>
      </c>
      <c r="J24" s="5"/>
      <c r="K24" s="5"/>
      <c r="L24" s="5"/>
      <c r="M24" s="5"/>
      <c r="N24" s="5"/>
      <c r="O24" s="5"/>
      <c r="P24" s="5"/>
      <c r="Q24" s="5"/>
      <c r="R24" s="2" t="s">
        <v>58</v>
      </c>
      <c r="S24" s="2" t="s">
        <v>37</v>
      </c>
      <c r="T24" s="2" t="s">
        <v>315</v>
      </c>
      <c r="U24" s="2" t="s">
        <v>357</v>
      </c>
      <c r="V24" s="2" t="s">
        <v>11</v>
      </c>
    </row>
    <row r="25" spans="1:22" ht="21" customHeight="1" x14ac:dyDescent="0.25">
      <c r="A25" s="9">
        <v>213</v>
      </c>
      <c r="B25" s="3"/>
      <c r="C25" s="4" t="s">
        <v>316</v>
      </c>
      <c r="D25" s="4" t="s">
        <v>174</v>
      </c>
      <c r="E25" s="4" t="s">
        <v>317</v>
      </c>
      <c r="F25" s="4" t="s">
        <v>318</v>
      </c>
      <c r="G25" s="4" t="s">
        <v>190</v>
      </c>
      <c r="H25" s="6" t="s">
        <v>314</v>
      </c>
      <c r="I25" s="4" t="s">
        <v>182</v>
      </c>
      <c r="J25" s="5"/>
      <c r="K25" s="5"/>
      <c r="L25" s="5"/>
      <c r="M25" s="5"/>
      <c r="N25" s="5"/>
      <c r="O25" s="5"/>
      <c r="P25" s="5"/>
      <c r="Q25" s="5"/>
      <c r="R25" s="2" t="s">
        <v>58</v>
      </c>
      <c r="S25" s="2" t="s">
        <v>116</v>
      </c>
      <c r="T25" s="2" t="s">
        <v>315</v>
      </c>
      <c r="U25" s="2" t="s">
        <v>340</v>
      </c>
      <c r="V25" s="2" t="s">
        <v>11</v>
      </c>
    </row>
    <row r="26" spans="1:22" ht="21" customHeight="1" x14ac:dyDescent="0.25">
      <c r="A26" s="9">
        <v>235</v>
      </c>
      <c r="B26" s="3"/>
      <c r="C26" s="4" t="s">
        <v>326</v>
      </c>
      <c r="D26" s="4" t="s">
        <v>172</v>
      </c>
      <c r="E26" s="4" t="s">
        <v>312</v>
      </c>
      <c r="F26" s="4" t="s">
        <v>335</v>
      </c>
      <c r="G26" s="4" t="s">
        <v>186</v>
      </c>
      <c r="H26" s="6" t="s">
        <v>216</v>
      </c>
      <c r="I26" s="4" t="s">
        <v>187</v>
      </c>
      <c r="J26" s="5"/>
      <c r="K26" s="5"/>
      <c r="L26" s="5"/>
      <c r="M26" s="5"/>
      <c r="N26" s="5"/>
      <c r="O26" s="5"/>
      <c r="P26" s="5"/>
      <c r="Q26" s="5"/>
      <c r="R26" s="2" t="s">
        <v>58</v>
      </c>
      <c r="S26" s="2" t="s">
        <v>40</v>
      </c>
      <c r="T26" s="2" t="s">
        <v>315</v>
      </c>
      <c r="U26" s="2" t="s">
        <v>56</v>
      </c>
      <c r="V26" s="2" t="s">
        <v>11</v>
      </c>
    </row>
    <row r="27" spans="1:22" ht="21" customHeight="1" x14ac:dyDescent="0.25">
      <c r="A27" s="9">
        <v>250</v>
      </c>
      <c r="B27" s="3"/>
      <c r="C27" s="4" t="s">
        <v>316</v>
      </c>
      <c r="D27" s="4" t="s">
        <v>176</v>
      </c>
      <c r="E27" s="4" t="s">
        <v>329</v>
      </c>
      <c r="F27" s="4" t="s">
        <v>313</v>
      </c>
      <c r="G27" s="4" t="s">
        <v>186</v>
      </c>
      <c r="H27" s="6" t="s">
        <v>314</v>
      </c>
      <c r="I27" s="4" t="s">
        <v>182</v>
      </c>
      <c r="J27" s="5"/>
      <c r="K27" s="5"/>
      <c r="L27" s="5"/>
      <c r="M27" s="5"/>
      <c r="N27" s="5"/>
      <c r="O27" s="5"/>
      <c r="P27" s="5"/>
      <c r="Q27" s="5"/>
      <c r="R27" s="2" t="s">
        <v>58</v>
      </c>
      <c r="S27" s="2" t="s">
        <v>71</v>
      </c>
      <c r="T27" s="2" t="s">
        <v>315</v>
      </c>
      <c r="U27" s="2" t="s">
        <v>124</v>
      </c>
      <c r="V27" s="2" t="s">
        <v>11</v>
      </c>
    </row>
    <row r="28" spans="1:22" ht="21" customHeight="1" x14ac:dyDescent="0.25">
      <c r="A28" s="9">
        <v>257</v>
      </c>
      <c r="B28" s="3"/>
      <c r="C28" s="4" t="s">
        <v>328</v>
      </c>
      <c r="D28" s="4" t="s">
        <v>176</v>
      </c>
      <c r="E28" s="4" t="s">
        <v>329</v>
      </c>
      <c r="F28" s="4" t="s">
        <v>330</v>
      </c>
      <c r="G28" s="4" t="s">
        <v>186</v>
      </c>
      <c r="H28" s="6" t="s">
        <v>314</v>
      </c>
      <c r="I28" s="4" t="s">
        <v>191</v>
      </c>
      <c r="J28" s="5"/>
      <c r="K28" s="5"/>
      <c r="L28" s="5"/>
      <c r="M28" s="5"/>
      <c r="N28" s="5"/>
      <c r="O28" s="5"/>
      <c r="P28" s="5"/>
      <c r="Q28" s="5"/>
      <c r="R28" s="2" t="s">
        <v>58</v>
      </c>
      <c r="S28" s="2" t="s">
        <v>89</v>
      </c>
      <c r="T28" s="2" t="s">
        <v>315</v>
      </c>
      <c r="U28" s="2" t="s">
        <v>331</v>
      </c>
      <c r="V28" s="2" t="s">
        <v>11</v>
      </c>
    </row>
    <row r="29" spans="1:22" ht="21" customHeight="1" x14ac:dyDescent="0.25">
      <c r="A29" s="9">
        <v>258</v>
      </c>
      <c r="B29" s="3"/>
      <c r="C29" s="4" t="s">
        <v>326</v>
      </c>
      <c r="D29" s="4" t="s">
        <v>172</v>
      </c>
      <c r="E29" s="4" t="s">
        <v>329</v>
      </c>
      <c r="F29" s="4" t="s">
        <v>335</v>
      </c>
      <c r="G29" s="4" t="s">
        <v>186</v>
      </c>
      <c r="H29" s="6" t="s">
        <v>347</v>
      </c>
      <c r="I29" s="4" t="s">
        <v>191</v>
      </c>
      <c r="J29" s="5"/>
      <c r="K29" s="5"/>
      <c r="L29" s="5"/>
      <c r="M29" s="5"/>
      <c r="N29" s="5"/>
      <c r="O29" s="5"/>
      <c r="P29" s="5"/>
      <c r="Q29" s="5"/>
      <c r="R29" s="2" t="s">
        <v>58</v>
      </c>
      <c r="S29" s="2" t="s">
        <v>86</v>
      </c>
      <c r="T29" s="2" t="s">
        <v>315</v>
      </c>
      <c r="U29" s="2" t="s">
        <v>56</v>
      </c>
      <c r="V29" s="2" t="s">
        <v>11</v>
      </c>
    </row>
    <row r="30" spans="1:22" ht="21" customHeight="1" x14ac:dyDescent="0.25">
      <c r="A30" s="9">
        <v>259</v>
      </c>
      <c r="B30" s="3"/>
      <c r="C30" s="4" t="s">
        <v>328</v>
      </c>
      <c r="D30" s="4" t="s">
        <v>189</v>
      </c>
      <c r="E30" s="4" t="s">
        <v>312</v>
      </c>
      <c r="F30" s="4" t="s">
        <v>313</v>
      </c>
      <c r="G30" s="4" t="s">
        <v>186</v>
      </c>
      <c r="H30" s="6" t="s">
        <v>314</v>
      </c>
      <c r="I30" s="4" t="s">
        <v>191</v>
      </c>
      <c r="J30" s="5"/>
      <c r="K30" s="5"/>
      <c r="L30" s="5"/>
      <c r="M30" s="5"/>
      <c r="N30" s="5"/>
      <c r="O30" s="5"/>
      <c r="P30" s="5"/>
      <c r="Q30" s="5"/>
      <c r="R30" s="2" t="s">
        <v>58</v>
      </c>
      <c r="S30" s="2" t="s">
        <v>92</v>
      </c>
      <c r="T30" s="2" t="s">
        <v>315</v>
      </c>
      <c r="U30" s="2" t="s">
        <v>350</v>
      </c>
      <c r="V30" s="2" t="s">
        <v>11</v>
      </c>
    </row>
    <row r="31" spans="1:22" ht="21" customHeight="1" x14ac:dyDescent="0.25">
      <c r="A31" s="9">
        <v>268</v>
      </c>
      <c r="B31" s="3"/>
      <c r="C31" s="4" t="s">
        <v>311</v>
      </c>
      <c r="D31" s="4" t="s">
        <v>210</v>
      </c>
      <c r="E31" s="4" t="s">
        <v>333</v>
      </c>
      <c r="F31" s="4" t="s">
        <v>342</v>
      </c>
      <c r="G31" s="4" t="s">
        <v>343</v>
      </c>
      <c r="H31" s="4" t="s">
        <v>344</v>
      </c>
      <c r="I31" s="4" t="s">
        <v>59</v>
      </c>
      <c r="J31" s="6" t="s">
        <v>198</v>
      </c>
      <c r="K31" s="5"/>
      <c r="L31" s="5"/>
      <c r="M31" s="5"/>
      <c r="N31" s="5"/>
      <c r="O31" s="5"/>
      <c r="P31" s="5"/>
      <c r="Q31" s="5"/>
      <c r="R31" s="2" t="s">
        <v>114</v>
      </c>
      <c r="S31" s="2" t="s">
        <v>18</v>
      </c>
      <c r="T31" s="2" t="s">
        <v>315</v>
      </c>
      <c r="U31" s="2" t="s">
        <v>26</v>
      </c>
      <c r="V31" s="2" t="s">
        <v>11</v>
      </c>
    </row>
    <row r="32" spans="1:22" ht="21" customHeight="1" x14ac:dyDescent="0.25">
      <c r="A32" s="9">
        <v>272</v>
      </c>
      <c r="B32" s="3"/>
      <c r="C32" s="4" t="s">
        <v>316</v>
      </c>
      <c r="D32" s="4" t="s">
        <v>172</v>
      </c>
      <c r="E32" s="4" t="s">
        <v>319</v>
      </c>
      <c r="F32" s="4" t="s">
        <v>342</v>
      </c>
      <c r="G32" s="4" t="s">
        <v>181</v>
      </c>
      <c r="H32" s="6" t="s">
        <v>347</v>
      </c>
      <c r="I32" s="4" t="s">
        <v>187</v>
      </c>
      <c r="J32" s="5"/>
      <c r="K32" s="5"/>
      <c r="L32" s="5"/>
      <c r="M32" s="5"/>
      <c r="N32" s="5"/>
      <c r="O32" s="5"/>
      <c r="P32" s="5"/>
      <c r="Q32" s="5"/>
      <c r="R32" s="2" t="s">
        <v>58</v>
      </c>
      <c r="S32" s="2" t="s">
        <v>43</v>
      </c>
      <c r="T32" s="2" t="s">
        <v>315</v>
      </c>
      <c r="U32" s="2" t="s">
        <v>68</v>
      </c>
      <c r="V32" s="2" t="s">
        <v>11</v>
      </c>
    </row>
    <row r="33" spans="1:22" ht="21" customHeight="1" x14ac:dyDescent="0.25">
      <c r="A33" s="9">
        <v>287</v>
      </c>
      <c r="B33" s="3"/>
      <c r="C33" s="4" t="s">
        <v>325</v>
      </c>
      <c r="D33" s="4" t="s">
        <v>174</v>
      </c>
      <c r="E33" s="4" t="s">
        <v>317</v>
      </c>
      <c r="F33" s="4" t="s">
        <v>318</v>
      </c>
      <c r="G33" s="4" t="s">
        <v>181</v>
      </c>
      <c r="H33" s="6" t="s">
        <v>314</v>
      </c>
      <c r="I33" s="4" t="s">
        <v>182</v>
      </c>
      <c r="J33" s="5"/>
      <c r="K33" s="5"/>
      <c r="L33" s="5"/>
      <c r="M33" s="5"/>
      <c r="N33" s="5"/>
      <c r="O33" s="5"/>
      <c r="P33" s="5"/>
      <c r="Q33" s="5"/>
      <c r="R33" s="2" t="s">
        <v>58</v>
      </c>
      <c r="S33" s="2" t="s">
        <v>125</v>
      </c>
      <c r="T33" s="2" t="s">
        <v>315</v>
      </c>
      <c r="U33" s="2" t="s">
        <v>117</v>
      </c>
      <c r="V33" s="2" t="s">
        <v>11</v>
      </c>
    </row>
    <row r="34" spans="1:22" ht="21" customHeight="1" x14ac:dyDescent="0.25">
      <c r="A34" s="9">
        <v>320</v>
      </c>
      <c r="B34" s="3"/>
      <c r="C34" s="4" t="s">
        <v>316</v>
      </c>
      <c r="D34" s="4" t="s">
        <v>169</v>
      </c>
      <c r="E34" s="4" t="s">
        <v>319</v>
      </c>
      <c r="F34" s="4" t="s">
        <v>342</v>
      </c>
      <c r="G34" s="4" t="s">
        <v>205</v>
      </c>
      <c r="H34" s="6" t="s">
        <v>346</v>
      </c>
      <c r="I34" s="4" t="s">
        <v>158</v>
      </c>
      <c r="J34" s="5"/>
      <c r="K34" s="5"/>
      <c r="L34" s="5"/>
      <c r="M34" s="5"/>
      <c r="N34" s="5"/>
      <c r="O34" s="5"/>
      <c r="P34" s="5"/>
      <c r="Q34" s="5"/>
      <c r="R34" s="2" t="s">
        <v>58</v>
      </c>
      <c r="S34" s="2" t="s">
        <v>107</v>
      </c>
      <c r="T34" s="2" t="s">
        <v>315</v>
      </c>
      <c r="U34" s="2" t="s">
        <v>207</v>
      </c>
      <c r="V34" s="2" t="s">
        <v>11</v>
      </c>
    </row>
    <row r="35" spans="1:22" ht="21" customHeight="1" x14ac:dyDescent="0.25">
      <c r="A35" s="9">
        <v>329</v>
      </c>
      <c r="B35" s="3"/>
      <c r="C35" s="4" t="s">
        <v>311</v>
      </c>
      <c r="D35" s="4" t="s">
        <v>169</v>
      </c>
      <c r="E35" s="4" t="s">
        <v>319</v>
      </c>
      <c r="F35" s="4" t="s">
        <v>342</v>
      </c>
      <c r="G35" s="4" t="s">
        <v>205</v>
      </c>
      <c r="H35" s="6" t="s">
        <v>346</v>
      </c>
      <c r="I35" s="4" t="s">
        <v>158</v>
      </c>
      <c r="J35" s="5"/>
      <c r="K35" s="5"/>
      <c r="L35" s="5"/>
      <c r="M35" s="5"/>
      <c r="N35" s="5"/>
      <c r="O35" s="5"/>
      <c r="P35" s="5"/>
      <c r="Q35" s="5"/>
      <c r="R35" s="2" t="s">
        <v>58</v>
      </c>
      <c r="S35" s="2" t="s">
        <v>19</v>
      </c>
      <c r="T35" s="2" t="s">
        <v>315</v>
      </c>
      <c r="U35" s="2" t="s">
        <v>48</v>
      </c>
      <c r="V35" s="2" t="s">
        <v>11</v>
      </c>
    </row>
    <row r="36" spans="1:22" ht="21" customHeight="1" x14ac:dyDescent="0.25">
      <c r="A36" s="9">
        <v>334</v>
      </c>
      <c r="B36" s="3"/>
      <c r="C36" s="4" t="s">
        <v>316</v>
      </c>
      <c r="D36" s="4" t="s">
        <v>174</v>
      </c>
      <c r="E36" s="4" t="s">
        <v>317</v>
      </c>
      <c r="F36" s="4" t="s">
        <v>318</v>
      </c>
      <c r="G36" s="4" t="s">
        <v>181</v>
      </c>
      <c r="H36" s="6" t="s">
        <v>314</v>
      </c>
      <c r="I36" s="4" t="s">
        <v>191</v>
      </c>
      <c r="J36" s="5"/>
      <c r="K36" s="5"/>
      <c r="L36" s="5"/>
      <c r="M36" s="5"/>
      <c r="N36" s="5"/>
      <c r="O36" s="5"/>
      <c r="P36" s="5"/>
      <c r="Q36" s="5"/>
      <c r="R36" s="2" t="s">
        <v>58</v>
      </c>
      <c r="S36" s="2" t="s">
        <v>116</v>
      </c>
      <c r="T36" s="2" t="s">
        <v>315</v>
      </c>
      <c r="U36" s="2" t="s">
        <v>98</v>
      </c>
      <c r="V36" s="2" t="s">
        <v>11</v>
      </c>
    </row>
    <row r="37" spans="1:22" ht="21" customHeight="1" x14ac:dyDescent="0.25">
      <c r="A37" s="9">
        <v>369</v>
      </c>
      <c r="B37" s="3"/>
      <c r="C37" s="4" t="s">
        <v>316</v>
      </c>
      <c r="D37" s="4" t="s">
        <v>172</v>
      </c>
      <c r="E37" s="4" t="s">
        <v>317</v>
      </c>
      <c r="F37" s="4" t="s">
        <v>313</v>
      </c>
      <c r="G37" s="4" t="s">
        <v>190</v>
      </c>
      <c r="H37" s="6" t="s">
        <v>347</v>
      </c>
      <c r="I37" s="4" t="s">
        <v>191</v>
      </c>
      <c r="J37" s="5"/>
      <c r="K37" s="5"/>
      <c r="L37" s="5"/>
      <c r="M37" s="5"/>
      <c r="N37" s="5"/>
      <c r="O37" s="5"/>
      <c r="P37" s="5"/>
      <c r="Q37" s="5"/>
      <c r="R37" s="2" t="s">
        <v>58</v>
      </c>
      <c r="S37" s="2" t="s">
        <v>104</v>
      </c>
      <c r="T37" s="2" t="s">
        <v>315</v>
      </c>
      <c r="U37" s="2" t="s">
        <v>108</v>
      </c>
      <c r="V37" s="2" t="s">
        <v>11</v>
      </c>
    </row>
    <row r="38" spans="1:22" ht="21" customHeight="1" x14ac:dyDescent="0.25">
      <c r="A38" s="9">
        <v>396</v>
      </c>
      <c r="B38" s="3"/>
      <c r="C38" s="4" t="s">
        <v>316</v>
      </c>
      <c r="D38" s="4" t="s">
        <v>174</v>
      </c>
      <c r="E38" s="4" t="s">
        <v>329</v>
      </c>
      <c r="F38" s="4" t="s">
        <v>342</v>
      </c>
      <c r="G38" s="4" t="s">
        <v>194</v>
      </c>
      <c r="H38" s="6" t="s">
        <v>347</v>
      </c>
      <c r="I38" s="4" t="s">
        <v>158</v>
      </c>
      <c r="J38" s="5"/>
      <c r="K38" s="5"/>
      <c r="L38" s="5"/>
      <c r="M38" s="5"/>
      <c r="N38" s="5"/>
      <c r="O38" s="5"/>
      <c r="P38" s="5"/>
      <c r="Q38" s="5"/>
      <c r="R38" s="2" t="s">
        <v>58</v>
      </c>
      <c r="S38" s="2" t="s">
        <v>73</v>
      </c>
      <c r="T38" s="2" t="s">
        <v>315</v>
      </c>
      <c r="U38" s="2" t="s">
        <v>200</v>
      </c>
      <c r="V38" s="2" t="s">
        <v>11</v>
      </c>
    </row>
    <row r="39" spans="1:22" ht="21" customHeight="1" x14ac:dyDescent="0.25">
      <c r="A39" s="9">
        <v>400</v>
      </c>
      <c r="B39" s="3"/>
      <c r="C39" s="4" t="s">
        <v>326</v>
      </c>
      <c r="D39" s="4" t="s">
        <v>172</v>
      </c>
      <c r="E39" s="4" t="s">
        <v>329</v>
      </c>
      <c r="F39" s="4" t="s">
        <v>313</v>
      </c>
      <c r="G39" s="4" t="s">
        <v>186</v>
      </c>
      <c r="H39" s="6" t="s">
        <v>314</v>
      </c>
      <c r="I39" s="4" t="s">
        <v>191</v>
      </c>
      <c r="J39" s="5"/>
      <c r="K39" s="5"/>
      <c r="L39" s="5"/>
      <c r="M39" s="5"/>
      <c r="N39" s="5"/>
      <c r="O39" s="5"/>
      <c r="P39" s="5"/>
      <c r="Q39" s="5"/>
      <c r="R39" s="2" t="s">
        <v>58</v>
      </c>
      <c r="S39" s="2" t="s">
        <v>36</v>
      </c>
      <c r="T39" s="2" t="s">
        <v>315</v>
      </c>
      <c r="U39" s="2" t="s">
        <v>160</v>
      </c>
      <c r="V39" s="2" t="s">
        <v>11</v>
      </c>
    </row>
    <row r="40" spans="1:22" ht="21" customHeight="1" x14ac:dyDescent="0.25">
      <c r="A40" s="9">
        <v>405</v>
      </c>
      <c r="B40" s="3"/>
      <c r="C40" s="4" t="s">
        <v>311</v>
      </c>
      <c r="D40" s="4" t="s">
        <v>169</v>
      </c>
      <c r="E40" s="4" t="s">
        <v>312</v>
      </c>
      <c r="F40" s="4" t="s">
        <v>313</v>
      </c>
      <c r="G40" s="4" t="s">
        <v>186</v>
      </c>
      <c r="H40" s="6" t="s">
        <v>314</v>
      </c>
      <c r="I40" s="4" t="s">
        <v>187</v>
      </c>
      <c r="J40" s="5"/>
      <c r="K40" s="5"/>
      <c r="L40" s="5"/>
      <c r="M40" s="5"/>
      <c r="N40" s="5"/>
      <c r="O40" s="5"/>
      <c r="P40" s="5"/>
      <c r="Q40" s="5"/>
      <c r="R40" s="2" t="s">
        <v>58</v>
      </c>
      <c r="S40" s="2" t="s">
        <v>40</v>
      </c>
      <c r="T40" s="2" t="s">
        <v>315</v>
      </c>
      <c r="U40" s="2" t="s">
        <v>55</v>
      </c>
      <c r="V40" s="2" t="s">
        <v>11</v>
      </c>
    </row>
    <row r="41" spans="1:22" ht="21" customHeight="1" x14ac:dyDescent="0.25">
      <c r="A41" s="9">
        <v>410</v>
      </c>
      <c r="B41" s="3"/>
      <c r="C41" s="6" t="s">
        <v>321</v>
      </c>
      <c r="D41" s="4" t="s">
        <v>316</v>
      </c>
      <c r="E41" s="4" t="s">
        <v>217</v>
      </c>
      <c r="F41" s="4" t="s">
        <v>322</v>
      </c>
      <c r="G41" s="4" t="s">
        <v>205</v>
      </c>
      <c r="H41" s="6" t="s">
        <v>323</v>
      </c>
      <c r="I41" s="4" t="s">
        <v>324</v>
      </c>
      <c r="J41" s="5"/>
      <c r="K41" s="5"/>
      <c r="L41" s="5"/>
      <c r="M41" s="5"/>
      <c r="N41" s="5"/>
      <c r="O41" s="5"/>
      <c r="P41" s="5"/>
      <c r="Q41" s="5"/>
      <c r="R41" s="2" t="s">
        <v>150</v>
      </c>
      <c r="S41" s="2" t="s">
        <v>155</v>
      </c>
      <c r="T41" s="2" t="s">
        <v>183</v>
      </c>
      <c r="U41" s="2" t="s">
        <v>197</v>
      </c>
      <c r="V41" s="2" t="s">
        <v>11</v>
      </c>
    </row>
    <row r="42" spans="1:22" ht="21" customHeight="1" x14ac:dyDescent="0.25">
      <c r="A42" s="9">
        <v>414</v>
      </c>
      <c r="B42" s="3"/>
      <c r="C42" s="4" t="s">
        <v>332</v>
      </c>
      <c r="D42" s="4" t="s">
        <v>169</v>
      </c>
      <c r="E42" s="4" t="s">
        <v>312</v>
      </c>
      <c r="F42" s="4" t="s">
        <v>342</v>
      </c>
      <c r="G42" s="4" t="s">
        <v>186</v>
      </c>
      <c r="H42" s="6" t="s">
        <v>346</v>
      </c>
      <c r="I42" s="4" t="s">
        <v>324</v>
      </c>
      <c r="J42" s="5"/>
      <c r="K42" s="5"/>
      <c r="L42" s="5"/>
      <c r="M42" s="5"/>
      <c r="N42" s="5"/>
      <c r="O42" s="5"/>
      <c r="P42" s="5"/>
      <c r="Q42" s="5"/>
      <c r="R42" s="2" t="s">
        <v>58</v>
      </c>
      <c r="S42" s="2" t="s">
        <v>19</v>
      </c>
      <c r="T42" s="2" t="s">
        <v>315</v>
      </c>
      <c r="U42" s="2" t="s">
        <v>102</v>
      </c>
      <c r="V42" s="2" t="s">
        <v>11</v>
      </c>
    </row>
    <row r="43" spans="1:22" ht="21.4" customHeight="1" x14ac:dyDescent="0.25">
      <c r="A43" s="9">
        <v>421</v>
      </c>
      <c r="B43" s="3"/>
      <c r="C43" s="4" t="s">
        <v>316</v>
      </c>
      <c r="D43" s="4" t="s">
        <v>169</v>
      </c>
      <c r="E43" s="4" t="s">
        <v>319</v>
      </c>
      <c r="F43" s="4" t="s">
        <v>342</v>
      </c>
      <c r="G43" s="4" t="s">
        <v>186</v>
      </c>
      <c r="H43" s="6" t="s">
        <v>314</v>
      </c>
      <c r="I43" s="4" t="s">
        <v>187</v>
      </c>
      <c r="J43" s="5"/>
      <c r="K43" s="5"/>
      <c r="L43" s="5"/>
      <c r="M43" s="5"/>
      <c r="N43" s="5"/>
      <c r="O43" s="5"/>
      <c r="P43" s="5"/>
      <c r="Q43" s="5"/>
      <c r="R43" s="2" t="s">
        <v>58</v>
      </c>
      <c r="S43" s="2" t="s">
        <v>40</v>
      </c>
      <c r="T43" s="2" t="s">
        <v>315</v>
      </c>
      <c r="U43" s="2" t="s">
        <v>86</v>
      </c>
      <c r="V43" s="2" t="s">
        <v>11</v>
      </c>
    </row>
    <row r="44" spans="1:22" ht="21" customHeight="1" x14ac:dyDescent="0.25">
      <c r="A44" s="9">
        <v>423</v>
      </c>
      <c r="B44" s="3"/>
      <c r="C44" s="4" t="s">
        <v>325</v>
      </c>
      <c r="D44" s="4" t="s">
        <v>189</v>
      </c>
      <c r="E44" s="4" t="s">
        <v>329</v>
      </c>
      <c r="F44" s="4" t="s">
        <v>335</v>
      </c>
      <c r="G44" s="4" t="s">
        <v>181</v>
      </c>
      <c r="H44" s="6" t="s">
        <v>314</v>
      </c>
      <c r="I44" s="4" t="s">
        <v>191</v>
      </c>
      <c r="J44" s="5"/>
      <c r="K44" s="5"/>
      <c r="L44" s="5"/>
      <c r="M44" s="5"/>
      <c r="N44" s="5"/>
      <c r="O44" s="5"/>
      <c r="P44" s="5"/>
      <c r="Q44" s="5"/>
      <c r="R44" s="2" t="s">
        <v>58</v>
      </c>
      <c r="S44" s="2" t="s">
        <v>89</v>
      </c>
      <c r="T44" s="2" t="s">
        <v>315</v>
      </c>
      <c r="U44" s="2" t="s">
        <v>93</v>
      </c>
      <c r="V44" s="2" t="s">
        <v>11</v>
      </c>
    </row>
    <row r="45" spans="1:22" ht="21" customHeight="1" x14ac:dyDescent="0.25">
      <c r="A45" s="9">
        <v>432</v>
      </c>
      <c r="B45" s="3"/>
      <c r="C45" s="4" t="s">
        <v>326</v>
      </c>
      <c r="D45" s="4" t="s">
        <v>172</v>
      </c>
      <c r="E45" s="4" t="s">
        <v>312</v>
      </c>
      <c r="F45" s="4" t="s">
        <v>342</v>
      </c>
      <c r="G45" s="4" t="s">
        <v>205</v>
      </c>
      <c r="H45" s="6" t="s">
        <v>346</v>
      </c>
      <c r="I45" s="4" t="s">
        <v>187</v>
      </c>
      <c r="J45" s="5"/>
      <c r="K45" s="5"/>
      <c r="L45" s="5"/>
      <c r="M45" s="5"/>
      <c r="N45" s="5"/>
      <c r="O45" s="5"/>
      <c r="P45" s="5"/>
      <c r="Q45" s="5"/>
      <c r="R45" s="2" t="s">
        <v>58</v>
      </c>
      <c r="S45" s="2" t="s">
        <v>115</v>
      </c>
      <c r="T45" s="2" t="s">
        <v>315</v>
      </c>
      <c r="U45" s="2" t="s">
        <v>357</v>
      </c>
      <c r="V45" s="2" t="s">
        <v>11</v>
      </c>
    </row>
    <row r="46" spans="1:22" ht="21" customHeight="1" x14ac:dyDescent="0.25">
      <c r="A46" s="9">
        <v>461</v>
      </c>
      <c r="B46" s="3"/>
      <c r="C46" s="4" t="s">
        <v>326</v>
      </c>
      <c r="D46" s="4" t="s">
        <v>169</v>
      </c>
      <c r="E46" s="4" t="s">
        <v>319</v>
      </c>
      <c r="F46" s="4" t="s">
        <v>173</v>
      </c>
      <c r="G46" s="6" t="s">
        <v>349</v>
      </c>
      <c r="H46" s="6" t="s">
        <v>198</v>
      </c>
      <c r="I46" s="5"/>
      <c r="J46" s="5"/>
      <c r="K46" s="5"/>
      <c r="L46" s="5"/>
      <c r="M46" s="5"/>
      <c r="N46" s="5"/>
      <c r="O46" s="5"/>
      <c r="P46" s="5"/>
      <c r="Q46" s="5"/>
      <c r="R46" s="2" t="s">
        <v>61</v>
      </c>
      <c r="S46" s="2" t="s">
        <v>106</v>
      </c>
      <c r="T46" s="2" t="s">
        <v>183</v>
      </c>
      <c r="U46" s="2" t="s">
        <v>39</v>
      </c>
      <c r="V46" s="2" t="s">
        <v>11</v>
      </c>
    </row>
    <row r="47" spans="1:22" ht="21" customHeight="1" x14ac:dyDescent="0.25">
      <c r="A47" s="9">
        <v>462</v>
      </c>
      <c r="B47" s="3"/>
      <c r="C47" s="4" t="s">
        <v>311</v>
      </c>
      <c r="D47" s="4" t="s">
        <v>169</v>
      </c>
      <c r="E47" s="4" t="s">
        <v>319</v>
      </c>
      <c r="F47" s="4" t="s">
        <v>327</v>
      </c>
      <c r="G47" s="4" t="s">
        <v>184</v>
      </c>
      <c r="H47" s="6" t="s">
        <v>346</v>
      </c>
      <c r="I47" s="4" t="s">
        <v>214</v>
      </c>
      <c r="J47" s="5"/>
      <c r="K47" s="5"/>
      <c r="L47" s="5"/>
      <c r="M47" s="5"/>
      <c r="N47" s="5"/>
      <c r="O47" s="5"/>
      <c r="P47" s="5"/>
      <c r="Q47" s="5"/>
      <c r="R47" s="2" t="s">
        <v>58</v>
      </c>
      <c r="S47" s="2" t="s">
        <v>352</v>
      </c>
      <c r="T47" s="2" t="s">
        <v>315</v>
      </c>
      <c r="U47" s="2" t="s">
        <v>207</v>
      </c>
      <c r="V47" s="2" t="s">
        <v>11</v>
      </c>
    </row>
    <row r="48" spans="1:22" ht="21" customHeight="1" x14ac:dyDescent="0.25">
      <c r="A48" s="9">
        <v>491</v>
      </c>
      <c r="B48" s="3"/>
      <c r="C48" s="4" t="s">
        <v>336</v>
      </c>
      <c r="D48" s="4" t="s">
        <v>174</v>
      </c>
      <c r="E48" s="4" t="s">
        <v>317</v>
      </c>
      <c r="F48" s="4" t="s">
        <v>177</v>
      </c>
      <c r="G48" s="6" t="s">
        <v>349</v>
      </c>
      <c r="H48" s="6" t="s">
        <v>178</v>
      </c>
      <c r="I48" s="5"/>
      <c r="J48" s="5"/>
      <c r="K48" s="5"/>
      <c r="L48" s="5"/>
      <c r="M48" s="5"/>
      <c r="N48" s="5"/>
      <c r="O48" s="5"/>
      <c r="P48" s="5"/>
      <c r="Q48" s="5"/>
      <c r="R48" s="2" t="s">
        <v>61</v>
      </c>
      <c r="S48" s="2" t="s">
        <v>25</v>
      </c>
      <c r="T48" s="2" t="s">
        <v>183</v>
      </c>
      <c r="U48" s="2" t="s">
        <v>69</v>
      </c>
      <c r="V48" s="2" t="s">
        <v>11</v>
      </c>
    </row>
    <row r="49" spans="1:22" ht="21" customHeight="1" x14ac:dyDescent="0.25">
      <c r="A49" s="9">
        <v>501</v>
      </c>
      <c r="B49" s="3"/>
      <c r="C49" s="4" t="s">
        <v>336</v>
      </c>
      <c r="D49" s="4" t="s">
        <v>174</v>
      </c>
      <c r="E49" s="4" t="s">
        <v>319</v>
      </c>
      <c r="F49" s="4" t="s">
        <v>313</v>
      </c>
      <c r="G49" s="4" t="s">
        <v>194</v>
      </c>
      <c r="H49" s="6" t="s">
        <v>216</v>
      </c>
      <c r="I49" s="4" t="s">
        <v>191</v>
      </c>
      <c r="J49" s="5"/>
      <c r="K49" s="5"/>
      <c r="L49" s="5"/>
      <c r="M49" s="5"/>
      <c r="N49" s="5"/>
      <c r="O49" s="5"/>
      <c r="P49" s="5"/>
      <c r="Q49" s="5"/>
      <c r="R49" s="2" t="s">
        <v>58</v>
      </c>
      <c r="S49" s="2" t="s">
        <v>36</v>
      </c>
      <c r="T49" s="2" t="s">
        <v>315</v>
      </c>
      <c r="U49" s="2" t="s">
        <v>56</v>
      </c>
      <c r="V49" s="2" t="s">
        <v>11</v>
      </c>
    </row>
    <row r="50" spans="1:22" ht="21" customHeight="1" x14ac:dyDescent="0.25">
      <c r="A50" s="9">
        <v>511</v>
      </c>
      <c r="B50" s="3"/>
      <c r="C50" s="4" t="s">
        <v>332</v>
      </c>
      <c r="D50" s="4" t="s">
        <v>169</v>
      </c>
      <c r="E50" s="4" t="s">
        <v>319</v>
      </c>
      <c r="F50" s="4" t="s">
        <v>342</v>
      </c>
      <c r="G50" s="4" t="s">
        <v>194</v>
      </c>
      <c r="H50" s="6" t="s">
        <v>346</v>
      </c>
      <c r="I50" s="4" t="s">
        <v>191</v>
      </c>
      <c r="J50" s="5"/>
      <c r="K50" s="5"/>
      <c r="L50" s="5"/>
      <c r="M50" s="5"/>
      <c r="N50" s="5"/>
      <c r="O50" s="5"/>
      <c r="P50" s="5"/>
      <c r="Q50" s="5"/>
      <c r="R50" s="2" t="s">
        <v>58</v>
      </c>
      <c r="S50" s="2" t="s">
        <v>28</v>
      </c>
      <c r="T50" s="2" t="s">
        <v>315</v>
      </c>
      <c r="U50" s="2" t="s">
        <v>57</v>
      </c>
      <c r="V50" s="2" t="s">
        <v>11</v>
      </c>
    </row>
    <row r="51" spans="1:22" ht="21" customHeight="1" x14ac:dyDescent="0.25">
      <c r="A51" s="9">
        <v>524</v>
      </c>
      <c r="B51" s="3"/>
      <c r="C51" s="4" t="s">
        <v>326</v>
      </c>
      <c r="D51" s="4" t="s">
        <v>172</v>
      </c>
      <c r="E51" s="4" t="s">
        <v>329</v>
      </c>
      <c r="F51" s="4" t="s">
        <v>342</v>
      </c>
      <c r="G51" s="4" t="s">
        <v>194</v>
      </c>
      <c r="H51" s="6" t="s">
        <v>216</v>
      </c>
      <c r="I51" s="4" t="s">
        <v>158</v>
      </c>
      <c r="J51" s="5"/>
      <c r="K51" s="5"/>
      <c r="L51" s="5"/>
      <c r="M51" s="5"/>
      <c r="N51" s="5"/>
      <c r="O51" s="5"/>
      <c r="P51" s="5"/>
      <c r="Q51" s="5"/>
      <c r="R51" s="2" t="s">
        <v>58</v>
      </c>
      <c r="S51" s="2" t="s">
        <v>44</v>
      </c>
      <c r="T51" s="2" t="s">
        <v>315</v>
      </c>
      <c r="U51" s="2" t="s">
        <v>15</v>
      </c>
      <c r="V51" s="2" t="s">
        <v>11</v>
      </c>
    </row>
    <row r="52" spans="1:22" ht="21" customHeight="1" x14ac:dyDescent="0.25">
      <c r="A52" s="9">
        <v>536</v>
      </c>
      <c r="B52" s="3"/>
      <c r="C52" s="4" t="s">
        <v>326</v>
      </c>
      <c r="D52" s="4" t="s">
        <v>174</v>
      </c>
      <c r="E52" s="4" t="s">
        <v>317</v>
      </c>
      <c r="F52" s="4" t="s">
        <v>335</v>
      </c>
      <c r="G52" s="4" t="s">
        <v>181</v>
      </c>
      <c r="H52" s="6" t="s">
        <v>314</v>
      </c>
      <c r="I52" s="4" t="s">
        <v>158</v>
      </c>
      <c r="J52" s="5"/>
      <c r="K52" s="5"/>
      <c r="L52" s="5"/>
      <c r="M52" s="5"/>
      <c r="N52" s="5"/>
      <c r="O52" s="5"/>
      <c r="P52" s="5"/>
      <c r="Q52" s="5"/>
      <c r="R52" s="2" t="s">
        <v>58</v>
      </c>
      <c r="S52" s="2" t="s">
        <v>67</v>
      </c>
      <c r="T52" s="2" t="s">
        <v>315</v>
      </c>
      <c r="U52" s="2" t="s">
        <v>188</v>
      </c>
      <c r="V52" s="2" t="s">
        <v>11</v>
      </c>
    </row>
    <row r="53" spans="1:22" ht="21" customHeight="1" x14ac:dyDescent="0.25">
      <c r="A53" s="9">
        <v>554</v>
      </c>
      <c r="B53" s="3"/>
      <c r="C53" s="4" t="s">
        <v>311</v>
      </c>
      <c r="D53" s="4" t="s">
        <v>169</v>
      </c>
      <c r="E53" s="4" t="s">
        <v>333</v>
      </c>
      <c r="F53" s="4" t="s">
        <v>203</v>
      </c>
      <c r="G53" s="6" t="s">
        <v>59</v>
      </c>
      <c r="H53" s="6" t="s">
        <v>198</v>
      </c>
      <c r="I53" s="5"/>
      <c r="J53" s="5"/>
      <c r="K53" s="5"/>
      <c r="L53" s="5"/>
      <c r="M53" s="5"/>
      <c r="N53" s="5"/>
      <c r="O53" s="5"/>
      <c r="P53" s="5"/>
      <c r="Q53" s="5"/>
      <c r="R53" s="2" t="s">
        <v>61</v>
      </c>
      <c r="S53" s="2" t="s">
        <v>18</v>
      </c>
      <c r="T53" s="2" t="s">
        <v>183</v>
      </c>
      <c r="U53" s="2" t="s">
        <v>197</v>
      </c>
      <c r="V53" s="2" t="s">
        <v>11</v>
      </c>
    </row>
    <row r="54" spans="1:22" ht="21" customHeight="1" x14ac:dyDescent="0.25">
      <c r="A54" s="9">
        <v>555</v>
      </c>
      <c r="B54" s="3"/>
      <c r="C54" s="4" t="s">
        <v>332</v>
      </c>
      <c r="D54" s="4" t="s">
        <v>210</v>
      </c>
      <c r="E54" s="4" t="s">
        <v>333</v>
      </c>
      <c r="F54" s="4" t="s">
        <v>192</v>
      </c>
      <c r="G54" s="6" t="s">
        <v>334</v>
      </c>
      <c r="H54" s="6" t="s">
        <v>204</v>
      </c>
      <c r="I54" s="5"/>
      <c r="J54" s="5"/>
      <c r="K54" s="5"/>
      <c r="L54" s="5"/>
      <c r="M54" s="5"/>
      <c r="N54" s="5"/>
      <c r="O54" s="5"/>
      <c r="P54" s="5"/>
      <c r="Q54" s="5"/>
      <c r="R54" s="2" t="s">
        <v>61</v>
      </c>
      <c r="S54" s="2" t="s">
        <v>211</v>
      </c>
      <c r="T54" s="2" t="s">
        <v>183</v>
      </c>
      <c r="U54" s="2" t="s">
        <v>212</v>
      </c>
      <c r="V54" s="2" t="s">
        <v>213</v>
      </c>
    </row>
    <row r="55" spans="1:22" ht="21" customHeight="1" x14ac:dyDescent="0.25">
      <c r="A55" s="9">
        <v>580</v>
      </c>
      <c r="B55" s="3"/>
      <c r="C55" s="4" t="s">
        <v>328</v>
      </c>
      <c r="D55" s="4" t="s">
        <v>172</v>
      </c>
      <c r="E55" s="4" t="s">
        <v>312</v>
      </c>
      <c r="F55" s="4" t="s">
        <v>313</v>
      </c>
      <c r="G55" s="4" t="s">
        <v>181</v>
      </c>
      <c r="H55" s="6" t="s">
        <v>314</v>
      </c>
      <c r="I55" s="4" t="s">
        <v>182</v>
      </c>
      <c r="J55" s="5"/>
      <c r="K55" s="5"/>
      <c r="L55" s="5"/>
      <c r="M55" s="5"/>
      <c r="N55" s="5"/>
      <c r="O55" s="5"/>
      <c r="P55" s="5"/>
      <c r="Q55" s="5"/>
      <c r="R55" s="2" t="s">
        <v>58</v>
      </c>
      <c r="S55" s="2" t="s">
        <v>84</v>
      </c>
      <c r="T55" s="2" t="s">
        <v>315</v>
      </c>
      <c r="U55" s="2" t="s">
        <v>71</v>
      </c>
      <c r="V55" s="2" t="s">
        <v>11</v>
      </c>
    </row>
    <row r="56" spans="1:22" ht="21" customHeight="1" x14ac:dyDescent="0.25">
      <c r="A56" s="9">
        <v>610</v>
      </c>
      <c r="B56" s="3"/>
      <c r="C56" s="4" t="s">
        <v>311</v>
      </c>
      <c r="D56" s="4" t="s">
        <v>174</v>
      </c>
      <c r="E56" s="4" t="s">
        <v>319</v>
      </c>
      <c r="F56" s="4" t="s">
        <v>313</v>
      </c>
      <c r="G56" s="4" t="s">
        <v>190</v>
      </c>
      <c r="H56" s="6" t="s">
        <v>346</v>
      </c>
      <c r="I56" s="4" t="s">
        <v>182</v>
      </c>
      <c r="J56" s="5"/>
      <c r="K56" s="5"/>
      <c r="L56" s="5"/>
      <c r="M56" s="5"/>
      <c r="N56" s="5"/>
      <c r="O56" s="5"/>
      <c r="P56" s="5"/>
      <c r="Q56" s="5"/>
      <c r="R56" s="2" t="s">
        <v>58</v>
      </c>
      <c r="S56" s="2" t="s">
        <v>73</v>
      </c>
      <c r="T56" s="2" t="s">
        <v>315</v>
      </c>
      <c r="U56" s="2" t="s">
        <v>41</v>
      </c>
      <c r="V56" s="2" t="s">
        <v>11</v>
      </c>
    </row>
    <row r="57" spans="1:22" ht="21" customHeight="1" x14ac:dyDescent="0.25">
      <c r="A57" s="9">
        <v>612</v>
      </c>
      <c r="B57" s="3"/>
      <c r="C57" s="4" t="s">
        <v>326</v>
      </c>
      <c r="D57" s="4" t="s">
        <v>169</v>
      </c>
      <c r="E57" s="4" t="s">
        <v>319</v>
      </c>
      <c r="F57" s="4" t="s">
        <v>327</v>
      </c>
      <c r="G57" s="4" t="s">
        <v>186</v>
      </c>
      <c r="H57" s="6" t="s">
        <v>216</v>
      </c>
      <c r="I57" s="4" t="s">
        <v>158</v>
      </c>
      <c r="J57" s="5"/>
      <c r="K57" s="5"/>
      <c r="L57" s="5"/>
      <c r="M57" s="5"/>
      <c r="N57" s="5"/>
      <c r="O57" s="5"/>
      <c r="P57" s="5"/>
      <c r="Q57" s="5"/>
      <c r="R57" s="2" t="s">
        <v>58</v>
      </c>
      <c r="S57" s="2" t="s">
        <v>107</v>
      </c>
      <c r="T57" s="2" t="s">
        <v>315</v>
      </c>
      <c r="U57" s="2" t="s">
        <v>26</v>
      </c>
      <c r="V57" s="2" t="s">
        <v>11</v>
      </c>
    </row>
    <row r="58" spans="1:22" ht="21" customHeight="1" x14ac:dyDescent="0.25">
      <c r="A58" s="9">
        <v>625</v>
      </c>
      <c r="B58" s="3"/>
      <c r="C58" s="4" t="s">
        <v>311</v>
      </c>
      <c r="D58" s="4" t="s">
        <v>174</v>
      </c>
      <c r="E58" s="4" t="s">
        <v>317</v>
      </c>
      <c r="F58" s="4" t="s">
        <v>335</v>
      </c>
      <c r="G58" s="4" t="s">
        <v>194</v>
      </c>
      <c r="H58" s="6" t="s">
        <v>346</v>
      </c>
      <c r="I58" s="4" t="s">
        <v>158</v>
      </c>
      <c r="J58" s="5"/>
      <c r="K58" s="5"/>
      <c r="L58" s="5"/>
      <c r="M58" s="5"/>
      <c r="N58" s="5"/>
      <c r="O58" s="5"/>
      <c r="P58" s="5"/>
      <c r="Q58" s="5"/>
      <c r="R58" s="2" t="s">
        <v>58</v>
      </c>
      <c r="S58" s="2" t="s">
        <v>44</v>
      </c>
      <c r="T58" s="2" t="s">
        <v>315</v>
      </c>
      <c r="U58" s="2" t="s">
        <v>23</v>
      </c>
      <c r="V58" s="2" t="s">
        <v>11</v>
      </c>
    </row>
    <row r="59" spans="1:22" ht="21" customHeight="1" x14ac:dyDescent="0.25">
      <c r="A59" s="9">
        <v>638</v>
      </c>
      <c r="B59" s="3"/>
      <c r="C59" s="4" t="s">
        <v>328</v>
      </c>
      <c r="D59" s="4" t="s">
        <v>174</v>
      </c>
      <c r="E59" s="4" t="s">
        <v>312</v>
      </c>
      <c r="F59" s="4" t="s">
        <v>318</v>
      </c>
      <c r="G59" s="4" t="s">
        <v>186</v>
      </c>
      <c r="H59" s="6" t="s">
        <v>314</v>
      </c>
      <c r="I59" s="4" t="s">
        <v>182</v>
      </c>
      <c r="J59" s="5"/>
      <c r="K59" s="5"/>
      <c r="L59" s="5"/>
      <c r="M59" s="5"/>
      <c r="N59" s="5"/>
      <c r="O59" s="5"/>
      <c r="P59" s="5"/>
      <c r="Q59" s="5"/>
      <c r="R59" s="2" t="s">
        <v>58</v>
      </c>
      <c r="S59" s="2" t="s">
        <v>71</v>
      </c>
      <c r="T59" s="2" t="s">
        <v>315</v>
      </c>
      <c r="U59" s="2" t="s">
        <v>25</v>
      </c>
      <c r="V59" s="2" t="s">
        <v>11</v>
      </c>
    </row>
    <row r="60" spans="1:22" ht="21" customHeight="1" x14ac:dyDescent="0.25">
      <c r="A60" s="9">
        <v>643</v>
      </c>
      <c r="B60" s="3"/>
      <c r="C60" s="4" t="s">
        <v>336</v>
      </c>
      <c r="D60" s="4" t="s">
        <v>176</v>
      </c>
      <c r="E60" s="4" t="s">
        <v>317</v>
      </c>
      <c r="F60" s="4" t="s">
        <v>318</v>
      </c>
      <c r="G60" s="4" t="s">
        <v>181</v>
      </c>
      <c r="H60" s="6" t="s">
        <v>314</v>
      </c>
      <c r="I60" s="4" t="s">
        <v>182</v>
      </c>
      <c r="J60" s="5"/>
      <c r="K60" s="5"/>
      <c r="L60" s="5"/>
      <c r="M60" s="5"/>
      <c r="N60" s="5"/>
      <c r="O60" s="5"/>
      <c r="P60" s="5"/>
      <c r="Q60" s="5"/>
      <c r="R60" s="2" t="s">
        <v>58</v>
      </c>
      <c r="S60" s="2" t="s">
        <v>9</v>
      </c>
      <c r="T60" s="2" t="s">
        <v>315</v>
      </c>
      <c r="U60" s="2" t="s">
        <v>261</v>
      </c>
      <c r="V60" s="2" t="s">
        <v>11</v>
      </c>
    </row>
    <row r="61" spans="1:22" ht="21" customHeight="1" x14ac:dyDescent="0.25">
      <c r="A61" s="9">
        <v>644</v>
      </c>
      <c r="B61" s="3"/>
      <c r="C61" s="4" t="s">
        <v>328</v>
      </c>
      <c r="D61" s="4" t="s">
        <v>189</v>
      </c>
      <c r="E61" s="4" t="s">
        <v>317</v>
      </c>
      <c r="F61" s="4" t="s">
        <v>318</v>
      </c>
      <c r="G61" s="4" t="s">
        <v>181</v>
      </c>
      <c r="H61" s="6" t="s">
        <v>314</v>
      </c>
      <c r="I61" s="4" t="s">
        <v>182</v>
      </c>
      <c r="J61" s="5"/>
      <c r="K61" s="5"/>
      <c r="L61" s="5"/>
      <c r="M61" s="5"/>
      <c r="N61" s="5"/>
      <c r="O61" s="5"/>
      <c r="P61" s="5"/>
      <c r="Q61" s="5"/>
      <c r="R61" s="2" t="s">
        <v>58</v>
      </c>
      <c r="S61" s="2" t="s">
        <v>125</v>
      </c>
      <c r="T61" s="2" t="s">
        <v>315</v>
      </c>
      <c r="U61" s="2" t="s">
        <v>196</v>
      </c>
      <c r="V61" s="2" t="s">
        <v>11</v>
      </c>
    </row>
    <row r="62" spans="1:22" ht="21" customHeight="1" x14ac:dyDescent="0.25">
      <c r="A62" s="9">
        <v>658</v>
      </c>
      <c r="B62" s="3"/>
      <c r="C62" s="4" t="s">
        <v>328</v>
      </c>
      <c r="D62" s="4" t="s">
        <v>174</v>
      </c>
      <c r="E62" s="4" t="s">
        <v>317</v>
      </c>
      <c r="F62" s="4" t="s">
        <v>335</v>
      </c>
      <c r="G62" s="4" t="s">
        <v>186</v>
      </c>
      <c r="H62" s="6" t="s">
        <v>347</v>
      </c>
      <c r="I62" s="4" t="s">
        <v>191</v>
      </c>
      <c r="J62" s="5"/>
      <c r="K62" s="5"/>
      <c r="L62" s="5"/>
      <c r="M62" s="5"/>
      <c r="N62" s="5"/>
      <c r="O62" s="5"/>
      <c r="P62" s="5"/>
      <c r="Q62" s="5"/>
      <c r="R62" s="2" t="s">
        <v>58</v>
      </c>
      <c r="S62" s="2" t="s">
        <v>104</v>
      </c>
      <c r="T62" s="2" t="s">
        <v>315</v>
      </c>
      <c r="U62" s="2" t="s">
        <v>133</v>
      </c>
      <c r="V62" s="2" t="s">
        <v>11</v>
      </c>
    </row>
    <row r="63" spans="1:22" ht="21" customHeight="1" x14ac:dyDescent="0.25">
      <c r="A63" s="9">
        <v>676</v>
      </c>
      <c r="B63" s="3"/>
      <c r="C63" s="4" t="s">
        <v>326</v>
      </c>
      <c r="D63" s="4" t="s">
        <v>174</v>
      </c>
      <c r="E63" s="4" t="s">
        <v>312</v>
      </c>
      <c r="F63" s="4" t="s">
        <v>327</v>
      </c>
      <c r="G63" s="4" t="s">
        <v>205</v>
      </c>
      <c r="H63" s="6" t="s">
        <v>216</v>
      </c>
      <c r="I63" s="4" t="s">
        <v>187</v>
      </c>
      <c r="J63" s="5"/>
      <c r="K63" s="5"/>
      <c r="L63" s="5"/>
      <c r="M63" s="5"/>
      <c r="N63" s="5"/>
      <c r="O63" s="5"/>
      <c r="P63" s="5"/>
      <c r="Q63" s="5"/>
      <c r="R63" s="2" t="s">
        <v>58</v>
      </c>
      <c r="S63" s="2" t="s">
        <v>115</v>
      </c>
      <c r="T63" s="2" t="s">
        <v>315</v>
      </c>
      <c r="U63" s="2" t="s">
        <v>23</v>
      </c>
      <c r="V63" s="2" t="s">
        <v>11</v>
      </c>
    </row>
    <row r="64" spans="1:22" ht="21" customHeight="1" x14ac:dyDescent="0.25">
      <c r="A64" s="9">
        <v>679</v>
      </c>
      <c r="B64" s="3"/>
      <c r="C64" s="4" t="s">
        <v>316</v>
      </c>
      <c r="D64" s="4" t="s">
        <v>176</v>
      </c>
      <c r="E64" s="4" t="s">
        <v>317</v>
      </c>
      <c r="F64" s="4" t="s">
        <v>318</v>
      </c>
      <c r="G64" s="4" t="s">
        <v>181</v>
      </c>
      <c r="H64" s="6" t="s">
        <v>314</v>
      </c>
      <c r="I64" s="4" t="s">
        <v>182</v>
      </c>
      <c r="J64" s="5"/>
      <c r="K64" s="5"/>
      <c r="L64" s="5"/>
      <c r="M64" s="5"/>
      <c r="N64" s="5"/>
      <c r="O64" s="5"/>
      <c r="P64" s="5"/>
      <c r="Q64" s="5"/>
      <c r="R64" s="2" t="s">
        <v>58</v>
      </c>
      <c r="S64" s="2" t="s">
        <v>125</v>
      </c>
      <c r="T64" s="2" t="s">
        <v>315</v>
      </c>
      <c r="U64" s="2" t="s">
        <v>117</v>
      </c>
      <c r="V64" s="2" t="s">
        <v>11</v>
      </c>
    </row>
    <row r="65" spans="1:22" ht="21" customHeight="1" x14ac:dyDescent="0.25">
      <c r="A65" s="9">
        <v>701</v>
      </c>
      <c r="B65" s="3"/>
      <c r="C65" s="4" t="s">
        <v>311</v>
      </c>
      <c r="D65" s="4" t="s">
        <v>172</v>
      </c>
      <c r="E65" s="4" t="s">
        <v>312</v>
      </c>
      <c r="F65" s="4" t="s">
        <v>335</v>
      </c>
      <c r="G65" s="4" t="s">
        <v>186</v>
      </c>
      <c r="H65" s="6" t="s">
        <v>347</v>
      </c>
      <c r="I65" s="4" t="s">
        <v>187</v>
      </c>
      <c r="J65" s="5"/>
      <c r="K65" s="5"/>
      <c r="L65" s="5"/>
      <c r="M65" s="5"/>
      <c r="N65" s="5"/>
      <c r="O65" s="5"/>
      <c r="P65" s="5"/>
      <c r="Q65" s="5"/>
      <c r="R65" s="2" t="s">
        <v>58</v>
      </c>
      <c r="S65" s="2" t="s">
        <v>39</v>
      </c>
      <c r="T65" s="2" t="s">
        <v>315</v>
      </c>
      <c r="U65" s="2" t="s">
        <v>68</v>
      </c>
      <c r="V65" s="2" t="s">
        <v>11</v>
      </c>
    </row>
    <row r="66" spans="1:22" ht="21" customHeight="1" x14ac:dyDescent="0.25">
      <c r="A66" s="9">
        <v>707</v>
      </c>
      <c r="B66" s="3"/>
      <c r="C66" s="4" t="s">
        <v>316</v>
      </c>
      <c r="D66" s="4" t="s">
        <v>172</v>
      </c>
      <c r="E66" s="4" t="s">
        <v>329</v>
      </c>
      <c r="F66" s="4" t="s">
        <v>335</v>
      </c>
      <c r="G66" s="4" t="s">
        <v>186</v>
      </c>
      <c r="H66" s="6" t="s">
        <v>314</v>
      </c>
      <c r="I66" s="4" t="s">
        <v>158</v>
      </c>
      <c r="J66" s="5"/>
      <c r="K66" s="5"/>
      <c r="L66" s="5"/>
      <c r="M66" s="5"/>
      <c r="N66" s="5"/>
      <c r="O66" s="5"/>
      <c r="P66" s="5"/>
      <c r="Q66" s="5"/>
      <c r="R66" s="2" t="s">
        <v>58</v>
      </c>
      <c r="S66" s="2" t="s">
        <v>86</v>
      </c>
      <c r="T66" s="2" t="s">
        <v>315</v>
      </c>
      <c r="U66" s="2" t="s">
        <v>118</v>
      </c>
      <c r="V66" s="2" t="s">
        <v>11</v>
      </c>
    </row>
    <row r="67" spans="1:22" ht="21" customHeight="1" x14ac:dyDescent="0.25">
      <c r="A67" s="9">
        <v>713</v>
      </c>
      <c r="B67" s="3"/>
      <c r="C67" s="4" t="s">
        <v>316</v>
      </c>
      <c r="D67" s="4" t="s">
        <v>169</v>
      </c>
      <c r="E67" s="4" t="s">
        <v>312</v>
      </c>
      <c r="F67" s="4" t="s">
        <v>345</v>
      </c>
      <c r="G67" s="4" t="s">
        <v>194</v>
      </c>
      <c r="H67" s="6" t="s">
        <v>346</v>
      </c>
      <c r="I67" s="4" t="s">
        <v>187</v>
      </c>
      <c r="J67" s="5"/>
      <c r="K67" s="5"/>
      <c r="L67" s="5"/>
      <c r="M67" s="5"/>
      <c r="N67" s="5"/>
      <c r="O67" s="5"/>
      <c r="P67" s="5"/>
      <c r="Q67" s="5"/>
      <c r="R67" s="2" t="s">
        <v>58</v>
      </c>
      <c r="S67" s="2" t="s">
        <v>39</v>
      </c>
      <c r="T67" s="2" t="s">
        <v>315</v>
      </c>
      <c r="U67" s="2" t="s">
        <v>122</v>
      </c>
      <c r="V67" s="2" t="s">
        <v>11</v>
      </c>
    </row>
    <row r="68" spans="1:22" ht="21" customHeight="1" x14ac:dyDescent="0.25">
      <c r="A68" s="9">
        <v>723</v>
      </c>
      <c r="B68" s="3"/>
      <c r="C68" s="4" t="s">
        <v>316</v>
      </c>
      <c r="D68" s="4" t="s">
        <v>176</v>
      </c>
      <c r="E68" s="4" t="s">
        <v>317</v>
      </c>
      <c r="F68" s="4" t="s">
        <v>330</v>
      </c>
      <c r="G68" s="4" t="s">
        <v>181</v>
      </c>
      <c r="H68" s="6" t="s">
        <v>314</v>
      </c>
      <c r="I68" s="4" t="s">
        <v>191</v>
      </c>
      <c r="J68" s="5"/>
      <c r="K68" s="5"/>
      <c r="L68" s="5"/>
      <c r="M68" s="5"/>
      <c r="N68" s="5"/>
      <c r="O68" s="5"/>
      <c r="P68" s="5"/>
      <c r="Q68" s="5"/>
      <c r="R68" s="2" t="s">
        <v>58</v>
      </c>
      <c r="S68" s="2" t="s">
        <v>66</v>
      </c>
      <c r="T68" s="2" t="s">
        <v>315</v>
      </c>
      <c r="U68" s="2" t="s">
        <v>148</v>
      </c>
      <c r="V68" s="2" t="s">
        <v>11</v>
      </c>
    </row>
    <row r="69" spans="1:22" ht="21.4" customHeight="1" x14ac:dyDescent="0.25">
      <c r="A69" s="9">
        <v>740</v>
      </c>
      <c r="B69" s="3"/>
      <c r="C69" s="4" t="s">
        <v>326</v>
      </c>
      <c r="D69" s="4" t="s">
        <v>172</v>
      </c>
      <c r="E69" s="4" t="s">
        <v>312</v>
      </c>
      <c r="F69" s="4" t="s">
        <v>342</v>
      </c>
      <c r="G69" s="4" t="s">
        <v>186</v>
      </c>
      <c r="H69" s="6" t="s">
        <v>216</v>
      </c>
      <c r="I69" s="4" t="s">
        <v>187</v>
      </c>
      <c r="J69" s="5"/>
      <c r="K69" s="5"/>
      <c r="L69" s="5"/>
      <c r="M69" s="5"/>
      <c r="N69" s="5"/>
      <c r="O69" s="5"/>
      <c r="P69" s="5"/>
      <c r="Q69" s="5"/>
      <c r="R69" s="2" t="s">
        <v>58</v>
      </c>
      <c r="S69" s="2" t="s">
        <v>39</v>
      </c>
      <c r="T69" s="2" t="s">
        <v>315</v>
      </c>
      <c r="U69" s="2" t="s">
        <v>160</v>
      </c>
      <c r="V69" s="2" t="s">
        <v>11</v>
      </c>
    </row>
    <row r="70" spans="1:22" ht="21" customHeight="1" x14ac:dyDescent="0.25">
      <c r="A70" s="9">
        <v>754</v>
      </c>
      <c r="B70" s="3"/>
      <c r="C70" s="4" t="s">
        <v>328</v>
      </c>
      <c r="D70" s="4" t="s">
        <v>174</v>
      </c>
      <c r="E70" s="4" t="s">
        <v>329</v>
      </c>
      <c r="F70" s="4" t="s">
        <v>173</v>
      </c>
      <c r="G70" s="6" t="s">
        <v>349</v>
      </c>
      <c r="H70" s="6" t="s">
        <v>175</v>
      </c>
      <c r="I70" s="5"/>
      <c r="J70" s="5"/>
      <c r="K70" s="5"/>
      <c r="L70" s="5"/>
      <c r="M70" s="5"/>
      <c r="N70" s="5"/>
      <c r="O70" s="5"/>
      <c r="P70" s="5"/>
      <c r="Q70" s="5"/>
      <c r="R70" s="2" t="s">
        <v>61</v>
      </c>
      <c r="S70" s="2" t="s">
        <v>122</v>
      </c>
      <c r="T70" s="2" t="s">
        <v>183</v>
      </c>
      <c r="U70" s="2" t="s">
        <v>133</v>
      </c>
      <c r="V70" s="2" t="s">
        <v>11</v>
      </c>
    </row>
    <row r="71" spans="1:22" ht="21" customHeight="1" x14ac:dyDescent="0.25">
      <c r="A71" s="9">
        <v>763</v>
      </c>
      <c r="B71" s="3"/>
      <c r="C71" s="4" t="s">
        <v>316</v>
      </c>
      <c r="D71" s="4" t="s">
        <v>172</v>
      </c>
      <c r="E71" s="4" t="s">
        <v>329</v>
      </c>
      <c r="F71" s="4" t="s">
        <v>313</v>
      </c>
      <c r="G71" s="4" t="s">
        <v>194</v>
      </c>
      <c r="H71" s="6" t="s">
        <v>314</v>
      </c>
      <c r="I71" s="4" t="s">
        <v>187</v>
      </c>
      <c r="J71" s="5"/>
      <c r="K71" s="5"/>
      <c r="L71" s="5"/>
      <c r="M71" s="5"/>
      <c r="N71" s="5"/>
      <c r="O71" s="5"/>
      <c r="P71" s="5"/>
      <c r="Q71" s="5"/>
      <c r="R71" s="2" t="s">
        <v>58</v>
      </c>
      <c r="S71" s="2" t="s">
        <v>37</v>
      </c>
      <c r="T71" s="2" t="s">
        <v>315</v>
      </c>
      <c r="U71" s="2" t="s">
        <v>122</v>
      </c>
      <c r="V71" s="2" t="s">
        <v>11</v>
      </c>
    </row>
    <row r="72" spans="1:22" ht="21" customHeight="1" x14ac:dyDescent="0.25">
      <c r="A72" s="9">
        <v>769</v>
      </c>
      <c r="B72" s="3"/>
      <c r="C72" s="4" t="s">
        <v>336</v>
      </c>
      <c r="D72" s="4" t="s">
        <v>174</v>
      </c>
      <c r="E72" s="4" t="s">
        <v>317</v>
      </c>
      <c r="F72" s="4" t="s">
        <v>335</v>
      </c>
      <c r="G72" s="4" t="s">
        <v>181</v>
      </c>
      <c r="H72" s="6" t="s">
        <v>314</v>
      </c>
      <c r="I72" s="4" t="s">
        <v>182</v>
      </c>
      <c r="J72" s="5"/>
      <c r="K72" s="5"/>
      <c r="L72" s="5"/>
      <c r="M72" s="5"/>
      <c r="N72" s="5"/>
      <c r="O72" s="5"/>
      <c r="P72" s="5"/>
      <c r="Q72" s="5"/>
      <c r="R72" s="2" t="s">
        <v>58</v>
      </c>
      <c r="S72" s="2" t="s">
        <v>66</v>
      </c>
      <c r="T72" s="2" t="s">
        <v>315</v>
      </c>
      <c r="U72" s="2" t="s">
        <v>117</v>
      </c>
      <c r="V72" s="2" t="s">
        <v>11</v>
      </c>
    </row>
    <row r="73" spans="1:22" ht="21" customHeight="1" x14ac:dyDescent="0.25">
      <c r="A73" s="9">
        <v>770</v>
      </c>
      <c r="B73" s="3"/>
      <c r="C73" s="4" t="s">
        <v>328</v>
      </c>
      <c r="D73" s="4" t="s">
        <v>174</v>
      </c>
      <c r="E73" s="4" t="s">
        <v>317</v>
      </c>
      <c r="F73" s="4" t="s">
        <v>330</v>
      </c>
      <c r="G73" s="4" t="s">
        <v>181</v>
      </c>
      <c r="H73" s="6" t="s">
        <v>314</v>
      </c>
      <c r="I73" s="4" t="s">
        <v>182</v>
      </c>
      <c r="J73" s="5"/>
      <c r="K73" s="5"/>
      <c r="L73" s="5"/>
      <c r="M73" s="5"/>
      <c r="N73" s="5"/>
      <c r="O73" s="5"/>
      <c r="P73" s="5"/>
      <c r="Q73" s="5"/>
      <c r="R73" s="2" t="s">
        <v>58</v>
      </c>
      <c r="S73" s="2" t="s">
        <v>66</v>
      </c>
      <c r="T73" s="2" t="s">
        <v>315</v>
      </c>
      <c r="U73" s="2" t="s">
        <v>96</v>
      </c>
      <c r="V73" s="2" t="s">
        <v>11</v>
      </c>
    </row>
    <row r="74" spans="1:22" ht="21" customHeight="1" x14ac:dyDescent="0.25">
      <c r="A74" s="9">
        <v>773</v>
      </c>
      <c r="B74" s="3"/>
      <c r="C74" s="4" t="s">
        <v>311</v>
      </c>
      <c r="D74" s="4" t="s">
        <v>172</v>
      </c>
      <c r="E74" s="4" t="s">
        <v>329</v>
      </c>
      <c r="F74" s="4" t="s">
        <v>342</v>
      </c>
      <c r="G74" s="4" t="s">
        <v>186</v>
      </c>
      <c r="H74" s="6" t="s">
        <v>314</v>
      </c>
      <c r="I74" s="4" t="s">
        <v>191</v>
      </c>
      <c r="J74" s="5"/>
      <c r="K74" s="5"/>
      <c r="L74" s="5"/>
      <c r="M74" s="5"/>
      <c r="N74" s="5"/>
      <c r="O74" s="5"/>
      <c r="P74" s="5"/>
      <c r="Q74" s="5"/>
      <c r="R74" s="2" t="s">
        <v>58</v>
      </c>
      <c r="S74" s="2" t="s">
        <v>73</v>
      </c>
      <c r="T74" s="2" t="s">
        <v>315</v>
      </c>
      <c r="U74" s="2" t="s">
        <v>86</v>
      </c>
      <c r="V74" s="2" t="s">
        <v>11</v>
      </c>
    </row>
    <row r="75" spans="1:22" ht="21" customHeight="1" x14ac:dyDescent="0.25">
      <c r="A75" s="9">
        <v>783</v>
      </c>
      <c r="B75" s="3"/>
      <c r="C75" s="4" t="s">
        <v>326</v>
      </c>
      <c r="D75" s="4" t="s">
        <v>189</v>
      </c>
      <c r="E75" s="4" t="s">
        <v>312</v>
      </c>
      <c r="F75" s="4" t="s">
        <v>342</v>
      </c>
      <c r="G75" s="4" t="s">
        <v>194</v>
      </c>
      <c r="H75" s="6" t="s">
        <v>347</v>
      </c>
      <c r="I75" s="4" t="s">
        <v>191</v>
      </c>
      <c r="J75" s="5"/>
      <c r="K75" s="5"/>
      <c r="L75" s="5"/>
      <c r="M75" s="5"/>
      <c r="N75" s="5"/>
      <c r="O75" s="5"/>
      <c r="P75" s="5"/>
      <c r="Q75" s="5"/>
      <c r="R75" s="2" t="s">
        <v>58</v>
      </c>
      <c r="S75" s="2" t="s">
        <v>43</v>
      </c>
      <c r="T75" s="2" t="s">
        <v>315</v>
      </c>
      <c r="U75" s="2" t="s">
        <v>127</v>
      </c>
      <c r="V75" s="2" t="s">
        <v>11</v>
      </c>
    </row>
    <row r="76" spans="1:22" ht="21" customHeight="1" x14ac:dyDescent="0.25">
      <c r="A76" s="9">
        <v>796</v>
      </c>
      <c r="B76" s="3"/>
      <c r="C76" s="4" t="s">
        <v>326</v>
      </c>
      <c r="D76" s="4" t="s">
        <v>169</v>
      </c>
      <c r="E76" s="4" t="s">
        <v>333</v>
      </c>
      <c r="F76" s="4" t="s">
        <v>327</v>
      </c>
      <c r="G76" s="4" t="s">
        <v>351</v>
      </c>
      <c r="H76" s="4" t="s">
        <v>157</v>
      </c>
      <c r="I76" s="4" t="s">
        <v>334</v>
      </c>
      <c r="J76" s="6" t="s">
        <v>204</v>
      </c>
      <c r="K76" s="5"/>
      <c r="L76" s="5"/>
      <c r="M76" s="5"/>
      <c r="N76" s="5"/>
      <c r="O76" s="5"/>
      <c r="P76" s="5"/>
      <c r="Q76" s="5"/>
      <c r="R76" s="2" t="s">
        <v>114</v>
      </c>
      <c r="S76" s="2" t="s">
        <v>352</v>
      </c>
      <c r="T76" s="2" t="s">
        <v>315</v>
      </c>
      <c r="U76" s="2" t="s">
        <v>353</v>
      </c>
      <c r="V76" s="2" t="s">
        <v>11</v>
      </c>
    </row>
    <row r="77" spans="1:22" ht="21" customHeight="1" x14ac:dyDescent="0.25">
      <c r="A77" s="9">
        <v>807</v>
      </c>
      <c r="B77" s="3"/>
      <c r="C77" s="4" t="s">
        <v>316</v>
      </c>
      <c r="D77" s="4" t="s">
        <v>174</v>
      </c>
      <c r="E77" s="4" t="s">
        <v>317</v>
      </c>
      <c r="F77" s="4" t="s">
        <v>335</v>
      </c>
      <c r="G77" s="4" t="s">
        <v>181</v>
      </c>
      <c r="H77" s="6" t="s">
        <v>347</v>
      </c>
      <c r="I77" s="4" t="s">
        <v>187</v>
      </c>
      <c r="J77" s="5"/>
      <c r="K77" s="5"/>
      <c r="L77" s="5"/>
      <c r="M77" s="5"/>
      <c r="N77" s="5"/>
      <c r="O77" s="5"/>
      <c r="P77" s="5"/>
      <c r="Q77" s="5"/>
      <c r="R77" s="2" t="s">
        <v>58</v>
      </c>
      <c r="S77" s="2" t="s">
        <v>104</v>
      </c>
      <c r="T77" s="2" t="s">
        <v>315</v>
      </c>
      <c r="U77" s="2" t="s">
        <v>93</v>
      </c>
      <c r="V77" s="2" t="s">
        <v>11</v>
      </c>
    </row>
    <row r="78" spans="1:22" ht="21" customHeight="1" x14ac:dyDescent="0.25">
      <c r="A78" s="9">
        <v>812</v>
      </c>
      <c r="B78" s="3"/>
      <c r="C78" s="4" t="s">
        <v>326</v>
      </c>
      <c r="D78" s="4" t="s">
        <v>174</v>
      </c>
      <c r="E78" s="4" t="s">
        <v>317</v>
      </c>
      <c r="F78" s="4" t="s">
        <v>335</v>
      </c>
      <c r="G78" s="4" t="s">
        <v>186</v>
      </c>
      <c r="H78" s="6" t="s">
        <v>216</v>
      </c>
      <c r="I78" s="4" t="s">
        <v>191</v>
      </c>
      <c r="J78" s="5"/>
      <c r="K78" s="5"/>
      <c r="L78" s="5"/>
      <c r="M78" s="5"/>
      <c r="N78" s="5"/>
      <c r="O78" s="5"/>
      <c r="P78" s="5"/>
      <c r="Q78" s="5"/>
      <c r="R78" s="2" t="s">
        <v>58</v>
      </c>
      <c r="S78" s="2" t="s">
        <v>37</v>
      </c>
      <c r="T78" s="2" t="s">
        <v>315</v>
      </c>
      <c r="U78" s="2" t="s">
        <v>37</v>
      </c>
      <c r="V78" s="2" t="s">
        <v>11</v>
      </c>
    </row>
    <row r="79" spans="1:22" ht="21" customHeight="1" x14ac:dyDescent="0.25">
      <c r="A79" s="9">
        <v>830</v>
      </c>
      <c r="B79" s="3"/>
      <c r="C79" s="4" t="s">
        <v>311</v>
      </c>
      <c r="D79" s="4" t="s">
        <v>169</v>
      </c>
      <c r="E79" s="4" t="s">
        <v>312</v>
      </c>
      <c r="F79" s="4" t="s">
        <v>342</v>
      </c>
      <c r="G79" s="4" t="s">
        <v>194</v>
      </c>
      <c r="H79" s="6" t="s">
        <v>346</v>
      </c>
      <c r="I79" s="4" t="s">
        <v>158</v>
      </c>
      <c r="J79" s="5"/>
      <c r="K79" s="5"/>
      <c r="L79" s="5"/>
      <c r="M79" s="5"/>
      <c r="N79" s="5"/>
      <c r="O79" s="5"/>
      <c r="P79" s="5"/>
      <c r="Q79" s="5"/>
      <c r="R79" s="2" t="s">
        <v>58</v>
      </c>
      <c r="S79" s="2" t="s">
        <v>126</v>
      </c>
      <c r="T79" s="2" t="s">
        <v>315</v>
      </c>
      <c r="U79" s="2" t="s">
        <v>354</v>
      </c>
      <c r="V79" s="2" t="s">
        <v>11</v>
      </c>
    </row>
    <row r="80" spans="1:22" ht="21" customHeight="1" x14ac:dyDescent="0.25">
      <c r="A80" s="9">
        <v>831</v>
      </c>
      <c r="B80" s="3"/>
      <c r="C80" s="4" t="s">
        <v>328</v>
      </c>
      <c r="D80" s="4" t="s">
        <v>174</v>
      </c>
      <c r="E80" s="4" t="s">
        <v>329</v>
      </c>
      <c r="F80" s="4" t="s">
        <v>327</v>
      </c>
      <c r="G80" s="4" t="s">
        <v>186</v>
      </c>
      <c r="H80" s="6" t="s">
        <v>216</v>
      </c>
      <c r="I80" s="4" t="s">
        <v>158</v>
      </c>
      <c r="J80" s="5"/>
      <c r="K80" s="5"/>
      <c r="L80" s="5"/>
      <c r="M80" s="5"/>
      <c r="N80" s="5"/>
      <c r="O80" s="5"/>
      <c r="P80" s="5"/>
      <c r="Q80" s="5"/>
      <c r="R80" s="2" t="s">
        <v>58</v>
      </c>
      <c r="S80" s="2" t="s">
        <v>40</v>
      </c>
      <c r="T80" s="2" t="s">
        <v>315</v>
      </c>
      <c r="U80" s="2" t="s">
        <v>127</v>
      </c>
      <c r="V80" s="2" t="s">
        <v>11</v>
      </c>
    </row>
    <row r="81" spans="1:22" ht="21" customHeight="1" x14ac:dyDescent="0.25">
      <c r="A81" s="9">
        <v>833</v>
      </c>
      <c r="B81" s="3"/>
      <c r="C81" s="4" t="s">
        <v>328</v>
      </c>
      <c r="D81" s="4" t="s">
        <v>174</v>
      </c>
      <c r="E81" s="4" t="s">
        <v>329</v>
      </c>
      <c r="F81" s="4" t="s">
        <v>335</v>
      </c>
      <c r="G81" s="4" t="s">
        <v>186</v>
      </c>
      <c r="H81" s="6" t="s">
        <v>216</v>
      </c>
      <c r="I81" s="4" t="s">
        <v>187</v>
      </c>
      <c r="J81" s="5"/>
      <c r="K81" s="5"/>
      <c r="L81" s="5"/>
      <c r="M81" s="5"/>
      <c r="N81" s="5"/>
      <c r="O81" s="5"/>
      <c r="P81" s="5"/>
      <c r="Q81" s="5"/>
      <c r="R81" s="2" t="s">
        <v>58</v>
      </c>
      <c r="S81" s="2" t="s">
        <v>37</v>
      </c>
      <c r="T81" s="2" t="s">
        <v>315</v>
      </c>
      <c r="U81" s="2" t="s">
        <v>15</v>
      </c>
      <c r="V81" s="2" t="s">
        <v>11</v>
      </c>
    </row>
    <row r="82" spans="1:22" ht="21" customHeight="1" x14ac:dyDescent="0.25">
      <c r="A82" s="9">
        <v>841</v>
      </c>
      <c r="B82" s="3"/>
      <c r="C82" s="4" t="s">
        <v>325</v>
      </c>
      <c r="D82" s="4" t="s">
        <v>176</v>
      </c>
      <c r="E82" s="4" t="s">
        <v>329</v>
      </c>
      <c r="F82" s="4" t="s">
        <v>330</v>
      </c>
      <c r="G82" s="4" t="s">
        <v>186</v>
      </c>
      <c r="H82" s="6" t="s">
        <v>314</v>
      </c>
      <c r="I82" s="4" t="s">
        <v>187</v>
      </c>
      <c r="J82" s="5"/>
      <c r="K82" s="5"/>
      <c r="L82" s="5"/>
      <c r="M82" s="5"/>
      <c r="N82" s="5"/>
      <c r="O82" s="5"/>
      <c r="P82" s="5"/>
      <c r="Q82" s="5"/>
      <c r="R82" s="2" t="s">
        <v>58</v>
      </c>
      <c r="S82" s="2" t="s">
        <v>89</v>
      </c>
      <c r="T82" s="2" t="s">
        <v>315</v>
      </c>
      <c r="U82" s="2" t="s">
        <v>98</v>
      </c>
      <c r="V82" s="2" t="s">
        <v>11</v>
      </c>
    </row>
    <row r="83" spans="1:22" ht="21" customHeight="1" x14ac:dyDescent="0.25">
      <c r="A83" s="9">
        <v>854</v>
      </c>
      <c r="B83" s="3"/>
      <c r="C83" s="4" t="s">
        <v>326</v>
      </c>
      <c r="D83" s="4" t="s">
        <v>174</v>
      </c>
      <c r="E83" s="4" t="s">
        <v>319</v>
      </c>
      <c r="F83" s="4" t="s">
        <v>335</v>
      </c>
      <c r="G83" s="4" t="s">
        <v>190</v>
      </c>
      <c r="H83" s="6" t="s">
        <v>314</v>
      </c>
      <c r="I83" s="4" t="s">
        <v>187</v>
      </c>
      <c r="J83" s="5"/>
      <c r="K83" s="5"/>
      <c r="L83" s="5"/>
      <c r="M83" s="5"/>
      <c r="N83" s="5"/>
      <c r="O83" s="5"/>
      <c r="P83" s="5"/>
      <c r="Q83" s="5"/>
      <c r="R83" s="2" t="s">
        <v>58</v>
      </c>
      <c r="S83" s="2" t="s">
        <v>86</v>
      </c>
      <c r="T83" s="2" t="s">
        <v>315</v>
      </c>
      <c r="U83" s="2" t="s">
        <v>64</v>
      </c>
      <c r="V83" s="2" t="s">
        <v>11</v>
      </c>
    </row>
    <row r="84" spans="1:22" ht="21" customHeight="1" x14ac:dyDescent="0.25">
      <c r="A84" s="9">
        <v>855</v>
      </c>
      <c r="B84" s="3"/>
      <c r="C84" s="4" t="s">
        <v>326</v>
      </c>
      <c r="D84" s="4" t="s">
        <v>174</v>
      </c>
      <c r="E84" s="4" t="s">
        <v>329</v>
      </c>
      <c r="F84" s="4" t="s">
        <v>313</v>
      </c>
      <c r="G84" s="4" t="s">
        <v>186</v>
      </c>
      <c r="H84" s="6" t="s">
        <v>347</v>
      </c>
      <c r="I84" s="4" t="s">
        <v>182</v>
      </c>
      <c r="J84" s="5"/>
      <c r="K84" s="5"/>
      <c r="L84" s="5"/>
      <c r="M84" s="5"/>
      <c r="N84" s="5"/>
      <c r="O84" s="5"/>
      <c r="P84" s="5"/>
      <c r="Q84" s="5"/>
      <c r="R84" s="2" t="s">
        <v>58</v>
      </c>
      <c r="S84" s="2" t="s">
        <v>67</v>
      </c>
      <c r="T84" s="2" t="s">
        <v>315</v>
      </c>
      <c r="U84" s="2" t="s">
        <v>272</v>
      </c>
      <c r="V84" s="2" t="s">
        <v>11</v>
      </c>
    </row>
    <row r="85" spans="1:22" ht="21" customHeight="1" x14ac:dyDescent="0.25">
      <c r="A85" s="9">
        <v>856</v>
      </c>
      <c r="B85" s="3"/>
      <c r="C85" s="4" t="s">
        <v>326</v>
      </c>
      <c r="D85" s="4" t="s">
        <v>172</v>
      </c>
      <c r="E85" s="4" t="s">
        <v>312</v>
      </c>
      <c r="F85" s="4" t="s">
        <v>335</v>
      </c>
      <c r="G85" s="4" t="s">
        <v>190</v>
      </c>
      <c r="H85" s="6" t="s">
        <v>314</v>
      </c>
      <c r="I85" s="4" t="s">
        <v>182</v>
      </c>
      <c r="J85" s="5"/>
      <c r="K85" s="5"/>
      <c r="L85" s="5"/>
      <c r="M85" s="5"/>
      <c r="N85" s="5"/>
      <c r="O85" s="5"/>
      <c r="P85" s="5"/>
      <c r="Q85" s="5"/>
      <c r="R85" s="2" t="s">
        <v>58</v>
      </c>
      <c r="S85" s="2" t="s">
        <v>36</v>
      </c>
      <c r="T85" s="2" t="s">
        <v>315</v>
      </c>
      <c r="U85" s="2" t="s">
        <v>118</v>
      </c>
      <c r="V85" s="2" t="s">
        <v>11</v>
      </c>
    </row>
    <row r="86" spans="1:22" ht="21" customHeight="1" x14ac:dyDescent="0.25">
      <c r="A86" s="9">
        <v>863</v>
      </c>
      <c r="B86" s="3"/>
      <c r="C86" s="4" t="s">
        <v>336</v>
      </c>
      <c r="D86" s="4" t="s">
        <v>189</v>
      </c>
      <c r="E86" s="4" t="s">
        <v>329</v>
      </c>
      <c r="F86" s="4" t="s">
        <v>318</v>
      </c>
      <c r="G86" s="4" t="s">
        <v>181</v>
      </c>
      <c r="H86" s="6" t="s">
        <v>314</v>
      </c>
      <c r="I86" s="4" t="s">
        <v>182</v>
      </c>
      <c r="J86" s="5"/>
      <c r="K86" s="5"/>
      <c r="L86" s="5"/>
      <c r="M86" s="5"/>
      <c r="N86" s="5"/>
      <c r="O86" s="5"/>
      <c r="P86" s="5"/>
      <c r="Q86" s="5"/>
      <c r="R86" s="2" t="s">
        <v>58</v>
      </c>
      <c r="S86" s="2" t="s">
        <v>195</v>
      </c>
      <c r="T86" s="2" t="s">
        <v>315</v>
      </c>
      <c r="U86" s="2" t="s">
        <v>128</v>
      </c>
      <c r="V86" s="2" t="s">
        <v>11</v>
      </c>
    </row>
    <row r="87" spans="1:22" ht="21" customHeight="1" x14ac:dyDescent="0.25">
      <c r="A87" s="9">
        <v>874</v>
      </c>
      <c r="B87" s="3"/>
      <c r="C87" s="4" t="s">
        <v>328</v>
      </c>
      <c r="D87" s="4" t="s">
        <v>174</v>
      </c>
      <c r="E87" s="4" t="s">
        <v>329</v>
      </c>
      <c r="F87" s="4" t="s">
        <v>313</v>
      </c>
      <c r="G87" s="4" t="s">
        <v>186</v>
      </c>
      <c r="H87" s="6" t="s">
        <v>314</v>
      </c>
      <c r="I87" s="4" t="s">
        <v>187</v>
      </c>
      <c r="J87" s="5"/>
      <c r="K87" s="5"/>
      <c r="L87" s="5"/>
      <c r="M87" s="5"/>
      <c r="N87" s="5"/>
      <c r="O87" s="5"/>
      <c r="P87" s="5"/>
      <c r="Q87" s="5"/>
      <c r="R87" s="2" t="s">
        <v>58</v>
      </c>
      <c r="S87" s="2" t="s">
        <v>104</v>
      </c>
      <c r="T87" s="2" t="s">
        <v>315</v>
      </c>
      <c r="U87" s="2" t="s">
        <v>350</v>
      </c>
      <c r="V87" s="2" t="s">
        <v>11</v>
      </c>
    </row>
    <row r="88" spans="1:22" ht="21" customHeight="1" x14ac:dyDescent="0.25">
      <c r="A88" s="9">
        <v>879</v>
      </c>
      <c r="B88" s="3"/>
      <c r="C88" s="4" t="s">
        <v>336</v>
      </c>
      <c r="D88" s="4" t="s">
        <v>174</v>
      </c>
      <c r="E88" s="4" t="s">
        <v>329</v>
      </c>
      <c r="F88" s="4" t="s">
        <v>313</v>
      </c>
      <c r="G88" s="4" t="s">
        <v>190</v>
      </c>
      <c r="H88" s="6" t="s">
        <v>314</v>
      </c>
      <c r="I88" s="4" t="s">
        <v>182</v>
      </c>
      <c r="J88" s="5"/>
      <c r="K88" s="5"/>
      <c r="L88" s="5"/>
      <c r="M88" s="5"/>
      <c r="N88" s="5"/>
      <c r="O88" s="5"/>
      <c r="P88" s="5"/>
      <c r="Q88" s="5"/>
      <c r="R88" s="2" t="s">
        <v>58</v>
      </c>
      <c r="S88" s="2" t="s">
        <v>116</v>
      </c>
      <c r="T88" s="2" t="s">
        <v>315</v>
      </c>
      <c r="U88" s="2" t="s">
        <v>331</v>
      </c>
      <c r="V88" s="2" t="s">
        <v>11</v>
      </c>
    </row>
    <row r="89" spans="1:22" ht="21" customHeight="1" x14ac:dyDescent="0.25">
      <c r="A89" s="9">
        <v>924</v>
      </c>
      <c r="B89" s="3"/>
      <c r="C89" s="4" t="s">
        <v>325</v>
      </c>
      <c r="D89" s="4" t="s">
        <v>176</v>
      </c>
      <c r="E89" s="4" t="s">
        <v>329</v>
      </c>
      <c r="F89" s="4" t="s">
        <v>330</v>
      </c>
      <c r="G89" s="4" t="s">
        <v>181</v>
      </c>
      <c r="H89" s="6" t="s">
        <v>314</v>
      </c>
      <c r="I89" s="4" t="s">
        <v>187</v>
      </c>
      <c r="J89" s="5"/>
      <c r="K89" s="5"/>
      <c r="L89" s="5"/>
      <c r="M89" s="5"/>
      <c r="N89" s="5"/>
      <c r="O89" s="5"/>
      <c r="P89" s="5"/>
      <c r="Q89" s="5"/>
      <c r="R89" s="2" t="s">
        <v>58</v>
      </c>
      <c r="S89" s="2" t="s">
        <v>66</v>
      </c>
      <c r="T89" s="2" t="s">
        <v>315</v>
      </c>
      <c r="U89" s="2" t="s">
        <v>124</v>
      </c>
      <c r="V89" s="2" t="s">
        <v>11</v>
      </c>
    </row>
    <row r="90" spans="1:22" ht="21" customHeight="1" x14ac:dyDescent="0.25">
      <c r="A90" s="9">
        <v>942</v>
      </c>
      <c r="B90" s="3"/>
      <c r="C90" s="4" t="s">
        <v>311</v>
      </c>
      <c r="D90" s="4" t="s">
        <v>169</v>
      </c>
      <c r="E90" s="4" t="s">
        <v>329</v>
      </c>
      <c r="F90" s="4" t="s">
        <v>335</v>
      </c>
      <c r="G90" s="4" t="s">
        <v>186</v>
      </c>
      <c r="H90" s="6" t="s">
        <v>314</v>
      </c>
      <c r="I90" s="4" t="s">
        <v>191</v>
      </c>
      <c r="J90" s="5"/>
      <c r="K90" s="5"/>
      <c r="L90" s="5"/>
      <c r="M90" s="5"/>
      <c r="N90" s="5"/>
      <c r="O90" s="5"/>
      <c r="P90" s="5"/>
      <c r="Q90" s="5"/>
      <c r="R90" s="2" t="s">
        <v>58</v>
      </c>
      <c r="S90" s="2" t="s">
        <v>73</v>
      </c>
      <c r="T90" s="2" t="s">
        <v>315</v>
      </c>
      <c r="U90" s="2" t="s">
        <v>31</v>
      </c>
      <c r="V90" s="2" t="s">
        <v>11</v>
      </c>
    </row>
    <row r="91" spans="1:22" ht="27.75" customHeight="1" x14ac:dyDescent="0.25">
      <c r="A91" s="9">
        <v>950</v>
      </c>
      <c r="B91" s="3"/>
      <c r="C91" s="4" t="s">
        <v>311</v>
      </c>
      <c r="D91" s="4" t="s">
        <v>172</v>
      </c>
      <c r="E91" s="4" t="s">
        <v>329</v>
      </c>
      <c r="F91" s="4" t="s">
        <v>335</v>
      </c>
      <c r="G91" s="4" t="s">
        <v>194</v>
      </c>
      <c r="H91" s="6" t="s">
        <v>216</v>
      </c>
      <c r="I91" s="4" t="s">
        <v>187</v>
      </c>
      <c r="J91" s="5"/>
      <c r="K91" s="5"/>
      <c r="L91" s="5"/>
      <c r="M91" s="5"/>
      <c r="N91" s="5"/>
      <c r="O91" s="5"/>
      <c r="P91" s="5"/>
      <c r="Q91" s="5"/>
      <c r="R91" s="2" t="s">
        <v>58</v>
      </c>
      <c r="S91" s="2" t="s">
        <v>44</v>
      </c>
      <c r="T91" s="2" t="s">
        <v>315</v>
      </c>
      <c r="U91" s="2" t="s">
        <v>105</v>
      </c>
      <c r="V91" s="2" t="s">
        <v>11</v>
      </c>
    </row>
    <row r="92" spans="1:22" ht="29.25" customHeight="1" x14ac:dyDescent="0.25">
      <c r="A92" s="9">
        <v>972</v>
      </c>
      <c r="B92" s="3"/>
      <c r="C92" s="6" t="s">
        <v>32</v>
      </c>
      <c r="D92" s="4" t="s">
        <v>332</v>
      </c>
      <c r="E92" s="4" t="s">
        <v>217</v>
      </c>
      <c r="F92" s="4" t="s">
        <v>327</v>
      </c>
      <c r="G92" s="4" t="s">
        <v>355</v>
      </c>
      <c r="H92" s="4" t="s">
        <v>356</v>
      </c>
      <c r="I92" s="4" t="s">
        <v>324</v>
      </c>
      <c r="J92" s="5"/>
      <c r="K92" s="5"/>
      <c r="L92" s="5"/>
      <c r="M92" s="5"/>
      <c r="N92" s="5"/>
      <c r="O92" s="5"/>
      <c r="P92" s="5"/>
      <c r="Q92" s="5"/>
      <c r="R92" s="2" t="s">
        <v>150</v>
      </c>
      <c r="S92" s="2" t="s">
        <v>199</v>
      </c>
      <c r="T92" s="2" t="s">
        <v>183</v>
      </c>
      <c r="U92" s="2" t="s">
        <v>212</v>
      </c>
      <c r="V92" s="2" t="s">
        <v>30</v>
      </c>
    </row>
    <row r="93" spans="1:22" ht="32.25" customHeight="1" x14ac:dyDescent="0.25">
      <c r="A93" s="9">
        <v>982</v>
      </c>
      <c r="B93" s="3"/>
      <c r="C93" s="4" t="s">
        <v>326</v>
      </c>
      <c r="D93" s="4" t="s">
        <v>169</v>
      </c>
      <c r="E93" s="4" t="s">
        <v>319</v>
      </c>
      <c r="F93" s="4" t="s">
        <v>342</v>
      </c>
      <c r="G93" s="4" t="s">
        <v>194</v>
      </c>
      <c r="H93" s="6" t="s">
        <v>347</v>
      </c>
      <c r="I93" s="4" t="s">
        <v>187</v>
      </c>
      <c r="J93" s="5"/>
      <c r="K93" s="5"/>
      <c r="L93" s="5"/>
      <c r="M93" s="5"/>
      <c r="N93" s="5"/>
      <c r="O93" s="5"/>
      <c r="P93" s="5"/>
      <c r="Q93" s="5"/>
      <c r="R93" s="2" t="s">
        <v>58</v>
      </c>
      <c r="S93" s="2" t="s">
        <v>102</v>
      </c>
      <c r="T93" s="2" t="s">
        <v>315</v>
      </c>
      <c r="U93" s="2" t="s">
        <v>100</v>
      </c>
      <c r="V93" s="2" t="s">
        <v>11</v>
      </c>
    </row>
  </sheetData>
  <sortState ref="A5:V93">
    <sortCondition ref="A5"/>
  </sortState>
  <mergeCells count="10">
    <mergeCell ref="A1:V1"/>
    <mergeCell ref="A2:V2"/>
    <mergeCell ref="A3:A4"/>
    <mergeCell ref="B3:B4"/>
    <mergeCell ref="C3:Q3"/>
    <mergeCell ref="R3:R4"/>
    <mergeCell ref="S3:S4"/>
    <mergeCell ref="T3:T4"/>
    <mergeCell ref="U3:U4"/>
    <mergeCell ref="V3:V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2"/>
  <sheetViews>
    <sheetView workbookViewId="0">
      <selection activeCell="C9" sqref="C9"/>
    </sheetView>
  </sheetViews>
  <sheetFormatPr defaultRowHeight="15" x14ac:dyDescent="0.25"/>
  <cols>
    <col min="1" max="1" width="4" customWidth="1"/>
    <col min="2" max="2" width="27.7109375" customWidth="1"/>
    <col min="3" max="4" width="7.28515625" customWidth="1"/>
    <col min="5" max="5" width="7.7109375" customWidth="1"/>
    <col min="6" max="8" width="7.28515625" customWidth="1"/>
    <col min="9" max="9" width="7" customWidth="1"/>
    <col min="10" max="10" width="7.7109375" customWidth="1"/>
    <col min="11" max="11" width="7" customWidth="1"/>
    <col min="12" max="12" width="8" customWidth="1"/>
    <col min="13" max="13" width="8.140625" customWidth="1"/>
    <col min="14" max="14" width="8.28515625" customWidth="1"/>
    <col min="15" max="15" width="9" customWidth="1"/>
    <col min="16" max="16" width="8.7109375" customWidth="1"/>
    <col min="17" max="17" width="8.140625" customWidth="1"/>
    <col min="18" max="18" width="6.140625" customWidth="1"/>
    <col min="19" max="19" width="6.28515625" customWidth="1"/>
    <col min="20" max="20" width="6.140625" customWidth="1"/>
    <col min="21" max="21" width="6.7109375" customWidth="1"/>
    <col min="22" max="22" width="8" customWidth="1"/>
  </cols>
  <sheetData>
    <row r="1" spans="1:22" ht="47.1" customHeight="1" x14ac:dyDescent="0.25">
      <c r="A1" s="58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</row>
    <row r="2" spans="1:22" s="8" customFormat="1" ht="48.75" customHeight="1" x14ac:dyDescent="0.2">
      <c r="A2" s="58" t="s">
        <v>458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</row>
    <row r="3" spans="1:22" ht="16.899999999999999" customHeight="1" x14ac:dyDescent="0.25">
      <c r="A3" s="59" t="s">
        <v>1</v>
      </c>
      <c r="B3" s="63" t="s">
        <v>2</v>
      </c>
      <c r="C3" s="62" t="s">
        <v>3</v>
      </c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59" t="s">
        <v>4</v>
      </c>
      <c r="S3" s="59" t="s">
        <v>5</v>
      </c>
      <c r="T3" s="59" t="s">
        <v>6</v>
      </c>
      <c r="U3" s="59" t="s">
        <v>7</v>
      </c>
      <c r="V3" s="59" t="s">
        <v>8</v>
      </c>
    </row>
    <row r="4" spans="1:22" ht="18.600000000000001" customHeight="1" x14ac:dyDescent="0.25">
      <c r="A4" s="59" t="s">
        <v>1</v>
      </c>
      <c r="B4" s="63" t="s">
        <v>2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1">
        <v>9</v>
      </c>
      <c r="L4" s="1">
        <v>10</v>
      </c>
      <c r="M4" s="1">
        <v>11</v>
      </c>
      <c r="N4" s="1">
        <v>12</v>
      </c>
      <c r="O4" s="1">
        <v>13</v>
      </c>
      <c r="P4" s="1">
        <v>14</v>
      </c>
      <c r="Q4" s="1">
        <v>15</v>
      </c>
      <c r="R4" s="59" t="s">
        <v>4</v>
      </c>
      <c r="S4" s="59" t="s">
        <v>5</v>
      </c>
      <c r="T4" s="59" t="s">
        <v>6</v>
      </c>
      <c r="U4" s="59" t="s">
        <v>7</v>
      </c>
      <c r="V4" s="59" t="s">
        <v>8</v>
      </c>
    </row>
    <row r="5" spans="1:22" ht="21" customHeight="1" x14ac:dyDescent="0.25">
      <c r="A5" s="7">
        <v>19</v>
      </c>
      <c r="B5" s="3"/>
      <c r="C5" s="4" t="s">
        <v>459</v>
      </c>
      <c r="D5" s="4" t="s">
        <v>472</v>
      </c>
      <c r="E5" s="4" t="s">
        <v>473</v>
      </c>
      <c r="F5" s="4" t="s">
        <v>474</v>
      </c>
      <c r="G5" s="4" t="s">
        <v>129</v>
      </c>
      <c r="H5" s="4" t="s">
        <v>510</v>
      </c>
      <c r="I5" s="4" t="s">
        <v>142</v>
      </c>
      <c r="J5" s="6" t="s">
        <v>515</v>
      </c>
      <c r="K5" s="5"/>
      <c r="L5" s="5"/>
      <c r="M5" s="5"/>
      <c r="N5" s="5"/>
      <c r="O5" s="5"/>
      <c r="P5" s="5"/>
      <c r="Q5" s="5"/>
      <c r="R5" s="2" t="s">
        <v>80</v>
      </c>
      <c r="S5" s="2" t="s">
        <v>39</v>
      </c>
      <c r="T5" s="2" t="s">
        <v>168</v>
      </c>
      <c r="U5" s="2" t="s">
        <v>105</v>
      </c>
      <c r="V5" s="2" t="s">
        <v>11</v>
      </c>
    </row>
    <row r="6" spans="1:22" ht="21" customHeight="1" x14ac:dyDescent="0.25">
      <c r="A6" s="7">
        <v>33</v>
      </c>
      <c r="B6" s="3"/>
      <c r="C6" s="4" t="s">
        <v>465</v>
      </c>
      <c r="D6" s="4" t="s">
        <v>466</v>
      </c>
      <c r="E6" s="4" t="s">
        <v>476</v>
      </c>
      <c r="F6" s="4" t="s">
        <v>493</v>
      </c>
      <c r="G6" s="4" t="s">
        <v>153</v>
      </c>
      <c r="H6" s="4" t="s">
        <v>149</v>
      </c>
      <c r="I6" s="4" t="s">
        <v>504</v>
      </c>
      <c r="J6" s="5"/>
      <c r="K6" s="5"/>
      <c r="L6" s="5"/>
      <c r="M6" s="5"/>
      <c r="N6" s="5"/>
      <c r="O6" s="5"/>
      <c r="P6" s="5"/>
      <c r="Q6" s="5"/>
      <c r="R6" s="2" t="s">
        <v>58</v>
      </c>
      <c r="S6" s="2" t="s">
        <v>86</v>
      </c>
      <c r="T6" s="2" t="s">
        <v>464</v>
      </c>
      <c r="U6" s="2" t="s">
        <v>95</v>
      </c>
      <c r="V6" s="2" t="s">
        <v>11</v>
      </c>
    </row>
    <row r="7" spans="1:22" ht="21" customHeight="1" x14ac:dyDescent="0.25">
      <c r="A7" s="7">
        <v>36</v>
      </c>
      <c r="B7" s="3"/>
      <c r="C7" s="4" t="s">
        <v>459</v>
      </c>
      <c r="D7" s="4" t="s">
        <v>472</v>
      </c>
      <c r="E7" s="4" t="s">
        <v>473</v>
      </c>
      <c r="F7" s="4" t="s">
        <v>474</v>
      </c>
      <c r="G7" s="4" t="s">
        <v>478</v>
      </c>
      <c r="H7" s="4" t="s">
        <v>689</v>
      </c>
      <c r="I7" s="4" t="s">
        <v>139</v>
      </c>
      <c r="J7" s="5"/>
      <c r="K7" s="5"/>
      <c r="L7" s="5"/>
      <c r="M7" s="5"/>
      <c r="N7" s="5"/>
      <c r="O7" s="5"/>
      <c r="P7" s="5"/>
      <c r="Q7" s="5"/>
      <c r="R7" s="2" t="s">
        <v>58</v>
      </c>
      <c r="S7" s="2" t="s">
        <v>115</v>
      </c>
      <c r="T7" s="2" t="s">
        <v>161</v>
      </c>
      <c r="U7" s="2" t="s">
        <v>154</v>
      </c>
      <c r="V7" s="2" t="s">
        <v>11</v>
      </c>
    </row>
    <row r="8" spans="1:22" ht="21" customHeight="1" x14ac:dyDescent="0.25">
      <c r="A8" s="7">
        <v>39</v>
      </c>
      <c r="B8" s="3"/>
      <c r="C8" s="6" t="s">
        <v>32</v>
      </c>
      <c r="D8" s="4" t="s">
        <v>491</v>
      </c>
      <c r="E8" s="4" t="s">
        <v>511</v>
      </c>
      <c r="F8" s="4" t="s">
        <v>461</v>
      </c>
      <c r="G8" s="4" t="s">
        <v>531</v>
      </c>
      <c r="H8" s="4" t="s">
        <v>145</v>
      </c>
      <c r="I8" s="4" t="s">
        <v>144</v>
      </c>
      <c r="J8" s="5"/>
      <c r="K8" s="5"/>
      <c r="L8" s="5"/>
      <c r="M8" s="5"/>
      <c r="N8" s="5"/>
      <c r="O8" s="5"/>
      <c r="P8" s="5"/>
      <c r="Q8" s="5"/>
      <c r="R8" s="2" t="s">
        <v>58</v>
      </c>
      <c r="S8" s="2" t="s">
        <v>67</v>
      </c>
      <c r="T8" s="2" t="s">
        <v>464</v>
      </c>
      <c r="U8" s="2" t="s">
        <v>60</v>
      </c>
      <c r="V8" s="2" t="s">
        <v>11</v>
      </c>
    </row>
    <row r="9" spans="1:22" ht="21" customHeight="1" x14ac:dyDescent="0.25">
      <c r="A9" s="7">
        <v>62</v>
      </c>
      <c r="B9" s="3"/>
      <c r="C9" s="4" t="s">
        <v>520</v>
      </c>
      <c r="D9" s="6" t="s">
        <v>521</v>
      </c>
      <c r="E9" s="4" t="s">
        <v>522</v>
      </c>
      <c r="F9" s="4" t="s">
        <v>472</v>
      </c>
      <c r="G9" s="4" t="s">
        <v>523</v>
      </c>
      <c r="H9" s="4" t="s">
        <v>145</v>
      </c>
      <c r="I9" s="4" t="s">
        <v>142</v>
      </c>
      <c r="J9" s="5"/>
      <c r="K9" s="5"/>
      <c r="L9" s="5"/>
      <c r="M9" s="5"/>
      <c r="N9" s="5"/>
      <c r="O9" s="5"/>
      <c r="P9" s="5"/>
      <c r="Q9" s="5"/>
      <c r="R9" s="2" t="s">
        <v>150</v>
      </c>
      <c r="S9" s="2" t="s">
        <v>37</v>
      </c>
      <c r="T9" s="2" t="s">
        <v>161</v>
      </c>
      <c r="U9" s="2" t="s">
        <v>26</v>
      </c>
      <c r="V9" s="2" t="s">
        <v>11</v>
      </c>
    </row>
    <row r="10" spans="1:22" ht="21" customHeight="1" x14ac:dyDescent="0.25">
      <c r="A10" s="7">
        <v>64</v>
      </c>
      <c r="B10" s="3"/>
      <c r="C10" s="6" t="s">
        <v>24</v>
      </c>
      <c r="D10" s="4" t="s">
        <v>471</v>
      </c>
      <c r="E10" s="4" t="s">
        <v>498</v>
      </c>
      <c r="F10" s="4" t="s">
        <v>461</v>
      </c>
      <c r="G10" s="4" t="s">
        <v>499</v>
      </c>
      <c r="H10" s="4" t="s">
        <v>145</v>
      </c>
      <c r="I10" s="4" t="s">
        <v>142</v>
      </c>
      <c r="J10" s="5"/>
      <c r="K10" s="5"/>
      <c r="L10" s="5"/>
      <c r="M10" s="5"/>
      <c r="N10" s="5"/>
      <c r="O10" s="5"/>
      <c r="P10" s="5"/>
      <c r="Q10" s="5"/>
      <c r="R10" s="2" t="s">
        <v>58</v>
      </c>
      <c r="S10" s="2" t="s">
        <v>40</v>
      </c>
      <c r="T10" s="2" t="s">
        <v>464</v>
      </c>
      <c r="U10" s="2" t="s">
        <v>90</v>
      </c>
      <c r="V10" s="2" t="s">
        <v>11</v>
      </c>
    </row>
    <row r="11" spans="1:22" ht="21" customHeight="1" x14ac:dyDescent="0.25">
      <c r="A11" s="7">
        <v>80</v>
      </c>
      <c r="B11" s="3"/>
      <c r="C11" s="4" t="s">
        <v>491</v>
      </c>
      <c r="D11" s="4" t="s">
        <v>466</v>
      </c>
      <c r="E11" s="4" t="s">
        <v>476</v>
      </c>
      <c r="F11" s="4" t="s">
        <v>487</v>
      </c>
      <c r="G11" s="4" t="s">
        <v>129</v>
      </c>
      <c r="H11" s="4" t="s">
        <v>138</v>
      </c>
      <c r="I11" s="4" t="s">
        <v>546</v>
      </c>
      <c r="J11" s="5"/>
      <c r="K11" s="5"/>
      <c r="L11" s="5"/>
      <c r="M11" s="5"/>
      <c r="N11" s="5"/>
      <c r="O11" s="5"/>
      <c r="P11" s="5"/>
      <c r="Q11" s="5"/>
      <c r="R11" s="2" t="s">
        <v>58</v>
      </c>
      <c r="S11" s="2" t="s">
        <v>37</v>
      </c>
      <c r="T11" s="2" t="s">
        <v>464</v>
      </c>
      <c r="U11" s="2" t="s">
        <v>41</v>
      </c>
      <c r="V11" s="2" t="s">
        <v>11</v>
      </c>
    </row>
    <row r="12" spans="1:22" ht="21" customHeight="1" x14ac:dyDescent="0.25">
      <c r="A12" s="7">
        <v>90</v>
      </c>
      <c r="B12" s="3"/>
      <c r="C12" s="6" t="s">
        <v>494</v>
      </c>
      <c r="D12" s="4" t="s">
        <v>465</v>
      </c>
      <c r="E12" s="4" t="s">
        <v>460</v>
      </c>
      <c r="F12" s="4" t="s">
        <v>495</v>
      </c>
      <c r="G12" s="4" t="s">
        <v>496</v>
      </c>
      <c r="H12" s="4" t="s">
        <v>145</v>
      </c>
      <c r="I12" s="4" t="s">
        <v>497</v>
      </c>
      <c r="J12" s="6" t="s">
        <v>138</v>
      </c>
      <c r="K12" s="5"/>
      <c r="L12" s="5"/>
      <c r="M12" s="5"/>
      <c r="N12" s="5"/>
      <c r="O12" s="5"/>
      <c r="P12" s="5"/>
      <c r="Q12" s="5"/>
      <c r="R12" s="2" t="s">
        <v>80</v>
      </c>
      <c r="S12" s="2" t="s">
        <v>25</v>
      </c>
      <c r="T12" s="2" t="s">
        <v>159</v>
      </c>
      <c r="U12" s="2" t="s">
        <v>340</v>
      </c>
      <c r="V12" s="2" t="s">
        <v>11</v>
      </c>
    </row>
    <row r="13" spans="1:22" ht="21" customHeight="1" x14ac:dyDescent="0.25">
      <c r="A13" s="7">
        <v>92</v>
      </c>
      <c r="B13" s="3"/>
      <c r="C13" s="4" t="s">
        <v>471</v>
      </c>
      <c r="D13" s="4" t="s">
        <v>472</v>
      </c>
      <c r="E13" s="4" t="s">
        <v>473</v>
      </c>
      <c r="F13" s="4" t="s">
        <v>474</v>
      </c>
      <c r="G13" s="4" t="s">
        <v>490</v>
      </c>
      <c r="H13" s="4" t="s">
        <v>526</v>
      </c>
      <c r="I13" s="4" t="s">
        <v>139</v>
      </c>
      <c r="J13" s="5"/>
      <c r="K13" s="5"/>
      <c r="L13" s="5"/>
      <c r="M13" s="5"/>
      <c r="N13" s="5"/>
      <c r="O13" s="5"/>
      <c r="P13" s="5"/>
      <c r="Q13" s="5"/>
      <c r="R13" s="2" t="s">
        <v>58</v>
      </c>
      <c r="S13" s="2" t="s">
        <v>126</v>
      </c>
      <c r="T13" s="2" t="s">
        <v>464</v>
      </c>
      <c r="U13" s="2" t="s">
        <v>527</v>
      </c>
      <c r="V13" s="2" t="s">
        <v>11</v>
      </c>
    </row>
    <row r="14" spans="1:22" ht="21" customHeight="1" x14ac:dyDescent="0.25">
      <c r="A14" s="7">
        <v>129</v>
      </c>
      <c r="B14" s="3"/>
      <c r="C14" s="6" t="s">
        <v>32</v>
      </c>
      <c r="D14" s="4" t="s">
        <v>491</v>
      </c>
      <c r="E14" s="4" t="s">
        <v>511</v>
      </c>
      <c r="F14" s="4" t="s">
        <v>513</v>
      </c>
      <c r="G14" s="4" t="s">
        <v>499</v>
      </c>
      <c r="H14" s="4" t="s">
        <v>463</v>
      </c>
      <c r="I14" s="4" t="s">
        <v>144</v>
      </c>
      <c r="J14" s="5"/>
      <c r="K14" s="5"/>
      <c r="L14" s="5"/>
      <c r="M14" s="5"/>
      <c r="N14" s="5"/>
      <c r="O14" s="5"/>
      <c r="P14" s="5"/>
      <c r="Q14" s="5"/>
      <c r="R14" s="2" t="s">
        <v>58</v>
      </c>
      <c r="S14" s="2" t="s">
        <v>67</v>
      </c>
      <c r="T14" s="2" t="s">
        <v>464</v>
      </c>
      <c r="U14" s="2" t="s">
        <v>86</v>
      </c>
      <c r="V14" s="2" t="s">
        <v>11</v>
      </c>
    </row>
    <row r="15" spans="1:22" ht="21" customHeight="1" x14ac:dyDescent="0.25">
      <c r="A15" s="7">
        <v>138</v>
      </c>
      <c r="B15" s="3"/>
      <c r="C15" s="4" t="s">
        <v>533</v>
      </c>
      <c r="D15" s="4" t="s">
        <v>534</v>
      </c>
      <c r="E15" s="4" t="s">
        <v>535</v>
      </c>
      <c r="F15" s="4" t="s">
        <v>536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2" t="s">
        <v>537</v>
      </c>
      <c r="S15" s="2" t="s">
        <v>16</v>
      </c>
      <c r="T15" s="2" t="s">
        <v>315</v>
      </c>
      <c r="U15" s="2" t="s">
        <v>146</v>
      </c>
      <c r="V15" s="2" t="s">
        <v>11</v>
      </c>
    </row>
    <row r="16" spans="1:22" ht="21" customHeight="1" x14ac:dyDescent="0.25">
      <c r="A16" s="7">
        <v>145</v>
      </c>
      <c r="B16" s="3"/>
      <c r="C16" s="4" t="s">
        <v>465</v>
      </c>
      <c r="D16" s="4" t="s">
        <v>472</v>
      </c>
      <c r="E16" s="4" t="s">
        <v>476</v>
      </c>
      <c r="F16" s="4" t="s">
        <v>468</v>
      </c>
      <c r="G16" s="4" t="s">
        <v>137</v>
      </c>
      <c r="H16" s="4" t="s">
        <v>138</v>
      </c>
      <c r="I16" s="4" t="s">
        <v>512</v>
      </c>
      <c r="J16" s="5"/>
      <c r="K16" s="5"/>
      <c r="L16" s="5"/>
      <c r="M16" s="5"/>
      <c r="N16" s="5"/>
      <c r="O16" s="5"/>
      <c r="P16" s="5"/>
      <c r="Q16" s="5"/>
      <c r="R16" s="2" t="s">
        <v>58</v>
      </c>
      <c r="S16" s="2" t="s">
        <v>84</v>
      </c>
      <c r="T16" s="2" t="s">
        <v>464</v>
      </c>
      <c r="U16" s="2" t="s">
        <v>308</v>
      </c>
      <c r="V16" s="2" t="s">
        <v>11</v>
      </c>
    </row>
    <row r="17" spans="1:22" ht="21" customHeight="1" x14ac:dyDescent="0.25">
      <c r="A17" s="7">
        <v>149</v>
      </c>
      <c r="B17" s="3"/>
      <c r="C17" s="4" t="s">
        <v>471</v>
      </c>
      <c r="D17" s="4" t="s">
        <v>472</v>
      </c>
      <c r="E17" s="4" t="s">
        <v>473</v>
      </c>
      <c r="F17" s="4" t="s">
        <v>474</v>
      </c>
      <c r="G17" s="4" t="s">
        <v>338</v>
      </c>
      <c r="H17" s="4" t="s">
        <v>463</v>
      </c>
      <c r="I17" s="4" t="s">
        <v>139</v>
      </c>
      <c r="J17" s="5"/>
      <c r="K17" s="5"/>
      <c r="L17" s="5"/>
      <c r="M17" s="5"/>
      <c r="N17" s="5"/>
      <c r="O17" s="5"/>
      <c r="P17" s="5"/>
      <c r="Q17" s="5"/>
      <c r="R17" s="2" t="s">
        <v>58</v>
      </c>
      <c r="S17" s="2" t="s">
        <v>44</v>
      </c>
      <c r="T17" s="2" t="s">
        <v>161</v>
      </c>
      <c r="U17" s="2" t="s">
        <v>26</v>
      </c>
      <c r="V17" s="2" t="s">
        <v>11</v>
      </c>
    </row>
    <row r="18" spans="1:22" ht="21" customHeight="1" x14ac:dyDescent="0.25">
      <c r="A18" s="7">
        <v>152</v>
      </c>
      <c r="B18" s="3"/>
      <c r="C18" s="4" t="s">
        <v>491</v>
      </c>
      <c r="D18" s="4" t="s">
        <v>466</v>
      </c>
      <c r="E18" s="4" t="s">
        <v>473</v>
      </c>
      <c r="F18" s="4" t="s">
        <v>468</v>
      </c>
      <c r="G18" s="4" t="s">
        <v>152</v>
      </c>
      <c r="H18" s="4" t="s">
        <v>149</v>
      </c>
      <c r="I18" s="4" t="s">
        <v>500</v>
      </c>
      <c r="J18" s="5"/>
      <c r="K18" s="5"/>
      <c r="L18" s="5"/>
      <c r="M18" s="5"/>
      <c r="N18" s="5"/>
      <c r="O18" s="5"/>
      <c r="P18" s="5"/>
      <c r="Q18" s="5"/>
      <c r="R18" s="2" t="s">
        <v>58</v>
      </c>
      <c r="S18" s="2" t="s">
        <v>73</v>
      </c>
      <c r="T18" s="2" t="s">
        <v>464</v>
      </c>
      <c r="U18" s="2" t="s">
        <v>60</v>
      </c>
      <c r="V18" s="2" t="s">
        <v>11</v>
      </c>
    </row>
    <row r="19" spans="1:22" ht="21" customHeight="1" x14ac:dyDescent="0.25">
      <c r="A19" s="7">
        <v>158</v>
      </c>
      <c r="B19" s="3"/>
      <c r="C19" s="4" t="s">
        <v>484</v>
      </c>
      <c r="D19" s="4" t="s">
        <v>485</v>
      </c>
      <c r="E19" s="4" t="s">
        <v>492</v>
      </c>
      <c r="F19" s="4" t="s">
        <v>487</v>
      </c>
      <c r="G19" s="4" t="s">
        <v>153</v>
      </c>
      <c r="H19" s="4" t="s">
        <v>138</v>
      </c>
      <c r="I19" s="4" t="s">
        <v>538</v>
      </c>
      <c r="J19" s="5"/>
      <c r="K19" s="5"/>
      <c r="L19" s="5"/>
      <c r="M19" s="5"/>
      <c r="N19" s="5"/>
      <c r="O19" s="5"/>
      <c r="P19" s="5"/>
      <c r="Q19" s="5"/>
      <c r="R19" s="2" t="s">
        <v>58</v>
      </c>
      <c r="S19" s="2" t="s">
        <v>89</v>
      </c>
      <c r="T19" s="2" t="s">
        <v>464</v>
      </c>
      <c r="U19" s="2" t="s">
        <v>113</v>
      </c>
      <c r="V19" s="2" t="s">
        <v>11</v>
      </c>
    </row>
    <row r="20" spans="1:22" ht="21" customHeight="1" x14ac:dyDescent="0.25">
      <c r="A20" s="7">
        <v>163</v>
      </c>
      <c r="B20" s="3"/>
      <c r="C20" s="4" t="s">
        <v>465</v>
      </c>
      <c r="D20" s="4" t="s">
        <v>466</v>
      </c>
      <c r="E20" s="4" t="s">
        <v>476</v>
      </c>
      <c r="F20" s="4" t="s">
        <v>487</v>
      </c>
      <c r="G20" s="4" t="s">
        <v>129</v>
      </c>
      <c r="H20" s="4" t="s">
        <v>143</v>
      </c>
      <c r="I20" s="5"/>
      <c r="J20" s="5"/>
      <c r="K20" s="5"/>
      <c r="L20" s="5"/>
      <c r="M20" s="5"/>
      <c r="N20" s="5"/>
      <c r="O20" s="5"/>
      <c r="P20" s="5"/>
      <c r="Q20" s="5"/>
      <c r="R20" s="2" t="s">
        <v>61</v>
      </c>
      <c r="S20" s="2" t="s">
        <v>87</v>
      </c>
      <c r="T20" s="2" t="s">
        <v>161</v>
      </c>
      <c r="U20" s="2" t="s">
        <v>111</v>
      </c>
      <c r="V20" s="2" t="s">
        <v>11</v>
      </c>
    </row>
    <row r="21" spans="1:22" ht="21" customHeight="1" x14ac:dyDescent="0.25">
      <c r="A21" s="7">
        <v>166</v>
      </c>
      <c r="B21" s="3"/>
      <c r="C21" s="4" t="s">
        <v>491</v>
      </c>
      <c r="D21" s="4" t="s">
        <v>472</v>
      </c>
      <c r="E21" s="4" t="s">
        <v>492</v>
      </c>
      <c r="F21" s="4" t="s">
        <v>474</v>
      </c>
      <c r="G21" s="4" t="s">
        <v>137</v>
      </c>
      <c r="H21" s="4" t="s">
        <v>149</v>
      </c>
      <c r="I21" s="4" t="s">
        <v>509</v>
      </c>
      <c r="J21" s="5"/>
      <c r="K21" s="5"/>
      <c r="L21" s="5"/>
      <c r="M21" s="5"/>
      <c r="N21" s="5"/>
      <c r="O21" s="5"/>
      <c r="P21" s="5"/>
      <c r="Q21" s="5"/>
      <c r="R21" s="2" t="s">
        <v>58</v>
      </c>
      <c r="S21" s="2" t="s">
        <v>37</v>
      </c>
      <c r="T21" s="2" t="s">
        <v>464</v>
      </c>
      <c r="U21" s="2" t="s">
        <v>72</v>
      </c>
      <c r="V21" s="2" t="s">
        <v>11</v>
      </c>
    </row>
    <row r="22" spans="1:22" ht="21" customHeight="1" x14ac:dyDescent="0.25">
      <c r="A22" s="7">
        <v>169</v>
      </c>
      <c r="B22" s="3"/>
      <c r="C22" s="4" t="s">
        <v>480</v>
      </c>
      <c r="D22" s="4" t="s">
        <v>485</v>
      </c>
      <c r="E22" s="4" t="s">
        <v>492</v>
      </c>
      <c r="F22" s="4" t="s">
        <v>468</v>
      </c>
      <c r="G22" s="4" t="s">
        <v>137</v>
      </c>
      <c r="H22" s="4" t="s">
        <v>138</v>
      </c>
      <c r="I22" s="4" t="s">
        <v>512</v>
      </c>
      <c r="J22" s="5"/>
      <c r="K22" s="5"/>
      <c r="L22" s="5"/>
      <c r="M22" s="5"/>
      <c r="N22" s="5"/>
      <c r="O22" s="5"/>
      <c r="P22" s="5"/>
      <c r="Q22" s="5"/>
      <c r="R22" s="2" t="s">
        <v>58</v>
      </c>
      <c r="S22" s="2" t="s">
        <v>75</v>
      </c>
      <c r="T22" s="2" t="s">
        <v>464</v>
      </c>
      <c r="U22" s="2" t="s">
        <v>62</v>
      </c>
      <c r="V22" s="2" t="s">
        <v>11</v>
      </c>
    </row>
    <row r="23" spans="1:22" ht="21" customHeight="1" x14ac:dyDescent="0.25">
      <c r="A23" s="7">
        <v>176</v>
      </c>
      <c r="B23" s="3"/>
      <c r="C23" s="6" t="s">
        <v>24</v>
      </c>
      <c r="D23" s="4" t="s">
        <v>484</v>
      </c>
      <c r="E23" s="4" t="s">
        <v>511</v>
      </c>
      <c r="F23" s="4" t="s">
        <v>513</v>
      </c>
      <c r="G23" s="4" t="s">
        <v>496</v>
      </c>
      <c r="H23" s="4" t="s">
        <v>145</v>
      </c>
      <c r="I23" s="4" t="s">
        <v>144</v>
      </c>
      <c r="J23" s="5"/>
      <c r="K23" s="5"/>
      <c r="L23" s="5"/>
      <c r="M23" s="5"/>
      <c r="N23" s="5"/>
      <c r="O23" s="5"/>
      <c r="P23" s="5"/>
      <c r="Q23" s="5"/>
      <c r="R23" s="2" t="s">
        <v>58</v>
      </c>
      <c r="S23" s="2" t="s">
        <v>84</v>
      </c>
      <c r="T23" s="2" t="s">
        <v>464</v>
      </c>
      <c r="U23" s="2" t="s">
        <v>532</v>
      </c>
      <c r="V23" s="2" t="s">
        <v>11</v>
      </c>
    </row>
    <row r="24" spans="1:22" ht="21" customHeight="1" x14ac:dyDescent="0.25">
      <c r="A24" s="7">
        <v>192</v>
      </c>
      <c r="B24" s="3"/>
      <c r="C24" s="6" t="s">
        <v>32</v>
      </c>
      <c r="D24" s="4" t="s">
        <v>459</v>
      </c>
      <c r="E24" s="4" t="s">
        <v>511</v>
      </c>
      <c r="F24" s="4" t="s">
        <v>461</v>
      </c>
      <c r="G24" s="4" t="s">
        <v>499</v>
      </c>
      <c r="H24" s="4" t="s">
        <v>145</v>
      </c>
      <c r="I24" s="4" t="s">
        <v>144</v>
      </c>
      <c r="J24" s="5"/>
      <c r="K24" s="5"/>
      <c r="L24" s="5"/>
      <c r="M24" s="5"/>
      <c r="N24" s="5"/>
      <c r="O24" s="5"/>
      <c r="P24" s="5"/>
      <c r="Q24" s="5"/>
      <c r="R24" s="2" t="s">
        <v>58</v>
      </c>
      <c r="S24" s="2" t="s">
        <v>86</v>
      </c>
      <c r="T24" s="2" t="s">
        <v>464</v>
      </c>
      <c r="U24" s="2" t="s">
        <v>357</v>
      </c>
      <c r="V24" s="2" t="s">
        <v>11</v>
      </c>
    </row>
    <row r="25" spans="1:22" ht="21" customHeight="1" x14ac:dyDescent="0.25">
      <c r="A25" s="7">
        <v>213</v>
      </c>
      <c r="B25" s="3"/>
      <c r="C25" s="4" t="s">
        <v>484</v>
      </c>
      <c r="D25" s="4" t="s">
        <v>485</v>
      </c>
      <c r="E25" s="4" t="s">
        <v>467</v>
      </c>
      <c r="F25" s="4" t="s">
        <v>468</v>
      </c>
      <c r="G25" s="4" t="s">
        <v>153</v>
      </c>
      <c r="H25" s="4" t="s">
        <v>149</v>
      </c>
      <c r="I25" s="4" t="s">
        <v>486</v>
      </c>
      <c r="J25" s="5"/>
      <c r="K25" s="5"/>
      <c r="L25" s="5"/>
      <c r="M25" s="5"/>
      <c r="N25" s="5"/>
      <c r="O25" s="5"/>
      <c r="P25" s="5"/>
      <c r="Q25" s="5"/>
      <c r="R25" s="2" t="s">
        <v>58</v>
      </c>
      <c r="S25" s="2" t="s">
        <v>71</v>
      </c>
      <c r="T25" s="2" t="s">
        <v>464</v>
      </c>
      <c r="U25" s="2" t="s">
        <v>25</v>
      </c>
      <c r="V25" s="2" t="s">
        <v>11</v>
      </c>
    </row>
    <row r="26" spans="1:22" ht="21.4" customHeight="1" x14ac:dyDescent="0.25">
      <c r="A26" s="7">
        <v>235</v>
      </c>
      <c r="B26" s="3"/>
      <c r="C26" s="4" t="s">
        <v>491</v>
      </c>
      <c r="D26" s="4" t="s">
        <v>472</v>
      </c>
      <c r="E26" s="4" t="s">
        <v>492</v>
      </c>
      <c r="F26" s="4" t="s">
        <v>493</v>
      </c>
      <c r="G26" s="4" t="s">
        <v>129</v>
      </c>
      <c r="H26" s="4" t="s">
        <v>469</v>
      </c>
      <c r="I26" s="4" t="s">
        <v>142</v>
      </c>
      <c r="J26" s="5"/>
      <c r="K26" s="5"/>
      <c r="L26" s="5"/>
      <c r="M26" s="5"/>
      <c r="N26" s="5"/>
      <c r="O26" s="5"/>
      <c r="P26" s="5"/>
      <c r="Q26" s="5"/>
      <c r="R26" s="2" t="s">
        <v>58</v>
      </c>
      <c r="S26" s="2" t="s">
        <v>67</v>
      </c>
      <c r="T26" s="2" t="s">
        <v>464</v>
      </c>
      <c r="U26" s="2" t="s">
        <v>72</v>
      </c>
      <c r="V26" s="2" t="s">
        <v>11</v>
      </c>
    </row>
    <row r="27" spans="1:22" ht="21" customHeight="1" x14ac:dyDescent="0.25">
      <c r="A27" s="7">
        <v>250</v>
      </c>
      <c r="B27" s="3"/>
      <c r="C27" s="6" t="s">
        <v>32</v>
      </c>
      <c r="D27" s="4" t="s">
        <v>459</v>
      </c>
      <c r="E27" s="4" t="s">
        <v>511</v>
      </c>
      <c r="F27" s="4" t="s">
        <v>461</v>
      </c>
      <c r="G27" s="4" t="s">
        <v>496</v>
      </c>
      <c r="H27" s="4" t="s">
        <v>519</v>
      </c>
      <c r="I27" s="4" t="s">
        <v>497</v>
      </c>
      <c r="J27" s="6" t="s">
        <v>149</v>
      </c>
      <c r="K27" s="5"/>
      <c r="L27" s="5"/>
      <c r="M27" s="5"/>
      <c r="N27" s="5"/>
      <c r="O27" s="5"/>
      <c r="P27" s="5"/>
      <c r="Q27" s="5"/>
      <c r="R27" s="2" t="s">
        <v>80</v>
      </c>
      <c r="S27" s="2" t="s">
        <v>108</v>
      </c>
      <c r="T27" s="2" t="s">
        <v>168</v>
      </c>
      <c r="U27" s="2" t="s">
        <v>85</v>
      </c>
      <c r="V27" s="2" t="s">
        <v>11</v>
      </c>
    </row>
    <row r="28" spans="1:22" ht="21" customHeight="1" x14ac:dyDescent="0.25">
      <c r="A28" s="7">
        <v>257</v>
      </c>
      <c r="B28" s="3"/>
      <c r="C28" s="4" t="s">
        <v>459</v>
      </c>
      <c r="D28" s="4" t="s">
        <v>472</v>
      </c>
      <c r="E28" s="4" t="s">
        <v>476</v>
      </c>
      <c r="F28" s="4" t="s">
        <v>487</v>
      </c>
      <c r="G28" s="4" t="s">
        <v>152</v>
      </c>
      <c r="H28" s="4" t="s">
        <v>130</v>
      </c>
      <c r="I28" s="4" t="s">
        <v>488</v>
      </c>
      <c r="J28" s="5"/>
      <c r="K28" s="5"/>
      <c r="L28" s="5"/>
      <c r="M28" s="5"/>
      <c r="N28" s="5"/>
      <c r="O28" s="5"/>
      <c r="P28" s="5"/>
      <c r="Q28" s="5"/>
      <c r="R28" s="2" t="s">
        <v>58</v>
      </c>
      <c r="S28" s="2" t="s">
        <v>43</v>
      </c>
      <c r="T28" s="2" t="s">
        <v>464</v>
      </c>
      <c r="U28" s="2" t="s">
        <v>35</v>
      </c>
      <c r="V28" s="2" t="s">
        <v>11</v>
      </c>
    </row>
    <row r="29" spans="1:22" ht="21" customHeight="1" x14ac:dyDescent="0.25">
      <c r="A29" s="7">
        <v>258</v>
      </c>
      <c r="B29" s="3"/>
      <c r="C29" s="4" t="s">
        <v>465</v>
      </c>
      <c r="D29" s="4" t="s">
        <v>485</v>
      </c>
      <c r="E29" s="4" t="s">
        <v>492</v>
      </c>
      <c r="F29" s="4" t="s">
        <v>493</v>
      </c>
      <c r="G29" s="4" t="s">
        <v>152</v>
      </c>
      <c r="H29" s="4" t="s">
        <v>138</v>
      </c>
      <c r="I29" s="4" t="s">
        <v>505</v>
      </c>
      <c r="J29" s="5"/>
      <c r="K29" s="5"/>
      <c r="L29" s="5"/>
      <c r="M29" s="5"/>
      <c r="N29" s="5"/>
      <c r="O29" s="5"/>
      <c r="P29" s="5"/>
      <c r="Q29" s="5"/>
      <c r="R29" s="2" t="s">
        <v>58</v>
      </c>
      <c r="S29" s="2" t="s">
        <v>36</v>
      </c>
      <c r="T29" s="2" t="s">
        <v>464</v>
      </c>
      <c r="U29" s="2" t="s">
        <v>118</v>
      </c>
      <c r="V29" s="2" t="s">
        <v>11</v>
      </c>
    </row>
    <row r="30" spans="1:22" ht="21" customHeight="1" x14ac:dyDescent="0.25">
      <c r="A30" s="7">
        <v>259</v>
      </c>
      <c r="B30" s="3"/>
      <c r="C30" s="6" t="s">
        <v>24</v>
      </c>
      <c r="D30" s="4" t="s">
        <v>465</v>
      </c>
      <c r="E30" s="4" t="s">
        <v>511</v>
      </c>
      <c r="F30" s="4" t="s">
        <v>513</v>
      </c>
      <c r="G30" s="4" t="s">
        <v>496</v>
      </c>
      <c r="H30" s="4" t="s">
        <v>463</v>
      </c>
      <c r="I30" s="4" t="s">
        <v>142</v>
      </c>
      <c r="J30" s="5"/>
      <c r="K30" s="5"/>
      <c r="L30" s="5"/>
      <c r="M30" s="5"/>
      <c r="N30" s="5"/>
      <c r="O30" s="5"/>
      <c r="P30" s="5"/>
      <c r="Q30" s="5"/>
      <c r="R30" s="2" t="s">
        <v>58</v>
      </c>
      <c r="S30" s="2" t="s">
        <v>71</v>
      </c>
      <c r="T30" s="2" t="s">
        <v>464</v>
      </c>
      <c r="U30" s="2" t="s">
        <v>35</v>
      </c>
      <c r="V30" s="2" t="s">
        <v>11</v>
      </c>
    </row>
    <row r="31" spans="1:22" ht="21" customHeight="1" x14ac:dyDescent="0.25">
      <c r="A31" s="7">
        <v>268</v>
      </c>
      <c r="B31" s="3"/>
      <c r="C31" s="6" t="s">
        <v>24</v>
      </c>
      <c r="D31" s="4" t="s">
        <v>471</v>
      </c>
      <c r="E31" s="4" t="s">
        <v>498</v>
      </c>
      <c r="F31" s="4" t="s">
        <v>461</v>
      </c>
      <c r="G31" s="4" t="s">
        <v>499</v>
      </c>
      <c r="H31" s="4" t="s">
        <v>145</v>
      </c>
      <c r="I31" s="4" t="s">
        <v>144</v>
      </c>
      <c r="J31" s="5"/>
      <c r="K31" s="5"/>
      <c r="L31" s="5"/>
      <c r="M31" s="5"/>
      <c r="N31" s="5"/>
      <c r="O31" s="5"/>
      <c r="P31" s="5"/>
      <c r="Q31" s="5"/>
      <c r="R31" s="2" t="s">
        <v>58</v>
      </c>
      <c r="S31" s="2" t="s">
        <v>39</v>
      </c>
      <c r="T31" s="2" t="s">
        <v>464</v>
      </c>
      <c r="U31" s="2" t="s">
        <v>154</v>
      </c>
      <c r="V31" s="2" t="s">
        <v>11</v>
      </c>
    </row>
    <row r="32" spans="1:22" ht="21" customHeight="1" x14ac:dyDescent="0.25">
      <c r="A32" s="7">
        <v>272</v>
      </c>
      <c r="B32" s="3"/>
      <c r="C32" s="4" t="s">
        <v>491</v>
      </c>
      <c r="D32" s="4" t="s">
        <v>466</v>
      </c>
      <c r="E32" s="4" t="s">
        <v>492</v>
      </c>
      <c r="F32" s="4" t="s">
        <v>468</v>
      </c>
      <c r="G32" s="4" t="s">
        <v>137</v>
      </c>
      <c r="H32" s="4" t="s">
        <v>138</v>
      </c>
      <c r="I32" s="4" t="s">
        <v>517</v>
      </c>
      <c r="J32" s="5"/>
      <c r="K32" s="5"/>
      <c r="L32" s="5"/>
      <c r="M32" s="5"/>
      <c r="N32" s="5"/>
      <c r="O32" s="5"/>
      <c r="P32" s="5"/>
      <c r="Q32" s="5"/>
      <c r="R32" s="2" t="s">
        <v>58</v>
      </c>
      <c r="S32" s="2" t="s">
        <v>84</v>
      </c>
      <c r="T32" s="2" t="s">
        <v>464</v>
      </c>
      <c r="U32" s="2" t="s">
        <v>47</v>
      </c>
      <c r="V32" s="2" t="s">
        <v>11</v>
      </c>
    </row>
    <row r="33" spans="1:22" ht="21" customHeight="1" x14ac:dyDescent="0.25">
      <c r="A33" s="7">
        <v>287</v>
      </c>
      <c r="B33" s="3"/>
      <c r="C33" s="4" t="s">
        <v>480</v>
      </c>
      <c r="D33" s="4" t="s">
        <v>466</v>
      </c>
      <c r="E33" s="4" t="s">
        <v>467</v>
      </c>
      <c r="F33" s="4" t="s">
        <v>468</v>
      </c>
      <c r="G33" s="4" t="s">
        <v>137</v>
      </c>
      <c r="H33" s="4" t="s">
        <v>469</v>
      </c>
      <c r="I33" s="4" t="s">
        <v>134</v>
      </c>
      <c r="J33" s="5"/>
      <c r="K33" s="5"/>
      <c r="L33" s="5"/>
      <c r="M33" s="5"/>
      <c r="N33" s="5"/>
      <c r="O33" s="5"/>
      <c r="P33" s="5"/>
      <c r="Q33" s="5"/>
      <c r="R33" s="2" t="s">
        <v>58</v>
      </c>
      <c r="S33" s="2" t="s">
        <v>195</v>
      </c>
      <c r="T33" s="2" t="s">
        <v>464</v>
      </c>
      <c r="U33" s="2" t="s">
        <v>481</v>
      </c>
      <c r="V33" s="2" t="s">
        <v>11</v>
      </c>
    </row>
    <row r="34" spans="1:22" ht="21" customHeight="1" x14ac:dyDescent="0.25">
      <c r="A34" s="7">
        <v>320</v>
      </c>
      <c r="B34" s="3"/>
      <c r="C34" s="4" t="s">
        <v>459</v>
      </c>
      <c r="D34" s="4" t="s">
        <v>472</v>
      </c>
      <c r="E34" s="4" t="s">
        <v>473</v>
      </c>
      <c r="F34" s="4" t="s">
        <v>474</v>
      </c>
      <c r="G34" s="4" t="s">
        <v>152</v>
      </c>
      <c r="H34" s="4" t="s">
        <v>130</v>
      </c>
      <c r="I34" s="4" t="s">
        <v>500</v>
      </c>
      <c r="J34" s="5"/>
      <c r="K34" s="5"/>
      <c r="L34" s="5"/>
      <c r="M34" s="5"/>
      <c r="N34" s="5"/>
      <c r="O34" s="5"/>
      <c r="P34" s="5"/>
      <c r="Q34" s="5"/>
      <c r="R34" s="2" t="s">
        <v>58</v>
      </c>
      <c r="S34" s="2" t="s">
        <v>120</v>
      </c>
      <c r="T34" s="2" t="s">
        <v>464</v>
      </c>
      <c r="U34" s="2" t="s">
        <v>548</v>
      </c>
      <c r="V34" s="2" t="s">
        <v>11</v>
      </c>
    </row>
    <row r="35" spans="1:22" ht="21" customHeight="1" x14ac:dyDescent="0.25">
      <c r="A35" s="7">
        <v>329</v>
      </c>
      <c r="B35" s="3"/>
      <c r="C35" s="4" t="s">
        <v>482</v>
      </c>
      <c r="D35" s="4" t="s">
        <v>475</v>
      </c>
      <c r="E35" s="4" t="s">
        <v>473</v>
      </c>
      <c r="F35" s="4" t="s">
        <v>474</v>
      </c>
      <c r="G35" s="4" t="s">
        <v>490</v>
      </c>
      <c r="H35" s="4" t="s">
        <v>149</v>
      </c>
      <c r="I35" s="5"/>
      <c r="J35" s="5"/>
      <c r="K35" s="5"/>
      <c r="L35" s="5"/>
      <c r="M35" s="5"/>
      <c r="N35" s="5"/>
      <c r="O35" s="5"/>
      <c r="P35" s="5"/>
      <c r="Q35" s="5"/>
      <c r="R35" s="2" t="s">
        <v>61</v>
      </c>
      <c r="S35" s="2" t="s">
        <v>18</v>
      </c>
      <c r="T35" s="2" t="s">
        <v>161</v>
      </c>
      <c r="U35" s="2" t="s">
        <v>146</v>
      </c>
      <c r="V35" s="2" t="s">
        <v>11</v>
      </c>
    </row>
    <row r="36" spans="1:22" ht="21" customHeight="1" x14ac:dyDescent="0.25">
      <c r="A36" s="7">
        <v>334</v>
      </c>
      <c r="B36" s="3"/>
      <c r="C36" s="4" t="s">
        <v>484</v>
      </c>
      <c r="D36" s="4" t="s">
        <v>485</v>
      </c>
      <c r="E36" s="4" t="s">
        <v>476</v>
      </c>
      <c r="F36" s="4" t="s">
        <v>468</v>
      </c>
      <c r="G36" s="4" t="s">
        <v>129</v>
      </c>
      <c r="H36" s="4" t="s">
        <v>138</v>
      </c>
      <c r="I36" s="4" t="s">
        <v>486</v>
      </c>
      <c r="J36" s="5"/>
      <c r="K36" s="5"/>
      <c r="L36" s="5"/>
      <c r="M36" s="5"/>
      <c r="N36" s="5"/>
      <c r="O36" s="5"/>
      <c r="P36" s="5"/>
      <c r="Q36" s="5"/>
      <c r="R36" s="2" t="s">
        <v>58</v>
      </c>
      <c r="S36" s="2" t="s">
        <v>92</v>
      </c>
      <c r="T36" s="2" t="s">
        <v>464</v>
      </c>
      <c r="U36" s="2" t="s">
        <v>93</v>
      </c>
      <c r="V36" s="2" t="s">
        <v>11</v>
      </c>
    </row>
    <row r="37" spans="1:22" ht="21" customHeight="1" x14ac:dyDescent="0.25">
      <c r="A37" s="7">
        <v>369</v>
      </c>
      <c r="B37" s="3"/>
      <c r="C37" s="4" t="s">
        <v>465</v>
      </c>
      <c r="D37" s="4" t="s">
        <v>485</v>
      </c>
      <c r="E37" s="4" t="s">
        <v>467</v>
      </c>
      <c r="F37" s="4" t="s">
        <v>487</v>
      </c>
      <c r="G37" s="4" t="s">
        <v>137</v>
      </c>
      <c r="H37" s="4" t="s">
        <v>510</v>
      </c>
      <c r="I37" s="4" t="s">
        <v>142</v>
      </c>
      <c r="J37" s="5"/>
      <c r="K37" s="5"/>
      <c r="L37" s="5"/>
      <c r="M37" s="5"/>
      <c r="N37" s="5"/>
      <c r="O37" s="5"/>
      <c r="P37" s="5"/>
      <c r="Q37" s="5"/>
      <c r="R37" s="2" t="s">
        <v>58</v>
      </c>
      <c r="S37" s="2" t="s">
        <v>116</v>
      </c>
      <c r="T37" s="2" t="s">
        <v>464</v>
      </c>
      <c r="U37" s="2" t="s">
        <v>71</v>
      </c>
      <c r="V37" s="2" t="s">
        <v>11</v>
      </c>
    </row>
    <row r="38" spans="1:22" ht="21" customHeight="1" x14ac:dyDescent="0.25">
      <c r="A38" s="7">
        <v>396</v>
      </c>
      <c r="B38" s="3"/>
      <c r="C38" s="4" t="s">
        <v>459</v>
      </c>
      <c r="D38" s="4" t="s">
        <v>466</v>
      </c>
      <c r="E38" s="4" t="s">
        <v>492</v>
      </c>
      <c r="F38" s="4" t="s">
        <v>487</v>
      </c>
      <c r="G38" s="4" t="s">
        <v>129</v>
      </c>
      <c r="H38" s="4" t="s">
        <v>149</v>
      </c>
      <c r="I38" s="4" t="s">
        <v>517</v>
      </c>
      <c r="J38" s="5"/>
      <c r="K38" s="5"/>
      <c r="L38" s="5"/>
      <c r="M38" s="5"/>
      <c r="N38" s="5"/>
      <c r="O38" s="5"/>
      <c r="P38" s="5"/>
      <c r="Q38" s="5"/>
      <c r="R38" s="2" t="s">
        <v>58</v>
      </c>
      <c r="S38" s="2" t="s">
        <v>37</v>
      </c>
      <c r="T38" s="2" t="s">
        <v>464</v>
      </c>
      <c r="U38" s="2" t="s">
        <v>140</v>
      </c>
      <c r="V38" s="2" t="s">
        <v>11</v>
      </c>
    </row>
    <row r="39" spans="1:22" ht="21" customHeight="1" x14ac:dyDescent="0.25">
      <c r="A39" s="7">
        <v>400</v>
      </c>
      <c r="B39" s="3"/>
      <c r="C39" s="6" t="s">
        <v>24</v>
      </c>
      <c r="D39" s="4" t="s">
        <v>491</v>
      </c>
      <c r="E39" s="4" t="s">
        <v>511</v>
      </c>
      <c r="F39" s="4" t="s">
        <v>461</v>
      </c>
      <c r="G39" s="4" t="s">
        <v>499</v>
      </c>
      <c r="H39" s="4" t="s">
        <v>463</v>
      </c>
      <c r="I39" s="4" t="s">
        <v>139</v>
      </c>
      <c r="J39" s="5"/>
      <c r="K39" s="5"/>
      <c r="L39" s="5"/>
      <c r="M39" s="5"/>
      <c r="N39" s="5"/>
      <c r="O39" s="5"/>
      <c r="P39" s="5"/>
      <c r="Q39" s="5"/>
      <c r="R39" s="2" t="s">
        <v>58</v>
      </c>
      <c r="S39" s="2" t="s">
        <v>86</v>
      </c>
      <c r="T39" s="2" t="s">
        <v>464</v>
      </c>
      <c r="U39" s="2" t="s">
        <v>37</v>
      </c>
      <c r="V39" s="2" t="s">
        <v>11</v>
      </c>
    </row>
    <row r="40" spans="1:22" ht="21" customHeight="1" x14ac:dyDescent="0.25">
      <c r="A40" s="7">
        <v>405</v>
      </c>
      <c r="B40" s="3"/>
      <c r="C40" s="6" t="s">
        <v>32</v>
      </c>
      <c r="D40" s="4" t="s">
        <v>459</v>
      </c>
      <c r="E40" s="4" t="s">
        <v>460</v>
      </c>
      <c r="F40" s="4" t="s">
        <v>461</v>
      </c>
      <c r="G40" s="4" t="s">
        <v>462</v>
      </c>
      <c r="H40" s="4" t="s">
        <v>463</v>
      </c>
      <c r="I40" s="4" t="s">
        <v>139</v>
      </c>
      <c r="J40" s="5"/>
      <c r="K40" s="5"/>
      <c r="L40" s="5"/>
      <c r="M40" s="5"/>
      <c r="N40" s="5"/>
      <c r="O40" s="5"/>
      <c r="P40" s="5"/>
      <c r="Q40" s="5"/>
      <c r="R40" s="2" t="s">
        <v>58</v>
      </c>
      <c r="S40" s="2" t="s">
        <v>36</v>
      </c>
      <c r="T40" s="2" t="s">
        <v>464</v>
      </c>
      <c r="U40" s="2" t="s">
        <v>140</v>
      </c>
      <c r="V40" s="2" t="s">
        <v>11</v>
      </c>
    </row>
    <row r="41" spans="1:22" ht="21" customHeight="1" x14ac:dyDescent="0.25">
      <c r="A41" s="7">
        <v>410</v>
      </c>
      <c r="B41" s="3"/>
      <c r="C41" s="4" t="s">
        <v>471</v>
      </c>
      <c r="D41" s="4" t="s">
        <v>475</v>
      </c>
      <c r="E41" s="4" t="s">
        <v>476</v>
      </c>
      <c r="F41" s="4" t="s">
        <v>477</v>
      </c>
      <c r="G41" s="4" t="s">
        <v>478</v>
      </c>
      <c r="H41" s="4" t="s">
        <v>479</v>
      </c>
      <c r="I41" s="4" t="s">
        <v>139</v>
      </c>
      <c r="J41" s="5"/>
      <c r="K41" s="5"/>
      <c r="L41" s="5"/>
      <c r="M41" s="5"/>
      <c r="N41" s="5"/>
      <c r="O41" s="5"/>
      <c r="P41" s="5"/>
      <c r="Q41" s="5"/>
      <c r="R41" s="2" t="s">
        <v>58</v>
      </c>
      <c r="S41" s="2" t="s">
        <v>170</v>
      </c>
      <c r="T41" s="2" t="s">
        <v>161</v>
      </c>
      <c r="U41" s="2" t="s">
        <v>208</v>
      </c>
      <c r="V41" s="2" t="s">
        <v>11</v>
      </c>
    </row>
    <row r="42" spans="1:22" ht="21" customHeight="1" x14ac:dyDescent="0.25">
      <c r="A42" s="7">
        <v>414</v>
      </c>
      <c r="B42" s="3"/>
      <c r="C42" s="6" t="s">
        <v>530</v>
      </c>
      <c r="D42" s="6" t="s">
        <v>32</v>
      </c>
      <c r="E42" s="6" t="s">
        <v>507</v>
      </c>
      <c r="F42" s="4" t="s">
        <v>472</v>
      </c>
      <c r="G42" s="4" t="s">
        <v>508</v>
      </c>
      <c r="H42" s="4" t="s">
        <v>519</v>
      </c>
      <c r="I42" s="4" t="s">
        <v>144</v>
      </c>
      <c r="J42" s="5"/>
      <c r="K42" s="5"/>
      <c r="L42" s="5"/>
      <c r="M42" s="5"/>
      <c r="N42" s="5"/>
      <c r="O42" s="5"/>
      <c r="P42" s="5"/>
      <c r="Q42" s="5"/>
      <c r="R42" s="2" t="s">
        <v>58</v>
      </c>
      <c r="S42" s="2" t="s">
        <v>36</v>
      </c>
      <c r="T42" s="2" t="s">
        <v>464</v>
      </c>
      <c r="U42" s="2" t="s">
        <v>154</v>
      </c>
      <c r="V42" s="2" t="s">
        <v>11</v>
      </c>
    </row>
    <row r="43" spans="1:22" ht="21" customHeight="1" x14ac:dyDescent="0.25">
      <c r="A43" s="7">
        <v>421</v>
      </c>
      <c r="B43" s="3"/>
      <c r="C43" s="4" t="s">
        <v>465</v>
      </c>
      <c r="D43" s="4" t="s">
        <v>466</v>
      </c>
      <c r="E43" s="4" t="s">
        <v>473</v>
      </c>
      <c r="F43" s="4" t="s">
        <v>487</v>
      </c>
      <c r="G43" s="4" t="s">
        <v>137</v>
      </c>
      <c r="H43" s="4" t="s">
        <v>510</v>
      </c>
      <c r="I43" s="4" t="s">
        <v>142</v>
      </c>
      <c r="J43" s="5"/>
      <c r="K43" s="5"/>
      <c r="L43" s="5"/>
      <c r="M43" s="5"/>
      <c r="N43" s="5"/>
      <c r="O43" s="5"/>
      <c r="P43" s="5"/>
      <c r="Q43" s="5"/>
      <c r="R43" s="2" t="s">
        <v>58</v>
      </c>
      <c r="S43" s="2" t="s">
        <v>92</v>
      </c>
      <c r="T43" s="2" t="s">
        <v>464</v>
      </c>
      <c r="U43" s="2" t="s">
        <v>47</v>
      </c>
      <c r="V43" s="2" t="s">
        <v>11</v>
      </c>
    </row>
    <row r="44" spans="1:22" ht="21" customHeight="1" x14ac:dyDescent="0.25">
      <c r="A44" s="7">
        <v>423</v>
      </c>
      <c r="B44" s="3"/>
      <c r="C44" s="4" t="s">
        <v>480</v>
      </c>
      <c r="D44" s="4" t="s">
        <v>466</v>
      </c>
      <c r="E44" s="4" t="s">
        <v>467</v>
      </c>
      <c r="F44" s="4" t="s">
        <v>468</v>
      </c>
      <c r="G44" s="4" t="s">
        <v>153</v>
      </c>
      <c r="H44" s="4" t="s">
        <v>510</v>
      </c>
      <c r="I44" s="4" t="s">
        <v>144</v>
      </c>
      <c r="J44" s="6" t="s">
        <v>540</v>
      </c>
      <c r="K44" s="5"/>
      <c r="L44" s="5"/>
      <c r="M44" s="5"/>
      <c r="N44" s="5"/>
      <c r="O44" s="5"/>
      <c r="P44" s="5"/>
      <c r="Q44" s="5"/>
      <c r="R44" s="2" t="s">
        <v>80</v>
      </c>
      <c r="S44" s="2" t="s">
        <v>12</v>
      </c>
      <c r="T44" s="2" t="s">
        <v>168</v>
      </c>
      <c r="U44" s="2" t="s">
        <v>93</v>
      </c>
      <c r="V44" s="2" t="s">
        <v>11</v>
      </c>
    </row>
    <row r="45" spans="1:22" ht="21" customHeight="1" x14ac:dyDescent="0.25">
      <c r="A45" s="7">
        <v>432</v>
      </c>
      <c r="B45" s="3"/>
      <c r="C45" s="4" t="s">
        <v>491</v>
      </c>
      <c r="D45" s="4" t="s">
        <v>466</v>
      </c>
      <c r="E45" s="4" t="s">
        <v>476</v>
      </c>
      <c r="F45" s="4" t="s">
        <v>474</v>
      </c>
      <c r="G45" s="4" t="s">
        <v>152</v>
      </c>
      <c r="H45" s="4" t="s">
        <v>149</v>
      </c>
      <c r="I45" s="4" t="s">
        <v>500</v>
      </c>
      <c r="J45" s="5"/>
      <c r="K45" s="5"/>
      <c r="L45" s="5"/>
      <c r="M45" s="5"/>
      <c r="N45" s="5"/>
      <c r="O45" s="5"/>
      <c r="P45" s="5"/>
      <c r="Q45" s="5"/>
      <c r="R45" s="2" t="s">
        <v>58</v>
      </c>
      <c r="S45" s="2" t="s">
        <v>39</v>
      </c>
      <c r="T45" s="2" t="s">
        <v>464</v>
      </c>
      <c r="U45" s="2" t="s">
        <v>46</v>
      </c>
      <c r="V45" s="2" t="s">
        <v>11</v>
      </c>
    </row>
    <row r="46" spans="1:22" ht="21" customHeight="1" x14ac:dyDescent="0.25">
      <c r="A46" s="7">
        <v>462</v>
      </c>
      <c r="B46" s="3"/>
      <c r="C46" s="4" t="s">
        <v>471</v>
      </c>
      <c r="D46" s="4" t="s">
        <v>475</v>
      </c>
      <c r="E46" s="4" t="s">
        <v>473</v>
      </c>
      <c r="F46" s="4" t="s">
        <v>474</v>
      </c>
      <c r="G46" s="4" t="s">
        <v>152</v>
      </c>
      <c r="H46" s="4" t="s">
        <v>130</v>
      </c>
      <c r="I46" s="5"/>
      <c r="J46" s="5"/>
      <c r="K46" s="5"/>
      <c r="L46" s="5"/>
      <c r="M46" s="5"/>
      <c r="N46" s="5"/>
      <c r="O46" s="5"/>
      <c r="P46" s="5"/>
      <c r="Q46" s="5"/>
      <c r="R46" s="2" t="s">
        <v>61</v>
      </c>
      <c r="S46" s="2" t="s">
        <v>215</v>
      </c>
      <c r="T46" s="2" t="s">
        <v>161</v>
      </c>
      <c r="U46" s="2" t="s">
        <v>207</v>
      </c>
      <c r="V46" s="2" t="s">
        <v>11</v>
      </c>
    </row>
    <row r="47" spans="1:22" ht="21" customHeight="1" x14ac:dyDescent="0.25">
      <c r="A47" s="7">
        <v>491</v>
      </c>
      <c r="B47" s="3"/>
      <c r="C47" s="4" t="s">
        <v>480</v>
      </c>
      <c r="D47" s="4" t="s">
        <v>485</v>
      </c>
      <c r="E47" s="4" t="s">
        <v>503</v>
      </c>
      <c r="F47" s="4" t="s">
        <v>468</v>
      </c>
      <c r="G47" s="4" t="s">
        <v>544</v>
      </c>
      <c r="H47" s="4" t="s">
        <v>145</v>
      </c>
      <c r="I47" s="4" t="s">
        <v>142</v>
      </c>
      <c r="J47" s="5"/>
      <c r="K47" s="5"/>
      <c r="L47" s="5"/>
      <c r="M47" s="5"/>
      <c r="N47" s="5"/>
      <c r="O47" s="5"/>
      <c r="P47" s="5"/>
      <c r="Q47" s="5"/>
      <c r="R47" s="2" t="s">
        <v>58</v>
      </c>
      <c r="S47" s="2" t="s">
        <v>125</v>
      </c>
      <c r="T47" s="2" t="s">
        <v>161</v>
      </c>
      <c r="U47" s="2" t="s">
        <v>545</v>
      </c>
      <c r="V47" s="2" t="s">
        <v>11</v>
      </c>
    </row>
    <row r="48" spans="1:22" ht="21" customHeight="1" x14ac:dyDescent="0.25">
      <c r="A48" s="7">
        <v>501</v>
      </c>
      <c r="B48" s="3"/>
      <c r="C48" s="4" t="s">
        <v>480</v>
      </c>
      <c r="D48" s="4" t="s">
        <v>466</v>
      </c>
      <c r="E48" s="4" t="s">
        <v>492</v>
      </c>
      <c r="F48" s="4" t="s">
        <v>468</v>
      </c>
      <c r="G48" s="4" t="s">
        <v>129</v>
      </c>
      <c r="H48" s="4" t="s">
        <v>514</v>
      </c>
      <c r="I48" s="4" t="s">
        <v>142</v>
      </c>
      <c r="J48" s="6" t="s">
        <v>547</v>
      </c>
      <c r="K48" s="5"/>
      <c r="L48" s="5"/>
      <c r="M48" s="5"/>
      <c r="N48" s="5"/>
      <c r="O48" s="5"/>
      <c r="P48" s="5"/>
      <c r="Q48" s="5"/>
      <c r="R48" s="2" t="s">
        <v>80</v>
      </c>
      <c r="S48" s="2" t="s">
        <v>84</v>
      </c>
      <c r="T48" s="2" t="s">
        <v>168</v>
      </c>
      <c r="U48" s="2" t="s">
        <v>87</v>
      </c>
      <c r="V48" s="2" t="s">
        <v>11</v>
      </c>
    </row>
    <row r="49" spans="1:22" ht="21" customHeight="1" x14ac:dyDescent="0.25">
      <c r="A49" s="7">
        <v>511</v>
      </c>
      <c r="B49" s="3"/>
      <c r="C49" s="4" t="s">
        <v>506</v>
      </c>
      <c r="D49" s="6" t="s">
        <v>32</v>
      </c>
      <c r="E49" s="6" t="s">
        <v>507</v>
      </c>
      <c r="F49" s="4" t="s">
        <v>475</v>
      </c>
      <c r="G49" s="4" t="s">
        <v>508</v>
      </c>
      <c r="H49" s="4" t="s">
        <v>145</v>
      </c>
      <c r="I49" s="4" t="s">
        <v>142</v>
      </c>
      <c r="J49" s="5"/>
      <c r="K49" s="5"/>
      <c r="L49" s="5"/>
      <c r="M49" s="5"/>
      <c r="N49" s="5"/>
      <c r="O49" s="5"/>
      <c r="P49" s="5"/>
      <c r="Q49" s="5"/>
      <c r="R49" s="2" t="s">
        <v>58</v>
      </c>
      <c r="S49" s="2" t="s">
        <v>37</v>
      </c>
      <c r="T49" s="2" t="s">
        <v>464</v>
      </c>
      <c r="U49" s="2" t="s">
        <v>22</v>
      </c>
      <c r="V49" s="2" t="s">
        <v>11</v>
      </c>
    </row>
    <row r="50" spans="1:22" ht="21" customHeight="1" x14ac:dyDescent="0.25">
      <c r="A50" s="7">
        <v>524</v>
      </c>
      <c r="B50" s="3"/>
      <c r="C50" s="4" t="s">
        <v>491</v>
      </c>
      <c r="D50" s="4" t="s">
        <v>485</v>
      </c>
      <c r="E50" s="4" t="s">
        <v>476</v>
      </c>
      <c r="F50" s="4" t="s">
        <v>474</v>
      </c>
      <c r="G50" s="4" t="s">
        <v>152</v>
      </c>
      <c r="H50" s="4" t="s">
        <v>514</v>
      </c>
      <c r="I50" s="4" t="s">
        <v>142</v>
      </c>
      <c r="J50" s="5"/>
      <c r="K50" s="5"/>
      <c r="L50" s="5"/>
      <c r="M50" s="5"/>
      <c r="N50" s="5"/>
      <c r="O50" s="5"/>
      <c r="P50" s="5"/>
      <c r="Q50" s="5"/>
      <c r="R50" s="2" t="s">
        <v>58</v>
      </c>
      <c r="S50" s="2" t="s">
        <v>86</v>
      </c>
      <c r="T50" s="2" t="s">
        <v>464</v>
      </c>
      <c r="U50" s="2" t="s">
        <v>15</v>
      </c>
      <c r="V50" s="2" t="s">
        <v>11</v>
      </c>
    </row>
    <row r="51" spans="1:22" ht="21" customHeight="1" x14ac:dyDescent="0.25">
      <c r="A51" s="7">
        <v>536</v>
      </c>
      <c r="B51" s="3"/>
      <c r="C51" s="4" t="s">
        <v>459</v>
      </c>
      <c r="D51" s="4" t="s">
        <v>466</v>
      </c>
      <c r="E51" s="4" t="s">
        <v>476</v>
      </c>
      <c r="F51" s="4" t="s">
        <v>487</v>
      </c>
      <c r="G51" s="4" t="s">
        <v>153</v>
      </c>
      <c r="H51" s="4" t="s">
        <v>138</v>
      </c>
      <c r="I51" s="4" t="s">
        <v>512</v>
      </c>
      <c r="J51" s="5"/>
      <c r="K51" s="5"/>
      <c r="L51" s="5"/>
      <c r="M51" s="5"/>
      <c r="N51" s="5"/>
      <c r="O51" s="5"/>
      <c r="P51" s="5"/>
      <c r="Q51" s="5"/>
      <c r="R51" s="2" t="s">
        <v>58</v>
      </c>
      <c r="S51" s="2" t="s">
        <v>67</v>
      </c>
      <c r="T51" s="2" t="s">
        <v>464</v>
      </c>
      <c r="U51" s="2" t="s">
        <v>53</v>
      </c>
      <c r="V51" s="2" t="s">
        <v>11</v>
      </c>
    </row>
    <row r="52" spans="1:22" ht="21.4" customHeight="1" x14ac:dyDescent="0.25">
      <c r="A52" s="7">
        <v>554</v>
      </c>
      <c r="B52" s="3"/>
      <c r="C52" s="4" t="s">
        <v>471</v>
      </c>
      <c r="D52" s="4" t="s">
        <v>472</v>
      </c>
      <c r="E52" s="4" t="s">
        <v>489</v>
      </c>
      <c r="F52" s="4" t="s">
        <v>474</v>
      </c>
      <c r="G52" s="4" t="s">
        <v>478</v>
      </c>
      <c r="H52" s="4" t="s">
        <v>141</v>
      </c>
      <c r="I52" s="4" t="s">
        <v>139</v>
      </c>
      <c r="J52" s="5"/>
      <c r="K52" s="5"/>
      <c r="L52" s="5"/>
      <c r="M52" s="5"/>
      <c r="N52" s="5"/>
      <c r="O52" s="5"/>
      <c r="P52" s="5"/>
      <c r="Q52" s="5"/>
      <c r="R52" s="2" t="s">
        <v>58</v>
      </c>
      <c r="S52" s="2" t="s">
        <v>529</v>
      </c>
      <c r="T52" s="2" t="s">
        <v>161</v>
      </c>
      <c r="U52" s="2" t="s">
        <v>155</v>
      </c>
      <c r="V52" s="2" t="s">
        <v>11</v>
      </c>
    </row>
    <row r="53" spans="1:22" ht="21" customHeight="1" x14ac:dyDescent="0.25">
      <c r="A53" s="7">
        <v>555</v>
      </c>
      <c r="B53" s="3"/>
      <c r="C53" s="6" t="s">
        <v>32</v>
      </c>
      <c r="D53" s="4" t="s">
        <v>475</v>
      </c>
      <c r="E53" s="4" t="s">
        <v>489</v>
      </c>
      <c r="F53" s="4" t="s">
        <v>342</v>
      </c>
      <c r="G53" s="4" t="s">
        <v>490</v>
      </c>
      <c r="H53" s="4" t="s">
        <v>130</v>
      </c>
      <c r="I53" s="5"/>
      <c r="J53" s="5"/>
      <c r="K53" s="5"/>
      <c r="L53" s="5"/>
      <c r="M53" s="5"/>
      <c r="N53" s="5"/>
      <c r="O53" s="5"/>
      <c r="P53" s="5"/>
      <c r="Q53" s="5"/>
      <c r="R53" s="2" t="s">
        <v>61</v>
      </c>
      <c r="S53" s="2" t="s">
        <v>215</v>
      </c>
      <c r="T53" s="2" t="s">
        <v>171</v>
      </c>
      <c r="U53" s="2" t="s">
        <v>18</v>
      </c>
      <c r="V53" s="2" t="s">
        <v>213</v>
      </c>
    </row>
    <row r="54" spans="1:22" ht="21" customHeight="1" x14ac:dyDescent="0.25">
      <c r="A54" s="7">
        <v>580</v>
      </c>
      <c r="B54" s="3"/>
      <c r="C54" s="4" t="s">
        <v>465</v>
      </c>
      <c r="D54" s="4" t="s">
        <v>485</v>
      </c>
      <c r="E54" s="4" t="s">
        <v>492</v>
      </c>
      <c r="F54" s="4" t="s">
        <v>487</v>
      </c>
      <c r="G54" s="4" t="s">
        <v>129</v>
      </c>
      <c r="H54" s="4" t="s">
        <v>138</v>
      </c>
      <c r="I54" s="4" t="s">
        <v>509</v>
      </c>
      <c r="J54" s="5"/>
      <c r="K54" s="5"/>
      <c r="L54" s="5"/>
      <c r="M54" s="5"/>
      <c r="N54" s="5"/>
      <c r="O54" s="5"/>
      <c r="P54" s="5"/>
      <c r="Q54" s="5"/>
      <c r="R54" s="2" t="s">
        <v>58</v>
      </c>
      <c r="S54" s="2" t="s">
        <v>92</v>
      </c>
      <c r="T54" s="2" t="s">
        <v>464</v>
      </c>
      <c r="U54" s="2" t="s">
        <v>448</v>
      </c>
      <c r="V54" s="2" t="s">
        <v>11</v>
      </c>
    </row>
    <row r="55" spans="1:22" ht="21" customHeight="1" x14ac:dyDescent="0.25">
      <c r="A55" s="7">
        <v>610</v>
      </c>
      <c r="B55" s="3"/>
      <c r="C55" s="4" t="s">
        <v>459</v>
      </c>
      <c r="D55" s="4" t="s">
        <v>466</v>
      </c>
      <c r="E55" s="4" t="s">
        <v>473</v>
      </c>
      <c r="F55" s="4" t="s">
        <v>493</v>
      </c>
      <c r="G55" s="4" t="s">
        <v>153</v>
      </c>
      <c r="H55" s="4" t="s">
        <v>149</v>
      </c>
      <c r="I55" s="4" t="s">
        <v>517</v>
      </c>
      <c r="J55" s="5"/>
      <c r="K55" s="5"/>
      <c r="L55" s="5"/>
      <c r="M55" s="5"/>
      <c r="N55" s="5"/>
      <c r="O55" s="5"/>
      <c r="P55" s="5"/>
      <c r="Q55" s="5"/>
      <c r="R55" s="2" t="s">
        <v>58</v>
      </c>
      <c r="S55" s="2" t="s">
        <v>43</v>
      </c>
      <c r="T55" s="2" t="s">
        <v>464</v>
      </c>
      <c r="U55" s="2" t="s">
        <v>41</v>
      </c>
      <c r="V55" s="2" t="s">
        <v>11</v>
      </c>
    </row>
    <row r="56" spans="1:22" ht="21" customHeight="1" x14ac:dyDescent="0.25">
      <c r="A56" s="7">
        <v>612</v>
      </c>
      <c r="B56" s="3"/>
      <c r="C56" s="4" t="s">
        <v>482</v>
      </c>
      <c r="D56" s="4" t="s">
        <v>472</v>
      </c>
      <c r="E56" s="4" t="s">
        <v>473</v>
      </c>
      <c r="F56" s="4" t="s">
        <v>483</v>
      </c>
      <c r="G56" s="4" t="s">
        <v>478</v>
      </c>
      <c r="H56" s="4" t="s">
        <v>141</v>
      </c>
      <c r="I56" s="4" t="s">
        <v>144</v>
      </c>
      <c r="J56" s="5"/>
      <c r="K56" s="5"/>
      <c r="L56" s="5"/>
      <c r="M56" s="5"/>
      <c r="N56" s="5"/>
      <c r="O56" s="5"/>
      <c r="P56" s="5"/>
      <c r="Q56" s="5"/>
      <c r="R56" s="2" t="s">
        <v>58</v>
      </c>
      <c r="S56" s="2" t="s">
        <v>19</v>
      </c>
      <c r="T56" s="2" t="s">
        <v>161</v>
      </c>
      <c r="U56" s="2" t="s">
        <v>13</v>
      </c>
      <c r="V56" s="2" t="s">
        <v>11</v>
      </c>
    </row>
    <row r="57" spans="1:22" ht="21" customHeight="1" x14ac:dyDescent="0.25">
      <c r="A57" s="7">
        <v>625</v>
      </c>
      <c r="B57" s="3"/>
      <c r="C57" s="4" t="s">
        <v>471</v>
      </c>
      <c r="D57" s="4" t="s">
        <v>472</v>
      </c>
      <c r="E57" s="4" t="s">
        <v>473</v>
      </c>
      <c r="F57" s="4" t="s">
        <v>474</v>
      </c>
      <c r="G57" s="4" t="s">
        <v>129</v>
      </c>
      <c r="H57" s="4" t="s">
        <v>514</v>
      </c>
      <c r="I57" s="4" t="s">
        <v>139</v>
      </c>
      <c r="J57" s="5"/>
      <c r="K57" s="5"/>
      <c r="L57" s="5"/>
      <c r="M57" s="5"/>
      <c r="N57" s="5"/>
      <c r="O57" s="5"/>
      <c r="P57" s="5"/>
      <c r="Q57" s="5"/>
      <c r="R57" s="2" t="s">
        <v>58</v>
      </c>
      <c r="S57" s="2" t="s">
        <v>115</v>
      </c>
      <c r="T57" s="2" t="s">
        <v>464</v>
      </c>
      <c r="U57" s="2" t="s">
        <v>201</v>
      </c>
      <c r="V57" s="2" t="s">
        <v>11</v>
      </c>
    </row>
    <row r="58" spans="1:22" ht="21" customHeight="1" x14ac:dyDescent="0.25">
      <c r="A58" s="7">
        <v>638</v>
      </c>
      <c r="B58" s="3"/>
      <c r="C58" s="4" t="s">
        <v>491</v>
      </c>
      <c r="D58" s="4" t="s">
        <v>466</v>
      </c>
      <c r="E58" s="4" t="s">
        <v>476</v>
      </c>
      <c r="F58" s="4" t="s">
        <v>487</v>
      </c>
      <c r="G58" s="4" t="s">
        <v>152</v>
      </c>
      <c r="H58" s="4" t="s">
        <v>138</v>
      </c>
      <c r="I58" s="4" t="s">
        <v>509</v>
      </c>
      <c r="J58" s="5"/>
      <c r="K58" s="5"/>
      <c r="L58" s="5"/>
      <c r="M58" s="5"/>
      <c r="N58" s="5"/>
      <c r="O58" s="5"/>
      <c r="P58" s="5"/>
      <c r="Q58" s="5"/>
      <c r="R58" s="2" t="s">
        <v>58</v>
      </c>
      <c r="S58" s="2" t="s">
        <v>37</v>
      </c>
      <c r="T58" s="2" t="s">
        <v>464</v>
      </c>
      <c r="U58" s="2" t="s">
        <v>29</v>
      </c>
      <c r="V58" s="2" t="s">
        <v>11</v>
      </c>
    </row>
    <row r="59" spans="1:22" ht="21" customHeight="1" x14ac:dyDescent="0.25">
      <c r="A59" s="7">
        <v>643</v>
      </c>
      <c r="B59" s="3"/>
      <c r="C59" s="4" t="s">
        <v>480</v>
      </c>
      <c r="D59" s="4" t="s">
        <v>485</v>
      </c>
      <c r="E59" s="4" t="s">
        <v>503</v>
      </c>
      <c r="F59" s="4" t="s">
        <v>468</v>
      </c>
      <c r="G59" s="4" t="s">
        <v>137</v>
      </c>
      <c r="H59" s="4" t="s">
        <v>143</v>
      </c>
      <c r="I59" s="4" t="s">
        <v>488</v>
      </c>
      <c r="J59" s="5"/>
      <c r="K59" s="5"/>
      <c r="L59" s="5"/>
      <c r="M59" s="5"/>
      <c r="N59" s="5"/>
      <c r="O59" s="5"/>
      <c r="P59" s="5"/>
      <c r="Q59" s="5"/>
      <c r="R59" s="2" t="s">
        <v>58</v>
      </c>
      <c r="S59" s="2" t="s">
        <v>9</v>
      </c>
      <c r="T59" s="2" t="s">
        <v>464</v>
      </c>
      <c r="U59" s="2" t="s">
        <v>179</v>
      </c>
      <c r="V59" s="2" t="s">
        <v>11</v>
      </c>
    </row>
    <row r="60" spans="1:22" ht="21" customHeight="1" x14ac:dyDescent="0.25">
      <c r="A60" s="7">
        <v>644</v>
      </c>
      <c r="B60" s="3"/>
      <c r="C60" s="4" t="s">
        <v>480</v>
      </c>
      <c r="D60" s="4" t="s">
        <v>485</v>
      </c>
      <c r="E60" s="4" t="s">
        <v>503</v>
      </c>
      <c r="F60" s="4" t="s">
        <v>468</v>
      </c>
      <c r="G60" s="4" t="s">
        <v>137</v>
      </c>
      <c r="H60" s="4" t="s">
        <v>143</v>
      </c>
      <c r="I60" s="4" t="s">
        <v>516</v>
      </c>
      <c r="J60" s="5"/>
      <c r="K60" s="5"/>
      <c r="L60" s="5"/>
      <c r="M60" s="5"/>
      <c r="N60" s="5"/>
      <c r="O60" s="5"/>
      <c r="P60" s="5"/>
      <c r="Q60" s="5"/>
      <c r="R60" s="2" t="s">
        <v>58</v>
      </c>
      <c r="S60" s="2" t="s">
        <v>9</v>
      </c>
      <c r="T60" s="2" t="s">
        <v>464</v>
      </c>
      <c r="U60" s="2" t="s">
        <v>240</v>
      </c>
      <c r="V60" s="2" t="s">
        <v>11</v>
      </c>
    </row>
    <row r="61" spans="1:22" ht="21" customHeight="1" x14ac:dyDescent="0.25">
      <c r="A61" s="7">
        <v>658</v>
      </c>
      <c r="B61" s="3"/>
      <c r="C61" s="4" t="s">
        <v>480</v>
      </c>
      <c r="D61" s="4" t="s">
        <v>466</v>
      </c>
      <c r="E61" s="4" t="s">
        <v>492</v>
      </c>
      <c r="F61" s="4" t="s">
        <v>468</v>
      </c>
      <c r="G61" s="4" t="s">
        <v>129</v>
      </c>
      <c r="H61" s="4" t="s">
        <v>138</v>
      </c>
      <c r="I61" s="4" t="s">
        <v>486</v>
      </c>
      <c r="J61" s="5"/>
      <c r="K61" s="5"/>
      <c r="L61" s="5"/>
      <c r="M61" s="5"/>
      <c r="N61" s="5"/>
      <c r="O61" s="5"/>
      <c r="P61" s="5"/>
      <c r="Q61" s="5"/>
      <c r="R61" s="2" t="s">
        <v>58</v>
      </c>
      <c r="S61" s="2" t="s">
        <v>84</v>
      </c>
      <c r="T61" s="2" t="s">
        <v>464</v>
      </c>
      <c r="U61" s="2" t="s">
        <v>92</v>
      </c>
      <c r="V61" s="2" t="s">
        <v>11</v>
      </c>
    </row>
    <row r="62" spans="1:22" ht="21" customHeight="1" x14ac:dyDescent="0.25">
      <c r="A62" s="7">
        <v>676</v>
      </c>
      <c r="B62" s="3"/>
      <c r="C62" s="4" t="s">
        <v>459</v>
      </c>
      <c r="D62" s="4" t="s">
        <v>472</v>
      </c>
      <c r="E62" s="4" t="s">
        <v>476</v>
      </c>
      <c r="F62" s="4" t="s">
        <v>474</v>
      </c>
      <c r="G62" s="4" t="s">
        <v>152</v>
      </c>
      <c r="H62" s="4" t="s">
        <v>514</v>
      </c>
      <c r="I62" s="4" t="s">
        <v>144</v>
      </c>
      <c r="J62" s="5"/>
      <c r="K62" s="5"/>
      <c r="L62" s="5"/>
      <c r="M62" s="5"/>
      <c r="N62" s="5"/>
      <c r="O62" s="5"/>
      <c r="P62" s="5"/>
      <c r="Q62" s="5"/>
      <c r="R62" s="2" t="s">
        <v>58</v>
      </c>
      <c r="S62" s="2" t="s">
        <v>39</v>
      </c>
      <c r="T62" s="2" t="s">
        <v>464</v>
      </c>
      <c r="U62" s="2" t="s">
        <v>206</v>
      </c>
      <c r="V62" s="2" t="s">
        <v>11</v>
      </c>
    </row>
    <row r="63" spans="1:22" ht="21" customHeight="1" x14ac:dyDescent="0.25">
      <c r="A63" s="7">
        <v>679</v>
      </c>
      <c r="B63" s="3"/>
      <c r="C63" s="4" t="s">
        <v>465</v>
      </c>
      <c r="D63" s="4" t="s">
        <v>466</v>
      </c>
      <c r="E63" s="4" t="s">
        <v>467</v>
      </c>
      <c r="F63" s="4" t="s">
        <v>468</v>
      </c>
      <c r="G63" s="4" t="s">
        <v>137</v>
      </c>
      <c r="H63" s="4" t="s">
        <v>469</v>
      </c>
      <c r="I63" s="4" t="s">
        <v>134</v>
      </c>
      <c r="J63" s="6" t="s">
        <v>470</v>
      </c>
      <c r="K63" s="5"/>
      <c r="L63" s="5"/>
      <c r="M63" s="5"/>
      <c r="N63" s="5"/>
      <c r="O63" s="5"/>
      <c r="P63" s="5"/>
      <c r="Q63" s="5"/>
      <c r="R63" s="2" t="s">
        <v>80</v>
      </c>
      <c r="S63" s="2" t="s">
        <v>25</v>
      </c>
      <c r="T63" s="2" t="s">
        <v>168</v>
      </c>
      <c r="U63" s="2" t="s">
        <v>196</v>
      </c>
      <c r="V63" s="2" t="s">
        <v>11</v>
      </c>
    </row>
    <row r="64" spans="1:22" ht="21" customHeight="1" x14ac:dyDescent="0.25">
      <c r="A64" s="7">
        <v>701</v>
      </c>
      <c r="B64" s="3"/>
      <c r="C64" s="4" t="s">
        <v>491</v>
      </c>
      <c r="D64" s="4" t="s">
        <v>466</v>
      </c>
      <c r="E64" s="4" t="s">
        <v>476</v>
      </c>
      <c r="F64" s="4" t="s">
        <v>493</v>
      </c>
      <c r="G64" s="4" t="s">
        <v>153</v>
      </c>
      <c r="H64" s="4" t="s">
        <v>514</v>
      </c>
      <c r="I64" s="4" t="s">
        <v>144</v>
      </c>
      <c r="J64" s="5"/>
      <c r="K64" s="5"/>
      <c r="L64" s="5"/>
      <c r="M64" s="5"/>
      <c r="N64" s="5"/>
      <c r="O64" s="5"/>
      <c r="P64" s="5"/>
      <c r="Q64" s="5"/>
      <c r="R64" s="2" t="s">
        <v>58</v>
      </c>
      <c r="S64" s="2" t="s">
        <v>37</v>
      </c>
      <c r="T64" s="2" t="s">
        <v>464</v>
      </c>
      <c r="U64" s="2" t="s">
        <v>86</v>
      </c>
      <c r="V64" s="2" t="s">
        <v>11</v>
      </c>
    </row>
    <row r="65" spans="1:22" ht="21" customHeight="1" x14ac:dyDescent="0.25">
      <c r="A65" s="7">
        <v>707</v>
      </c>
      <c r="B65" s="3"/>
      <c r="C65" s="4" t="s">
        <v>465</v>
      </c>
      <c r="D65" s="4" t="s">
        <v>472</v>
      </c>
      <c r="E65" s="4" t="s">
        <v>476</v>
      </c>
      <c r="F65" s="4" t="s">
        <v>483</v>
      </c>
      <c r="G65" s="4" t="s">
        <v>153</v>
      </c>
      <c r="H65" s="4" t="s">
        <v>130</v>
      </c>
      <c r="I65" s="4" t="s">
        <v>486</v>
      </c>
      <c r="J65" s="5"/>
      <c r="K65" s="5"/>
      <c r="L65" s="5"/>
      <c r="M65" s="5"/>
      <c r="N65" s="5"/>
      <c r="O65" s="5"/>
      <c r="P65" s="5"/>
      <c r="Q65" s="5"/>
      <c r="R65" s="2" t="s">
        <v>58</v>
      </c>
      <c r="S65" s="2" t="s">
        <v>40</v>
      </c>
      <c r="T65" s="2" t="s">
        <v>464</v>
      </c>
      <c r="U65" s="2" t="s">
        <v>36</v>
      </c>
      <c r="V65" s="2" t="s">
        <v>11</v>
      </c>
    </row>
    <row r="66" spans="1:22" ht="21" customHeight="1" x14ac:dyDescent="0.25">
      <c r="A66" s="7">
        <v>713</v>
      </c>
      <c r="B66" s="3"/>
      <c r="C66" s="4" t="s">
        <v>465</v>
      </c>
      <c r="D66" s="4" t="s">
        <v>466</v>
      </c>
      <c r="E66" s="4" t="s">
        <v>492</v>
      </c>
      <c r="F66" s="4" t="s">
        <v>493</v>
      </c>
      <c r="G66" s="4" t="s">
        <v>501</v>
      </c>
      <c r="H66" s="4" t="s">
        <v>502</v>
      </c>
      <c r="I66" s="4" t="s">
        <v>142</v>
      </c>
      <c r="J66" s="5"/>
      <c r="K66" s="5"/>
      <c r="L66" s="5"/>
      <c r="M66" s="5"/>
      <c r="N66" s="5"/>
      <c r="O66" s="5"/>
      <c r="P66" s="5"/>
      <c r="Q66" s="5"/>
      <c r="R66" s="2" t="s">
        <v>58</v>
      </c>
      <c r="S66" s="2" t="s">
        <v>86</v>
      </c>
      <c r="T66" s="2" t="s">
        <v>464</v>
      </c>
      <c r="U66" s="2" t="s">
        <v>21</v>
      </c>
      <c r="V66" s="2" t="s">
        <v>11</v>
      </c>
    </row>
    <row r="67" spans="1:22" ht="21" customHeight="1" x14ac:dyDescent="0.25">
      <c r="A67" s="7">
        <v>723</v>
      </c>
      <c r="B67" s="3"/>
      <c r="C67" s="4" t="s">
        <v>480</v>
      </c>
      <c r="D67" s="4" t="s">
        <v>485</v>
      </c>
      <c r="E67" s="4" t="s">
        <v>492</v>
      </c>
      <c r="F67" s="4" t="s">
        <v>468</v>
      </c>
      <c r="G67" s="4" t="s">
        <v>129</v>
      </c>
      <c r="H67" s="4" t="s">
        <v>143</v>
      </c>
      <c r="I67" s="4" t="s">
        <v>488</v>
      </c>
      <c r="J67" s="5"/>
      <c r="K67" s="5"/>
      <c r="L67" s="5"/>
      <c r="M67" s="5"/>
      <c r="N67" s="5"/>
      <c r="O67" s="5"/>
      <c r="P67" s="5"/>
      <c r="Q67" s="5"/>
      <c r="R67" s="2" t="s">
        <v>58</v>
      </c>
      <c r="S67" s="2" t="s">
        <v>75</v>
      </c>
      <c r="T67" s="2" t="s">
        <v>464</v>
      </c>
      <c r="U67" s="2" t="s">
        <v>69</v>
      </c>
      <c r="V67" s="2" t="s">
        <v>11</v>
      </c>
    </row>
    <row r="68" spans="1:22" ht="21" customHeight="1" x14ac:dyDescent="0.25">
      <c r="A68" s="7">
        <v>740</v>
      </c>
      <c r="B68" s="3"/>
      <c r="C68" s="4" t="s">
        <v>465</v>
      </c>
      <c r="D68" s="4" t="s">
        <v>485</v>
      </c>
      <c r="E68" s="4" t="s">
        <v>492</v>
      </c>
      <c r="F68" s="4" t="s">
        <v>474</v>
      </c>
      <c r="G68" s="4" t="s">
        <v>137</v>
      </c>
      <c r="H68" s="4" t="s">
        <v>143</v>
      </c>
      <c r="I68" s="4" t="s">
        <v>518</v>
      </c>
      <c r="J68" s="5"/>
      <c r="K68" s="5"/>
      <c r="L68" s="5"/>
      <c r="M68" s="5"/>
      <c r="N68" s="5"/>
      <c r="O68" s="5"/>
      <c r="P68" s="5"/>
      <c r="Q68" s="5"/>
      <c r="R68" s="2" t="s">
        <v>58</v>
      </c>
      <c r="S68" s="2" t="s">
        <v>71</v>
      </c>
      <c r="T68" s="2" t="s">
        <v>464</v>
      </c>
      <c r="U68" s="2" t="s">
        <v>95</v>
      </c>
      <c r="V68" s="2" t="s">
        <v>11</v>
      </c>
    </row>
    <row r="69" spans="1:22" ht="21" customHeight="1" x14ac:dyDescent="0.25">
      <c r="A69" s="7">
        <v>754</v>
      </c>
      <c r="B69" s="3"/>
      <c r="C69" s="4" t="s">
        <v>484</v>
      </c>
      <c r="D69" s="4" t="s">
        <v>466</v>
      </c>
      <c r="E69" s="4" t="s">
        <v>492</v>
      </c>
      <c r="F69" s="4" t="s">
        <v>468</v>
      </c>
      <c r="G69" s="4" t="s">
        <v>543</v>
      </c>
      <c r="H69" s="4" t="s">
        <v>145</v>
      </c>
      <c r="I69" s="4" t="s">
        <v>142</v>
      </c>
      <c r="J69" s="5"/>
      <c r="K69" s="5"/>
      <c r="L69" s="5"/>
      <c r="M69" s="5"/>
      <c r="N69" s="5"/>
      <c r="O69" s="5"/>
      <c r="P69" s="5"/>
      <c r="Q69" s="5"/>
      <c r="R69" s="2" t="s">
        <v>58</v>
      </c>
      <c r="S69" s="2" t="s">
        <v>84</v>
      </c>
      <c r="T69" s="2" t="s">
        <v>161</v>
      </c>
      <c r="U69" s="2" t="s">
        <v>92</v>
      </c>
      <c r="V69" s="2" t="s">
        <v>11</v>
      </c>
    </row>
    <row r="70" spans="1:22" ht="21" customHeight="1" x14ac:dyDescent="0.25">
      <c r="A70" s="7">
        <v>763</v>
      </c>
      <c r="B70" s="3"/>
      <c r="C70" s="4" t="s">
        <v>471</v>
      </c>
      <c r="D70" s="4" t="s">
        <v>472</v>
      </c>
      <c r="E70" s="4" t="s">
        <v>476</v>
      </c>
      <c r="F70" s="4" t="s">
        <v>483</v>
      </c>
      <c r="G70" s="4" t="s">
        <v>490</v>
      </c>
      <c r="H70" s="4" t="s">
        <v>514</v>
      </c>
      <c r="I70" s="4" t="s">
        <v>139</v>
      </c>
      <c r="J70" s="6" t="s">
        <v>539</v>
      </c>
      <c r="K70" s="5"/>
      <c r="L70" s="5"/>
      <c r="M70" s="5"/>
      <c r="N70" s="5"/>
      <c r="O70" s="5"/>
      <c r="P70" s="5"/>
      <c r="Q70" s="5"/>
      <c r="R70" s="2" t="s">
        <v>80</v>
      </c>
      <c r="S70" s="2" t="s">
        <v>132</v>
      </c>
      <c r="T70" s="2" t="s">
        <v>168</v>
      </c>
      <c r="U70" s="2" t="s">
        <v>31</v>
      </c>
      <c r="V70" s="2" t="s">
        <v>11</v>
      </c>
    </row>
    <row r="71" spans="1:22" ht="21" customHeight="1" x14ac:dyDescent="0.25">
      <c r="A71" s="7">
        <v>769</v>
      </c>
      <c r="B71" s="3"/>
      <c r="C71" s="4" t="s">
        <v>484</v>
      </c>
      <c r="D71" s="4" t="s">
        <v>466</v>
      </c>
      <c r="E71" s="4" t="s">
        <v>467</v>
      </c>
      <c r="F71" s="4" t="s">
        <v>487</v>
      </c>
      <c r="G71" s="4" t="s">
        <v>137</v>
      </c>
      <c r="H71" s="4" t="s">
        <v>469</v>
      </c>
      <c r="I71" s="4" t="s">
        <v>142</v>
      </c>
      <c r="J71" s="6" t="s">
        <v>549</v>
      </c>
      <c r="K71" s="5"/>
      <c r="L71" s="5"/>
      <c r="M71" s="5"/>
      <c r="N71" s="5"/>
      <c r="O71" s="5"/>
      <c r="P71" s="5"/>
      <c r="Q71" s="5"/>
      <c r="R71" s="2" t="s">
        <v>80</v>
      </c>
      <c r="S71" s="2" t="s">
        <v>121</v>
      </c>
      <c r="T71" s="2" t="s">
        <v>168</v>
      </c>
      <c r="U71" s="2" t="s">
        <v>163</v>
      </c>
      <c r="V71" s="2" t="s">
        <v>11</v>
      </c>
    </row>
    <row r="72" spans="1:22" ht="21" customHeight="1" x14ac:dyDescent="0.25">
      <c r="A72" s="7">
        <v>770</v>
      </c>
      <c r="B72" s="3"/>
      <c r="C72" s="4" t="s">
        <v>484</v>
      </c>
      <c r="D72" s="4" t="s">
        <v>485</v>
      </c>
      <c r="E72" s="4" t="s">
        <v>492</v>
      </c>
      <c r="F72" s="4" t="s">
        <v>468</v>
      </c>
      <c r="G72" s="4" t="s">
        <v>137</v>
      </c>
      <c r="H72" s="4" t="s">
        <v>469</v>
      </c>
      <c r="I72" s="4" t="s">
        <v>142</v>
      </c>
      <c r="J72" s="5"/>
      <c r="K72" s="5"/>
      <c r="L72" s="5"/>
      <c r="M72" s="5"/>
      <c r="N72" s="5"/>
      <c r="O72" s="5"/>
      <c r="P72" s="5"/>
      <c r="Q72" s="5"/>
      <c r="R72" s="2" t="s">
        <v>58</v>
      </c>
      <c r="S72" s="2" t="s">
        <v>75</v>
      </c>
      <c r="T72" s="2" t="s">
        <v>464</v>
      </c>
      <c r="U72" s="2" t="s">
        <v>75</v>
      </c>
      <c r="V72" s="2" t="s">
        <v>11</v>
      </c>
    </row>
    <row r="73" spans="1:22" ht="21" customHeight="1" x14ac:dyDescent="0.25">
      <c r="A73" s="7">
        <v>773</v>
      </c>
      <c r="B73" s="3"/>
      <c r="C73" s="6" t="s">
        <v>32</v>
      </c>
      <c r="D73" s="4" t="s">
        <v>491</v>
      </c>
      <c r="E73" s="4" t="s">
        <v>511</v>
      </c>
      <c r="F73" s="4" t="s">
        <v>461</v>
      </c>
      <c r="G73" s="4" t="s">
        <v>499</v>
      </c>
      <c r="H73" s="4" t="s">
        <v>145</v>
      </c>
      <c r="I73" s="4" t="s">
        <v>142</v>
      </c>
      <c r="J73" s="5"/>
      <c r="K73" s="5"/>
      <c r="L73" s="5"/>
      <c r="M73" s="5"/>
      <c r="N73" s="5"/>
      <c r="O73" s="5"/>
      <c r="P73" s="5"/>
      <c r="Q73" s="5"/>
      <c r="R73" s="2" t="s">
        <v>58</v>
      </c>
      <c r="S73" s="2" t="s">
        <v>36</v>
      </c>
      <c r="T73" s="2" t="s">
        <v>464</v>
      </c>
      <c r="U73" s="2" t="s">
        <v>17</v>
      </c>
      <c r="V73" s="2" t="s">
        <v>11</v>
      </c>
    </row>
    <row r="74" spans="1:22" ht="21" customHeight="1" x14ac:dyDescent="0.25">
      <c r="A74" s="7">
        <v>783</v>
      </c>
      <c r="B74" s="3"/>
      <c r="C74" s="4" t="s">
        <v>459</v>
      </c>
      <c r="D74" s="4" t="s">
        <v>466</v>
      </c>
      <c r="E74" s="4" t="s">
        <v>476</v>
      </c>
      <c r="F74" s="4" t="s">
        <v>474</v>
      </c>
      <c r="G74" s="4" t="s">
        <v>129</v>
      </c>
      <c r="H74" s="4" t="s">
        <v>138</v>
      </c>
      <c r="I74" s="4" t="s">
        <v>518</v>
      </c>
      <c r="J74" s="5"/>
      <c r="K74" s="5"/>
      <c r="L74" s="5"/>
      <c r="M74" s="5"/>
      <c r="N74" s="5"/>
      <c r="O74" s="5"/>
      <c r="P74" s="5"/>
      <c r="Q74" s="5"/>
      <c r="R74" s="2" t="s">
        <v>58</v>
      </c>
      <c r="S74" s="2" t="s">
        <v>86</v>
      </c>
      <c r="T74" s="2" t="s">
        <v>464</v>
      </c>
      <c r="U74" s="2" t="s">
        <v>127</v>
      </c>
      <c r="V74" s="2" t="s">
        <v>11</v>
      </c>
    </row>
    <row r="75" spans="1:22" ht="21" customHeight="1" x14ac:dyDescent="0.25">
      <c r="A75" s="7">
        <v>796</v>
      </c>
      <c r="B75" s="3"/>
      <c r="C75" s="4" t="s">
        <v>459</v>
      </c>
      <c r="D75" s="4" t="s">
        <v>472</v>
      </c>
      <c r="E75" s="4" t="s">
        <v>476</v>
      </c>
      <c r="F75" s="4" t="s">
        <v>474</v>
      </c>
      <c r="G75" s="4" t="s">
        <v>129</v>
      </c>
      <c r="H75" s="4" t="s">
        <v>138</v>
      </c>
      <c r="I75" s="5"/>
      <c r="J75" s="5"/>
      <c r="K75" s="5"/>
      <c r="L75" s="5"/>
      <c r="M75" s="5"/>
      <c r="N75" s="5"/>
      <c r="O75" s="5"/>
      <c r="P75" s="5"/>
      <c r="Q75" s="5"/>
      <c r="R75" s="2" t="s">
        <v>61</v>
      </c>
      <c r="S75" s="2" t="s">
        <v>54</v>
      </c>
      <c r="T75" s="2" t="s">
        <v>161</v>
      </c>
      <c r="U75" s="2" t="s">
        <v>151</v>
      </c>
      <c r="V75" s="2" t="s">
        <v>11</v>
      </c>
    </row>
    <row r="76" spans="1:22" ht="21" customHeight="1" x14ac:dyDescent="0.25">
      <c r="A76" s="7">
        <v>807</v>
      </c>
      <c r="B76" s="3"/>
      <c r="C76" s="4" t="s">
        <v>491</v>
      </c>
      <c r="D76" s="4" t="s">
        <v>466</v>
      </c>
      <c r="E76" s="4" t="s">
        <v>476</v>
      </c>
      <c r="F76" s="4" t="s">
        <v>487</v>
      </c>
      <c r="G76" s="4" t="s">
        <v>137</v>
      </c>
      <c r="H76" s="4" t="s">
        <v>149</v>
      </c>
      <c r="I76" s="4" t="s">
        <v>505</v>
      </c>
      <c r="J76" s="5"/>
      <c r="K76" s="5"/>
      <c r="L76" s="5"/>
      <c r="M76" s="5"/>
      <c r="N76" s="5"/>
      <c r="O76" s="5"/>
      <c r="P76" s="5"/>
      <c r="Q76" s="5"/>
      <c r="R76" s="2" t="s">
        <v>58</v>
      </c>
      <c r="S76" s="2" t="s">
        <v>36</v>
      </c>
      <c r="T76" s="2" t="s">
        <v>464</v>
      </c>
      <c r="U76" s="2" t="s">
        <v>448</v>
      </c>
      <c r="V76" s="2" t="s">
        <v>11</v>
      </c>
    </row>
    <row r="77" spans="1:22" ht="21" customHeight="1" x14ac:dyDescent="0.25">
      <c r="A77" s="7">
        <v>812</v>
      </c>
      <c r="B77" s="3"/>
      <c r="C77" s="6" t="s">
        <v>32</v>
      </c>
      <c r="D77" s="4" t="s">
        <v>459</v>
      </c>
      <c r="E77" s="4" t="s">
        <v>511</v>
      </c>
      <c r="F77" s="4" t="s">
        <v>461</v>
      </c>
      <c r="G77" s="4" t="s">
        <v>499</v>
      </c>
      <c r="H77" s="4" t="s">
        <v>519</v>
      </c>
      <c r="I77" s="4" t="s">
        <v>142</v>
      </c>
      <c r="J77" s="5"/>
      <c r="K77" s="5"/>
      <c r="L77" s="5"/>
      <c r="M77" s="5"/>
      <c r="N77" s="5"/>
      <c r="O77" s="5"/>
      <c r="P77" s="5"/>
      <c r="Q77" s="5"/>
      <c r="R77" s="2" t="s">
        <v>58</v>
      </c>
      <c r="S77" s="2" t="s">
        <v>67</v>
      </c>
      <c r="T77" s="2" t="s">
        <v>464</v>
      </c>
      <c r="U77" s="2" t="s">
        <v>47</v>
      </c>
      <c r="V77" s="2" t="s">
        <v>11</v>
      </c>
    </row>
    <row r="78" spans="1:22" ht="21.4" customHeight="1" x14ac:dyDescent="0.25">
      <c r="A78" s="7">
        <v>830</v>
      </c>
      <c r="B78" s="3"/>
      <c r="C78" s="6" t="s">
        <v>32</v>
      </c>
      <c r="D78" s="4" t="s">
        <v>471</v>
      </c>
      <c r="E78" s="4" t="s">
        <v>498</v>
      </c>
      <c r="F78" s="4" t="s">
        <v>528</v>
      </c>
      <c r="G78" s="4" t="s">
        <v>499</v>
      </c>
      <c r="H78" s="4" t="s">
        <v>502</v>
      </c>
      <c r="I78" s="4" t="s">
        <v>144</v>
      </c>
      <c r="J78" s="5"/>
      <c r="K78" s="5"/>
      <c r="L78" s="5"/>
      <c r="M78" s="5"/>
      <c r="N78" s="5"/>
      <c r="O78" s="5"/>
      <c r="P78" s="5"/>
      <c r="Q78" s="5"/>
      <c r="R78" s="2" t="s">
        <v>58</v>
      </c>
      <c r="S78" s="2" t="s">
        <v>102</v>
      </c>
      <c r="T78" s="2" t="s">
        <v>464</v>
      </c>
      <c r="U78" s="2" t="s">
        <v>354</v>
      </c>
      <c r="V78" s="2" t="s">
        <v>11</v>
      </c>
    </row>
    <row r="79" spans="1:22" ht="21" customHeight="1" x14ac:dyDescent="0.25">
      <c r="A79" s="7">
        <v>831</v>
      </c>
      <c r="B79" s="3"/>
      <c r="C79" s="4" t="s">
        <v>465</v>
      </c>
      <c r="D79" s="4" t="s">
        <v>472</v>
      </c>
      <c r="E79" s="4" t="s">
        <v>476</v>
      </c>
      <c r="F79" s="4" t="s">
        <v>493</v>
      </c>
      <c r="G79" s="4" t="s">
        <v>543</v>
      </c>
      <c r="H79" s="4" t="s">
        <v>145</v>
      </c>
      <c r="I79" s="4" t="s">
        <v>142</v>
      </c>
      <c r="J79" s="5"/>
      <c r="K79" s="5"/>
      <c r="L79" s="5"/>
      <c r="M79" s="5"/>
      <c r="N79" s="5"/>
      <c r="O79" s="5"/>
      <c r="P79" s="5"/>
      <c r="Q79" s="5"/>
      <c r="R79" s="2" t="s">
        <v>58</v>
      </c>
      <c r="S79" s="2" t="s">
        <v>37</v>
      </c>
      <c r="T79" s="2" t="s">
        <v>161</v>
      </c>
      <c r="U79" s="2" t="s">
        <v>60</v>
      </c>
      <c r="V79" s="2" t="s">
        <v>11</v>
      </c>
    </row>
    <row r="80" spans="1:22" ht="21" customHeight="1" x14ac:dyDescent="0.25">
      <c r="A80" s="7">
        <v>833</v>
      </c>
      <c r="B80" s="3"/>
      <c r="C80" s="6" t="s">
        <v>542</v>
      </c>
      <c r="D80" s="4" t="s">
        <v>465</v>
      </c>
      <c r="E80" s="4" t="s">
        <v>511</v>
      </c>
      <c r="F80" s="4" t="s">
        <v>461</v>
      </c>
      <c r="G80" s="4" t="s">
        <v>531</v>
      </c>
      <c r="H80" s="4" t="s">
        <v>141</v>
      </c>
      <c r="I80" s="4" t="s">
        <v>142</v>
      </c>
      <c r="J80" s="5"/>
      <c r="K80" s="5"/>
      <c r="L80" s="5"/>
      <c r="M80" s="5"/>
      <c r="N80" s="5"/>
      <c r="O80" s="5"/>
      <c r="P80" s="5"/>
      <c r="Q80" s="5"/>
      <c r="R80" s="2" t="s">
        <v>58</v>
      </c>
      <c r="S80" s="2" t="s">
        <v>37</v>
      </c>
      <c r="T80" s="2" t="s">
        <v>464</v>
      </c>
      <c r="U80" s="2" t="s">
        <v>86</v>
      </c>
      <c r="V80" s="2" t="s">
        <v>11</v>
      </c>
    </row>
    <row r="81" spans="1:22" ht="21" customHeight="1" x14ac:dyDescent="0.25">
      <c r="A81" s="7">
        <v>841</v>
      </c>
      <c r="B81" s="3"/>
      <c r="C81" s="4" t="s">
        <v>484</v>
      </c>
      <c r="D81" s="4" t="s">
        <v>466</v>
      </c>
      <c r="E81" s="4" t="s">
        <v>467</v>
      </c>
      <c r="F81" s="4" t="s">
        <v>468</v>
      </c>
      <c r="G81" s="4" t="s">
        <v>129</v>
      </c>
      <c r="H81" s="4" t="s">
        <v>469</v>
      </c>
      <c r="I81" s="4" t="s">
        <v>144</v>
      </c>
      <c r="J81" s="6" t="s">
        <v>540</v>
      </c>
      <c r="K81" s="5"/>
      <c r="L81" s="5"/>
      <c r="M81" s="5"/>
      <c r="N81" s="5"/>
      <c r="O81" s="5"/>
      <c r="P81" s="5"/>
      <c r="Q81" s="5"/>
      <c r="R81" s="2" t="s">
        <v>80</v>
      </c>
      <c r="S81" s="2" t="s">
        <v>34</v>
      </c>
      <c r="T81" s="2" t="s">
        <v>168</v>
      </c>
      <c r="U81" s="2" t="s">
        <v>70</v>
      </c>
      <c r="V81" s="2" t="s">
        <v>11</v>
      </c>
    </row>
    <row r="82" spans="1:22" ht="21" customHeight="1" x14ac:dyDescent="0.25">
      <c r="A82" s="7">
        <v>854</v>
      </c>
      <c r="B82" s="3"/>
      <c r="C82" s="4" t="s">
        <v>459</v>
      </c>
      <c r="D82" s="4" t="s">
        <v>472</v>
      </c>
      <c r="E82" s="4" t="s">
        <v>476</v>
      </c>
      <c r="F82" s="4" t="s">
        <v>474</v>
      </c>
      <c r="G82" s="4" t="s">
        <v>153</v>
      </c>
      <c r="H82" s="4" t="s">
        <v>514</v>
      </c>
      <c r="I82" s="4" t="s">
        <v>139</v>
      </c>
      <c r="J82" s="5"/>
      <c r="K82" s="5"/>
      <c r="L82" s="5"/>
      <c r="M82" s="5"/>
      <c r="N82" s="5"/>
      <c r="O82" s="5"/>
      <c r="P82" s="5"/>
      <c r="Q82" s="5"/>
      <c r="R82" s="2" t="s">
        <v>58</v>
      </c>
      <c r="S82" s="2" t="s">
        <v>40</v>
      </c>
      <c r="T82" s="2" t="s">
        <v>464</v>
      </c>
      <c r="U82" s="2" t="s">
        <v>46</v>
      </c>
      <c r="V82" s="2" t="s">
        <v>11</v>
      </c>
    </row>
    <row r="83" spans="1:22" ht="21" customHeight="1" x14ac:dyDescent="0.25">
      <c r="A83" s="7">
        <v>855</v>
      </c>
      <c r="B83" s="3"/>
      <c r="C83" s="4" t="s">
        <v>491</v>
      </c>
      <c r="D83" s="4" t="s">
        <v>472</v>
      </c>
      <c r="E83" s="4" t="s">
        <v>476</v>
      </c>
      <c r="F83" s="4" t="s">
        <v>493</v>
      </c>
      <c r="G83" s="4" t="s">
        <v>153</v>
      </c>
      <c r="H83" s="4" t="s">
        <v>143</v>
      </c>
      <c r="I83" s="4" t="s">
        <v>517</v>
      </c>
      <c r="J83" s="5"/>
      <c r="K83" s="5"/>
      <c r="L83" s="5"/>
      <c r="M83" s="5"/>
      <c r="N83" s="5"/>
      <c r="O83" s="5"/>
      <c r="P83" s="5"/>
      <c r="Q83" s="5"/>
      <c r="R83" s="2" t="s">
        <v>58</v>
      </c>
      <c r="S83" s="2" t="s">
        <v>36</v>
      </c>
      <c r="T83" s="2" t="s">
        <v>464</v>
      </c>
      <c r="U83" s="2" t="s">
        <v>56</v>
      </c>
      <c r="V83" s="2" t="s">
        <v>11</v>
      </c>
    </row>
    <row r="84" spans="1:22" ht="21" customHeight="1" x14ac:dyDescent="0.25">
      <c r="A84" s="7">
        <v>856</v>
      </c>
      <c r="B84" s="3"/>
      <c r="C84" s="4" t="s">
        <v>491</v>
      </c>
      <c r="D84" s="4" t="s">
        <v>466</v>
      </c>
      <c r="E84" s="4" t="s">
        <v>476</v>
      </c>
      <c r="F84" s="4" t="s">
        <v>474</v>
      </c>
      <c r="G84" s="4" t="s">
        <v>153</v>
      </c>
      <c r="H84" s="4" t="s">
        <v>469</v>
      </c>
      <c r="I84" s="4" t="s">
        <v>142</v>
      </c>
      <c r="J84" s="5"/>
      <c r="K84" s="5"/>
      <c r="L84" s="5"/>
      <c r="M84" s="5"/>
      <c r="N84" s="5"/>
      <c r="O84" s="5"/>
      <c r="P84" s="5"/>
      <c r="Q84" s="5"/>
      <c r="R84" s="2" t="s">
        <v>58</v>
      </c>
      <c r="S84" s="2" t="s">
        <v>67</v>
      </c>
      <c r="T84" s="2" t="s">
        <v>464</v>
      </c>
      <c r="U84" s="2" t="s">
        <v>118</v>
      </c>
      <c r="V84" s="2" t="s">
        <v>11</v>
      </c>
    </row>
    <row r="85" spans="1:22" ht="21" customHeight="1" x14ac:dyDescent="0.25">
      <c r="A85" s="7">
        <v>863</v>
      </c>
      <c r="B85" s="3"/>
      <c r="C85" s="4" t="s">
        <v>484</v>
      </c>
      <c r="D85" s="4" t="s">
        <v>485</v>
      </c>
      <c r="E85" s="4" t="s">
        <v>492</v>
      </c>
      <c r="F85" s="4" t="s">
        <v>487</v>
      </c>
      <c r="G85" s="4" t="s">
        <v>137</v>
      </c>
      <c r="H85" s="4" t="s">
        <v>138</v>
      </c>
      <c r="I85" s="4" t="s">
        <v>488</v>
      </c>
      <c r="J85" s="5"/>
      <c r="K85" s="5"/>
      <c r="L85" s="5"/>
      <c r="M85" s="5"/>
      <c r="N85" s="5"/>
      <c r="O85" s="5"/>
      <c r="P85" s="5"/>
      <c r="Q85" s="5"/>
      <c r="R85" s="2" t="s">
        <v>58</v>
      </c>
      <c r="S85" s="2" t="s">
        <v>66</v>
      </c>
      <c r="T85" s="2" t="s">
        <v>464</v>
      </c>
      <c r="U85" s="2" t="s">
        <v>148</v>
      </c>
      <c r="V85" s="2" t="s">
        <v>11</v>
      </c>
    </row>
    <row r="86" spans="1:22" ht="21" customHeight="1" x14ac:dyDescent="0.25">
      <c r="A86" s="7">
        <v>874</v>
      </c>
      <c r="B86" s="3"/>
      <c r="C86" s="4" t="s">
        <v>459</v>
      </c>
      <c r="D86" s="4" t="s">
        <v>472</v>
      </c>
      <c r="E86" s="4" t="s">
        <v>492</v>
      </c>
      <c r="F86" s="4" t="s">
        <v>487</v>
      </c>
      <c r="G86" s="4" t="s">
        <v>137</v>
      </c>
      <c r="H86" s="4" t="s">
        <v>510</v>
      </c>
      <c r="I86" s="4" t="s">
        <v>142</v>
      </c>
      <c r="J86" s="6" t="s">
        <v>541</v>
      </c>
      <c r="K86" s="5"/>
      <c r="L86" s="5"/>
      <c r="M86" s="5"/>
      <c r="N86" s="5"/>
      <c r="O86" s="5"/>
      <c r="P86" s="5"/>
      <c r="Q86" s="5"/>
      <c r="R86" s="2" t="s">
        <v>80</v>
      </c>
      <c r="S86" s="2" t="s">
        <v>84</v>
      </c>
      <c r="T86" s="2" t="s">
        <v>168</v>
      </c>
      <c r="U86" s="2" t="s">
        <v>350</v>
      </c>
      <c r="V86" s="2" t="s">
        <v>11</v>
      </c>
    </row>
    <row r="87" spans="1:22" ht="21" customHeight="1" x14ac:dyDescent="0.25">
      <c r="A87" s="7">
        <v>879</v>
      </c>
      <c r="B87" s="3"/>
      <c r="C87" s="4" t="s">
        <v>465</v>
      </c>
      <c r="D87" s="4" t="s">
        <v>466</v>
      </c>
      <c r="E87" s="4" t="s">
        <v>476</v>
      </c>
      <c r="F87" s="4" t="s">
        <v>468</v>
      </c>
      <c r="G87" s="4" t="s">
        <v>152</v>
      </c>
      <c r="H87" s="4" t="s">
        <v>143</v>
      </c>
      <c r="I87" s="4" t="s">
        <v>488</v>
      </c>
      <c r="J87" s="5"/>
      <c r="K87" s="5"/>
      <c r="L87" s="5"/>
      <c r="M87" s="5"/>
      <c r="N87" s="5"/>
      <c r="O87" s="5"/>
      <c r="P87" s="5"/>
      <c r="Q87" s="5"/>
      <c r="R87" s="2" t="s">
        <v>58</v>
      </c>
      <c r="S87" s="2" t="s">
        <v>84</v>
      </c>
      <c r="T87" s="2" t="s">
        <v>464</v>
      </c>
      <c r="U87" s="2" t="s">
        <v>12</v>
      </c>
      <c r="V87" s="2" t="s">
        <v>11</v>
      </c>
    </row>
    <row r="88" spans="1:22" ht="21" customHeight="1" x14ac:dyDescent="0.25">
      <c r="A88" s="7">
        <v>924</v>
      </c>
      <c r="B88" s="3"/>
      <c r="C88" s="4" t="s">
        <v>480</v>
      </c>
      <c r="D88" s="4" t="s">
        <v>466</v>
      </c>
      <c r="E88" s="4" t="s">
        <v>492</v>
      </c>
      <c r="F88" s="4" t="s">
        <v>468</v>
      </c>
      <c r="G88" s="4" t="s">
        <v>129</v>
      </c>
      <c r="H88" s="4" t="s">
        <v>469</v>
      </c>
      <c r="I88" s="4" t="s">
        <v>144</v>
      </c>
      <c r="J88" s="5"/>
      <c r="K88" s="5"/>
      <c r="L88" s="5"/>
      <c r="M88" s="5"/>
      <c r="N88" s="5"/>
      <c r="O88" s="5"/>
      <c r="P88" s="5"/>
      <c r="Q88" s="5"/>
      <c r="R88" s="2" t="s">
        <v>58</v>
      </c>
      <c r="S88" s="2" t="s">
        <v>89</v>
      </c>
      <c r="T88" s="2" t="s">
        <v>464</v>
      </c>
      <c r="U88" s="2" t="s">
        <v>124</v>
      </c>
      <c r="V88" s="2" t="s">
        <v>11</v>
      </c>
    </row>
    <row r="89" spans="1:22" ht="21" customHeight="1" x14ac:dyDescent="0.25">
      <c r="A89" s="7">
        <v>942</v>
      </c>
      <c r="B89" s="3"/>
      <c r="C89" s="6" t="s">
        <v>32</v>
      </c>
      <c r="D89" s="4" t="s">
        <v>459</v>
      </c>
      <c r="E89" s="4" t="s">
        <v>498</v>
      </c>
      <c r="F89" s="4" t="s">
        <v>528</v>
      </c>
      <c r="G89" s="4" t="s">
        <v>462</v>
      </c>
      <c r="H89" s="4" t="s">
        <v>519</v>
      </c>
      <c r="I89" s="4" t="s">
        <v>142</v>
      </c>
      <c r="J89" s="5"/>
      <c r="K89" s="5"/>
      <c r="L89" s="5"/>
      <c r="M89" s="5"/>
      <c r="N89" s="5"/>
      <c r="O89" s="5"/>
      <c r="P89" s="5"/>
      <c r="Q89" s="5"/>
      <c r="R89" s="2" t="s">
        <v>58</v>
      </c>
      <c r="S89" s="2" t="s">
        <v>36</v>
      </c>
      <c r="T89" s="2" t="s">
        <v>464</v>
      </c>
      <c r="U89" s="2" t="s">
        <v>49</v>
      </c>
      <c r="V89" s="2" t="s">
        <v>11</v>
      </c>
    </row>
    <row r="90" spans="1:22" ht="21" customHeight="1" x14ac:dyDescent="0.25">
      <c r="A90" s="7">
        <v>950</v>
      </c>
      <c r="B90" s="3"/>
      <c r="C90" s="6" t="s">
        <v>24</v>
      </c>
      <c r="D90" s="4" t="s">
        <v>471</v>
      </c>
      <c r="E90" s="4" t="s">
        <v>498</v>
      </c>
      <c r="F90" s="4" t="s">
        <v>461</v>
      </c>
      <c r="G90" s="4" t="s">
        <v>499</v>
      </c>
      <c r="H90" s="4" t="s">
        <v>145</v>
      </c>
      <c r="I90" s="4" t="s">
        <v>144</v>
      </c>
      <c r="J90" s="5"/>
      <c r="K90" s="5"/>
      <c r="L90" s="5"/>
      <c r="M90" s="5"/>
      <c r="N90" s="5"/>
      <c r="O90" s="5"/>
      <c r="P90" s="5"/>
      <c r="Q90" s="5"/>
      <c r="R90" s="2" t="s">
        <v>58</v>
      </c>
      <c r="S90" s="2" t="s">
        <v>39</v>
      </c>
      <c r="T90" s="2" t="s">
        <v>464</v>
      </c>
      <c r="U90" s="2" t="s">
        <v>103</v>
      </c>
      <c r="V90" s="2" t="s">
        <v>11</v>
      </c>
    </row>
    <row r="91" spans="1:22" ht="21" customHeight="1" x14ac:dyDescent="0.25">
      <c r="A91" s="7">
        <v>972</v>
      </c>
      <c r="B91" s="3"/>
      <c r="C91" s="6" t="s">
        <v>524</v>
      </c>
      <c r="D91" s="6" t="s">
        <v>525</v>
      </c>
      <c r="E91" s="4" t="s">
        <v>498</v>
      </c>
      <c r="F91" s="4" t="s">
        <v>461</v>
      </c>
      <c r="G91" s="4" t="s">
        <v>142</v>
      </c>
      <c r="H91" s="5"/>
      <c r="I91" s="5"/>
      <c r="J91" s="5"/>
      <c r="K91" s="5"/>
      <c r="L91" s="5"/>
      <c r="M91" s="5"/>
      <c r="N91" s="5"/>
      <c r="O91" s="5"/>
      <c r="P91" s="5"/>
      <c r="Q91" s="5"/>
      <c r="R91" s="2" t="s">
        <v>78</v>
      </c>
      <c r="S91" s="2" t="s">
        <v>94</v>
      </c>
      <c r="T91" s="2" t="s">
        <v>166</v>
      </c>
      <c r="U91" s="2" t="s">
        <v>28</v>
      </c>
      <c r="V91" s="2" t="s">
        <v>11</v>
      </c>
    </row>
    <row r="92" spans="1:22" ht="21" customHeight="1" x14ac:dyDescent="0.25">
      <c r="A92" s="7">
        <v>982</v>
      </c>
      <c r="B92" s="3"/>
      <c r="C92" s="4" t="s">
        <v>491</v>
      </c>
      <c r="D92" s="4" t="s">
        <v>466</v>
      </c>
      <c r="E92" s="4" t="s">
        <v>476</v>
      </c>
      <c r="F92" s="4" t="s">
        <v>474</v>
      </c>
      <c r="G92" s="4" t="s">
        <v>137</v>
      </c>
      <c r="H92" s="4" t="s">
        <v>149</v>
      </c>
      <c r="I92" s="4" t="s">
        <v>504</v>
      </c>
      <c r="J92" s="5"/>
      <c r="K92" s="5"/>
      <c r="L92" s="5"/>
      <c r="M92" s="5"/>
      <c r="N92" s="5"/>
      <c r="O92" s="5"/>
      <c r="P92" s="5"/>
      <c r="Q92" s="5"/>
      <c r="R92" s="2" t="s">
        <v>58</v>
      </c>
      <c r="S92" s="2" t="s">
        <v>43</v>
      </c>
      <c r="T92" s="2" t="s">
        <v>464</v>
      </c>
      <c r="U92" s="2" t="s">
        <v>55</v>
      </c>
      <c r="V92" s="2" t="s">
        <v>11</v>
      </c>
    </row>
  </sheetData>
  <sortState ref="A5:V92">
    <sortCondition ref="A5"/>
  </sortState>
  <mergeCells count="10">
    <mergeCell ref="A1:V1"/>
    <mergeCell ref="A2:V2"/>
    <mergeCell ref="A3:A4"/>
    <mergeCell ref="B3:B4"/>
    <mergeCell ref="C3:Q3"/>
    <mergeCell ref="R3:R4"/>
    <mergeCell ref="S3:S4"/>
    <mergeCell ref="T3:T4"/>
    <mergeCell ref="U3:U4"/>
    <mergeCell ref="V3:V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3" sqref="C3"/>
    </sheetView>
  </sheetViews>
  <sheetFormatPr defaultRowHeight="15" x14ac:dyDescent="0.25"/>
  <sheetData>
    <row r="1" spans="1:2" x14ac:dyDescent="0.25">
      <c r="A1" t="s">
        <v>551</v>
      </c>
      <c r="B1">
        <v>4</v>
      </c>
    </row>
    <row r="2" spans="1:2" x14ac:dyDescent="0.25">
      <c r="A2" t="s">
        <v>553</v>
      </c>
      <c r="B2">
        <v>3.5</v>
      </c>
    </row>
    <row r="3" spans="1:2" x14ac:dyDescent="0.25">
      <c r="A3" t="s">
        <v>577</v>
      </c>
      <c r="B3">
        <v>3</v>
      </c>
    </row>
    <row r="4" spans="1:2" x14ac:dyDescent="0.25">
      <c r="A4" t="s">
        <v>558</v>
      </c>
      <c r="B4">
        <v>2.5</v>
      </c>
    </row>
    <row r="5" spans="1:2" x14ac:dyDescent="0.25">
      <c r="A5" t="s">
        <v>555</v>
      </c>
      <c r="B5">
        <v>2</v>
      </c>
    </row>
    <row r="6" spans="1:2" x14ac:dyDescent="0.25">
      <c r="A6" t="s">
        <v>557</v>
      </c>
      <c r="B6">
        <v>1</v>
      </c>
    </row>
    <row r="7" spans="1:2" x14ac:dyDescent="0.25">
      <c r="A7" t="s">
        <v>567</v>
      </c>
      <c r="B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93"/>
  <sheetViews>
    <sheetView zoomScale="55" zoomScaleNormal="55" workbookViewId="0">
      <selection activeCell="S3" sqref="S3:S93"/>
    </sheetView>
  </sheetViews>
  <sheetFormatPr defaultRowHeight="15" x14ac:dyDescent="0.25"/>
  <cols>
    <col min="13" max="13" width="9.140625" style="24"/>
  </cols>
  <sheetData>
    <row r="2" spans="2:24" x14ac:dyDescent="0.25">
      <c r="B2" s="20"/>
      <c r="C2" s="20" t="s">
        <v>550</v>
      </c>
      <c r="D2" s="20" t="s">
        <v>566</v>
      </c>
      <c r="E2" s="20" t="s">
        <v>565</v>
      </c>
      <c r="F2" s="20" t="s">
        <v>564</v>
      </c>
      <c r="G2" s="20" t="s">
        <v>563</v>
      </c>
      <c r="H2" s="20" t="s">
        <v>561</v>
      </c>
      <c r="I2" s="20" t="s">
        <v>554</v>
      </c>
      <c r="J2" s="20" t="s">
        <v>559</v>
      </c>
      <c r="K2" s="20" t="s">
        <v>562</v>
      </c>
      <c r="L2" s="20" t="s">
        <v>560</v>
      </c>
      <c r="M2" s="23" t="s">
        <v>556</v>
      </c>
      <c r="N2" s="22" t="s">
        <v>569</v>
      </c>
      <c r="O2" s="22" t="s">
        <v>571</v>
      </c>
      <c r="P2" s="22" t="s">
        <v>575</v>
      </c>
      <c r="Q2" s="22" t="s">
        <v>576</v>
      </c>
      <c r="R2" s="22" t="s">
        <v>574</v>
      </c>
      <c r="S2" s="22" t="s">
        <v>573</v>
      </c>
      <c r="T2" s="22" t="s">
        <v>572</v>
      </c>
      <c r="U2" s="22" t="s">
        <v>570</v>
      </c>
      <c r="V2" s="25" t="s">
        <v>613</v>
      </c>
      <c r="W2" s="25" t="s">
        <v>612</v>
      </c>
      <c r="X2" s="25" t="s">
        <v>584</v>
      </c>
    </row>
    <row r="3" spans="2:24" x14ac:dyDescent="0.25">
      <c r="B3" s="20">
        <v>19</v>
      </c>
      <c r="C3" s="20">
        <v>1</v>
      </c>
      <c r="D3" s="20">
        <v>3</v>
      </c>
      <c r="E3" s="20">
        <v>3</v>
      </c>
      <c r="F3" s="20">
        <v>1</v>
      </c>
      <c r="G3" s="20">
        <v>2</v>
      </c>
      <c r="H3" s="20">
        <v>3</v>
      </c>
      <c r="I3" s="20">
        <v>2</v>
      </c>
      <c r="J3" s="20"/>
      <c r="K3" s="20"/>
      <c r="L3" s="20"/>
      <c r="M3" s="23">
        <v>3</v>
      </c>
      <c r="N3" s="22">
        <v>3</v>
      </c>
      <c r="O3" s="22">
        <v>3</v>
      </c>
      <c r="P3" s="22">
        <v>3</v>
      </c>
      <c r="Q3" s="22">
        <v>3</v>
      </c>
      <c r="R3" s="22">
        <v>3</v>
      </c>
      <c r="S3" s="22">
        <v>3</v>
      </c>
      <c r="T3" s="22">
        <v>2</v>
      </c>
      <c r="U3" s="22">
        <v>3</v>
      </c>
      <c r="V3" s="26">
        <f>SUM(C3:U3)</f>
        <v>41</v>
      </c>
      <c r="W3" s="26"/>
    </row>
    <row r="4" spans="2:24" x14ac:dyDescent="0.25">
      <c r="B4" s="20">
        <v>23</v>
      </c>
      <c r="C4" s="20">
        <v>1</v>
      </c>
      <c r="D4" s="20">
        <v>3</v>
      </c>
      <c r="E4" s="20">
        <v>3</v>
      </c>
      <c r="F4" s="20">
        <v>1</v>
      </c>
      <c r="G4" s="20">
        <v>2</v>
      </c>
      <c r="H4" s="20">
        <v>3</v>
      </c>
      <c r="I4" s="20">
        <v>2</v>
      </c>
      <c r="J4" s="20"/>
      <c r="K4" s="20"/>
      <c r="L4" s="20"/>
      <c r="M4" s="23">
        <v>3</v>
      </c>
      <c r="N4" s="22">
        <v>3</v>
      </c>
      <c r="O4" s="22">
        <v>3</v>
      </c>
      <c r="P4" s="22">
        <v>3</v>
      </c>
      <c r="Q4" s="22">
        <v>3</v>
      </c>
      <c r="R4" s="22">
        <v>3</v>
      </c>
      <c r="S4" s="22">
        <v>3</v>
      </c>
      <c r="T4" s="22">
        <v>2</v>
      </c>
      <c r="U4" s="22">
        <v>3</v>
      </c>
      <c r="V4" s="26">
        <f t="shared" ref="V4:V67" si="0">SUM(C4:U4)</f>
        <v>41</v>
      </c>
      <c r="W4" s="26"/>
    </row>
    <row r="5" spans="2:24" x14ac:dyDescent="0.25">
      <c r="B5" s="20">
        <v>33</v>
      </c>
      <c r="C5" s="20">
        <v>1</v>
      </c>
      <c r="D5" s="20">
        <v>3</v>
      </c>
      <c r="E5" s="20">
        <v>3</v>
      </c>
      <c r="F5" s="20">
        <v>1</v>
      </c>
      <c r="G5" s="20">
        <v>2</v>
      </c>
      <c r="H5" s="20">
        <v>3</v>
      </c>
      <c r="I5" s="20">
        <v>2</v>
      </c>
      <c r="J5" s="20"/>
      <c r="K5" s="20"/>
      <c r="L5" s="20"/>
      <c r="M5" s="23">
        <v>3</v>
      </c>
      <c r="N5" s="22">
        <v>3</v>
      </c>
      <c r="O5" s="22">
        <v>3</v>
      </c>
      <c r="P5" s="22">
        <v>3</v>
      </c>
      <c r="Q5" s="22">
        <v>3</v>
      </c>
      <c r="R5" s="22">
        <v>3</v>
      </c>
      <c r="S5" s="22">
        <v>3</v>
      </c>
      <c r="T5" s="22">
        <v>2</v>
      </c>
      <c r="U5" s="22">
        <v>3</v>
      </c>
      <c r="V5" s="26">
        <f t="shared" si="0"/>
        <v>41</v>
      </c>
      <c r="W5" s="26"/>
    </row>
    <row r="6" spans="2:24" x14ac:dyDescent="0.25">
      <c r="B6" s="20">
        <v>36</v>
      </c>
      <c r="C6" s="20">
        <v>1</v>
      </c>
      <c r="D6" s="20">
        <v>3</v>
      </c>
      <c r="E6" s="20">
        <v>3</v>
      </c>
      <c r="F6" s="20">
        <v>1</v>
      </c>
      <c r="G6" s="20">
        <v>2</v>
      </c>
      <c r="H6" s="20">
        <v>3</v>
      </c>
      <c r="I6" s="20">
        <v>2</v>
      </c>
      <c r="J6" s="20"/>
      <c r="K6" s="20"/>
      <c r="L6" s="20"/>
      <c r="M6" s="23">
        <v>3</v>
      </c>
      <c r="N6" s="22">
        <v>3</v>
      </c>
      <c r="O6" s="22">
        <v>3</v>
      </c>
      <c r="P6" s="22">
        <v>3</v>
      </c>
      <c r="Q6" s="22">
        <v>3</v>
      </c>
      <c r="R6" s="22">
        <v>3</v>
      </c>
      <c r="S6" s="22">
        <v>3</v>
      </c>
      <c r="T6" s="22">
        <v>2</v>
      </c>
      <c r="U6" s="22">
        <v>3</v>
      </c>
      <c r="V6" s="26">
        <f t="shared" si="0"/>
        <v>41</v>
      </c>
      <c r="W6" s="26"/>
    </row>
    <row r="7" spans="2:24" x14ac:dyDescent="0.25">
      <c r="B7" s="20">
        <v>39</v>
      </c>
      <c r="C7" s="20">
        <v>1</v>
      </c>
      <c r="D7" s="20">
        <v>3</v>
      </c>
      <c r="E7" s="20">
        <v>3</v>
      </c>
      <c r="F7" s="20">
        <v>1</v>
      </c>
      <c r="G7" s="20">
        <v>2</v>
      </c>
      <c r="H7" s="20">
        <v>3</v>
      </c>
      <c r="I7" s="20">
        <v>2</v>
      </c>
      <c r="J7" s="20"/>
      <c r="K7" s="20"/>
      <c r="L7" s="20"/>
      <c r="M7" s="23">
        <v>3</v>
      </c>
      <c r="N7" s="22">
        <v>3</v>
      </c>
      <c r="O7" s="22">
        <v>3</v>
      </c>
      <c r="P7" s="22">
        <v>3</v>
      </c>
      <c r="Q7" s="22">
        <v>3</v>
      </c>
      <c r="R7" s="22">
        <v>3</v>
      </c>
      <c r="S7" s="22">
        <v>3</v>
      </c>
      <c r="T7" s="22">
        <v>2</v>
      </c>
      <c r="U7" s="22">
        <v>3</v>
      </c>
      <c r="V7" s="26">
        <f t="shared" si="0"/>
        <v>41</v>
      </c>
      <c r="W7" s="26"/>
    </row>
    <row r="8" spans="2:24" x14ac:dyDescent="0.25">
      <c r="B8" s="20">
        <v>62</v>
      </c>
      <c r="C8" s="20">
        <v>1</v>
      </c>
      <c r="D8" s="20">
        <v>3</v>
      </c>
      <c r="E8" s="20">
        <v>3</v>
      </c>
      <c r="F8" s="20">
        <v>1</v>
      </c>
      <c r="G8" s="20">
        <v>2</v>
      </c>
      <c r="H8" s="20">
        <v>3</v>
      </c>
      <c r="I8" s="20">
        <v>2</v>
      </c>
      <c r="J8" s="20"/>
      <c r="K8" s="20"/>
      <c r="L8" s="20"/>
      <c r="M8" s="23">
        <v>3</v>
      </c>
      <c r="N8" s="22">
        <v>3</v>
      </c>
      <c r="O8" s="22">
        <v>3</v>
      </c>
      <c r="P8" s="22">
        <v>3</v>
      </c>
      <c r="Q8" s="22">
        <v>3</v>
      </c>
      <c r="R8" s="22">
        <v>3</v>
      </c>
      <c r="S8" s="22">
        <v>3</v>
      </c>
      <c r="T8" s="22">
        <v>2</v>
      </c>
      <c r="U8" s="22">
        <v>3</v>
      </c>
      <c r="V8" s="26">
        <f t="shared" si="0"/>
        <v>41</v>
      </c>
      <c r="W8" s="26"/>
    </row>
    <row r="9" spans="2:24" x14ac:dyDescent="0.25">
      <c r="B9" s="20">
        <v>64</v>
      </c>
      <c r="C9" s="20">
        <v>1</v>
      </c>
      <c r="D9" s="20">
        <v>3</v>
      </c>
      <c r="E9" s="20">
        <v>3</v>
      </c>
      <c r="F9" s="20">
        <v>1</v>
      </c>
      <c r="G9" s="20">
        <v>2</v>
      </c>
      <c r="H9" s="20">
        <v>3</v>
      </c>
      <c r="I9" s="20">
        <v>2</v>
      </c>
      <c r="J9" s="20"/>
      <c r="K9" s="20"/>
      <c r="L9" s="20"/>
      <c r="M9" s="23">
        <v>3</v>
      </c>
      <c r="N9" s="22">
        <v>3</v>
      </c>
      <c r="O9" s="22">
        <v>3</v>
      </c>
      <c r="P9" s="22">
        <v>3</v>
      </c>
      <c r="Q9" s="22">
        <v>3</v>
      </c>
      <c r="R9" s="22">
        <v>3</v>
      </c>
      <c r="S9" s="22">
        <v>3</v>
      </c>
      <c r="T9" s="22">
        <v>2</v>
      </c>
      <c r="U9" s="22">
        <v>3</v>
      </c>
      <c r="V9" s="26">
        <f t="shared" si="0"/>
        <v>41</v>
      </c>
      <c r="W9" s="26"/>
    </row>
    <row r="10" spans="2:24" x14ac:dyDescent="0.25">
      <c r="B10" s="20">
        <v>80</v>
      </c>
      <c r="C10" s="20">
        <v>1</v>
      </c>
      <c r="D10" s="20">
        <v>3</v>
      </c>
      <c r="E10" s="20">
        <v>3</v>
      </c>
      <c r="F10" s="20">
        <v>1</v>
      </c>
      <c r="G10" s="20">
        <v>2</v>
      </c>
      <c r="H10" s="20">
        <v>3</v>
      </c>
      <c r="I10" s="20">
        <v>2</v>
      </c>
      <c r="J10" s="20">
        <v>3</v>
      </c>
      <c r="K10" s="20"/>
      <c r="L10" s="20"/>
      <c r="M10" s="23">
        <v>3</v>
      </c>
      <c r="N10" s="22">
        <v>3</v>
      </c>
      <c r="O10" s="22"/>
      <c r="P10" s="22">
        <v>3</v>
      </c>
      <c r="Q10" s="22">
        <v>3</v>
      </c>
      <c r="R10" s="22">
        <v>3</v>
      </c>
      <c r="S10" s="22">
        <v>3</v>
      </c>
      <c r="T10" s="22">
        <v>2</v>
      </c>
      <c r="U10" s="22">
        <v>3</v>
      </c>
      <c r="V10" s="26">
        <f t="shared" si="0"/>
        <v>41</v>
      </c>
      <c r="W10" s="26"/>
    </row>
    <row r="11" spans="2:24" x14ac:dyDescent="0.25">
      <c r="B11" s="20">
        <v>90</v>
      </c>
      <c r="C11" s="20">
        <v>1</v>
      </c>
      <c r="D11" s="20">
        <v>3</v>
      </c>
      <c r="E11" s="20">
        <v>3</v>
      </c>
      <c r="F11" s="20">
        <v>1</v>
      </c>
      <c r="G11" s="20">
        <v>2</v>
      </c>
      <c r="H11" s="20">
        <v>3</v>
      </c>
      <c r="I11" s="20">
        <v>2</v>
      </c>
      <c r="J11" s="20"/>
      <c r="K11" s="20"/>
      <c r="L11" s="20"/>
      <c r="M11" s="23">
        <v>3</v>
      </c>
      <c r="N11" s="22">
        <v>3</v>
      </c>
      <c r="O11" s="22">
        <v>3</v>
      </c>
      <c r="P11" s="22">
        <v>3</v>
      </c>
      <c r="Q11" s="22">
        <v>3</v>
      </c>
      <c r="R11" s="22">
        <v>3</v>
      </c>
      <c r="S11" s="22">
        <v>3</v>
      </c>
      <c r="T11" s="22">
        <v>2</v>
      </c>
      <c r="U11" s="22">
        <v>3</v>
      </c>
      <c r="V11" s="26">
        <f t="shared" si="0"/>
        <v>41</v>
      </c>
      <c r="W11" s="26"/>
    </row>
    <row r="12" spans="2:24" x14ac:dyDescent="0.25">
      <c r="B12" s="20">
        <v>92</v>
      </c>
      <c r="C12" s="20">
        <v>1</v>
      </c>
      <c r="D12" s="20">
        <v>3</v>
      </c>
      <c r="E12" s="20">
        <v>3</v>
      </c>
      <c r="F12" s="20">
        <v>1</v>
      </c>
      <c r="G12" s="20">
        <v>2</v>
      </c>
      <c r="H12" s="20">
        <v>3</v>
      </c>
      <c r="I12" s="20">
        <v>2</v>
      </c>
      <c r="J12" s="20"/>
      <c r="K12" s="20"/>
      <c r="L12" s="20"/>
      <c r="M12" s="23">
        <v>3</v>
      </c>
      <c r="N12" s="22">
        <v>3</v>
      </c>
      <c r="O12" s="22">
        <v>3</v>
      </c>
      <c r="P12" s="22">
        <v>3</v>
      </c>
      <c r="Q12" s="22">
        <v>3</v>
      </c>
      <c r="R12" s="22">
        <v>3</v>
      </c>
      <c r="S12" s="22">
        <v>3</v>
      </c>
      <c r="T12" s="22">
        <v>2</v>
      </c>
      <c r="U12" s="22">
        <v>3</v>
      </c>
      <c r="V12" s="26">
        <f t="shared" si="0"/>
        <v>41</v>
      </c>
      <c r="W12" s="26"/>
    </row>
    <row r="13" spans="2:24" x14ac:dyDescent="0.25">
      <c r="B13" s="20">
        <v>129</v>
      </c>
      <c r="C13" s="20">
        <v>1</v>
      </c>
      <c r="D13" s="20">
        <v>3</v>
      </c>
      <c r="E13" s="20">
        <v>3</v>
      </c>
      <c r="F13" s="20">
        <v>1</v>
      </c>
      <c r="G13" s="20">
        <v>2</v>
      </c>
      <c r="H13" s="20">
        <v>3</v>
      </c>
      <c r="I13" s="20">
        <v>2</v>
      </c>
      <c r="J13" s="20"/>
      <c r="K13" s="20"/>
      <c r="L13" s="20"/>
      <c r="M13" s="23">
        <v>3</v>
      </c>
      <c r="N13" s="22">
        <v>3</v>
      </c>
      <c r="O13" s="22">
        <v>3</v>
      </c>
      <c r="P13" s="22">
        <v>3</v>
      </c>
      <c r="Q13" s="22">
        <v>3</v>
      </c>
      <c r="R13" s="22">
        <v>3</v>
      </c>
      <c r="S13" s="22">
        <v>3</v>
      </c>
      <c r="T13" s="22">
        <v>2</v>
      </c>
      <c r="U13" s="22">
        <v>3</v>
      </c>
      <c r="V13" s="26">
        <f t="shared" si="0"/>
        <v>41</v>
      </c>
      <c r="W13" s="26"/>
    </row>
    <row r="14" spans="2:24" x14ac:dyDescent="0.25">
      <c r="B14" s="20">
        <v>138</v>
      </c>
      <c r="C14" s="20">
        <v>1</v>
      </c>
      <c r="D14" s="20">
        <v>3</v>
      </c>
      <c r="E14" s="20">
        <v>3</v>
      </c>
      <c r="F14" s="20">
        <v>1</v>
      </c>
      <c r="G14" s="20">
        <v>2</v>
      </c>
      <c r="H14" s="20">
        <v>3</v>
      </c>
      <c r="I14" s="20">
        <v>2</v>
      </c>
      <c r="J14" s="20"/>
      <c r="K14" s="20"/>
      <c r="L14" s="20"/>
      <c r="M14" s="23">
        <v>3</v>
      </c>
      <c r="N14" s="22">
        <v>3</v>
      </c>
      <c r="O14" s="22">
        <v>3</v>
      </c>
      <c r="P14" s="22">
        <v>3</v>
      </c>
      <c r="Q14" s="22">
        <v>3</v>
      </c>
      <c r="R14" s="22">
        <v>3</v>
      </c>
      <c r="S14" s="22">
        <v>3</v>
      </c>
      <c r="T14" s="22">
        <v>2</v>
      </c>
      <c r="U14" s="22">
        <v>3</v>
      </c>
      <c r="V14" s="26">
        <f t="shared" si="0"/>
        <v>41</v>
      </c>
      <c r="W14" s="26"/>
    </row>
    <row r="15" spans="2:24" x14ac:dyDescent="0.25">
      <c r="B15" s="20">
        <v>145</v>
      </c>
      <c r="C15" s="20">
        <v>1</v>
      </c>
      <c r="D15" s="20">
        <v>3</v>
      </c>
      <c r="E15" s="20">
        <v>3</v>
      </c>
      <c r="F15" s="20">
        <v>1</v>
      </c>
      <c r="G15" s="20">
        <v>2</v>
      </c>
      <c r="H15" s="20">
        <v>3</v>
      </c>
      <c r="I15" s="20">
        <v>2</v>
      </c>
      <c r="J15" s="20"/>
      <c r="K15" s="20"/>
      <c r="L15" s="20"/>
      <c r="M15" s="23">
        <v>3</v>
      </c>
      <c r="N15" s="22">
        <v>3</v>
      </c>
      <c r="O15" s="22">
        <v>3</v>
      </c>
      <c r="P15" s="22">
        <v>3</v>
      </c>
      <c r="Q15" s="22">
        <v>3</v>
      </c>
      <c r="R15" s="22">
        <v>3</v>
      </c>
      <c r="S15" s="22">
        <v>3</v>
      </c>
      <c r="T15" s="22">
        <v>2</v>
      </c>
      <c r="U15" s="22">
        <v>3</v>
      </c>
      <c r="V15" s="26">
        <f t="shared" si="0"/>
        <v>41</v>
      </c>
      <c r="W15" s="26"/>
    </row>
    <row r="16" spans="2:24" x14ac:dyDescent="0.25">
      <c r="B16" s="20">
        <v>149</v>
      </c>
      <c r="C16" s="20">
        <v>1</v>
      </c>
      <c r="D16" s="20">
        <v>3</v>
      </c>
      <c r="E16" s="20">
        <v>3</v>
      </c>
      <c r="F16" s="20">
        <v>1</v>
      </c>
      <c r="G16" s="20">
        <v>2</v>
      </c>
      <c r="H16" s="20">
        <v>3</v>
      </c>
      <c r="I16" s="20">
        <v>2</v>
      </c>
      <c r="J16" s="20"/>
      <c r="K16" s="20"/>
      <c r="L16" s="20"/>
      <c r="M16" s="23">
        <v>3</v>
      </c>
      <c r="N16" s="22">
        <v>3</v>
      </c>
      <c r="O16" s="22">
        <v>3</v>
      </c>
      <c r="P16" s="22">
        <v>3</v>
      </c>
      <c r="Q16" s="22">
        <v>3</v>
      </c>
      <c r="R16" s="22">
        <v>3</v>
      </c>
      <c r="S16" s="22">
        <v>3</v>
      </c>
      <c r="T16" s="22">
        <v>2</v>
      </c>
      <c r="U16" s="22">
        <v>3</v>
      </c>
      <c r="V16" s="26">
        <f t="shared" si="0"/>
        <v>41</v>
      </c>
      <c r="W16" s="26"/>
    </row>
    <row r="17" spans="2:23" x14ac:dyDescent="0.25">
      <c r="B17" s="20">
        <v>152</v>
      </c>
      <c r="C17" s="20">
        <v>1</v>
      </c>
      <c r="D17" s="20">
        <v>3</v>
      </c>
      <c r="E17" s="20">
        <v>3</v>
      </c>
      <c r="F17" s="20">
        <v>1</v>
      </c>
      <c r="G17" s="20">
        <v>2</v>
      </c>
      <c r="H17" s="20">
        <v>3</v>
      </c>
      <c r="I17" s="20">
        <v>2</v>
      </c>
      <c r="J17" s="20"/>
      <c r="K17" s="20"/>
      <c r="L17" s="20"/>
      <c r="M17" s="23">
        <v>3</v>
      </c>
      <c r="N17" s="22">
        <v>3</v>
      </c>
      <c r="O17" s="22">
        <v>3</v>
      </c>
      <c r="P17" s="22">
        <v>3</v>
      </c>
      <c r="Q17" s="22">
        <v>3</v>
      </c>
      <c r="R17" s="22">
        <v>3</v>
      </c>
      <c r="S17" s="22">
        <v>3</v>
      </c>
      <c r="T17" s="22">
        <v>2</v>
      </c>
      <c r="U17" s="22">
        <v>3</v>
      </c>
      <c r="V17" s="26">
        <f t="shared" si="0"/>
        <v>41</v>
      </c>
      <c r="W17" s="26"/>
    </row>
    <row r="18" spans="2:23" x14ac:dyDescent="0.25">
      <c r="B18" s="20">
        <v>158</v>
      </c>
      <c r="C18" s="20">
        <v>1</v>
      </c>
      <c r="D18" s="20">
        <v>3</v>
      </c>
      <c r="E18" s="20">
        <v>3</v>
      </c>
      <c r="F18" s="20">
        <v>1</v>
      </c>
      <c r="G18" s="20">
        <v>2</v>
      </c>
      <c r="H18" s="20">
        <v>3</v>
      </c>
      <c r="I18" s="20">
        <v>2</v>
      </c>
      <c r="J18" s="20"/>
      <c r="K18" s="20"/>
      <c r="L18" s="20"/>
      <c r="M18" s="23">
        <v>3</v>
      </c>
      <c r="N18" s="22">
        <v>3</v>
      </c>
      <c r="O18" s="22">
        <v>3</v>
      </c>
      <c r="P18" s="22">
        <v>3</v>
      </c>
      <c r="Q18" s="22">
        <v>3</v>
      </c>
      <c r="R18" s="22">
        <v>3</v>
      </c>
      <c r="S18" s="22">
        <v>3</v>
      </c>
      <c r="T18" s="22">
        <v>2</v>
      </c>
      <c r="U18" s="22">
        <v>3</v>
      </c>
      <c r="V18" s="26">
        <f t="shared" si="0"/>
        <v>41</v>
      </c>
      <c r="W18" s="26"/>
    </row>
    <row r="19" spans="2:23" x14ac:dyDescent="0.25">
      <c r="B19" s="20">
        <v>163</v>
      </c>
      <c r="C19" s="20">
        <v>1</v>
      </c>
      <c r="D19" s="20">
        <v>3</v>
      </c>
      <c r="E19" s="20">
        <v>3</v>
      </c>
      <c r="F19" s="20">
        <v>1</v>
      </c>
      <c r="G19" s="20">
        <v>2</v>
      </c>
      <c r="H19" s="20">
        <v>3</v>
      </c>
      <c r="I19" s="20">
        <v>2</v>
      </c>
      <c r="J19" s="20"/>
      <c r="K19" s="20"/>
      <c r="L19" s="20"/>
      <c r="M19" s="23">
        <v>3</v>
      </c>
      <c r="N19" s="22">
        <v>3</v>
      </c>
      <c r="O19" s="22">
        <v>3</v>
      </c>
      <c r="P19" s="22">
        <v>3</v>
      </c>
      <c r="Q19" s="22">
        <v>3</v>
      </c>
      <c r="R19" s="22">
        <v>3</v>
      </c>
      <c r="S19" s="22">
        <v>3</v>
      </c>
      <c r="T19" s="22">
        <v>2</v>
      </c>
      <c r="U19" s="22">
        <v>3</v>
      </c>
      <c r="V19" s="26">
        <f t="shared" si="0"/>
        <v>41</v>
      </c>
      <c r="W19" s="26"/>
    </row>
    <row r="20" spans="2:23" x14ac:dyDescent="0.25">
      <c r="B20" s="20">
        <v>166</v>
      </c>
      <c r="C20" s="20">
        <v>1</v>
      </c>
      <c r="D20" s="20">
        <v>3</v>
      </c>
      <c r="E20" s="20">
        <v>3</v>
      </c>
      <c r="F20" s="20">
        <v>1</v>
      </c>
      <c r="G20" s="20">
        <v>2</v>
      </c>
      <c r="H20" s="20">
        <v>3</v>
      </c>
      <c r="I20" s="20">
        <v>2</v>
      </c>
      <c r="J20" s="20"/>
      <c r="K20" s="20"/>
      <c r="L20" s="20"/>
      <c r="M20" s="23">
        <v>3</v>
      </c>
      <c r="N20" s="22">
        <v>3</v>
      </c>
      <c r="O20" s="22">
        <v>3</v>
      </c>
      <c r="P20" s="22">
        <v>3</v>
      </c>
      <c r="Q20" s="22">
        <v>3</v>
      </c>
      <c r="R20" s="22">
        <v>3</v>
      </c>
      <c r="S20" s="22">
        <v>3</v>
      </c>
      <c r="T20" s="22">
        <v>2</v>
      </c>
      <c r="U20" s="22">
        <v>3</v>
      </c>
      <c r="V20" s="26">
        <f t="shared" si="0"/>
        <v>41</v>
      </c>
      <c r="W20" s="26"/>
    </row>
    <row r="21" spans="2:23" x14ac:dyDescent="0.25">
      <c r="B21" s="20">
        <v>169</v>
      </c>
      <c r="C21" s="20">
        <v>1</v>
      </c>
      <c r="D21" s="20">
        <v>3</v>
      </c>
      <c r="E21" s="20">
        <v>3</v>
      </c>
      <c r="F21" s="20">
        <v>1</v>
      </c>
      <c r="G21" s="20">
        <v>2</v>
      </c>
      <c r="H21" s="20">
        <v>3</v>
      </c>
      <c r="I21" s="20">
        <v>2</v>
      </c>
      <c r="J21" s="20"/>
      <c r="K21" s="20"/>
      <c r="L21" s="20"/>
      <c r="M21" s="23">
        <v>3</v>
      </c>
      <c r="N21" s="22">
        <v>3</v>
      </c>
      <c r="O21" s="22">
        <v>3</v>
      </c>
      <c r="P21" s="22">
        <v>3</v>
      </c>
      <c r="Q21" s="22">
        <v>3</v>
      </c>
      <c r="R21" s="22">
        <v>3</v>
      </c>
      <c r="S21" s="22">
        <v>3</v>
      </c>
      <c r="T21" s="22">
        <v>2</v>
      </c>
      <c r="U21" s="22">
        <v>3</v>
      </c>
      <c r="V21" s="26">
        <f t="shared" si="0"/>
        <v>41</v>
      </c>
      <c r="W21" s="26"/>
    </row>
    <row r="22" spans="2:23" x14ac:dyDescent="0.25">
      <c r="B22" s="20">
        <v>176</v>
      </c>
      <c r="C22" s="20">
        <v>1</v>
      </c>
      <c r="D22" s="20">
        <v>3</v>
      </c>
      <c r="E22" s="20">
        <v>3</v>
      </c>
      <c r="F22" s="20">
        <v>1</v>
      </c>
      <c r="G22" s="20">
        <v>2</v>
      </c>
      <c r="H22" s="20">
        <v>3</v>
      </c>
      <c r="I22" s="20">
        <v>2</v>
      </c>
      <c r="J22" s="20"/>
      <c r="K22" s="20"/>
      <c r="L22" s="20"/>
      <c r="M22" s="23">
        <v>3</v>
      </c>
      <c r="N22" s="22">
        <v>3</v>
      </c>
      <c r="O22" s="22">
        <v>3</v>
      </c>
      <c r="P22" s="22">
        <v>3</v>
      </c>
      <c r="Q22" s="22">
        <v>3</v>
      </c>
      <c r="R22" s="22">
        <v>3</v>
      </c>
      <c r="S22" s="22">
        <v>3</v>
      </c>
      <c r="T22" s="22">
        <v>2</v>
      </c>
      <c r="U22" s="22">
        <v>3</v>
      </c>
      <c r="V22" s="26">
        <f t="shared" si="0"/>
        <v>41</v>
      </c>
      <c r="W22" s="26"/>
    </row>
    <row r="23" spans="2:23" x14ac:dyDescent="0.25">
      <c r="B23" s="20">
        <v>192</v>
      </c>
      <c r="C23" s="20">
        <v>1</v>
      </c>
      <c r="D23" s="20">
        <v>3</v>
      </c>
      <c r="E23" s="20">
        <v>3</v>
      </c>
      <c r="F23" s="20">
        <v>1</v>
      </c>
      <c r="G23" s="20">
        <v>2</v>
      </c>
      <c r="H23" s="20">
        <v>3</v>
      </c>
      <c r="I23" s="20">
        <v>2</v>
      </c>
      <c r="J23" s="20"/>
      <c r="K23" s="20"/>
      <c r="L23" s="20"/>
      <c r="M23" s="23">
        <v>3</v>
      </c>
      <c r="N23" s="22">
        <v>3</v>
      </c>
      <c r="O23" s="22">
        <v>3</v>
      </c>
      <c r="P23" s="22">
        <v>3</v>
      </c>
      <c r="Q23" s="22">
        <v>3</v>
      </c>
      <c r="R23" s="22">
        <v>3</v>
      </c>
      <c r="S23" s="22">
        <v>3</v>
      </c>
      <c r="T23" s="22">
        <v>2</v>
      </c>
      <c r="U23" s="22">
        <v>3</v>
      </c>
      <c r="V23" s="26">
        <f t="shared" si="0"/>
        <v>41</v>
      </c>
      <c r="W23" s="26"/>
    </row>
    <row r="24" spans="2:23" x14ac:dyDescent="0.25">
      <c r="B24" s="20">
        <v>212</v>
      </c>
      <c r="C24" s="20">
        <v>1</v>
      </c>
      <c r="D24" s="20">
        <v>3</v>
      </c>
      <c r="E24" s="20">
        <v>3</v>
      </c>
      <c r="F24" s="20">
        <v>1</v>
      </c>
      <c r="G24" s="20">
        <v>2</v>
      </c>
      <c r="H24" s="20">
        <v>3</v>
      </c>
      <c r="I24" s="20">
        <v>2</v>
      </c>
      <c r="J24" s="20"/>
      <c r="K24" s="20"/>
      <c r="L24" s="20"/>
      <c r="M24" s="23">
        <v>3</v>
      </c>
      <c r="N24" s="22">
        <v>3</v>
      </c>
      <c r="O24" s="22">
        <v>3</v>
      </c>
      <c r="P24" s="22">
        <v>3</v>
      </c>
      <c r="Q24" s="22">
        <v>3</v>
      </c>
      <c r="R24" s="22">
        <v>3</v>
      </c>
      <c r="S24" s="22">
        <v>3</v>
      </c>
      <c r="T24" s="22">
        <v>2</v>
      </c>
      <c r="U24" s="22">
        <v>3</v>
      </c>
      <c r="V24" s="26">
        <f t="shared" si="0"/>
        <v>41</v>
      </c>
      <c r="W24" s="26"/>
    </row>
    <row r="25" spans="2:23" x14ac:dyDescent="0.25">
      <c r="B25" s="20">
        <v>213</v>
      </c>
      <c r="C25" s="20">
        <v>1</v>
      </c>
      <c r="D25" s="20">
        <v>3</v>
      </c>
      <c r="E25" s="20">
        <v>3</v>
      </c>
      <c r="F25" s="20">
        <v>1</v>
      </c>
      <c r="G25" s="20">
        <v>2</v>
      </c>
      <c r="H25" s="20">
        <v>3</v>
      </c>
      <c r="I25" s="20">
        <v>2</v>
      </c>
      <c r="J25" s="20"/>
      <c r="K25" s="20"/>
      <c r="L25" s="20"/>
      <c r="M25" s="23">
        <v>3</v>
      </c>
      <c r="N25" s="22">
        <v>3</v>
      </c>
      <c r="O25" s="22">
        <v>3</v>
      </c>
      <c r="P25" s="22">
        <v>3</v>
      </c>
      <c r="Q25" s="22">
        <v>3</v>
      </c>
      <c r="R25" s="22">
        <v>3</v>
      </c>
      <c r="S25" s="22">
        <v>3</v>
      </c>
      <c r="T25" s="22">
        <v>2</v>
      </c>
      <c r="U25" s="22">
        <v>3</v>
      </c>
      <c r="V25" s="26">
        <f t="shared" si="0"/>
        <v>41</v>
      </c>
      <c r="W25" s="26"/>
    </row>
    <row r="26" spans="2:23" x14ac:dyDescent="0.25">
      <c r="B26" s="20">
        <v>235</v>
      </c>
      <c r="C26" s="20">
        <v>1</v>
      </c>
      <c r="D26" s="20">
        <v>3</v>
      </c>
      <c r="E26" s="20">
        <v>3</v>
      </c>
      <c r="F26" s="20">
        <v>1</v>
      </c>
      <c r="G26" s="20">
        <v>2</v>
      </c>
      <c r="H26" s="20">
        <v>3</v>
      </c>
      <c r="I26" s="20">
        <v>2</v>
      </c>
      <c r="J26" s="20"/>
      <c r="K26" s="20"/>
      <c r="L26" s="20"/>
      <c r="M26" s="23">
        <v>3</v>
      </c>
      <c r="N26" s="22">
        <v>3</v>
      </c>
      <c r="O26" s="22">
        <v>3</v>
      </c>
      <c r="P26" s="22">
        <v>3</v>
      </c>
      <c r="Q26" s="22">
        <v>3</v>
      </c>
      <c r="R26" s="22">
        <v>3</v>
      </c>
      <c r="S26" s="22">
        <v>3</v>
      </c>
      <c r="T26" s="22">
        <v>2</v>
      </c>
      <c r="U26" s="22">
        <v>3</v>
      </c>
      <c r="V26" s="26">
        <f t="shared" si="0"/>
        <v>41</v>
      </c>
      <c r="W26" s="26"/>
    </row>
    <row r="27" spans="2:23" x14ac:dyDescent="0.25">
      <c r="B27" s="20">
        <v>250</v>
      </c>
      <c r="C27" s="20">
        <v>1</v>
      </c>
      <c r="D27" s="20">
        <v>3</v>
      </c>
      <c r="E27" s="20">
        <v>3</v>
      </c>
      <c r="F27" s="20">
        <v>1</v>
      </c>
      <c r="G27" s="20">
        <v>2</v>
      </c>
      <c r="H27" s="20">
        <v>3</v>
      </c>
      <c r="I27" s="20">
        <v>2</v>
      </c>
      <c r="J27" s="20"/>
      <c r="K27" s="20"/>
      <c r="L27" s="20"/>
      <c r="M27" s="23">
        <v>3</v>
      </c>
      <c r="N27" s="22">
        <v>3</v>
      </c>
      <c r="O27" s="22">
        <v>3</v>
      </c>
      <c r="P27" s="22">
        <v>3</v>
      </c>
      <c r="Q27" s="22">
        <v>3</v>
      </c>
      <c r="R27" s="22">
        <v>3</v>
      </c>
      <c r="S27" s="22">
        <v>3</v>
      </c>
      <c r="T27" s="22">
        <v>2</v>
      </c>
      <c r="U27" s="22">
        <v>3</v>
      </c>
      <c r="V27" s="26">
        <f t="shared" si="0"/>
        <v>41</v>
      </c>
      <c r="W27" s="26"/>
    </row>
    <row r="28" spans="2:23" x14ac:dyDescent="0.25">
      <c r="B28" s="20">
        <v>257</v>
      </c>
      <c r="C28" s="20">
        <v>1</v>
      </c>
      <c r="D28" s="20">
        <v>3</v>
      </c>
      <c r="E28" s="20">
        <v>3</v>
      </c>
      <c r="F28" s="20">
        <v>1</v>
      </c>
      <c r="G28" s="20">
        <v>2</v>
      </c>
      <c r="H28" s="20">
        <v>3</v>
      </c>
      <c r="I28" s="20">
        <v>2</v>
      </c>
      <c r="J28" s="20"/>
      <c r="K28" s="20"/>
      <c r="L28" s="20"/>
      <c r="M28" s="23">
        <v>3</v>
      </c>
      <c r="N28" s="22">
        <v>3</v>
      </c>
      <c r="O28" s="22">
        <v>3</v>
      </c>
      <c r="P28" s="22">
        <v>3</v>
      </c>
      <c r="Q28" s="22">
        <v>3</v>
      </c>
      <c r="R28" s="22">
        <v>3</v>
      </c>
      <c r="S28" s="22">
        <v>3</v>
      </c>
      <c r="T28" s="22">
        <v>2</v>
      </c>
      <c r="U28" s="22">
        <v>3</v>
      </c>
      <c r="V28" s="26">
        <f t="shared" si="0"/>
        <v>41</v>
      </c>
      <c r="W28" s="26"/>
    </row>
    <row r="29" spans="2:23" x14ac:dyDescent="0.25">
      <c r="B29" s="20">
        <v>258</v>
      </c>
      <c r="C29" s="20">
        <v>1</v>
      </c>
      <c r="D29" s="20">
        <v>3</v>
      </c>
      <c r="E29" s="20">
        <v>3</v>
      </c>
      <c r="F29" s="20">
        <v>1</v>
      </c>
      <c r="G29" s="20">
        <v>2</v>
      </c>
      <c r="H29" s="20">
        <v>3</v>
      </c>
      <c r="I29" s="20">
        <v>2</v>
      </c>
      <c r="J29" s="20"/>
      <c r="K29" s="20"/>
      <c r="L29" s="20"/>
      <c r="M29" s="23">
        <v>3</v>
      </c>
      <c r="N29" s="22">
        <v>3</v>
      </c>
      <c r="O29" s="22">
        <v>3</v>
      </c>
      <c r="P29" s="22">
        <v>3</v>
      </c>
      <c r="Q29" s="22">
        <v>3</v>
      </c>
      <c r="R29" s="22">
        <v>3</v>
      </c>
      <c r="S29" s="22">
        <v>3</v>
      </c>
      <c r="T29" s="22">
        <v>2</v>
      </c>
      <c r="U29" s="22">
        <v>3</v>
      </c>
      <c r="V29" s="26">
        <f t="shared" si="0"/>
        <v>41</v>
      </c>
      <c r="W29" s="26"/>
    </row>
    <row r="30" spans="2:23" x14ac:dyDescent="0.25">
      <c r="B30" s="20">
        <v>259</v>
      </c>
      <c r="C30" s="20">
        <v>1</v>
      </c>
      <c r="D30" s="20">
        <v>3</v>
      </c>
      <c r="E30" s="20">
        <v>3</v>
      </c>
      <c r="F30" s="20">
        <v>1</v>
      </c>
      <c r="G30" s="20">
        <v>2</v>
      </c>
      <c r="H30" s="20">
        <v>3</v>
      </c>
      <c r="I30" s="20">
        <v>2</v>
      </c>
      <c r="J30" s="20"/>
      <c r="K30" s="20"/>
      <c r="L30" s="20"/>
      <c r="M30" s="23">
        <v>3</v>
      </c>
      <c r="N30" s="22">
        <v>3</v>
      </c>
      <c r="O30" s="22">
        <v>3</v>
      </c>
      <c r="P30" s="22">
        <v>3</v>
      </c>
      <c r="Q30" s="22">
        <v>3</v>
      </c>
      <c r="R30" s="22">
        <v>3</v>
      </c>
      <c r="S30" s="22">
        <v>3</v>
      </c>
      <c r="T30" s="22">
        <v>2</v>
      </c>
      <c r="U30" s="22">
        <v>3</v>
      </c>
      <c r="V30" s="26">
        <f t="shared" si="0"/>
        <v>41</v>
      </c>
      <c r="W30" s="26"/>
    </row>
    <row r="31" spans="2:23" x14ac:dyDescent="0.25">
      <c r="B31" s="20">
        <v>268</v>
      </c>
      <c r="C31" s="20">
        <v>1</v>
      </c>
      <c r="D31" s="20">
        <v>3</v>
      </c>
      <c r="E31" s="20">
        <v>3</v>
      </c>
      <c r="F31" s="20">
        <v>1</v>
      </c>
      <c r="G31" s="20">
        <v>2</v>
      </c>
      <c r="H31" s="20">
        <v>3</v>
      </c>
      <c r="I31" s="20">
        <v>2</v>
      </c>
      <c r="J31" s="20"/>
      <c r="K31" s="20"/>
      <c r="L31" s="20"/>
      <c r="M31" s="23">
        <v>3</v>
      </c>
      <c r="N31" s="22">
        <v>3</v>
      </c>
      <c r="O31" s="22">
        <v>3</v>
      </c>
      <c r="P31" s="22">
        <v>3</v>
      </c>
      <c r="Q31" s="22">
        <v>3</v>
      </c>
      <c r="R31" s="22">
        <v>3</v>
      </c>
      <c r="S31" s="22">
        <v>3</v>
      </c>
      <c r="T31" s="22">
        <v>2</v>
      </c>
      <c r="U31" s="22">
        <v>3</v>
      </c>
      <c r="V31" s="26">
        <f t="shared" si="0"/>
        <v>41</v>
      </c>
      <c r="W31" s="26"/>
    </row>
    <row r="32" spans="2:23" x14ac:dyDescent="0.25">
      <c r="B32" s="20">
        <v>272</v>
      </c>
      <c r="C32" s="20">
        <v>1</v>
      </c>
      <c r="D32" s="20">
        <v>3</v>
      </c>
      <c r="E32" s="20">
        <v>3</v>
      </c>
      <c r="F32" s="20">
        <v>1</v>
      </c>
      <c r="G32" s="20">
        <v>2</v>
      </c>
      <c r="H32" s="20">
        <v>3</v>
      </c>
      <c r="I32" s="20">
        <v>2</v>
      </c>
      <c r="J32" s="20">
        <v>3</v>
      </c>
      <c r="K32" s="20"/>
      <c r="L32" s="20"/>
      <c r="M32" s="23">
        <v>3</v>
      </c>
      <c r="N32" s="22">
        <v>3</v>
      </c>
      <c r="O32" s="22"/>
      <c r="P32" s="22">
        <v>3</v>
      </c>
      <c r="Q32" s="22">
        <v>3</v>
      </c>
      <c r="R32" s="22">
        <v>3</v>
      </c>
      <c r="S32" s="22">
        <v>3</v>
      </c>
      <c r="T32" s="22">
        <v>2</v>
      </c>
      <c r="U32" s="22">
        <v>3</v>
      </c>
      <c r="V32" s="26">
        <f t="shared" si="0"/>
        <v>41</v>
      </c>
      <c r="W32" s="26"/>
    </row>
    <row r="33" spans="2:23" x14ac:dyDescent="0.25">
      <c r="B33" s="20">
        <v>287</v>
      </c>
      <c r="C33" s="20">
        <v>1</v>
      </c>
      <c r="D33" s="20">
        <v>3</v>
      </c>
      <c r="E33" s="20">
        <v>3</v>
      </c>
      <c r="F33" s="20">
        <v>1</v>
      </c>
      <c r="G33" s="20">
        <v>2</v>
      </c>
      <c r="H33" s="20">
        <v>3</v>
      </c>
      <c r="I33" s="20">
        <v>2</v>
      </c>
      <c r="J33" s="20"/>
      <c r="K33" s="20"/>
      <c r="L33" s="20"/>
      <c r="M33" s="23">
        <v>3</v>
      </c>
      <c r="N33" s="22">
        <v>3</v>
      </c>
      <c r="O33" s="22">
        <v>3</v>
      </c>
      <c r="P33" s="22">
        <v>3</v>
      </c>
      <c r="Q33" s="22">
        <v>3</v>
      </c>
      <c r="R33" s="22">
        <v>3</v>
      </c>
      <c r="S33" s="22">
        <v>3</v>
      </c>
      <c r="T33" s="22">
        <v>2</v>
      </c>
      <c r="U33" s="22">
        <v>3</v>
      </c>
      <c r="V33" s="26">
        <f t="shared" si="0"/>
        <v>41</v>
      </c>
      <c r="W33" s="26"/>
    </row>
    <row r="34" spans="2:23" x14ac:dyDescent="0.25">
      <c r="B34" s="20">
        <v>320</v>
      </c>
      <c r="C34" s="20">
        <v>1</v>
      </c>
      <c r="D34" s="20">
        <v>3</v>
      </c>
      <c r="E34" s="20">
        <v>3</v>
      </c>
      <c r="F34" s="20">
        <v>1</v>
      </c>
      <c r="G34" s="20">
        <v>2</v>
      </c>
      <c r="H34" s="20">
        <v>3</v>
      </c>
      <c r="I34" s="20">
        <v>2</v>
      </c>
      <c r="J34" s="20"/>
      <c r="K34" s="20"/>
      <c r="L34" s="20"/>
      <c r="M34" s="23">
        <v>3</v>
      </c>
      <c r="N34" s="22">
        <v>3</v>
      </c>
      <c r="O34" s="22">
        <v>3</v>
      </c>
      <c r="P34" s="22">
        <v>3</v>
      </c>
      <c r="Q34" s="22">
        <v>3</v>
      </c>
      <c r="R34" s="22">
        <v>3</v>
      </c>
      <c r="S34" s="22">
        <v>3</v>
      </c>
      <c r="T34" s="22">
        <v>2</v>
      </c>
      <c r="U34" s="22">
        <v>3</v>
      </c>
      <c r="V34" s="26">
        <f t="shared" si="0"/>
        <v>41</v>
      </c>
      <c r="W34" s="26"/>
    </row>
    <row r="35" spans="2:23" x14ac:dyDescent="0.25">
      <c r="B35" s="20">
        <v>329</v>
      </c>
      <c r="C35" s="20">
        <v>1</v>
      </c>
      <c r="D35" s="20">
        <v>3</v>
      </c>
      <c r="E35" s="20">
        <v>3</v>
      </c>
      <c r="F35" s="20">
        <v>1</v>
      </c>
      <c r="G35" s="20">
        <v>2</v>
      </c>
      <c r="H35" s="20">
        <v>3</v>
      </c>
      <c r="I35" s="20">
        <v>2</v>
      </c>
      <c r="J35" s="20">
        <v>3</v>
      </c>
      <c r="K35" s="20"/>
      <c r="L35" s="20"/>
      <c r="M35" s="23">
        <v>3</v>
      </c>
      <c r="N35" s="22">
        <v>3</v>
      </c>
      <c r="O35" s="22"/>
      <c r="P35" s="22">
        <v>3</v>
      </c>
      <c r="Q35" s="22">
        <v>3</v>
      </c>
      <c r="R35" s="22">
        <v>3</v>
      </c>
      <c r="S35" s="22">
        <v>3</v>
      </c>
      <c r="T35" s="22">
        <v>2</v>
      </c>
      <c r="U35" s="22">
        <v>3</v>
      </c>
      <c r="V35" s="26">
        <f t="shared" si="0"/>
        <v>41</v>
      </c>
      <c r="W35" s="26"/>
    </row>
    <row r="36" spans="2:23" x14ac:dyDescent="0.25">
      <c r="B36" s="20">
        <v>334</v>
      </c>
      <c r="C36" s="20">
        <v>1</v>
      </c>
      <c r="D36" s="20">
        <v>3</v>
      </c>
      <c r="E36" s="20">
        <v>3</v>
      </c>
      <c r="F36" s="20">
        <v>1</v>
      </c>
      <c r="G36" s="20">
        <v>2</v>
      </c>
      <c r="H36" s="20">
        <v>3</v>
      </c>
      <c r="I36" s="20">
        <v>2</v>
      </c>
      <c r="J36" s="20"/>
      <c r="K36" s="20"/>
      <c r="L36" s="20"/>
      <c r="M36" s="23">
        <v>3</v>
      </c>
      <c r="N36" s="22">
        <v>3</v>
      </c>
      <c r="O36" s="22">
        <v>3</v>
      </c>
      <c r="P36" s="22">
        <v>3</v>
      </c>
      <c r="Q36" s="22">
        <v>3</v>
      </c>
      <c r="R36" s="22">
        <v>3</v>
      </c>
      <c r="S36" s="22">
        <v>3</v>
      </c>
      <c r="T36" s="22">
        <v>2</v>
      </c>
      <c r="U36" s="22">
        <v>3</v>
      </c>
      <c r="V36" s="26">
        <f t="shared" si="0"/>
        <v>41</v>
      </c>
      <c r="W36" s="26"/>
    </row>
    <row r="37" spans="2:23" x14ac:dyDescent="0.25">
      <c r="B37" s="20">
        <v>369</v>
      </c>
      <c r="C37" s="20">
        <v>1</v>
      </c>
      <c r="D37" s="20">
        <v>3</v>
      </c>
      <c r="E37" s="20">
        <v>3</v>
      </c>
      <c r="F37" s="20">
        <v>1</v>
      </c>
      <c r="G37" s="20">
        <v>2</v>
      </c>
      <c r="H37" s="20">
        <v>3</v>
      </c>
      <c r="I37" s="20">
        <v>2</v>
      </c>
      <c r="J37" s="20"/>
      <c r="K37" s="20"/>
      <c r="L37" s="20"/>
      <c r="M37" s="23">
        <v>3</v>
      </c>
      <c r="N37" s="22">
        <v>3</v>
      </c>
      <c r="O37" s="22">
        <v>3</v>
      </c>
      <c r="P37" s="22">
        <v>3</v>
      </c>
      <c r="Q37" s="22">
        <v>3</v>
      </c>
      <c r="R37" s="22">
        <v>3</v>
      </c>
      <c r="S37" s="22">
        <v>3</v>
      </c>
      <c r="T37" s="22">
        <v>2</v>
      </c>
      <c r="U37" s="22">
        <v>3</v>
      </c>
      <c r="V37" s="26">
        <f t="shared" si="0"/>
        <v>41</v>
      </c>
      <c r="W37" s="26"/>
    </row>
    <row r="38" spans="2:23" x14ac:dyDescent="0.25">
      <c r="B38" s="20">
        <v>396</v>
      </c>
      <c r="C38" s="20">
        <v>1</v>
      </c>
      <c r="D38" s="20">
        <v>3</v>
      </c>
      <c r="E38" s="20">
        <v>3</v>
      </c>
      <c r="F38" s="20">
        <v>1</v>
      </c>
      <c r="G38" s="20">
        <v>2</v>
      </c>
      <c r="H38" s="20">
        <v>3</v>
      </c>
      <c r="I38" s="20">
        <v>2</v>
      </c>
      <c r="J38" s="20"/>
      <c r="K38" s="20"/>
      <c r="L38" s="20"/>
      <c r="M38" s="23">
        <v>3</v>
      </c>
      <c r="N38" s="22">
        <v>3</v>
      </c>
      <c r="O38" s="22">
        <v>3</v>
      </c>
      <c r="P38" s="22">
        <v>3</v>
      </c>
      <c r="Q38" s="22">
        <v>3</v>
      </c>
      <c r="R38" s="22">
        <v>3</v>
      </c>
      <c r="S38" s="22">
        <v>3</v>
      </c>
      <c r="T38" s="22">
        <v>2</v>
      </c>
      <c r="U38" s="22">
        <v>3</v>
      </c>
      <c r="V38" s="26">
        <f t="shared" si="0"/>
        <v>41</v>
      </c>
      <c r="W38" s="26"/>
    </row>
    <row r="39" spans="2:23" x14ac:dyDescent="0.25">
      <c r="B39" s="20">
        <v>400</v>
      </c>
      <c r="C39" s="20">
        <v>1</v>
      </c>
      <c r="D39" s="20">
        <v>3</v>
      </c>
      <c r="E39" s="20">
        <v>3</v>
      </c>
      <c r="F39" s="20">
        <v>1</v>
      </c>
      <c r="G39" s="20">
        <v>2</v>
      </c>
      <c r="H39" s="20">
        <v>3</v>
      </c>
      <c r="I39" s="20">
        <v>2</v>
      </c>
      <c r="J39" s="20"/>
      <c r="K39" s="20"/>
      <c r="L39" s="20"/>
      <c r="M39" s="23">
        <v>3</v>
      </c>
      <c r="N39" s="22">
        <v>3</v>
      </c>
      <c r="O39" s="22">
        <v>3</v>
      </c>
      <c r="P39" s="22">
        <v>3</v>
      </c>
      <c r="Q39" s="22">
        <v>3</v>
      </c>
      <c r="R39" s="22">
        <v>3</v>
      </c>
      <c r="S39" s="22">
        <v>3</v>
      </c>
      <c r="T39" s="22">
        <v>2</v>
      </c>
      <c r="U39" s="22">
        <v>3</v>
      </c>
      <c r="V39" s="26">
        <f t="shared" si="0"/>
        <v>41</v>
      </c>
      <c r="W39" s="26"/>
    </row>
    <row r="40" spans="2:23" x14ac:dyDescent="0.25">
      <c r="B40" s="20">
        <v>405</v>
      </c>
      <c r="C40" s="20">
        <v>1</v>
      </c>
      <c r="D40" s="20">
        <v>3</v>
      </c>
      <c r="E40" s="20">
        <v>3</v>
      </c>
      <c r="F40" s="20">
        <v>1</v>
      </c>
      <c r="G40" s="20">
        <v>2</v>
      </c>
      <c r="H40" s="20">
        <v>3</v>
      </c>
      <c r="I40" s="20">
        <v>2</v>
      </c>
      <c r="J40" s="20"/>
      <c r="K40" s="20"/>
      <c r="L40" s="20"/>
      <c r="M40" s="23">
        <v>3</v>
      </c>
      <c r="N40" s="22">
        <v>3</v>
      </c>
      <c r="O40" s="22">
        <v>3</v>
      </c>
      <c r="P40" s="22">
        <v>3</v>
      </c>
      <c r="Q40" s="22">
        <v>3</v>
      </c>
      <c r="R40" s="22">
        <v>3</v>
      </c>
      <c r="S40" s="22">
        <v>3</v>
      </c>
      <c r="T40" s="22">
        <v>2</v>
      </c>
      <c r="U40" s="22">
        <v>3</v>
      </c>
      <c r="V40" s="26">
        <f t="shared" si="0"/>
        <v>41</v>
      </c>
      <c r="W40" s="26"/>
    </row>
    <row r="41" spans="2:23" x14ac:dyDescent="0.25">
      <c r="B41" s="20">
        <v>410</v>
      </c>
      <c r="C41" s="20">
        <v>1</v>
      </c>
      <c r="D41" s="20">
        <v>3</v>
      </c>
      <c r="E41" s="20">
        <v>3</v>
      </c>
      <c r="F41" s="20">
        <v>1</v>
      </c>
      <c r="G41" s="20">
        <v>2</v>
      </c>
      <c r="H41" s="20">
        <v>3</v>
      </c>
      <c r="I41" s="20">
        <v>2</v>
      </c>
      <c r="J41" s="20"/>
      <c r="K41" s="20"/>
      <c r="L41" s="20"/>
      <c r="M41" s="23">
        <v>3</v>
      </c>
      <c r="N41" s="22">
        <v>3</v>
      </c>
      <c r="O41" s="22">
        <v>3</v>
      </c>
      <c r="P41" s="22">
        <v>3</v>
      </c>
      <c r="Q41" s="22">
        <v>3</v>
      </c>
      <c r="R41" s="22">
        <v>3</v>
      </c>
      <c r="S41" s="22">
        <v>3</v>
      </c>
      <c r="T41" s="22">
        <v>2</v>
      </c>
      <c r="U41" s="22">
        <v>3</v>
      </c>
      <c r="V41" s="26">
        <f t="shared" si="0"/>
        <v>41</v>
      </c>
      <c r="W41" s="26"/>
    </row>
    <row r="42" spans="2:23" x14ac:dyDescent="0.25">
      <c r="B42" s="20">
        <v>414</v>
      </c>
      <c r="C42" s="20">
        <v>1</v>
      </c>
      <c r="D42" s="20">
        <v>3</v>
      </c>
      <c r="E42" s="20">
        <v>3</v>
      </c>
      <c r="F42" s="20">
        <v>1</v>
      </c>
      <c r="G42" s="20">
        <v>2</v>
      </c>
      <c r="H42" s="20">
        <v>3</v>
      </c>
      <c r="I42" s="20">
        <v>2</v>
      </c>
      <c r="J42" s="20"/>
      <c r="K42" s="20"/>
      <c r="L42" s="20"/>
      <c r="M42" s="23">
        <v>3</v>
      </c>
      <c r="N42" s="22">
        <v>3</v>
      </c>
      <c r="O42" s="22">
        <v>3</v>
      </c>
      <c r="P42" s="22">
        <v>3</v>
      </c>
      <c r="Q42" s="22">
        <v>3</v>
      </c>
      <c r="R42" s="22">
        <v>3</v>
      </c>
      <c r="S42" s="22">
        <v>3</v>
      </c>
      <c r="T42" s="22">
        <v>2</v>
      </c>
      <c r="U42" s="22">
        <v>3</v>
      </c>
      <c r="V42" s="26">
        <f t="shared" si="0"/>
        <v>41</v>
      </c>
      <c r="W42" s="26"/>
    </row>
    <row r="43" spans="2:23" x14ac:dyDescent="0.25">
      <c r="B43" s="20">
        <v>421</v>
      </c>
      <c r="C43" s="20">
        <v>1</v>
      </c>
      <c r="D43" s="20">
        <v>3</v>
      </c>
      <c r="E43" s="20">
        <v>3</v>
      </c>
      <c r="F43" s="20">
        <v>1</v>
      </c>
      <c r="G43" s="20">
        <v>2</v>
      </c>
      <c r="H43" s="20">
        <v>3</v>
      </c>
      <c r="I43" s="20">
        <v>2</v>
      </c>
      <c r="J43" s="20"/>
      <c r="K43" s="20"/>
      <c r="L43" s="20"/>
      <c r="M43" s="23">
        <v>3</v>
      </c>
      <c r="N43" s="22">
        <v>3</v>
      </c>
      <c r="O43" s="22">
        <v>3</v>
      </c>
      <c r="P43" s="22">
        <v>3</v>
      </c>
      <c r="Q43" s="22">
        <v>3</v>
      </c>
      <c r="R43" s="22">
        <v>3</v>
      </c>
      <c r="S43" s="22">
        <v>3</v>
      </c>
      <c r="T43" s="22">
        <v>2</v>
      </c>
      <c r="U43" s="22">
        <v>3</v>
      </c>
      <c r="V43" s="26">
        <f t="shared" si="0"/>
        <v>41</v>
      </c>
      <c r="W43" s="26"/>
    </row>
    <row r="44" spans="2:23" x14ac:dyDescent="0.25">
      <c r="B44" s="20">
        <v>423</v>
      </c>
      <c r="C44" s="20">
        <v>1</v>
      </c>
      <c r="D44" s="20">
        <v>3</v>
      </c>
      <c r="E44" s="20">
        <v>3</v>
      </c>
      <c r="F44" s="20">
        <v>1</v>
      </c>
      <c r="G44" s="20">
        <v>2</v>
      </c>
      <c r="H44" s="20">
        <v>3</v>
      </c>
      <c r="I44" s="20">
        <v>2</v>
      </c>
      <c r="J44" s="20"/>
      <c r="K44" s="20"/>
      <c r="L44" s="20"/>
      <c r="M44" s="23">
        <v>3</v>
      </c>
      <c r="N44" s="22">
        <v>3</v>
      </c>
      <c r="O44" s="22">
        <v>3</v>
      </c>
      <c r="P44" s="22">
        <v>3</v>
      </c>
      <c r="Q44" s="22">
        <v>3</v>
      </c>
      <c r="R44" s="22">
        <v>3</v>
      </c>
      <c r="S44" s="22">
        <v>3</v>
      </c>
      <c r="T44" s="22">
        <v>2</v>
      </c>
      <c r="U44" s="22">
        <v>3</v>
      </c>
      <c r="V44" s="26">
        <f t="shared" si="0"/>
        <v>41</v>
      </c>
      <c r="W44" s="26"/>
    </row>
    <row r="45" spans="2:23" x14ac:dyDescent="0.25">
      <c r="B45" s="20">
        <v>432</v>
      </c>
      <c r="C45" s="20">
        <v>1</v>
      </c>
      <c r="D45" s="20">
        <v>3</v>
      </c>
      <c r="E45" s="20">
        <v>3</v>
      </c>
      <c r="F45" s="20">
        <v>1</v>
      </c>
      <c r="G45" s="20">
        <v>2</v>
      </c>
      <c r="H45" s="20">
        <v>3</v>
      </c>
      <c r="I45" s="20">
        <v>2</v>
      </c>
      <c r="J45" s="20">
        <v>3</v>
      </c>
      <c r="K45" s="20"/>
      <c r="L45" s="20"/>
      <c r="M45" s="23">
        <v>3</v>
      </c>
      <c r="N45" s="22">
        <v>3</v>
      </c>
      <c r="O45" s="22"/>
      <c r="P45" s="22">
        <v>3</v>
      </c>
      <c r="Q45" s="22">
        <v>3</v>
      </c>
      <c r="R45" s="22">
        <v>3</v>
      </c>
      <c r="S45" s="22">
        <v>3</v>
      </c>
      <c r="T45" s="22">
        <v>2</v>
      </c>
      <c r="U45" s="22">
        <v>3</v>
      </c>
      <c r="V45" s="26">
        <f t="shared" si="0"/>
        <v>41</v>
      </c>
      <c r="W45" s="26"/>
    </row>
    <row r="46" spans="2:23" x14ac:dyDescent="0.25">
      <c r="B46" s="20">
        <v>461</v>
      </c>
      <c r="C46" s="20">
        <v>1</v>
      </c>
      <c r="D46" s="20">
        <v>3</v>
      </c>
      <c r="E46" s="20">
        <v>3</v>
      </c>
      <c r="F46" s="20">
        <v>1</v>
      </c>
      <c r="G46" s="20">
        <v>2</v>
      </c>
      <c r="H46" s="20">
        <v>3</v>
      </c>
      <c r="I46" s="20">
        <v>2</v>
      </c>
      <c r="J46" s="20"/>
      <c r="K46" s="20"/>
      <c r="L46" s="20"/>
      <c r="M46" s="23">
        <v>3</v>
      </c>
      <c r="N46" s="22">
        <v>3</v>
      </c>
      <c r="O46" s="22">
        <v>3</v>
      </c>
      <c r="P46" s="22">
        <v>3</v>
      </c>
      <c r="Q46" s="22">
        <v>3</v>
      </c>
      <c r="R46" s="22">
        <v>3</v>
      </c>
      <c r="S46" s="22">
        <v>3</v>
      </c>
      <c r="T46" s="22">
        <v>2</v>
      </c>
      <c r="U46" s="22">
        <v>3</v>
      </c>
      <c r="V46" s="26">
        <f t="shared" si="0"/>
        <v>41</v>
      </c>
      <c r="W46" s="26"/>
    </row>
    <row r="47" spans="2:23" x14ac:dyDescent="0.25">
      <c r="B47" s="20">
        <v>462</v>
      </c>
      <c r="C47" s="20">
        <v>1</v>
      </c>
      <c r="D47" s="20">
        <v>3</v>
      </c>
      <c r="E47" s="20">
        <v>3</v>
      </c>
      <c r="F47" s="20">
        <v>1</v>
      </c>
      <c r="G47" s="20">
        <v>2</v>
      </c>
      <c r="H47" s="20">
        <v>3</v>
      </c>
      <c r="I47" s="20">
        <v>2</v>
      </c>
      <c r="J47" s="20"/>
      <c r="K47" s="20"/>
      <c r="L47" s="20"/>
      <c r="M47" s="23">
        <v>3</v>
      </c>
      <c r="N47" s="22">
        <v>3</v>
      </c>
      <c r="O47" s="22">
        <v>3</v>
      </c>
      <c r="P47" s="22">
        <v>3</v>
      </c>
      <c r="Q47" s="22">
        <v>3</v>
      </c>
      <c r="R47" s="22">
        <v>3</v>
      </c>
      <c r="S47" s="22">
        <v>3</v>
      </c>
      <c r="T47" s="22">
        <v>2</v>
      </c>
      <c r="U47" s="22">
        <v>3</v>
      </c>
      <c r="V47" s="26">
        <f t="shared" si="0"/>
        <v>41</v>
      </c>
      <c r="W47" s="26"/>
    </row>
    <row r="48" spans="2:23" x14ac:dyDescent="0.25">
      <c r="B48" s="20">
        <v>491</v>
      </c>
      <c r="C48" s="20">
        <v>1</v>
      </c>
      <c r="D48" s="20">
        <v>3</v>
      </c>
      <c r="E48" s="20">
        <v>3</v>
      </c>
      <c r="F48" s="20">
        <v>1</v>
      </c>
      <c r="G48" s="20">
        <v>2</v>
      </c>
      <c r="H48" s="20">
        <v>3</v>
      </c>
      <c r="I48" s="20">
        <v>2</v>
      </c>
      <c r="J48" s="20"/>
      <c r="K48" s="20">
        <v>3</v>
      </c>
      <c r="L48" s="20"/>
      <c r="M48" s="23">
        <v>3</v>
      </c>
      <c r="N48" s="22">
        <v>3</v>
      </c>
      <c r="O48" s="22"/>
      <c r="P48" s="22">
        <v>3</v>
      </c>
      <c r="Q48" s="22">
        <v>3</v>
      </c>
      <c r="R48" s="22">
        <v>3</v>
      </c>
      <c r="S48" s="22">
        <v>3</v>
      </c>
      <c r="T48" s="22">
        <v>2</v>
      </c>
      <c r="U48" s="22">
        <v>3</v>
      </c>
      <c r="V48" s="26">
        <f t="shared" si="0"/>
        <v>41</v>
      </c>
      <c r="W48" s="26"/>
    </row>
    <row r="49" spans="2:23" x14ac:dyDescent="0.25">
      <c r="B49" s="20">
        <v>501</v>
      </c>
      <c r="C49" s="20">
        <v>1</v>
      </c>
      <c r="D49" s="20">
        <v>3</v>
      </c>
      <c r="E49" s="20">
        <v>3</v>
      </c>
      <c r="F49" s="20">
        <v>1</v>
      </c>
      <c r="G49" s="20">
        <v>2</v>
      </c>
      <c r="H49" s="20">
        <v>3</v>
      </c>
      <c r="I49" s="20">
        <v>2</v>
      </c>
      <c r="J49" s="20"/>
      <c r="K49" s="20"/>
      <c r="L49" s="20"/>
      <c r="M49" s="23">
        <v>3</v>
      </c>
      <c r="N49" s="22">
        <v>3</v>
      </c>
      <c r="O49" s="22">
        <v>3</v>
      </c>
      <c r="P49" s="22">
        <v>3</v>
      </c>
      <c r="Q49" s="22">
        <v>3</v>
      </c>
      <c r="R49" s="22">
        <v>3</v>
      </c>
      <c r="S49" s="22">
        <v>3</v>
      </c>
      <c r="T49" s="22">
        <v>2</v>
      </c>
      <c r="U49" s="22">
        <v>3</v>
      </c>
      <c r="V49" s="26">
        <f t="shared" si="0"/>
        <v>41</v>
      </c>
      <c r="W49" s="26"/>
    </row>
    <row r="50" spans="2:23" x14ac:dyDescent="0.25">
      <c r="B50" s="20">
        <v>511</v>
      </c>
      <c r="C50" s="20">
        <v>1</v>
      </c>
      <c r="D50" s="20">
        <v>3</v>
      </c>
      <c r="E50" s="20">
        <v>3</v>
      </c>
      <c r="F50" s="20">
        <v>1</v>
      </c>
      <c r="G50" s="20">
        <v>2</v>
      </c>
      <c r="H50" s="20">
        <v>3</v>
      </c>
      <c r="I50" s="20">
        <v>2</v>
      </c>
      <c r="J50" s="20"/>
      <c r="K50" s="20"/>
      <c r="L50" s="20">
        <v>3</v>
      </c>
      <c r="M50" s="23">
        <v>3</v>
      </c>
      <c r="N50" s="22">
        <v>3</v>
      </c>
      <c r="O50" s="22"/>
      <c r="P50" s="22">
        <v>3</v>
      </c>
      <c r="Q50" s="22">
        <v>3</v>
      </c>
      <c r="R50" s="22">
        <v>3</v>
      </c>
      <c r="S50" s="22">
        <v>3</v>
      </c>
      <c r="T50" s="22">
        <v>2</v>
      </c>
      <c r="U50" s="22">
        <v>3</v>
      </c>
      <c r="V50" s="26">
        <f t="shared" si="0"/>
        <v>41</v>
      </c>
      <c r="W50" s="26"/>
    </row>
    <row r="51" spans="2:23" x14ac:dyDescent="0.25">
      <c r="B51" s="20">
        <v>524</v>
      </c>
      <c r="C51" s="20">
        <v>1</v>
      </c>
      <c r="D51" s="20">
        <v>3</v>
      </c>
      <c r="E51" s="20">
        <v>3</v>
      </c>
      <c r="F51" s="20">
        <v>1</v>
      </c>
      <c r="G51" s="20">
        <v>2</v>
      </c>
      <c r="H51" s="20">
        <v>3</v>
      </c>
      <c r="I51" s="20">
        <v>2</v>
      </c>
      <c r="J51" s="20"/>
      <c r="K51" s="20"/>
      <c r="L51" s="20"/>
      <c r="M51" s="23">
        <v>3</v>
      </c>
      <c r="N51" s="22">
        <v>3</v>
      </c>
      <c r="O51" s="22">
        <v>3</v>
      </c>
      <c r="P51" s="22">
        <v>3</v>
      </c>
      <c r="Q51" s="22">
        <v>3</v>
      </c>
      <c r="R51" s="22">
        <v>3</v>
      </c>
      <c r="S51" s="22">
        <v>3</v>
      </c>
      <c r="T51" s="22">
        <v>2</v>
      </c>
      <c r="U51" s="22">
        <v>3</v>
      </c>
      <c r="V51" s="26">
        <f t="shared" si="0"/>
        <v>41</v>
      </c>
      <c r="W51" s="26"/>
    </row>
    <row r="52" spans="2:23" x14ac:dyDescent="0.25">
      <c r="B52" s="20">
        <v>536</v>
      </c>
      <c r="C52" s="20">
        <v>1</v>
      </c>
      <c r="D52" s="20">
        <v>3</v>
      </c>
      <c r="E52" s="20">
        <v>3</v>
      </c>
      <c r="F52" s="20">
        <v>1</v>
      </c>
      <c r="G52" s="20">
        <v>2</v>
      </c>
      <c r="H52" s="20">
        <v>3</v>
      </c>
      <c r="I52" s="20">
        <v>2</v>
      </c>
      <c r="J52" s="20"/>
      <c r="K52" s="20"/>
      <c r="L52" s="20"/>
      <c r="M52" s="23">
        <v>3</v>
      </c>
      <c r="N52" s="22">
        <v>3</v>
      </c>
      <c r="O52" s="22">
        <v>3</v>
      </c>
      <c r="P52" s="22">
        <v>3</v>
      </c>
      <c r="Q52" s="22">
        <v>3</v>
      </c>
      <c r="R52" s="22">
        <v>3</v>
      </c>
      <c r="S52" s="22">
        <v>3</v>
      </c>
      <c r="T52" s="22">
        <v>2</v>
      </c>
      <c r="U52" s="22">
        <v>3</v>
      </c>
      <c r="V52" s="26">
        <f t="shared" si="0"/>
        <v>41</v>
      </c>
      <c r="W52" s="26"/>
    </row>
    <row r="53" spans="2:23" x14ac:dyDescent="0.25">
      <c r="B53" s="20">
        <v>554</v>
      </c>
      <c r="C53" s="20">
        <v>1</v>
      </c>
      <c r="D53" s="20">
        <v>3</v>
      </c>
      <c r="E53" s="20">
        <v>3</v>
      </c>
      <c r="F53" s="20">
        <v>1</v>
      </c>
      <c r="G53" s="20">
        <v>2</v>
      </c>
      <c r="H53" s="20">
        <v>3</v>
      </c>
      <c r="I53" s="20">
        <v>2</v>
      </c>
      <c r="J53" s="20"/>
      <c r="K53" s="20"/>
      <c r="L53" s="20"/>
      <c r="M53" s="23">
        <v>3</v>
      </c>
      <c r="N53" s="22">
        <v>3</v>
      </c>
      <c r="O53" s="22">
        <v>3</v>
      </c>
      <c r="P53" s="22">
        <v>3</v>
      </c>
      <c r="Q53" s="22">
        <v>3</v>
      </c>
      <c r="R53" s="22">
        <v>3</v>
      </c>
      <c r="S53" s="22">
        <v>3</v>
      </c>
      <c r="T53" s="22">
        <v>2</v>
      </c>
      <c r="U53" s="22">
        <v>3</v>
      </c>
      <c r="V53" s="26">
        <f t="shared" si="0"/>
        <v>41</v>
      </c>
      <c r="W53" s="26"/>
    </row>
    <row r="54" spans="2:23" x14ac:dyDescent="0.25">
      <c r="B54" s="20">
        <v>555</v>
      </c>
      <c r="C54" s="20">
        <v>1</v>
      </c>
      <c r="D54" s="20">
        <v>3</v>
      </c>
      <c r="E54" s="20">
        <v>3</v>
      </c>
      <c r="F54" s="20">
        <v>1</v>
      </c>
      <c r="G54" s="20">
        <v>2</v>
      </c>
      <c r="H54" s="20">
        <v>3</v>
      </c>
      <c r="I54" s="20">
        <v>2</v>
      </c>
      <c r="J54" s="20"/>
      <c r="K54" s="20"/>
      <c r="L54" s="20"/>
      <c r="M54" s="23">
        <v>3</v>
      </c>
      <c r="N54" s="22">
        <v>3</v>
      </c>
      <c r="O54" s="22">
        <v>3</v>
      </c>
      <c r="P54" s="22">
        <v>3</v>
      </c>
      <c r="Q54" s="22">
        <v>3</v>
      </c>
      <c r="R54" s="22">
        <v>3</v>
      </c>
      <c r="S54" s="22">
        <v>3</v>
      </c>
      <c r="T54" s="22">
        <v>2</v>
      </c>
      <c r="U54" s="22">
        <v>3</v>
      </c>
      <c r="V54" s="26">
        <f t="shared" si="0"/>
        <v>41</v>
      </c>
      <c r="W54" s="26"/>
    </row>
    <row r="55" spans="2:23" x14ac:dyDescent="0.25">
      <c r="B55" s="20">
        <v>580</v>
      </c>
      <c r="C55" s="20">
        <v>1</v>
      </c>
      <c r="D55" s="20">
        <v>3</v>
      </c>
      <c r="E55" s="20">
        <v>3</v>
      </c>
      <c r="F55" s="20">
        <v>1</v>
      </c>
      <c r="G55" s="20">
        <v>2</v>
      </c>
      <c r="H55" s="20">
        <v>3</v>
      </c>
      <c r="I55" s="20">
        <v>2</v>
      </c>
      <c r="J55" s="20"/>
      <c r="K55" s="20"/>
      <c r="L55" s="20"/>
      <c r="M55" s="23">
        <v>3</v>
      </c>
      <c r="N55" s="22">
        <v>3</v>
      </c>
      <c r="O55" s="22">
        <v>3</v>
      </c>
      <c r="P55" s="22">
        <v>3</v>
      </c>
      <c r="Q55" s="22">
        <v>3</v>
      </c>
      <c r="R55" s="22">
        <v>3</v>
      </c>
      <c r="S55" s="22">
        <v>3</v>
      </c>
      <c r="T55" s="22">
        <v>2</v>
      </c>
      <c r="U55" s="22">
        <v>3</v>
      </c>
      <c r="V55" s="26">
        <f t="shared" si="0"/>
        <v>41</v>
      </c>
      <c r="W55" s="26"/>
    </row>
    <row r="56" spans="2:23" x14ac:dyDescent="0.25">
      <c r="B56" s="20">
        <v>610</v>
      </c>
      <c r="C56" s="20">
        <v>1</v>
      </c>
      <c r="D56" s="20">
        <v>3</v>
      </c>
      <c r="E56" s="20">
        <v>3</v>
      </c>
      <c r="F56" s="20">
        <v>1</v>
      </c>
      <c r="G56" s="20">
        <v>2</v>
      </c>
      <c r="H56" s="20">
        <v>3</v>
      </c>
      <c r="I56" s="20">
        <v>2</v>
      </c>
      <c r="J56" s="20"/>
      <c r="K56" s="20"/>
      <c r="L56" s="20"/>
      <c r="M56" s="23">
        <v>3</v>
      </c>
      <c r="N56" s="22">
        <v>3</v>
      </c>
      <c r="O56" s="22">
        <v>3</v>
      </c>
      <c r="P56" s="22">
        <v>3</v>
      </c>
      <c r="Q56" s="22">
        <v>3</v>
      </c>
      <c r="R56" s="22">
        <v>3</v>
      </c>
      <c r="S56" s="22">
        <v>3</v>
      </c>
      <c r="T56" s="22">
        <v>2</v>
      </c>
      <c r="U56" s="22">
        <v>3</v>
      </c>
      <c r="V56" s="26">
        <f t="shared" si="0"/>
        <v>41</v>
      </c>
      <c r="W56" s="26"/>
    </row>
    <row r="57" spans="2:23" x14ac:dyDescent="0.25">
      <c r="B57" s="20">
        <v>612</v>
      </c>
      <c r="C57" s="20">
        <v>1</v>
      </c>
      <c r="D57" s="20">
        <v>3</v>
      </c>
      <c r="E57" s="20">
        <v>3</v>
      </c>
      <c r="F57" s="20">
        <v>1</v>
      </c>
      <c r="G57" s="20">
        <v>2</v>
      </c>
      <c r="H57" s="20">
        <v>3</v>
      </c>
      <c r="I57" s="20">
        <v>2</v>
      </c>
      <c r="J57" s="20"/>
      <c r="K57" s="20"/>
      <c r="L57" s="20"/>
      <c r="M57" s="23">
        <v>3</v>
      </c>
      <c r="N57" s="22">
        <v>3</v>
      </c>
      <c r="O57" s="22">
        <v>3</v>
      </c>
      <c r="P57" s="22">
        <v>3</v>
      </c>
      <c r="Q57" s="22">
        <v>3</v>
      </c>
      <c r="R57" s="22">
        <v>3</v>
      </c>
      <c r="S57" s="22">
        <v>3</v>
      </c>
      <c r="T57" s="22">
        <v>2</v>
      </c>
      <c r="U57" s="22">
        <v>3</v>
      </c>
      <c r="V57" s="26">
        <f t="shared" si="0"/>
        <v>41</v>
      </c>
      <c r="W57" s="26"/>
    </row>
    <row r="58" spans="2:23" x14ac:dyDescent="0.25">
      <c r="B58" s="20">
        <v>625</v>
      </c>
      <c r="C58" s="20">
        <v>1</v>
      </c>
      <c r="D58" s="20">
        <v>3</v>
      </c>
      <c r="E58" s="20">
        <v>3</v>
      </c>
      <c r="F58" s="20">
        <v>1</v>
      </c>
      <c r="G58" s="20">
        <v>2</v>
      </c>
      <c r="H58" s="20">
        <v>3</v>
      </c>
      <c r="I58" s="20">
        <v>2</v>
      </c>
      <c r="J58" s="20">
        <v>3</v>
      </c>
      <c r="K58" s="20"/>
      <c r="L58" s="20"/>
      <c r="M58" s="23">
        <v>3</v>
      </c>
      <c r="N58" s="22">
        <v>3</v>
      </c>
      <c r="O58" s="22"/>
      <c r="P58" s="22">
        <v>3</v>
      </c>
      <c r="Q58" s="22">
        <v>3</v>
      </c>
      <c r="R58" s="22">
        <v>3</v>
      </c>
      <c r="S58" s="22">
        <v>3</v>
      </c>
      <c r="T58" s="22">
        <v>2</v>
      </c>
      <c r="U58" s="22">
        <v>3</v>
      </c>
      <c r="V58" s="26">
        <f t="shared" si="0"/>
        <v>41</v>
      </c>
      <c r="W58" s="26"/>
    </row>
    <row r="59" spans="2:23" x14ac:dyDescent="0.25">
      <c r="B59" s="20">
        <v>638</v>
      </c>
      <c r="C59" s="20">
        <v>1</v>
      </c>
      <c r="D59" s="20">
        <v>3</v>
      </c>
      <c r="E59" s="20">
        <v>3</v>
      </c>
      <c r="F59" s="20">
        <v>1</v>
      </c>
      <c r="G59" s="20">
        <v>2</v>
      </c>
      <c r="H59" s="20">
        <v>3</v>
      </c>
      <c r="I59" s="20">
        <v>2</v>
      </c>
      <c r="J59" s="20"/>
      <c r="K59" s="20"/>
      <c r="L59" s="20"/>
      <c r="M59" s="23">
        <v>3</v>
      </c>
      <c r="N59" s="22">
        <v>3</v>
      </c>
      <c r="O59" s="22">
        <v>3</v>
      </c>
      <c r="P59" s="22">
        <v>3</v>
      </c>
      <c r="Q59" s="22">
        <v>3</v>
      </c>
      <c r="R59" s="22">
        <v>3</v>
      </c>
      <c r="S59" s="22">
        <v>3</v>
      </c>
      <c r="T59" s="22">
        <v>2</v>
      </c>
      <c r="U59" s="22">
        <v>3</v>
      </c>
      <c r="V59" s="26">
        <f t="shared" si="0"/>
        <v>41</v>
      </c>
      <c r="W59" s="26"/>
    </row>
    <row r="60" spans="2:23" x14ac:dyDescent="0.25">
      <c r="B60" s="20">
        <v>643</v>
      </c>
      <c r="C60" s="20">
        <v>1</v>
      </c>
      <c r="D60" s="20">
        <v>3</v>
      </c>
      <c r="E60" s="20">
        <v>3</v>
      </c>
      <c r="F60" s="20">
        <v>1</v>
      </c>
      <c r="G60" s="20">
        <v>2</v>
      </c>
      <c r="H60" s="20">
        <v>3</v>
      </c>
      <c r="I60" s="20">
        <v>2</v>
      </c>
      <c r="J60" s="20"/>
      <c r="K60" s="20"/>
      <c r="L60" s="20"/>
      <c r="M60" s="23">
        <v>3</v>
      </c>
      <c r="N60" s="22">
        <v>3</v>
      </c>
      <c r="O60" s="22">
        <v>3</v>
      </c>
      <c r="P60" s="22">
        <v>3</v>
      </c>
      <c r="Q60" s="22">
        <v>3</v>
      </c>
      <c r="R60" s="22">
        <v>3</v>
      </c>
      <c r="S60" s="22">
        <v>3</v>
      </c>
      <c r="T60" s="22">
        <v>2</v>
      </c>
      <c r="U60" s="22">
        <v>3</v>
      </c>
      <c r="V60" s="26">
        <f t="shared" si="0"/>
        <v>41</v>
      </c>
      <c r="W60" s="26"/>
    </row>
    <row r="61" spans="2:23" x14ac:dyDescent="0.25">
      <c r="B61" s="20">
        <v>644</v>
      </c>
      <c r="C61" s="20">
        <v>1</v>
      </c>
      <c r="D61" s="20">
        <v>3</v>
      </c>
      <c r="E61" s="20">
        <v>3</v>
      </c>
      <c r="F61" s="20">
        <v>1</v>
      </c>
      <c r="G61" s="20">
        <v>2</v>
      </c>
      <c r="H61" s="20">
        <v>3</v>
      </c>
      <c r="I61" s="20">
        <v>2</v>
      </c>
      <c r="J61" s="20"/>
      <c r="K61" s="20"/>
      <c r="L61" s="20"/>
      <c r="M61" s="23">
        <v>3</v>
      </c>
      <c r="N61" s="22">
        <v>3</v>
      </c>
      <c r="O61" s="22">
        <v>3</v>
      </c>
      <c r="P61" s="22">
        <v>3</v>
      </c>
      <c r="Q61" s="22">
        <v>3</v>
      </c>
      <c r="R61" s="22">
        <v>3</v>
      </c>
      <c r="S61" s="22">
        <v>3</v>
      </c>
      <c r="T61" s="22">
        <v>2</v>
      </c>
      <c r="U61" s="22">
        <v>3</v>
      </c>
      <c r="V61" s="26">
        <f t="shared" si="0"/>
        <v>41</v>
      </c>
      <c r="W61" s="26"/>
    </row>
    <row r="62" spans="2:23" x14ac:dyDescent="0.25">
      <c r="B62" s="20">
        <v>658</v>
      </c>
      <c r="C62" s="20">
        <v>1</v>
      </c>
      <c r="D62" s="20">
        <v>3</v>
      </c>
      <c r="E62" s="20">
        <v>3</v>
      </c>
      <c r="F62" s="20">
        <v>1</v>
      </c>
      <c r="G62" s="20">
        <v>2</v>
      </c>
      <c r="H62" s="20">
        <v>3</v>
      </c>
      <c r="I62" s="20">
        <v>2</v>
      </c>
      <c r="J62" s="20"/>
      <c r="K62" s="20"/>
      <c r="L62" s="20"/>
      <c r="M62" s="23">
        <v>3</v>
      </c>
      <c r="N62" s="22">
        <v>3</v>
      </c>
      <c r="O62" s="22">
        <v>3</v>
      </c>
      <c r="P62" s="22">
        <v>3</v>
      </c>
      <c r="Q62" s="22">
        <v>3</v>
      </c>
      <c r="R62" s="22">
        <v>3</v>
      </c>
      <c r="S62" s="22">
        <v>3</v>
      </c>
      <c r="T62" s="22">
        <v>2</v>
      </c>
      <c r="U62" s="22">
        <v>3</v>
      </c>
      <c r="V62" s="26">
        <f t="shared" si="0"/>
        <v>41</v>
      </c>
      <c r="W62" s="26"/>
    </row>
    <row r="63" spans="2:23" x14ac:dyDescent="0.25">
      <c r="B63" s="20">
        <v>676</v>
      </c>
      <c r="C63" s="20">
        <v>1</v>
      </c>
      <c r="D63" s="20">
        <v>3</v>
      </c>
      <c r="E63" s="20">
        <v>3</v>
      </c>
      <c r="F63" s="20">
        <v>1</v>
      </c>
      <c r="G63" s="20">
        <v>2</v>
      </c>
      <c r="H63" s="20">
        <v>3</v>
      </c>
      <c r="I63" s="20">
        <v>2</v>
      </c>
      <c r="J63" s="20"/>
      <c r="K63" s="20"/>
      <c r="L63" s="20"/>
      <c r="M63" s="23">
        <v>3</v>
      </c>
      <c r="N63" s="22">
        <v>3</v>
      </c>
      <c r="O63" s="22">
        <v>3</v>
      </c>
      <c r="P63" s="22">
        <v>3</v>
      </c>
      <c r="Q63" s="22">
        <v>3</v>
      </c>
      <c r="R63" s="22">
        <v>3</v>
      </c>
      <c r="S63" s="22">
        <v>3</v>
      </c>
      <c r="T63" s="22">
        <v>2</v>
      </c>
      <c r="U63" s="22">
        <v>3</v>
      </c>
      <c r="V63" s="26">
        <f t="shared" si="0"/>
        <v>41</v>
      </c>
      <c r="W63" s="26"/>
    </row>
    <row r="64" spans="2:23" x14ac:dyDescent="0.25">
      <c r="B64" s="20">
        <v>679</v>
      </c>
      <c r="C64" s="20">
        <v>1</v>
      </c>
      <c r="D64" s="20">
        <v>3</v>
      </c>
      <c r="E64" s="20">
        <v>3</v>
      </c>
      <c r="F64" s="20">
        <v>1</v>
      </c>
      <c r="G64" s="20">
        <v>2</v>
      </c>
      <c r="H64" s="20">
        <v>3</v>
      </c>
      <c r="I64" s="20">
        <v>2</v>
      </c>
      <c r="J64" s="20"/>
      <c r="K64" s="20"/>
      <c r="L64" s="20"/>
      <c r="M64" s="23">
        <v>3</v>
      </c>
      <c r="N64" s="22">
        <v>3</v>
      </c>
      <c r="O64" s="22">
        <v>3</v>
      </c>
      <c r="P64" s="22">
        <v>3</v>
      </c>
      <c r="Q64" s="22">
        <v>3</v>
      </c>
      <c r="R64" s="22">
        <v>3</v>
      </c>
      <c r="S64" s="22">
        <v>3</v>
      </c>
      <c r="T64" s="22">
        <v>2</v>
      </c>
      <c r="U64" s="22">
        <v>3</v>
      </c>
      <c r="V64" s="26">
        <f t="shared" si="0"/>
        <v>41</v>
      </c>
      <c r="W64" s="26"/>
    </row>
    <row r="65" spans="2:23" x14ac:dyDescent="0.25">
      <c r="B65" s="20">
        <v>701</v>
      </c>
      <c r="C65" s="20">
        <v>1</v>
      </c>
      <c r="D65" s="20">
        <v>3</v>
      </c>
      <c r="E65" s="20">
        <v>3</v>
      </c>
      <c r="F65" s="20">
        <v>1</v>
      </c>
      <c r="G65" s="20">
        <v>2</v>
      </c>
      <c r="H65" s="20">
        <v>3</v>
      </c>
      <c r="I65" s="20">
        <v>2</v>
      </c>
      <c r="J65" s="20"/>
      <c r="K65" s="20"/>
      <c r="L65" s="20"/>
      <c r="M65" s="23">
        <v>3</v>
      </c>
      <c r="N65" s="22">
        <v>3</v>
      </c>
      <c r="O65" s="22">
        <v>3</v>
      </c>
      <c r="P65" s="22">
        <v>3</v>
      </c>
      <c r="Q65" s="22">
        <v>3</v>
      </c>
      <c r="R65" s="22">
        <v>3</v>
      </c>
      <c r="S65" s="22">
        <v>3</v>
      </c>
      <c r="T65" s="22">
        <v>2</v>
      </c>
      <c r="U65" s="22">
        <v>3</v>
      </c>
      <c r="V65" s="26">
        <f t="shared" si="0"/>
        <v>41</v>
      </c>
      <c r="W65" s="26"/>
    </row>
    <row r="66" spans="2:23" x14ac:dyDescent="0.25">
      <c r="B66" s="20">
        <v>707</v>
      </c>
      <c r="C66" s="20">
        <v>1</v>
      </c>
      <c r="D66" s="20">
        <v>3</v>
      </c>
      <c r="E66" s="20">
        <v>3</v>
      </c>
      <c r="F66" s="20">
        <v>1</v>
      </c>
      <c r="G66" s="20">
        <v>2</v>
      </c>
      <c r="H66" s="20">
        <v>3</v>
      </c>
      <c r="I66" s="20">
        <v>2</v>
      </c>
      <c r="J66" s="20"/>
      <c r="K66" s="20"/>
      <c r="L66" s="20"/>
      <c r="M66" s="23">
        <v>3</v>
      </c>
      <c r="N66" s="22">
        <v>3</v>
      </c>
      <c r="O66" s="22">
        <v>3</v>
      </c>
      <c r="P66" s="22">
        <v>3</v>
      </c>
      <c r="Q66" s="22">
        <v>3</v>
      </c>
      <c r="R66" s="22">
        <v>3</v>
      </c>
      <c r="S66" s="22">
        <v>3</v>
      </c>
      <c r="T66" s="22">
        <v>2</v>
      </c>
      <c r="U66" s="22">
        <v>3</v>
      </c>
      <c r="V66" s="26">
        <f t="shared" si="0"/>
        <v>41</v>
      </c>
      <c r="W66" s="26"/>
    </row>
    <row r="67" spans="2:23" x14ac:dyDescent="0.25">
      <c r="B67" s="20">
        <v>713</v>
      </c>
      <c r="C67" s="20">
        <v>1</v>
      </c>
      <c r="D67" s="20">
        <v>3</v>
      </c>
      <c r="E67" s="20">
        <v>3</v>
      </c>
      <c r="F67" s="20">
        <v>1</v>
      </c>
      <c r="G67" s="20">
        <v>2</v>
      </c>
      <c r="H67" s="20">
        <v>3</v>
      </c>
      <c r="I67" s="20">
        <v>2</v>
      </c>
      <c r="J67" s="20"/>
      <c r="K67" s="20"/>
      <c r="L67" s="20"/>
      <c r="M67" s="23">
        <v>3</v>
      </c>
      <c r="N67" s="22">
        <v>3</v>
      </c>
      <c r="O67" s="22">
        <v>3</v>
      </c>
      <c r="P67" s="22">
        <v>3</v>
      </c>
      <c r="Q67" s="22">
        <v>3</v>
      </c>
      <c r="R67" s="22">
        <v>3</v>
      </c>
      <c r="S67" s="22">
        <v>3</v>
      </c>
      <c r="T67" s="22">
        <v>2</v>
      </c>
      <c r="U67" s="22">
        <v>3</v>
      </c>
      <c r="V67" s="26">
        <f t="shared" si="0"/>
        <v>41</v>
      </c>
      <c r="W67" s="26"/>
    </row>
    <row r="68" spans="2:23" x14ac:dyDescent="0.25">
      <c r="B68" s="20">
        <v>723</v>
      </c>
      <c r="C68" s="20">
        <v>1</v>
      </c>
      <c r="D68" s="20">
        <v>3</v>
      </c>
      <c r="E68" s="20">
        <v>3</v>
      </c>
      <c r="F68" s="20">
        <v>1</v>
      </c>
      <c r="G68" s="20">
        <v>2</v>
      </c>
      <c r="H68" s="20">
        <v>3</v>
      </c>
      <c r="I68" s="20">
        <v>2</v>
      </c>
      <c r="J68" s="20"/>
      <c r="K68" s="20"/>
      <c r="L68" s="20"/>
      <c r="M68" s="23">
        <v>3</v>
      </c>
      <c r="N68" s="22">
        <v>3</v>
      </c>
      <c r="O68" s="22">
        <v>3</v>
      </c>
      <c r="P68" s="22">
        <v>3</v>
      </c>
      <c r="Q68" s="22">
        <v>3</v>
      </c>
      <c r="R68" s="22">
        <v>3</v>
      </c>
      <c r="S68" s="22">
        <v>3</v>
      </c>
      <c r="T68" s="22">
        <v>2</v>
      </c>
      <c r="U68" s="22">
        <v>3</v>
      </c>
      <c r="V68" s="26">
        <f t="shared" ref="V68:V93" si="1">SUM(C68:U68)</f>
        <v>41</v>
      </c>
      <c r="W68" s="26"/>
    </row>
    <row r="69" spans="2:23" x14ac:dyDescent="0.25">
      <c r="B69" s="20">
        <v>740</v>
      </c>
      <c r="C69" s="20">
        <v>1</v>
      </c>
      <c r="D69" s="20">
        <v>3</v>
      </c>
      <c r="E69" s="20">
        <v>3</v>
      </c>
      <c r="F69" s="20">
        <v>1</v>
      </c>
      <c r="G69" s="20">
        <v>2</v>
      </c>
      <c r="H69" s="20">
        <v>3</v>
      </c>
      <c r="I69" s="20">
        <v>2</v>
      </c>
      <c r="J69" s="20"/>
      <c r="K69" s="20"/>
      <c r="L69" s="20"/>
      <c r="M69" s="23">
        <v>3</v>
      </c>
      <c r="N69" s="22">
        <v>3</v>
      </c>
      <c r="O69" s="22">
        <v>3</v>
      </c>
      <c r="P69" s="22">
        <v>3</v>
      </c>
      <c r="Q69" s="22">
        <v>3</v>
      </c>
      <c r="R69" s="22">
        <v>3</v>
      </c>
      <c r="S69" s="22">
        <v>3</v>
      </c>
      <c r="T69" s="22">
        <v>2</v>
      </c>
      <c r="U69" s="22">
        <v>3</v>
      </c>
      <c r="V69" s="26">
        <f t="shared" si="1"/>
        <v>41</v>
      </c>
      <c r="W69" s="26"/>
    </row>
    <row r="70" spans="2:23" x14ac:dyDescent="0.25">
      <c r="B70" s="20">
        <v>754</v>
      </c>
      <c r="C70" s="20">
        <v>1</v>
      </c>
      <c r="D70" s="20">
        <v>3</v>
      </c>
      <c r="E70" s="20">
        <v>3</v>
      </c>
      <c r="F70" s="20">
        <v>1</v>
      </c>
      <c r="G70" s="20">
        <v>2</v>
      </c>
      <c r="H70" s="20">
        <v>3</v>
      </c>
      <c r="I70" s="20">
        <v>2</v>
      </c>
      <c r="J70" s="20"/>
      <c r="K70" s="20"/>
      <c r="L70" s="20"/>
      <c r="M70" s="23">
        <v>3</v>
      </c>
      <c r="N70" s="22">
        <v>3</v>
      </c>
      <c r="O70" s="22">
        <v>3</v>
      </c>
      <c r="P70" s="22">
        <v>3</v>
      </c>
      <c r="Q70" s="22">
        <v>3</v>
      </c>
      <c r="R70" s="22">
        <v>3</v>
      </c>
      <c r="S70" s="22">
        <v>3</v>
      </c>
      <c r="T70" s="22">
        <v>2</v>
      </c>
      <c r="U70" s="22">
        <v>3</v>
      </c>
      <c r="V70" s="26">
        <f t="shared" si="1"/>
        <v>41</v>
      </c>
      <c r="W70" s="26"/>
    </row>
    <row r="71" spans="2:23" x14ac:dyDescent="0.25">
      <c r="B71" s="20">
        <v>763</v>
      </c>
      <c r="C71" s="20">
        <v>1</v>
      </c>
      <c r="D71" s="20">
        <v>3</v>
      </c>
      <c r="E71" s="20">
        <v>3</v>
      </c>
      <c r="F71" s="20">
        <v>1</v>
      </c>
      <c r="G71" s="20">
        <v>2</v>
      </c>
      <c r="H71" s="20">
        <v>3</v>
      </c>
      <c r="I71" s="20">
        <v>2</v>
      </c>
      <c r="J71" s="20">
        <v>3</v>
      </c>
      <c r="K71" s="20"/>
      <c r="L71" s="20"/>
      <c r="M71" s="23">
        <v>3</v>
      </c>
      <c r="N71" s="22">
        <v>3</v>
      </c>
      <c r="O71" s="22"/>
      <c r="P71" s="22">
        <v>3</v>
      </c>
      <c r="Q71" s="22">
        <v>3</v>
      </c>
      <c r="R71" s="22">
        <v>3</v>
      </c>
      <c r="S71" s="22">
        <v>3</v>
      </c>
      <c r="T71" s="22">
        <v>2</v>
      </c>
      <c r="U71" s="22">
        <v>3</v>
      </c>
      <c r="V71" s="26">
        <f t="shared" si="1"/>
        <v>41</v>
      </c>
      <c r="W71" s="26"/>
    </row>
    <row r="72" spans="2:23" x14ac:dyDescent="0.25">
      <c r="B72" s="20">
        <v>769</v>
      </c>
      <c r="C72" s="20">
        <v>1</v>
      </c>
      <c r="D72" s="20">
        <v>3</v>
      </c>
      <c r="E72" s="20">
        <v>3</v>
      </c>
      <c r="F72" s="20">
        <v>1</v>
      </c>
      <c r="G72" s="20">
        <v>2</v>
      </c>
      <c r="H72" s="20">
        <v>3</v>
      </c>
      <c r="I72" s="20">
        <v>2</v>
      </c>
      <c r="J72" s="20"/>
      <c r="K72" s="20"/>
      <c r="L72" s="20"/>
      <c r="M72" s="23">
        <v>3</v>
      </c>
      <c r="N72" s="22">
        <v>3</v>
      </c>
      <c r="O72" s="22">
        <v>3</v>
      </c>
      <c r="P72" s="22">
        <v>3</v>
      </c>
      <c r="Q72" s="22">
        <v>3</v>
      </c>
      <c r="R72" s="22">
        <v>3</v>
      </c>
      <c r="S72" s="22">
        <v>3</v>
      </c>
      <c r="T72" s="22">
        <v>2</v>
      </c>
      <c r="U72" s="22">
        <v>3</v>
      </c>
      <c r="V72" s="26">
        <f t="shared" si="1"/>
        <v>41</v>
      </c>
      <c r="W72" s="26"/>
    </row>
    <row r="73" spans="2:23" x14ac:dyDescent="0.25">
      <c r="B73" s="20">
        <v>770</v>
      </c>
      <c r="C73" s="20">
        <v>1</v>
      </c>
      <c r="D73" s="20">
        <v>3</v>
      </c>
      <c r="E73" s="20">
        <v>3</v>
      </c>
      <c r="F73" s="20">
        <v>1</v>
      </c>
      <c r="G73" s="20">
        <v>2</v>
      </c>
      <c r="H73" s="20">
        <v>3</v>
      </c>
      <c r="I73" s="20">
        <v>2</v>
      </c>
      <c r="J73" s="20"/>
      <c r="K73" s="20"/>
      <c r="L73" s="20"/>
      <c r="M73" s="23">
        <v>3</v>
      </c>
      <c r="N73" s="22">
        <v>3</v>
      </c>
      <c r="O73" s="22">
        <v>3</v>
      </c>
      <c r="P73" s="22">
        <v>3</v>
      </c>
      <c r="Q73" s="22">
        <v>3</v>
      </c>
      <c r="R73" s="22">
        <v>3</v>
      </c>
      <c r="S73" s="22">
        <v>3</v>
      </c>
      <c r="T73" s="22">
        <v>2</v>
      </c>
      <c r="U73" s="22">
        <v>3</v>
      </c>
      <c r="V73" s="26">
        <f t="shared" si="1"/>
        <v>41</v>
      </c>
      <c r="W73" s="26"/>
    </row>
    <row r="74" spans="2:23" x14ac:dyDescent="0.25">
      <c r="B74" s="20">
        <v>773</v>
      </c>
      <c r="C74" s="20">
        <v>1</v>
      </c>
      <c r="D74" s="20">
        <v>3</v>
      </c>
      <c r="E74" s="20">
        <v>3</v>
      </c>
      <c r="F74" s="20">
        <v>1</v>
      </c>
      <c r="G74" s="20">
        <v>2</v>
      </c>
      <c r="H74" s="20">
        <v>3</v>
      </c>
      <c r="I74" s="20">
        <v>2</v>
      </c>
      <c r="J74" s="20"/>
      <c r="K74" s="20"/>
      <c r="L74" s="20"/>
      <c r="M74" s="23">
        <v>3</v>
      </c>
      <c r="N74" s="22">
        <v>3</v>
      </c>
      <c r="O74" s="22">
        <v>3</v>
      </c>
      <c r="P74" s="22">
        <v>3</v>
      </c>
      <c r="Q74" s="22">
        <v>3</v>
      </c>
      <c r="R74" s="22">
        <v>3</v>
      </c>
      <c r="S74" s="22">
        <v>3</v>
      </c>
      <c r="T74" s="22">
        <v>2</v>
      </c>
      <c r="U74" s="22">
        <v>3</v>
      </c>
      <c r="V74" s="26">
        <f t="shared" si="1"/>
        <v>41</v>
      </c>
      <c r="W74" s="26"/>
    </row>
    <row r="75" spans="2:23" x14ac:dyDescent="0.25">
      <c r="B75" s="20">
        <v>783</v>
      </c>
      <c r="C75" s="20">
        <v>1</v>
      </c>
      <c r="D75" s="20">
        <v>3</v>
      </c>
      <c r="E75" s="20">
        <v>3</v>
      </c>
      <c r="F75" s="20">
        <v>1</v>
      </c>
      <c r="G75" s="20">
        <v>2</v>
      </c>
      <c r="H75" s="20">
        <v>3</v>
      </c>
      <c r="I75" s="20">
        <v>2</v>
      </c>
      <c r="J75" s="20"/>
      <c r="K75" s="20"/>
      <c r="L75" s="20"/>
      <c r="M75" s="23">
        <v>3</v>
      </c>
      <c r="N75" s="22">
        <v>3</v>
      </c>
      <c r="O75" s="22">
        <v>3</v>
      </c>
      <c r="P75" s="22">
        <v>3</v>
      </c>
      <c r="Q75" s="22">
        <v>3</v>
      </c>
      <c r="R75" s="22">
        <v>3</v>
      </c>
      <c r="S75" s="22">
        <v>3</v>
      </c>
      <c r="T75" s="22">
        <v>2</v>
      </c>
      <c r="U75" s="22">
        <v>3</v>
      </c>
      <c r="V75" s="26">
        <f t="shared" si="1"/>
        <v>41</v>
      </c>
      <c r="W75" s="26"/>
    </row>
    <row r="76" spans="2:23" x14ac:dyDescent="0.25">
      <c r="B76" s="20">
        <v>796</v>
      </c>
      <c r="C76" s="20">
        <v>1</v>
      </c>
      <c r="D76" s="20">
        <v>3</v>
      </c>
      <c r="E76" s="20">
        <v>3</v>
      </c>
      <c r="F76" s="20">
        <v>1</v>
      </c>
      <c r="G76" s="20">
        <v>2</v>
      </c>
      <c r="H76" s="20">
        <v>3</v>
      </c>
      <c r="I76" s="20">
        <v>2</v>
      </c>
      <c r="J76" s="20"/>
      <c r="K76" s="20"/>
      <c r="L76" s="20"/>
      <c r="M76" s="23">
        <v>3</v>
      </c>
      <c r="N76" s="22">
        <v>3</v>
      </c>
      <c r="O76" s="22">
        <v>3</v>
      </c>
      <c r="P76" s="22">
        <v>3</v>
      </c>
      <c r="Q76" s="22">
        <v>3</v>
      </c>
      <c r="R76" s="22">
        <v>3</v>
      </c>
      <c r="S76" s="22">
        <v>3</v>
      </c>
      <c r="T76" s="22">
        <v>2</v>
      </c>
      <c r="U76" s="22">
        <v>3</v>
      </c>
      <c r="V76" s="26">
        <f t="shared" si="1"/>
        <v>41</v>
      </c>
      <c r="W76" s="26"/>
    </row>
    <row r="77" spans="2:23" x14ac:dyDescent="0.25">
      <c r="B77" s="20">
        <v>807</v>
      </c>
      <c r="C77" s="20">
        <v>1</v>
      </c>
      <c r="D77" s="20">
        <v>3</v>
      </c>
      <c r="E77" s="20">
        <v>3</v>
      </c>
      <c r="F77" s="20">
        <v>1</v>
      </c>
      <c r="G77" s="20">
        <v>2</v>
      </c>
      <c r="H77" s="20">
        <v>3</v>
      </c>
      <c r="I77" s="20">
        <v>2</v>
      </c>
      <c r="J77" s="20"/>
      <c r="K77" s="20"/>
      <c r="L77" s="20"/>
      <c r="M77" s="23">
        <v>3</v>
      </c>
      <c r="N77" s="22">
        <v>3</v>
      </c>
      <c r="O77" s="22">
        <v>3</v>
      </c>
      <c r="P77" s="22">
        <v>3</v>
      </c>
      <c r="Q77" s="22">
        <v>3</v>
      </c>
      <c r="R77" s="22">
        <v>3</v>
      </c>
      <c r="S77" s="22">
        <v>3</v>
      </c>
      <c r="T77" s="22">
        <v>2</v>
      </c>
      <c r="U77" s="22">
        <v>3</v>
      </c>
      <c r="V77" s="26">
        <f t="shared" si="1"/>
        <v>41</v>
      </c>
      <c r="W77" s="26"/>
    </row>
    <row r="78" spans="2:23" x14ac:dyDescent="0.25">
      <c r="B78" s="20">
        <v>812</v>
      </c>
      <c r="C78" s="20">
        <v>1</v>
      </c>
      <c r="D78" s="20">
        <v>3</v>
      </c>
      <c r="E78" s="20">
        <v>3</v>
      </c>
      <c r="F78" s="20">
        <v>1</v>
      </c>
      <c r="G78" s="20">
        <v>2</v>
      </c>
      <c r="H78" s="20">
        <v>3</v>
      </c>
      <c r="I78" s="20">
        <v>2</v>
      </c>
      <c r="J78" s="20"/>
      <c r="K78" s="20"/>
      <c r="L78" s="20"/>
      <c r="M78" s="23">
        <v>3</v>
      </c>
      <c r="N78" s="22">
        <v>3</v>
      </c>
      <c r="O78" s="22">
        <v>3</v>
      </c>
      <c r="P78" s="22">
        <v>3</v>
      </c>
      <c r="Q78" s="22">
        <v>3</v>
      </c>
      <c r="R78" s="22">
        <v>3</v>
      </c>
      <c r="S78" s="22">
        <v>3</v>
      </c>
      <c r="T78" s="22">
        <v>2</v>
      </c>
      <c r="U78" s="22">
        <v>3</v>
      </c>
      <c r="V78" s="26">
        <f t="shared" si="1"/>
        <v>41</v>
      </c>
      <c r="W78" s="26"/>
    </row>
    <row r="79" spans="2:23" x14ac:dyDescent="0.25">
      <c r="B79" s="20">
        <v>830</v>
      </c>
      <c r="C79" s="20">
        <v>1</v>
      </c>
      <c r="D79" s="20">
        <v>3</v>
      </c>
      <c r="E79" s="20">
        <v>3</v>
      </c>
      <c r="F79" s="20">
        <v>1</v>
      </c>
      <c r="G79" s="20">
        <v>2</v>
      </c>
      <c r="H79" s="20">
        <v>3</v>
      </c>
      <c r="I79" s="20">
        <v>2</v>
      </c>
      <c r="J79" s="20"/>
      <c r="K79" s="20"/>
      <c r="L79" s="20"/>
      <c r="M79" s="23">
        <v>3</v>
      </c>
      <c r="N79" s="22">
        <v>3</v>
      </c>
      <c r="O79" s="22">
        <v>3</v>
      </c>
      <c r="P79" s="22">
        <v>3</v>
      </c>
      <c r="Q79" s="22">
        <v>3</v>
      </c>
      <c r="R79" s="22">
        <v>3</v>
      </c>
      <c r="S79" s="22">
        <v>3</v>
      </c>
      <c r="T79" s="22">
        <v>2</v>
      </c>
      <c r="U79" s="22">
        <v>3</v>
      </c>
      <c r="V79" s="26">
        <f t="shared" si="1"/>
        <v>41</v>
      </c>
      <c r="W79" s="26"/>
    </row>
    <row r="80" spans="2:23" x14ac:dyDescent="0.25">
      <c r="B80" s="20">
        <v>831</v>
      </c>
      <c r="C80" s="20">
        <v>1</v>
      </c>
      <c r="D80" s="20">
        <v>3</v>
      </c>
      <c r="E80" s="20">
        <v>3</v>
      </c>
      <c r="F80" s="20">
        <v>1</v>
      </c>
      <c r="G80" s="20">
        <v>2</v>
      </c>
      <c r="H80" s="20">
        <v>3</v>
      </c>
      <c r="I80" s="20">
        <v>2</v>
      </c>
      <c r="J80" s="20">
        <v>3</v>
      </c>
      <c r="K80" s="20"/>
      <c r="L80" s="20"/>
      <c r="M80" s="23">
        <v>3</v>
      </c>
      <c r="N80" s="22">
        <v>3</v>
      </c>
      <c r="O80" s="22"/>
      <c r="P80" s="22">
        <v>3</v>
      </c>
      <c r="Q80" s="22">
        <v>3</v>
      </c>
      <c r="R80" s="22">
        <v>3</v>
      </c>
      <c r="S80" s="22">
        <v>3</v>
      </c>
      <c r="T80" s="22">
        <v>2</v>
      </c>
      <c r="U80" s="22">
        <v>3</v>
      </c>
      <c r="V80" s="26">
        <f t="shared" si="1"/>
        <v>41</v>
      </c>
      <c r="W80" s="26"/>
    </row>
    <row r="81" spans="2:23" x14ac:dyDescent="0.25">
      <c r="B81" s="20">
        <v>833</v>
      </c>
      <c r="C81" s="20">
        <v>1</v>
      </c>
      <c r="D81" s="20">
        <v>3</v>
      </c>
      <c r="E81" s="20">
        <v>3</v>
      </c>
      <c r="F81" s="20">
        <v>1</v>
      </c>
      <c r="G81" s="20">
        <v>2</v>
      </c>
      <c r="H81" s="20">
        <v>3</v>
      </c>
      <c r="I81" s="20">
        <v>2</v>
      </c>
      <c r="J81" s="20"/>
      <c r="K81" s="20"/>
      <c r="L81" s="20"/>
      <c r="M81" s="23">
        <v>3</v>
      </c>
      <c r="N81" s="22">
        <v>3</v>
      </c>
      <c r="O81" s="22">
        <v>3</v>
      </c>
      <c r="P81" s="22">
        <v>3</v>
      </c>
      <c r="Q81" s="22">
        <v>3</v>
      </c>
      <c r="R81" s="22">
        <v>3</v>
      </c>
      <c r="S81" s="22">
        <v>3</v>
      </c>
      <c r="T81" s="22">
        <v>2</v>
      </c>
      <c r="U81" s="22">
        <v>3</v>
      </c>
      <c r="V81" s="26">
        <f t="shared" si="1"/>
        <v>41</v>
      </c>
      <c r="W81" s="26"/>
    </row>
    <row r="82" spans="2:23" x14ac:dyDescent="0.25">
      <c r="B82" s="20">
        <v>841</v>
      </c>
      <c r="C82" s="20">
        <v>1</v>
      </c>
      <c r="D82" s="20">
        <v>3</v>
      </c>
      <c r="E82" s="20">
        <v>3</v>
      </c>
      <c r="F82" s="20">
        <v>1</v>
      </c>
      <c r="G82" s="20">
        <v>2</v>
      </c>
      <c r="H82" s="20">
        <v>3</v>
      </c>
      <c r="I82" s="20">
        <v>2</v>
      </c>
      <c r="J82" s="20"/>
      <c r="K82" s="20"/>
      <c r="L82" s="20"/>
      <c r="M82" s="23">
        <v>3</v>
      </c>
      <c r="N82" s="22">
        <v>3</v>
      </c>
      <c r="O82" s="22">
        <v>3</v>
      </c>
      <c r="P82" s="22">
        <v>3</v>
      </c>
      <c r="Q82" s="22">
        <v>3</v>
      </c>
      <c r="R82" s="22">
        <v>3</v>
      </c>
      <c r="S82" s="22">
        <v>3</v>
      </c>
      <c r="T82" s="22">
        <v>2</v>
      </c>
      <c r="U82" s="22">
        <v>3</v>
      </c>
      <c r="V82" s="26">
        <f t="shared" si="1"/>
        <v>41</v>
      </c>
      <c r="W82" s="26"/>
    </row>
    <row r="83" spans="2:23" x14ac:dyDescent="0.25">
      <c r="B83" s="20">
        <v>854</v>
      </c>
      <c r="C83" s="20">
        <v>1</v>
      </c>
      <c r="D83" s="20">
        <v>3</v>
      </c>
      <c r="E83" s="20">
        <v>3</v>
      </c>
      <c r="F83" s="20">
        <v>1</v>
      </c>
      <c r="G83" s="20">
        <v>2</v>
      </c>
      <c r="H83" s="20">
        <v>3</v>
      </c>
      <c r="I83" s="20">
        <v>2</v>
      </c>
      <c r="J83" s="20"/>
      <c r="K83" s="20"/>
      <c r="L83" s="20"/>
      <c r="M83" s="23">
        <v>3</v>
      </c>
      <c r="N83" s="22">
        <v>3</v>
      </c>
      <c r="O83" s="22">
        <v>3</v>
      </c>
      <c r="P83" s="22">
        <v>3</v>
      </c>
      <c r="Q83" s="22">
        <v>3</v>
      </c>
      <c r="R83" s="22">
        <v>3</v>
      </c>
      <c r="S83" s="22">
        <v>3</v>
      </c>
      <c r="T83" s="22">
        <v>2</v>
      </c>
      <c r="U83" s="22">
        <v>3</v>
      </c>
      <c r="V83" s="26">
        <f t="shared" si="1"/>
        <v>41</v>
      </c>
      <c r="W83" s="26"/>
    </row>
    <row r="84" spans="2:23" x14ac:dyDescent="0.25">
      <c r="B84" s="20">
        <v>855</v>
      </c>
      <c r="C84" s="20">
        <v>1</v>
      </c>
      <c r="D84" s="20">
        <v>3</v>
      </c>
      <c r="E84" s="20">
        <v>3</v>
      </c>
      <c r="F84" s="20">
        <v>1</v>
      </c>
      <c r="G84" s="20">
        <v>2</v>
      </c>
      <c r="H84" s="20">
        <v>3</v>
      </c>
      <c r="I84" s="20">
        <v>2</v>
      </c>
      <c r="J84" s="20"/>
      <c r="K84" s="20"/>
      <c r="L84" s="20"/>
      <c r="M84" s="23">
        <v>3</v>
      </c>
      <c r="N84" s="22">
        <v>3</v>
      </c>
      <c r="O84" s="22">
        <v>3</v>
      </c>
      <c r="P84" s="22">
        <v>3</v>
      </c>
      <c r="Q84" s="22">
        <v>3</v>
      </c>
      <c r="R84" s="22">
        <v>3</v>
      </c>
      <c r="S84" s="22">
        <v>3</v>
      </c>
      <c r="T84" s="22">
        <v>2</v>
      </c>
      <c r="U84" s="22">
        <v>3</v>
      </c>
      <c r="V84" s="26">
        <f t="shared" si="1"/>
        <v>41</v>
      </c>
      <c r="W84" s="26"/>
    </row>
    <row r="85" spans="2:23" x14ac:dyDescent="0.25">
      <c r="B85" s="20">
        <v>856</v>
      </c>
      <c r="C85" s="20">
        <v>1</v>
      </c>
      <c r="D85" s="20">
        <v>3</v>
      </c>
      <c r="E85" s="20">
        <v>3</v>
      </c>
      <c r="F85" s="20">
        <v>1</v>
      </c>
      <c r="G85" s="20">
        <v>2</v>
      </c>
      <c r="H85" s="20">
        <v>3</v>
      </c>
      <c r="I85" s="20">
        <v>2</v>
      </c>
      <c r="J85" s="20"/>
      <c r="K85" s="20"/>
      <c r="L85" s="20"/>
      <c r="M85" s="23">
        <v>3</v>
      </c>
      <c r="N85" s="22">
        <v>3</v>
      </c>
      <c r="O85" s="22">
        <v>3</v>
      </c>
      <c r="P85" s="22">
        <v>3</v>
      </c>
      <c r="Q85" s="22">
        <v>3</v>
      </c>
      <c r="R85" s="22">
        <v>3</v>
      </c>
      <c r="S85" s="22">
        <v>3</v>
      </c>
      <c r="T85" s="22">
        <v>2</v>
      </c>
      <c r="U85" s="22">
        <v>3</v>
      </c>
      <c r="V85" s="26">
        <f t="shared" si="1"/>
        <v>41</v>
      </c>
      <c r="W85" s="26"/>
    </row>
    <row r="86" spans="2:23" x14ac:dyDescent="0.25">
      <c r="B86" s="20">
        <v>863</v>
      </c>
      <c r="C86" s="20">
        <v>1</v>
      </c>
      <c r="D86" s="20">
        <v>3</v>
      </c>
      <c r="E86" s="20">
        <v>3</v>
      </c>
      <c r="F86" s="20">
        <v>1</v>
      </c>
      <c r="G86" s="20">
        <v>2</v>
      </c>
      <c r="H86" s="20">
        <v>3</v>
      </c>
      <c r="I86" s="20">
        <v>2</v>
      </c>
      <c r="J86" s="20"/>
      <c r="K86" s="20"/>
      <c r="L86" s="20"/>
      <c r="M86" s="23">
        <v>3</v>
      </c>
      <c r="N86" s="22">
        <v>3</v>
      </c>
      <c r="O86" s="22">
        <v>3</v>
      </c>
      <c r="P86" s="22">
        <v>3</v>
      </c>
      <c r="Q86" s="22">
        <v>3</v>
      </c>
      <c r="R86" s="22">
        <v>3</v>
      </c>
      <c r="S86" s="22">
        <v>3</v>
      </c>
      <c r="T86" s="22">
        <v>2</v>
      </c>
      <c r="U86" s="22">
        <v>3</v>
      </c>
      <c r="V86" s="26">
        <f t="shared" si="1"/>
        <v>41</v>
      </c>
      <c r="W86" s="26"/>
    </row>
    <row r="87" spans="2:23" x14ac:dyDescent="0.25">
      <c r="B87" s="20">
        <v>874</v>
      </c>
      <c r="C87" s="20">
        <v>1</v>
      </c>
      <c r="D87" s="20">
        <v>3</v>
      </c>
      <c r="E87" s="20">
        <v>3</v>
      </c>
      <c r="F87" s="20">
        <v>1</v>
      </c>
      <c r="G87" s="20">
        <v>2</v>
      </c>
      <c r="H87" s="20">
        <v>3</v>
      </c>
      <c r="I87" s="20">
        <v>2</v>
      </c>
      <c r="J87" s="20"/>
      <c r="K87" s="20"/>
      <c r="L87" s="20"/>
      <c r="M87" s="23">
        <v>3</v>
      </c>
      <c r="N87" s="22">
        <v>3</v>
      </c>
      <c r="O87" s="22">
        <v>3</v>
      </c>
      <c r="P87" s="22">
        <v>3</v>
      </c>
      <c r="Q87" s="22">
        <v>3</v>
      </c>
      <c r="R87" s="22">
        <v>3</v>
      </c>
      <c r="S87" s="22">
        <v>3</v>
      </c>
      <c r="T87" s="22">
        <v>2</v>
      </c>
      <c r="U87" s="22">
        <v>3</v>
      </c>
      <c r="V87" s="26">
        <f t="shared" si="1"/>
        <v>41</v>
      </c>
      <c r="W87" s="26"/>
    </row>
    <row r="88" spans="2:23" x14ac:dyDescent="0.25">
      <c r="B88" s="20">
        <v>879</v>
      </c>
      <c r="C88" s="20">
        <v>1</v>
      </c>
      <c r="D88" s="20">
        <v>3</v>
      </c>
      <c r="E88" s="20">
        <v>3</v>
      </c>
      <c r="F88" s="20">
        <v>1</v>
      </c>
      <c r="G88" s="20">
        <v>2</v>
      </c>
      <c r="H88" s="20">
        <v>3</v>
      </c>
      <c r="I88" s="20">
        <v>2</v>
      </c>
      <c r="J88" s="20"/>
      <c r="K88" s="20"/>
      <c r="L88" s="20"/>
      <c r="M88" s="23">
        <v>3</v>
      </c>
      <c r="N88" s="22">
        <v>3</v>
      </c>
      <c r="O88" s="22">
        <v>3</v>
      </c>
      <c r="P88" s="22">
        <v>3</v>
      </c>
      <c r="Q88" s="22">
        <v>3</v>
      </c>
      <c r="R88" s="22">
        <v>3</v>
      </c>
      <c r="S88" s="22">
        <v>3</v>
      </c>
      <c r="T88" s="22">
        <v>2</v>
      </c>
      <c r="U88" s="22">
        <v>3</v>
      </c>
      <c r="V88" s="26">
        <f t="shared" si="1"/>
        <v>41</v>
      </c>
      <c r="W88" s="26"/>
    </row>
    <row r="89" spans="2:23" x14ac:dyDescent="0.25">
      <c r="B89" s="20">
        <v>924</v>
      </c>
      <c r="C89" s="20">
        <v>1</v>
      </c>
      <c r="D89" s="20">
        <v>3</v>
      </c>
      <c r="E89" s="20">
        <v>3</v>
      </c>
      <c r="F89" s="20">
        <v>1</v>
      </c>
      <c r="G89" s="20">
        <v>2</v>
      </c>
      <c r="H89" s="20">
        <v>3</v>
      </c>
      <c r="I89" s="20">
        <v>2</v>
      </c>
      <c r="J89" s="20"/>
      <c r="K89" s="20"/>
      <c r="L89" s="20"/>
      <c r="M89" s="23">
        <v>3</v>
      </c>
      <c r="N89" s="22">
        <v>3</v>
      </c>
      <c r="O89" s="22">
        <v>3</v>
      </c>
      <c r="P89" s="22">
        <v>3</v>
      </c>
      <c r="Q89" s="22">
        <v>3</v>
      </c>
      <c r="R89" s="22">
        <v>3</v>
      </c>
      <c r="S89" s="22">
        <v>3</v>
      </c>
      <c r="T89" s="22">
        <v>2</v>
      </c>
      <c r="U89" s="22">
        <v>3</v>
      </c>
      <c r="V89" s="26">
        <f t="shared" si="1"/>
        <v>41</v>
      </c>
      <c r="W89" s="26"/>
    </row>
    <row r="90" spans="2:23" x14ac:dyDescent="0.25">
      <c r="B90" s="20">
        <v>942</v>
      </c>
      <c r="C90" s="20">
        <v>1</v>
      </c>
      <c r="D90" s="20">
        <v>3</v>
      </c>
      <c r="E90" s="20">
        <v>3</v>
      </c>
      <c r="F90" s="20">
        <v>1</v>
      </c>
      <c r="G90" s="20">
        <v>2</v>
      </c>
      <c r="H90" s="20">
        <v>3</v>
      </c>
      <c r="I90" s="20">
        <v>2</v>
      </c>
      <c r="J90" s="20"/>
      <c r="K90" s="20"/>
      <c r="L90" s="20"/>
      <c r="M90" s="23">
        <v>3</v>
      </c>
      <c r="N90" s="22">
        <v>3</v>
      </c>
      <c r="O90" s="22">
        <v>3</v>
      </c>
      <c r="P90" s="22">
        <v>3</v>
      </c>
      <c r="Q90" s="22">
        <v>3</v>
      </c>
      <c r="R90" s="22">
        <v>3</v>
      </c>
      <c r="S90" s="22">
        <v>3</v>
      </c>
      <c r="T90" s="22">
        <v>2</v>
      </c>
      <c r="U90" s="22">
        <v>3</v>
      </c>
      <c r="V90" s="26">
        <f t="shared" si="1"/>
        <v>41</v>
      </c>
      <c r="W90" s="26"/>
    </row>
    <row r="91" spans="2:23" x14ac:dyDescent="0.25">
      <c r="B91" s="20">
        <v>950</v>
      </c>
      <c r="C91" s="20">
        <v>1</v>
      </c>
      <c r="D91" s="20">
        <v>3</v>
      </c>
      <c r="E91" s="20">
        <v>3</v>
      </c>
      <c r="F91" s="20">
        <v>1</v>
      </c>
      <c r="G91" s="20">
        <v>2</v>
      </c>
      <c r="H91" s="20">
        <v>3</v>
      </c>
      <c r="I91" s="20">
        <v>2</v>
      </c>
      <c r="J91" s="20"/>
      <c r="K91" s="20"/>
      <c r="L91" s="20"/>
      <c r="M91" s="23">
        <v>3</v>
      </c>
      <c r="N91" s="22">
        <v>3</v>
      </c>
      <c r="O91" s="22">
        <v>3</v>
      </c>
      <c r="P91" s="22">
        <v>3</v>
      </c>
      <c r="Q91" s="22">
        <v>3</v>
      </c>
      <c r="R91" s="22">
        <v>3</v>
      </c>
      <c r="S91" s="22">
        <v>3</v>
      </c>
      <c r="T91" s="22">
        <v>2</v>
      </c>
      <c r="U91" s="22">
        <v>3</v>
      </c>
      <c r="V91" s="26">
        <f t="shared" si="1"/>
        <v>41</v>
      </c>
      <c r="W91" s="26"/>
    </row>
    <row r="92" spans="2:23" x14ac:dyDescent="0.25">
      <c r="B92" s="20">
        <v>972</v>
      </c>
      <c r="C92" s="20">
        <v>1</v>
      </c>
      <c r="D92" s="20">
        <v>3</v>
      </c>
      <c r="E92" s="20">
        <v>3</v>
      </c>
      <c r="F92" s="20">
        <v>1</v>
      </c>
      <c r="G92" s="20">
        <v>2</v>
      </c>
      <c r="H92" s="20">
        <v>3</v>
      </c>
      <c r="I92" s="20">
        <v>2</v>
      </c>
      <c r="J92" s="20"/>
      <c r="K92" s="20"/>
      <c r="L92" s="20"/>
      <c r="M92" s="23">
        <v>3</v>
      </c>
      <c r="N92" s="22">
        <v>3</v>
      </c>
      <c r="O92" s="22">
        <v>3</v>
      </c>
      <c r="P92" s="22">
        <v>3</v>
      </c>
      <c r="Q92" s="22">
        <v>3</v>
      </c>
      <c r="R92" s="22">
        <v>3</v>
      </c>
      <c r="S92" s="22">
        <v>3</v>
      </c>
      <c r="T92" s="22">
        <v>2</v>
      </c>
      <c r="U92" s="22">
        <v>3</v>
      </c>
      <c r="V92" s="26">
        <f t="shared" si="1"/>
        <v>41</v>
      </c>
      <c r="W92" s="26"/>
    </row>
    <row r="93" spans="2:23" x14ac:dyDescent="0.25">
      <c r="B93" s="20">
        <v>982</v>
      </c>
      <c r="C93" s="20">
        <v>1</v>
      </c>
      <c r="D93" s="20">
        <v>3</v>
      </c>
      <c r="E93" s="20">
        <v>3</v>
      </c>
      <c r="F93" s="20">
        <v>1</v>
      </c>
      <c r="G93" s="20">
        <v>2</v>
      </c>
      <c r="H93" s="20">
        <v>3</v>
      </c>
      <c r="I93" s="20">
        <v>2</v>
      </c>
      <c r="J93" s="20"/>
      <c r="K93" s="20"/>
      <c r="L93" s="20"/>
      <c r="M93" s="23">
        <v>3</v>
      </c>
      <c r="N93" s="22">
        <v>3</v>
      </c>
      <c r="O93" s="22">
        <v>3</v>
      </c>
      <c r="P93" s="22">
        <v>3</v>
      </c>
      <c r="Q93" s="22">
        <v>3</v>
      </c>
      <c r="R93" s="22">
        <v>3</v>
      </c>
      <c r="S93" s="22">
        <v>3</v>
      </c>
      <c r="T93" s="22">
        <v>2</v>
      </c>
      <c r="U93" s="22">
        <v>3</v>
      </c>
      <c r="V93" s="26">
        <f t="shared" si="1"/>
        <v>41</v>
      </c>
      <c r="W93" s="2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1"/>
  <sheetViews>
    <sheetView topLeftCell="A4" workbookViewId="0">
      <selection activeCell="C12" sqref="C12"/>
    </sheetView>
  </sheetViews>
  <sheetFormatPr defaultRowHeight="15" x14ac:dyDescent="0.25"/>
  <cols>
    <col min="2" max="2" width="16.5703125" bestFit="1" customWidth="1"/>
    <col min="3" max="3" width="24.28515625" bestFit="1" customWidth="1"/>
  </cols>
  <sheetData>
    <row r="1" spans="2:15" x14ac:dyDescent="0.25">
      <c r="B1" t="s">
        <v>585</v>
      </c>
      <c r="C1" t="s">
        <v>586</v>
      </c>
      <c r="D1" t="s">
        <v>601</v>
      </c>
      <c r="E1" t="s">
        <v>615</v>
      </c>
    </row>
    <row r="2" spans="2:15" x14ac:dyDescent="0.25">
      <c r="B2" s="20" t="s">
        <v>550</v>
      </c>
      <c r="C2" t="s">
        <v>587</v>
      </c>
      <c r="D2">
        <v>1</v>
      </c>
      <c r="E2">
        <v>1</v>
      </c>
    </row>
    <row r="3" spans="2:15" x14ac:dyDescent="0.25">
      <c r="B3" s="20" t="s">
        <v>566</v>
      </c>
      <c r="C3" t="s">
        <v>588</v>
      </c>
      <c r="D3">
        <v>1</v>
      </c>
      <c r="E3">
        <v>3</v>
      </c>
      <c r="I3">
        <v>1</v>
      </c>
      <c r="J3">
        <v>4</v>
      </c>
      <c r="K3">
        <f>J3*I3</f>
        <v>4</v>
      </c>
      <c r="O3">
        <v>1</v>
      </c>
    </row>
    <row r="4" spans="2:15" x14ac:dyDescent="0.25">
      <c r="B4" s="20" t="s">
        <v>565</v>
      </c>
      <c r="C4" t="s">
        <v>589</v>
      </c>
      <c r="D4">
        <v>1</v>
      </c>
      <c r="E4">
        <v>3</v>
      </c>
      <c r="I4">
        <v>3</v>
      </c>
      <c r="J4">
        <v>4</v>
      </c>
      <c r="K4">
        <f t="shared" ref="K4:K18" si="0">J4*I4</f>
        <v>12</v>
      </c>
      <c r="O4">
        <v>2</v>
      </c>
    </row>
    <row r="5" spans="2:15" x14ac:dyDescent="0.25">
      <c r="B5" s="20" t="s">
        <v>564</v>
      </c>
      <c r="C5" t="s">
        <v>590</v>
      </c>
      <c r="D5">
        <v>1</v>
      </c>
      <c r="E5">
        <v>1</v>
      </c>
      <c r="I5">
        <v>3</v>
      </c>
      <c r="J5">
        <v>4</v>
      </c>
      <c r="K5">
        <f t="shared" si="0"/>
        <v>12</v>
      </c>
      <c r="O5">
        <v>3</v>
      </c>
    </row>
    <row r="6" spans="2:15" x14ac:dyDescent="0.25">
      <c r="B6" s="20" t="s">
        <v>563</v>
      </c>
      <c r="C6" t="s">
        <v>591</v>
      </c>
      <c r="D6">
        <v>1</v>
      </c>
      <c r="E6">
        <v>2</v>
      </c>
      <c r="I6">
        <v>2</v>
      </c>
      <c r="J6">
        <v>3.5</v>
      </c>
      <c r="K6">
        <f t="shared" si="0"/>
        <v>7</v>
      </c>
      <c r="O6">
        <v>2</v>
      </c>
    </row>
    <row r="7" spans="2:15" x14ac:dyDescent="0.25">
      <c r="B7" s="20" t="s">
        <v>561</v>
      </c>
      <c r="C7" t="s">
        <v>592</v>
      </c>
      <c r="D7">
        <v>1</v>
      </c>
      <c r="E7">
        <v>3</v>
      </c>
      <c r="I7">
        <v>3</v>
      </c>
      <c r="J7">
        <v>4</v>
      </c>
      <c r="K7">
        <f t="shared" si="0"/>
        <v>12</v>
      </c>
      <c r="O7">
        <v>1</v>
      </c>
    </row>
    <row r="8" spans="2:15" x14ac:dyDescent="0.25">
      <c r="B8" s="23" t="s">
        <v>556</v>
      </c>
      <c r="C8" t="s">
        <v>595</v>
      </c>
      <c r="D8">
        <v>1</v>
      </c>
      <c r="E8">
        <v>3</v>
      </c>
      <c r="I8">
        <v>2</v>
      </c>
      <c r="J8">
        <v>4</v>
      </c>
      <c r="K8">
        <f t="shared" si="0"/>
        <v>8</v>
      </c>
      <c r="O8">
        <v>3</v>
      </c>
    </row>
    <row r="9" spans="2:15" x14ac:dyDescent="0.25">
      <c r="B9" s="20" t="s">
        <v>554</v>
      </c>
      <c r="C9" t="s">
        <v>593</v>
      </c>
      <c r="D9">
        <v>1</v>
      </c>
      <c r="E9">
        <v>2</v>
      </c>
      <c r="I9">
        <v>1</v>
      </c>
      <c r="J9">
        <v>4</v>
      </c>
      <c r="K9">
        <f t="shared" si="0"/>
        <v>4</v>
      </c>
      <c r="O9">
        <v>3</v>
      </c>
    </row>
    <row r="10" spans="2:15" x14ac:dyDescent="0.25">
      <c r="B10" s="20" t="s">
        <v>559</v>
      </c>
      <c r="C10" t="s">
        <v>594</v>
      </c>
      <c r="D10">
        <v>2</v>
      </c>
      <c r="E10">
        <v>3</v>
      </c>
      <c r="I10">
        <v>3</v>
      </c>
      <c r="J10">
        <v>4</v>
      </c>
      <c r="K10">
        <f t="shared" si="0"/>
        <v>12</v>
      </c>
      <c r="O10">
        <v>3</v>
      </c>
    </row>
    <row r="11" spans="2:15" x14ac:dyDescent="0.25">
      <c r="B11" s="20" t="s">
        <v>562</v>
      </c>
      <c r="C11" t="s">
        <v>594</v>
      </c>
      <c r="D11">
        <v>2</v>
      </c>
      <c r="E11">
        <v>3</v>
      </c>
      <c r="I11">
        <v>3</v>
      </c>
      <c r="J11">
        <v>4</v>
      </c>
      <c r="K11">
        <f t="shared" si="0"/>
        <v>12</v>
      </c>
      <c r="O11">
        <v>3</v>
      </c>
    </row>
    <row r="12" spans="2:15" x14ac:dyDescent="0.25">
      <c r="B12" s="20" t="s">
        <v>560</v>
      </c>
      <c r="C12" t="s">
        <v>594</v>
      </c>
      <c r="D12">
        <v>2</v>
      </c>
      <c r="E12">
        <v>3</v>
      </c>
      <c r="I12">
        <v>3</v>
      </c>
      <c r="J12">
        <v>4</v>
      </c>
      <c r="K12">
        <f t="shared" si="0"/>
        <v>12</v>
      </c>
      <c r="O12">
        <v>3</v>
      </c>
    </row>
    <row r="13" spans="2:15" x14ac:dyDescent="0.25">
      <c r="B13" s="22" t="s">
        <v>569</v>
      </c>
      <c r="C13" t="s">
        <v>620</v>
      </c>
      <c r="D13">
        <v>2</v>
      </c>
      <c r="E13">
        <v>3</v>
      </c>
      <c r="I13">
        <v>3</v>
      </c>
      <c r="J13">
        <v>4</v>
      </c>
      <c r="K13">
        <f t="shared" si="0"/>
        <v>12</v>
      </c>
      <c r="O13">
        <v>3</v>
      </c>
    </row>
    <row r="14" spans="2:15" x14ac:dyDescent="0.25">
      <c r="B14" s="22" t="s">
        <v>571</v>
      </c>
      <c r="C14" t="s">
        <v>594</v>
      </c>
      <c r="D14">
        <v>2</v>
      </c>
      <c r="E14">
        <v>3</v>
      </c>
      <c r="I14">
        <v>2</v>
      </c>
      <c r="J14">
        <v>4</v>
      </c>
      <c r="K14">
        <f t="shared" si="0"/>
        <v>8</v>
      </c>
      <c r="O14">
        <v>2</v>
      </c>
    </row>
    <row r="15" spans="2:15" x14ac:dyDescent="0.25">
      <c r="B15" s="22" t="s">
        <v>575</v>
      </c>
      <c r="C15" t="s">
        <v>596</v>
      </c>
      <c r="D15">
        <v>1</v>
      </c>
      <c r="E15">
        <v>3</v>
      </c>
      <c r="I15">
        <v>3</v>
      </c>
      <c r="J15">
        <v>4</v>
      </c>
      <c r="K15">
        <f t="shared" si="0"/>
        <v>12</v>
      </c>
      <c r="O15">
        <v>3</v>
      </c>
    </row>
    <row r="16" spans="2:15" x14ac:dyDescent="0.25">
      <c r="B16" s="22" t="s">
        <v>576</v>
      </c>
      <c r="C16" t="s">
        <v>597</v>
      </c>
      <c r="D16">
        <v>2</v>
      </c>
      <c r="E16">
        <v>3</v>
      </c>
      <c r="I16">
        <v>3</v>
      </c>
      <c r="J16">
        <v>4</v>
      </c>
      <c r="K16">
        <f t="shared" si="0"/>
        <v>12</v>
      </c>
      <c r="O16">
        <v>3</v>
      </c>
    </row>
    <row r="17" spans="2:15" x14ac:dyDescent="0.25">
      <c r="B17" s="22" t="s">
        <v>574</v>
      </c>
      <c r="C17" t="s">
        <v>598</v>
      </c>
      <c r="D17">
        <v>2</v>
      </c>
      <c r="E17">
        <v>3</v>
      </c>
      <c r="I17">
        <v>3</v>
      </c>
      <c r="J17">
        <v>4</v>
      </c>
      <c r="K17">
        <f t="shared" si="0"/>
        <v>12</v>
      </c>
      <c r="O17">
        <v>3</v>
      </c>
    </row>
    <row r="18" spans="2:15" x14ac:dyDescent="0.25">
      <c r="B18" s="22" t="s">
        <v>573</v>
      </c>
      <c r="C18" t="s">
        <v>621</v>
      </c>
      <c r="D18">
        <v>2</v>
      </c>
      <c r="E18">
        <v>3</v>
      </c>
      <c r="I18">
        <v>3</v>
      </c>
      <c r="J18">
        <v>2.5</v>
      </c>
      <c r="K18">
        <f t="shared" si="0"/>
        <v>7.5</v>
      </c>
      <c r="O18">
        <v>3</v>
      </c>
    </row>
    <row r="19" spans="2:15" x14ac:dyDescent="0.25">
      <c r="B19" s="22" t="s">
        <v>572</v>
      </c>
      <c r="C19" t="s">
        <v>599</v>
      </c>
      <c r="D19">
        <v>2</v>
      </c>
      <c r="E19">
        <v>2</v>
      </c>
      <c r="I19">
        <f>SUM(I3:I18)</f>
        <v>41</v>
      </c>
      <c r="K19">
        <f>SUM(K3:K18)</f>
        <v>158.5</v>
      </c>
      <c r="L19">
        <f>K19/I19</f>
        <v>3.8658536585365852</v>
      </c>
      <c r="O19">
        <f>SUM(O3:O18)</f>
        <v>41</v>
      </c>
    </row>
    <row r="20" spans="2:15" x14ac:dyDescent="0.25">
      <c r="B20" s="22" t="s">
        <v>570</v>
      </c>
      <c r="C20" t="s">
        <v>600</v>
      </c>
      <c r="D20">
        <v>2</v>
      </c>
      <c r="E20">
        <v>3</v>
      </c>
    </row>
    <row r="21" spans="2:15" x14ac:dyDescent="0.25">
      <c r="E21">
        <f>SUM(E2:E20)</f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>
      <selection activeCell="B2" sqref="B2:C6"/>
    </sheetView>
  </sheetViews>
  <sheetFormatPr defaultRowHeight="15" x14ac:dyDescent="0.25"/>
  <cols>
    <col min="2" max="3" width="9.140625" customWidth="1"/>
  </cols>
  <sheetData>
    <row r="2" spans="2:3" x14ac:dyDescent="0.25">
      <c r="B2" t="s">
        <v>602</v>
      </c>
      <c r="C2" t="s">
        <v>607</v>
      </c>
    </row>
    <row r="3" spans="2:3" x14ac:dyDescent="0.25">
      <c r="B3" t="s">
        <v>603</v>
      </c>
      <c r="C3" t="s">
        <v>608</v>
      </c>
    </row>
    <row r="4" spans="2:3" x14ac:dyDescent="0.25">
      <c r="B4" t="s">
        <v>604</v>
      </c>
      <c r="C4" t="s">
        <v>609</v>
      </c>
    </row>
    <row r="5" spans="2:3" x14ac:dyDescent="0.25">
      <c r="B5" t="s">
        <v>605</v>
      </c>
      <c r="C5" t="s">
        <v>610</v>
      </c>
    </row>
    <row r="6" spans="2:3" x14ac:dyDescent="0.25">
      <c r="B6" t="s">
        <v>606</v>
      </c>
      <c r="C6" t="s">
        <v>611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78"/>
  <sheetViews>
    <sheetView zoomScale="70" zoomScaleNormal="70" workbookViewId="0">
      <selection activeCell="I2" sqref="I2"/>
    </sheetView>
  </sheetViews>
  <sheetFormatPr defaultRowHeight="15" x14ac:dyDescent="0.25"/>
  <sheetData>
    <row r="1" spans="1:18" x14ac:dyDescent="0.25">
      <c r="A1" s="7">
        <v>19</v>
      </c>
      <c r="B1" s="4" t="s">
        <v>550</v>
      </c>
      <c r="C1">
        <v>4</v>
      </c>
      <c r="D1" s="4" t="s">
        <v>558</v>
      </c>
      <c r="H1" s="4" t="s">
        <v>550</v>
      </c>
      <c r="I1" s="6" t="s">
        <v>566</v>
      </c>
      <c r="J1" s="6" t="s">
        <v>565</v>
      </c>
      <c r="K1" s="6" t="s">
        <v>564</v>
      </c>
      <c r="L1" s="6" t="s">
        <v>563</v>
      </c>
      <c r="M1" s="6" t="s">
        <v>561</v>
      </c>
      <c r="N1" s="6" t="s">
        <v>554</v>
      </c>
      <c r="O1" s="6" t="s">
        <v>559</v>
      </c>
      <c r="P1" s="4" t="s">
        <v>562</v>
      </c>
      <c r="Q1" s="6" t="s">
        <v>556</v>
      </c>
      <c r="R1" s="6" t="s">
        <v>560</v>
      </c>
    </row>
    <row r="2" spans="1:18" x14ac:dyDescent="0.25">
      <c r="A2" s="7">
        <v>19</v>
      </c>
      <c r="B2" s="4" t="s">
        <v>566</v>
      </c>
      <c r="C2">
        <v>7.5</v>
      </c>
      <c r="G2" s="7">
        <v>19</v>
      </c>
      <c r="H2">
        <f t="array" ref="H2">INDEX($A$1:$C$678,MATCH(1,($A$1:$A$678=$G2)*($B$1:$B$678=H$1),0),3)</f>
        <v>4</v>
      </c>
      <c r="I2">
        <f t="array" ref="I2">INDEX($A$1:$C$678,MATCH(1,($A$1:$A$678=$G2)*($B$1:$B$678=I$1),0),3)</f>
        <v>7.5</v>
      </c>
      <c r="J2">
        <f t="array" ref="J2">INDEX($A$1:$C$678,MATCH(1,($A$1:$A$678=$G2)*($B$1:$B$678=J$1),0),3)</f>
        <v>10.5</v>
      </c>
      <c r="K2">
        <f t="array" ref="K2">INDEX($A$1:$C$678,MATCH(1,($A$1:$A$678=$G2)*($B$1:$B$678=K$1),0),3)</f>
        <v>4</v>
      </c>
      <c r="L2">
        <f t="array" ref="L2">INDEX($A$1:$C$678,MATCH(1,($A$1:$A$678=$G2)*($B$1:$B$678=L$1),0),3)</f>
        <v>6</v>
      </c>
      <c r="M2">
        <f t="array" ref="M2">INDEX($A$1:$C$678,MATCH(1,($A$1:$A$678=$G2)*($B$1:$B$678=M$1),0),3)</f>
        <v>3</v>
      </c>
      <c r="N2">
        <f t="array" ref="N2">INDEX($A$1:$C$678,MATCH(1,($A$1:$A$678=$G2)*($B$1:$B$678=N$1),0),3)</f>
        <v>4</v>
      </c>
      <c r="O2" t="e">
        <f t="array" ref="O2">INDEX($A$1:$C$678,MATCH(1,($A$1:$A$678=$G2)*($B$1:$B$678=O$1),0),3)</f>
        <v>#N/A</v>
      </c>
      <c r="P2" t="e">
        <f t="array" ref="P2">INDEX($A$1:$C$678,MATCH(1,($A$1:$A$678=$G2)*($B$1:$B$678=P$1),0),3)</f>
        <v>#N/A</v>
      </c>
      <c r="Q2" t="e">
        <f t="array" ref="Q2">INDEX($A$1:$C$678,MATCH(1,($A$1:$A$678=$G2)*($B$1:$B$678=Q$1),0),3)</f>
        <v>#N/A</v>
      </c>
      <c r="R2" t="e">
        <f t="array" ref="R2">INDEX($A$1:$C$678,MATCH(1,($A$1:$A$678=$G2)*($B$1:$B$678=R$1),0),3)</f>
        <v>#N/A</v>
      </c>
    </row>
    <row r="3" spans="1:18" x14ac:dyDescent="0.25">
      <c r="A3" s="7">
        <v>19</v>
      </c>
      <c r="B3" s="6" t="s">
        <v>563</v>
      </c>
      <c r="C3">
        <v>6</v>
      </c>
      <c r="G3" s="7">
        <v>23</v>
      </c>
      <c r="H3">
        <f t="array" ref="H3">INDEX($A$1:$C$678,MATCH(1,($A$1:$A$678=$G3)*($B$1:$B$678=H$1),0),3)</f>
        <v>4</v>
      </c>
      <c r="I3">
        <f t="array" ref="I3">INDEX($A$1:$C$678,MATCH(1,($A$1:$A$678=$G3)*($B$1:$B$678=I$1),0),3)</f>
        <v>0</v>
      </c>
      <c r="J3">
        <f t="array" ref="J3">INDEX($A$1:$C$678,MATCH(1,($A$1:$A$678=$G3)*($B$1:$B$678=J$1),0),3)</f>
        <v>3</v>
      </c>
      <c r="K3">
        <f t="array" ref="K3">INDEX($A$1:$C$678,MATCH(1,($A$1:$A$678=$G3)*($B$1:$B$678=K$1),0),3)</f>
        <v>4</v>
      </c>
      <c r="L3">
        <f t="array" ref="L3">INDEX($A$1:$C$678,MATCH(1,($A$1:$A$678=$G3)*($B$1:$B$678=L$1),0),3)</f>
        <v>6</v>
      </c>
      <c r="M3">
        <f t="array" ref="M3">INDEX($A$1:$C$678,MATCH(1,($A$1:$A$678=$G3)*($B$1:$B$678=M$1),0),3)</f>
        <v>3</v>
      </c>
      <c r="N3">
        <f t="array" ref="N3">INDEX($A$1:$C$678,MATCH(1,($A$1:$A$678=$G3)*($B$1:$B$678=N$1),0),3)</f>
        <v>4</v>
      </c>
      <c r="O3" t="e">
        <f t="array" ref="O3">INDEX($A$1:$C$678,MATCH(1,($A$1:$A$678=$G3)*($B$1:$B$678=O$1),0),3)</f>
        <v>#N/A</v>
      </c>
      <c r="P3" t="e">
        <f t="array" ref="P3">INDEX($A$1:$C$678,MATCH(1,($A$1:$A$678=$G3)*($B$1:$B$678=P$1),0),3)</f>
        <v>#N/A</v>
      </c>
      <c r="Q3">
        <f t="array" ref="Q3">INDEX($A$1:$C$678,MATCH(1,($A$1:$A$678=$G3)*($B$1:$B$678=Q$1),0),3)</f>
        <v>3</v>
      </c>
      <c r="R3" t="e">
        <f t="array" ref="R3">INDEX($A$1:$C$678,MATCH(1,($A$1:$A$678=$G3)*($B$1:$B$678=R$1),0),3)</f>
        <v>#N/A</v>
      </c>
    </row>
    <row r="4" spans="1:18" x14ac:dyDescent="0.25">
      <c r="A4" s="7">
        <v>19</v>
      </c>
      <c r="B4" s="4" t="s">
        <v>565</v>
      </c>
      <c r="C4">
        <v>10.5</v>
      </c>
      <c r="G4" s="7">
        <v>33</v>
      </c>
      <c r="H4">
        <f t="array" ref="H4">INDEX($A$1:$C$678,MATCH(1,($A$1:$A$678=$G4)*($B$1:$B$678=H$1),0),3)</f>
        <v>4</v>
      </c>
      <c r="I4">
        <f t="array" ref="I4">INDEX($A$1:$C$678,MATCH(1,($A$1:$A$678=$G4)*($B$1:$B$678=I$1),0),3)</f>
        <v>9</v>
      </c>
      <c r="J4">
        <f t="array" ref="J4">INDEX($A$1:$C$678,MATCH(1,($A$1:$A$678=$G4)*($B$1:$B$678=J$1),0),3)</f>
        <v>10.5</v>
      </c>
      <c r="K4">
        <f t="array" ref="K4">INDEX($A$1:$C$678,MATCH(1,($A$1:$A$678=$G4)*($B$1:$B$678=K$1),0),3)</f>
        <v>4</v>
      </c>
      <c r="L4">
        <f t="array" ref="L4">INDEX($A$1:$C$678,MATCH(1,($A$1:$A$678=$G4)*($B$1:$B$678=L$1),0),3)</f>
        <v>8</v>
      </c>
      <c r="M4">
        <f t="array" ref="M4">INDEX($A$1:$C$678,MATCH(1,($A$1:$A$678=$G4)*($B$1:$B$678=M$1),0),3)</f>
        <v>12</v>
      </c>
      <c r="N4">
        <f t="array" ref="N4">INDEX($A$1:$C$678,MATCH(1,($A$1:$A$678=$G4)*($B$1:$B$678=N$1),0),3)</f>
        <v>6</v>
      </c>
      <c r="O4" t="e">
        <f t="array" ref="O4">INDEX($A$1:$C$678,MATCH(1,($A$1:$A$678=$G4)*($B$1:$B$678=O$1),0),3)</f>
        <v>#N/A</v>
      </c>
      <c r="P4" t="e">
        <f t="array" ref="P4">INDEX($A$1:$C$678,MATCH(1,($A$1:$A$678=$G4)*($B$1:$B$678=P$1),0),3)</f>
        <v>#N/A</v>
      </c>
      <c r="Q4" t="e">
        <f t="array" ref="Q4">INDEX($A$1:$C$678,MATCH(1,($A$1:$A$678=$G4)*($B$1:$B$678=Q$1),0),3)</f>
        <v>#N/A</v>
      </c>
      <c r="R4" t="e">
        <f t="array" ref="R4">INDEX($A$1:$C$678,MATCH(1,($A$1:$A$678=$G4)*($B$1:$B$678=R$1),0),3)</f>
        <v>#N/A</v>
      </c>
    </row>
    <row r="5" spans="1:18" x14ac:dyDescent="0.25">
      <c r="A5" s="7">
        <v>19</v>
      </c>
      <c r="B5" s="6" t="s">
        <v>564</v>
      </c>
      <c r="C5">
        <v>4</v>
      </c>
      <c r="G5" s="7">
        <v>36</v>
      </c>
      <c r="H5">
        <f t="array" ref="H5">INDEX($A$1:$C$678,MATCH(1,($A$1:$A$678=$G5)*($B$1:$B$678=H$1),0),3)</f>
        <v>4</v>
      </c>
      <c r="I5">
        <f t="array" ref="I5">INDEX($A$1:$C$678,MATCH(1,($A$1:$A$678=$G5)*($B$1:$B$678=I$1),0),3)</f>
        <v>7.5</v>
      </c>
      <c r="J5">
        <f t="array" ref="J5">INDEX($A$1:$C$678,MATCH(1,($A$1:$A$678=$G5)*($B$1:$B$678=J$1),0),3)</f>
        <v>9</v>
      </c>
      <c r="K5">
        <f t="array" ref="K5">INDEX($A$1:$C$678,MATCH(1,($A$1:$A$678=$G5)*($B$1:$B$678=K$1),0),3)</f>
        <v>4</v>
      </c>
      <c r="L5">
        <f t="array" ref="L5">INDEX($A$1:$C$678,MATCH(1,($A$1:$A$678=$G5)*($B$1:$B$678=L$1),0),3)</f>
        <v>6</v>
      </c>
      <c r="M5">
        <f t="array" ref="M5">INDEX($A$1:$C$678,MATCH(1,($A$1:$A$678=$G5)*($B$1:$B$678=M$1),0),3)</f>
        <v>12</v>
      </c>
      <c r="N5">
        <f t="array" ref="N5">INDEX($A$1:$C$678,MATCH(1,($A$1:$A$678=$G5)*($B$1:$B$678=N$1),0),3)</f>
        <v>4</v>
      </c>
      <c r="O5" t="e">
        <f t="array" ref="O5">INDEX($A$1:$C$678,MATCH(1,($A$1:$A$678=$G5)*($B$1:$B$678=O$1),0),3)</f>
        <v>#N/A</v>
      </c>
      <c r="P5" t="e">
        <f t="array" ref="P5">INDEX($A$1:$C$678,MATCH(1,($A$1:$A$678=$G5)*($B$1:$B$678=P$1),0),3)</f>
        <v>#N/A</v>
      </c>
      <c r="Q5" t="e">
        <f t="array" ref="Q5">INDEX($A$1:$C$678,MATCH(1,($A$1:$A$678=$G5)*($B$1:$B$678=Q$1),0),3)</f>
        <v>#N/A</v>
      </c>
      <c r="R5" t="e">
        <f t="array" ref="R5">INDEX($A$1:$C$678,MATCH(1,($A$1:$A$678=$G5)*($B$1:$B$678=R$1),0),3)</f>
        <v>#N/A</v>
      </c>
    </row>
    <row r="6" spans="1:18" x14ac:dyDescent="0.25">
      <c r="A6" s="7">
        <v>19</v>
      </c>
      <c r="B6" s="6" t="s">
        <v>561</v>
      </c>
      <c r="C6">
        <v>3</v>
      </c>
      <c r="G6" s="7">
        <v>39</v>
      </c>
      <c r="H6">
        <f t="array" ref="H6">INDEX($A$1:$C$678,MATCH(1,($A$1:$A$678=$G6)*($B$1:$B$678=H$1),0),3)</f>
        <v>4</v>
      </c>
      <c r="I6">
        <f t="array" ref="I6">INDEX($A$1:$C$678,MATCH(1,($A$1:$A$678=$G6)*($B$1:$B$678=I$1),0),3)</f>
        <v>9</v>
      </c>
      <c r="J6">
        <f t="array" ref="J6">INDEX($A$1:$C$678,MATCH(1,($A$1:$A$678=$G6)*($B$1:$B$678=J$1),0),3)</f>
        <v>12</v>
      </c>
      <c r="K6">
        <f t="array" ref="K6">INDEX($A$1:$C$678,MATCH(1,($A$1:$A$678=$G6)*($B$1:$B$678=K$1),0),3)</f>
        <v>4</v>
      </c>
      <c r="L6">
        <f t="array" ref="L6">INDEX($A$1:$C$678,MATCH(1,($A$1:$A$678=$G6)*($B$1:$B$678=L$1),0),3)</f>
        <v>7</v>
      </c>
      <c r="M6">
        <f t="array" ref="M6">INDEX($A$1:$C$678,MATCH(1,($A$1:$A$678=$G6)*($B$1:$B$678=M$1),0),3)</f>
        <v>12</v>
      </c>
      <c r="N6">
        <f t="array" ref="N6">INDEX($A$1:$C$678,MATCH(1,($A$1:$A$678=$G6)*($B$1:$B$678=N$1),0),3)</f>
        <v>8</v>
      </c>
      <c r="O6" t="e">
        <f t="array" ref="O6">INDEX($A$1:$C$678,MATCH(1,($A$1:$A$678=$G6)*($B$1:$B$678=O$1),0),3)</f>
        <v>#N/A</v>
      </c>
      <c r="P6" t="e">
        <f t="array" ref="P6">INDEX($A$1:$C$678,MATCH(1,($A$1:$A$678=$G6)*($B$1:$B$678=P$1),0),3)</f>
        <v>#N/A</v>
      </c>
      <c r="Q6" t="e">
        <f t="array" ref="Q6">INDEX($A$1:$C$678,MATCH(1,($A$1:$A$678=$G6)*($B$1:$B$678=Q$1),0),3)</f>
        <v>#N/A</v>
      </c>
      <c r="R6" t="e">
        <f t="array" ref="R6">INDEX($A$1:$C$678,MATCH(1,($A$1:$A$678=$G6)*($B$1:$B$678=R$1),0),3)</f>
        <v>#N/A</v>
      </c>
    </row>
    <row r="7" spans="1:18" x14ac:dyDescent="0.25">
      <c r="A7" s="7">
        <v>19</v>
      </c>
      <c r="B7" s="6" t="s">
        <v>554</v>
      </c>
      <c r="C7">
        <v>4</v>
      </c>
      <c r="G7" s="7">
        <v>62</v>
      </c>
      <c r="H7">
        <f t="array" ref="H7">INDEX($A$1:$C$678,MATCH(1,($A$1:$A$678=$G7)*($B$1:$B$678=H$1),0),3)</f>
        <v>4</v>
      </c>
      <c r="I7">
        <f t="array" ref="I7">INDEX($A$1:$C$678,MATCH(1,($A$1:$A$678=$G7)*($B$1:$B$678=I$1),0),3)</f>
        <v>3</v>
      </c>
      <c r="J7">
        <f t="array" ref="J7">INDEX($A$1:$C$678,MATCH(1,($A$1:$A$678=$G7)*($B$1:$B$678=J$1),0),3)</f>
        <v>9</v>
      </c>
      <c r="K7">
        <f t="array" ref="K7">INDEX($A$1:$C$678,MATCH(1,($A$1:$A$678=$G7)*($B$1:$B$678=K$1),0),3)</f>
        <v>4</v>
      </c>
      <c r="L7">
        <f t="array" ref="L7">INDEX($A$1:$C$678,MATCH(1,($A$1:$A$678=$G7)*($B$1:$B$678=L$1),0),3)</f>
        <v>8</v>
      </c>
      <c r="M7">
        <f t="array" ref="M7">INDEX($A$1:$C$678,MATCH(1,($A$1:$A$678=$G7)*($B$1:$B$678=M$1),0),3)</f>
        <v>12</v>
      </c>
      <c r="N7">
        <f t="array" ref="N7">INDEX($A$1:$C$678,MATCH(1,($A$1:$A$678=$G7)*($B$1:$B$678=N$1),0),3)</f>
        <v>4</v>
      </c>
      <c r="O7" t="e">
        <f t="array" ref="O7">INDEX($A$1:$C$678,MATCH(1,($A$1:$A$678=$G7)*($B$1:$B$678=O$1),0),3)</f>
        <v>#N/A</v>
      </c>
      <c r="P7" t="e">
        <f t="array" ref="P7">INDEX($A$1:$C$678,MATCH(1,($A$1:$A$678=$G7)*($B$1:$B$678=P$1),0),3)</f>
        <v>#N/A</v>
      </c>
      <c r="Q7" t="e">
        <f t="array" ref="Q7">INDEX($A$1:$C$678,MATCH(1,($A$1:$A$678=$G7)*($B$1:$B$678=Q$1),0),3)</f>
        <v>#N/A</v>
      </c>
      <c r="R7" t="e">
        <f t="array" ref="R7">INDEX($A$1:$C$678,MATCH(1,($A$1:$A$678=$G7)*($B$1:$B$678=R$1),0),3)</f>
        <v>#N/A</v>
      </c>
    </row>
    <row r="8" spans="1:18" x14ac:dyDescent="0.25">
      <c r="A8" s="7">
        <v>23</v>
      </c>
      <c r="B8" s="4" t="s">
        <v>550</v>
      </c>
      <c r="C8">
        <v>4</v>
      </c>
      <c r="G8" s="7">
        <v>64</v>
      </c>
      <c r="H8">
        <f t="array" ref="H8">INDEX($A$1:$C$678,MATCH(1,($A$1:$A$678=$G8)*($B$1:$B$678=H$1),0),3)</f>
        <v>4</v>
      </c>
      <c r="I8">
        <f t="array" ref="I8">INDEX($A$1:$C$678,MATCH(1,($A$1:$A$678=$G8)*($B$1:$B$678=I$1),0),3)</f>
        <v>9</v>
      </c>
      <c r="J8">
        <f t="array" ref="J8">INDEX($A$1:$C$678,MATCH(1,($A$1:$A$678=$G8)*($B$1:$B$678=J$1),0),3)</f>
        <v>12</v>
      </c>
      <c r="K8">
        <f t="array" ref="K8">INDEX($A$1:$C$678,MATCH(1,($A$1:$A$678=$G8)*($B$1:$B$678=K$1),0),3)</f>
        <v>4</v>
      </c>
      <c r="L8">
        <f t="array" ref="L8">INDEX($A$1:$C$678,MATCH(1,($A$1:$A$678=$G8)*($B$1:$B$678=L$1),0),3)</f>
        <v>8</v>
      </c>
      <c r="M8">
        <f t="array" ref="M8">INDEX($A$1:$C$678,MATCH(1,($A$1:$A$678=$G8)*($B$1:$B$678=M$1),0),3)</f>
        <v>12</v>
      </c>
      <c r="N8">
        <f t="array" ref="N8">INDEX($A$1:$C$678,MATCH(1,($A$1:$A$678=$G8)*($B$1:$B$678=N$1),0),3)</f>
        <v>6</v>
      </c>
      <c r="O8" t="e">
        <f t="array" ref="O8">INDEX($A$1:$C$678,MATCH(1,($A$1:$A$678=$G8)*($B$1:$B$678=O$1),0),3)</f>
        <v>#N/A</v>
      </c>
      <c r="P8" t="e">
        <f t="array" ref="P8">INDEX($A$1:$C$678,MATCH(1,($A$1:$A$678=$G8)*($B$1:$B$678=P$1),0),3)</f>
        <v>#N/A</v>
      </c>
      <c r="Q8" t="e">
        <f t="array" ref="Q8">INDEX($A$1:$C$678,MATCH(1,($A$1:$A$678=$G8)*($B$1:$B$678=Q$1),0),3)</f>
        <v>#N/A</v>
      </c>
      <c r="R8" t="e">
        <f t="array" ref="R8">INDEX($A$1:$C$678,MATCH(1,($A$1:$A$678=$G8)*($B$1:$B$678=R$1),0),3)</f>
        <v>#N/A</v>
      </c>
    </row>
    <row r="9" spans="1:18" x14ac:dyDescent="0.25">
      <c r="A9" s="7">
        <v>23</v>
      </c>
      <c r="B9" s="6" t="s">
        <v>566</v>
      </c>
      <c r="C9">
        <v>0</v>
      </c>
      <c r="G9" s="7">
        <v>80</v>
      </c>
      <c r="H9">
        <f t="array" ref="H9">INDEX($A$1:$C$678,MATCH(1,($A$1:$A$678=$G9)*($B$1:$B$678=H$1),0),3)</f>
        <v>4</v>
      </c>
      <c r="I9">
        <f t="array" ref="I9">INDEX($A$1:$C$678,MATCH(1,($A$1:$A$678=$G9)*($B$1:$B$678=I$1),0),3)</f>
        <v>7.5</v>
      </c>
      <c r="J9">
        <f t="array" ref="J9">INDEX($A$1:$C$678,MATCH(1,($A$1:$A$678=$G9)*($B$1:$B$678=J$1),0),3)</f>
        <v>10.5</v>
      </c>
      <c r="K9">
        <f t="array" ref="K9">INDEX($A$1:$C$678,MATCH(1,($A$1:$A$678=$G9)*($B$1:$B$678=K$1),0),3)</f>
        <v>4</v>
      </c>
      <c r="L9">
        <f t="array" ref="L9">INDEX($A$1:$C$678,MATCH(1,($A$1:$A$678=$G9)*($B$1:$B$678=L$1),0),3)</f>
        <v>7</v>
      </c>
      <c r="M9">
        <f t="array" ref="M9">INDEX($A$1:$C$678,MATCH(1,($A$1:$A$678=$G9)*($B$1:$B$678=M$1),0),3)</f>
        <v>10.5</v>
      </c>
      <c r="N9">
        <f t="array" ref="N9">INDEX($A$1:$C$678,MATCH(1,($A$1:$A$678=$G9)*($B$1:$B$678=N$1),0),3)</f>
        <v>4</v>
      </c>
      <c r="O9">
        <f t="array" ref="O9">INDEX($A$1:$C$678,MATCH(1,($A$1:$A$678=$G9)*($B$1:$B$678=O$1),0),3)</f>
        <v>10.5</v>
      </c>
      <c r="P9" t="e">
        <f t="array" ref="P9">INDEX($A$1:$C$678,MATCH(1,($A$1:$A$678=$G9)*($B$1:$B$678=P$1),0),3)</f>
        <v>#N/A</v>
      </c>
      <c r="Q9">
        <f t="array" ref="Q9">INDEX($A$1:$C$678,MATCH(1,($A$1:$A$678=$G9)*($B$1:$B$678=Q$1),0),3)</f>
        <v>6</v>
      </c>
      <c r="R9" t="e">
        <f t="array" ref="R9">INDEX($A$1:$C$678,MATCH(1,($A$1:$A$678=$G9)*($B$1:$B$678=R$1),0),3)</f>
        <v>#N/A</v>
      </c>
    </row>
    <row r="10" spans="1:18" x14ac:dyDescent="0.25">
      <c r="A10" s="7">
        <v>23</v>
      </c>
      <c r="B10" s="4" t="s">
        <v>565</v>
      </c>
      <c r="C10">
        <v>3</v>
      </c>
      <c r="G10" s="7">
        <v>329</v>
      </c>
      <c r="H10">
        <f t="array" ref="H10">INDEX($A$1:$C$678,MATCH(1,($A$1:$A$678=$G10)*($B$1:$B$678=H$1),0),3)</f>
        <v>4</v>
      </c>
      <c r="I10">
        <f t="array" ref="I10">INDEX($A$1:$C$678,MATCH(1,($A$1:$A$678=$G10)*($B$1:$B$678=I$1),0),3)</f>
        <v>10.5</v>
      </c>
      <c r="J10">
        <f t="array" ref="J10">INDEX($A$1:$C$678,MATCH(1,($A$1:$A$678=$G10)*($B$1:$B$678=J$1),0),3)</f>
        <v>12</v>
      </c>
      <c r="K10">
        <f t="array" ref="K10">INDEX($A$1:$C$678,MATCH(1,($A$1:$A$678=$G10)*($B$1:$B$678=K$1),0),3)</f>
        <v>3</v>
      </c>
      <c r="L10">
        <f t="array" ref="L10">INDEX($A$1:$C$678,MATCH(1,($A$1:$A$678=$G10)*($B$1:$B$678=L$1),0),3)</f>
        <v>6</v>
      </c>
      <c r="M10">
        <f t="array" ref="M10">INDEX($A$1:$C$678,MATCH(1,($A$1:$A$678=$G10)*($B$1:$B$678=M$1),0),3)</f>
        <v>6</v>
      </c>
      <c r="N10">
        <f t="array" ref="N10">INDEX($A$1:$C$678,MATCH(1,($A$1:$A$678=$G10)*($B$1:$B$678=N$1),0),3)</f>
        <v>7</v>
      </c>
      <c r="O10">
        <f t="array" ref="O10">INDEX($A$1:$C$678,MATCH(1,($A$1:$A$678=$G10)*($B$1:$B$678=O$1),0),3)</f>
        <v>12</v>
      </c>
      <c r="P10" t="e">
        <f t="array" ref="P10">INDEX($A$1:$C$678,MATCH(1,($A$1:$A$678=$G10)*($B$1:$B$678=P$1),0),3)</f>
        <v>#N/A</v>
      </c>
      <c r="Q10">
        <f t="array" ref="Q10">INDEX($A$1:$C$678,MATCH(1,($A$1:$A$678=$G10)*($B$1:$B$678=Q$1),0),3)</f>
        <v>6</v>
      </c>
      <c r="R10" t="e">
        <f t="array" ref="R10">INDEX($A$1:$C$678,MATCH(1,($A$1:$A$678=$G10)*($B$1:$B$678=R$1),0),3)</f>
        <v>#N/A</v>
      </c>
    </row>
    <row r="11" spans="1:18" x14ac:dyDescent="0.25">
      <c r="A11" s="7">
        <v>23</v>
      </c>
      <c r="B11" s="6" t="s">
        <v>561</v>
      </c>
      <c r="C11">
        <v>3</v>
      </c>
      <c r="G11" s="7">
        <v>491</v>
      </c>
      <c r="H11">
        <f t="array" ref="H11">INDEX($A$1:$C$678,MATCH(1,($A$1:$A$678=$G11)*($B$1:$B$678=H$1),0),3)</f>
        <v>4</v>
      </c>
      <c r="I11">
        <f t="array" ref="I11">INDEX($A$1:$C$678,MATCH(1,($A$1:$A$678=$G11)*($B$1:$B$678=I$1),0),3)</f>
        <v>12</v>
      </c>
      <c r="J11">
        <f t="array" ref="J11">INDEX($A$1:$C$678,MATCH(1,($A$1:$A$678=$G11)*($B$1:$B$678=J$1),0),3)</f>
        <v>12</v>
      </c>
      <c r="K11">
        <f t="array" ref="K11">INDEX($A$1:$C$678,MATCH(1,($A$1:$A$678=$G11)*($B$1:$B$678=K$1),0),3)</f>
        <v>4</v>
      </c>
      <c r="L11">
        <f t="array" ref="L11">INDEX($A$1:$C$678,MATCH(1,($A$1:$A$678=$G11)*($B$1:$B$678=L$1),0),3)</f>
        <v>8</v>
      </c>
      <c r="M11">
        <f t="array" ref="M11">INDEX($A$1:$C$678,MATCH(1,($A$1:$A$678=$G11)*($B$1:$B$678=M$1),0),3)</f>
        <v>12</v>
      </c>
      <c r="N11">
        <f t="array" ref="N11">INDEX($A$1:$C$678,MATCH(1,($A$1:$A$678=$G11)*($B$1:$B$678=N$1),0),3)</f>
        <v>7</v>
      </c>
      <c r="O11" t="e">
        <f t="array" ref="O11">INDEX($A$1:$C$678,MATCH(1,($A$1:$A$678=$G11)*($B$1:$B$678=O$1),0),3)</f>
        <v>#N/A</v>
      </c>
      <c r="P11">
        <f t="array" ref="P11">INDEX($A$1:$C$678,MATCH(1,($A$1:$A$678=$G11)*($B$1:$B$678=P$1),0),3)</f>
        <v>12</v>
      </c>
      <c r="Q11">
        <f t="array" ref="Q11">INDEX($A$1:$C$678,MATCH(1,($A$1:$A$678=$G11)*($B$1:$B$678=Q$1),0),3)</f>
        <v>10.5</v>
      </c>
      <c r="R11" t="e">
        <f t="array" ref="R11">INDEX($A$1:$C$678,MATCH(1,($A$1:$A$678=$G11)*($B$1:$B$678=R$1),0),3)</f>
        <v>#N/A</v>
      </c>
    </row>
    <row r="12" spans="1:18" x14ac:dyDescent="0.25">
      <c r="A12" s="7">
        <v>23</v>
      </c>
      <c r="B12" s="6" t="s">
        <v>564</v>
      </c>
      <c r="C12">
        <v>4</v>
      </c>
      <c r="G12" s="7">
        <v>625</v>
      </c>
      <c r="H12">
        <f t="array" ref="H12">INDEX($A$1:$C$678,MATCH(1,($A$1:$A$678=$G12)*($B$1:$B$678=H$1),0),3)</f>
        <v>4</v>
      </c>
      <c r="I12">
        <f t="array" ref="I12">INDEX($A$1:$C$678,MATCH(1,($A$1:$A$678=$G12)*($B$1:$B$678=I$1),0),3)</f>
        <v>7.5</v>
      </c>
      <c r="J12">
        <f t="array" ref="J12">INDEX($A$1:$C$678,MATCH(1,($A$1:$A$678=$G12)*($B$1:$B$678=J$1),0),3)</f>
        <v>9</v>
      </c>
      <c r="K12">
        <f t="array" ref="K12">INDEX($A$1:$C$678,MATCH(1,($A$1:$A$678=$G12)*($B$1:$B$678=K$1),0),3)</f>
        <v>3</v>
      </c>
      <c r="L12">
        <f t="array" ref="L12">INDEX($A$1:$C$678,MATCH(1,($A$1:$A$678=$G12)*($B$1:$B$678=L$1),0),3)</f>
        <v>7</v>
      </c>
      <c r="M12">
        <f t="array" ref="M12">INDEX($A$1:$C$678,MATCH(1,($A$1:$A$678=$G12)*($B$1:$B$678=M$1),0),3)</f>
        <v>9</v>
      </c>
      <c r="N12">
        <f t="array" ref="N12">INDEX($A$1:$C$678,MATCH(1,($A$1:$A$678=$G12)*($B$1:$B$678=N$1),0),3)</f>
        <v>5</v>
      </c>
      <c r="O12">
        <f t="array" ref="O12">INDEX($A$1:$C$678,MATCH(1,($A$1:$A$678=$G12)*($B$1:$B$678=O$1),0),3)</f>
        <v>12</v>
      </c>
      <c r="P12" t="e">
        <f t="array" ref="P12">INDEX($A$1:$C$678,MATCH(1,($A$1:$A$678=$G12)*($B$1:$B$678=P$1),0),3)</f>
        <v>#N/A</v>
      </c>
      <c r="Q12">
        <f t="array" ref="Q12">INDEX($A$1:$C$678,MATCH(1,($A$1:$A$678=$G12)*($B$1:$B$678=Q$1),0),3)</f>
        <v>6</v>
      </c>
      <c r="R12" t="e">
        <f t="array" ref="R12">INDEX($A$1:$C$678,MATCH(1,($A$1:$A$678=$G12)*($B$1:$B$678=R$1),0),3)</f>
        <v>#N/A</v>
      </c>
    </row>
    <row r="13" spans="1:18" x14ac:dyDescent="0.25">
      <c r="A13" s="7">
        <v>23</v>
      </c>
      <c r="B13" s="6" t="s">
        <v>563</v>
      </c>
      <c r="C13">
        <v>6</v>
      </c>
      <c r="G13" s="7">
        <v>763</v>
      </c>
      <c r="H13">
        <f t="array" ref="H13">INDEX($A$1:$C$678,MATCH(1,($A$1:$A$678=$G13)*($B$1:$B$678=H$1),0),3)</f>
        <v>4</v>
      </c>
      <c r="I13">
        <f t="array" ref="I13">INDEX($A$1:$C$678,MATCH(1,($A$1:$A$678=$G13)*($B$1:$B$678=I$1),0),3)</f>
        <v>9</v>
      </c>
      <c r="J13">
        <f t="array" ref="J13">INDEX($A$1:$C$678,MATCH(1,($A$1:$A$678=$G13)*($B$1:$B$678=J$1),0),3)</f>
        <v>9</v>
      </c>
      <c r="K13">
        <f t="array" ref="K13">INDEX($A$1:$C$678,MATCH(1,($A$1:$A$678=$G13)*($B$1:$B$678=K$1),0),3)</f>
        <v>4</v>
      </c>
      <c r="L13">
        <f t="array" ref="L13">INDEX($A$1:$C$678,MATCH(1,($A$1:$A$678=$G13)*($B$1:$B$678=L$1),0),3)</f>
        <v>6</v>
      </c>
      <c r="M13">
        <f t="array" ref="M13">INDEX($A$1:$C$678,MATCH(1,($A$1:$A$678=$G13)*($B$1:$B$678=M$1),0),3)</f>
        <v>12</v>
      </c>
      <c r="N13">
        <f t="array" ref="N13">INDEX($A$1:$C$678,MATCH(1,($A$1:$A$678=$G13)*($B$1:$B$678=N$1),0),3)</f>
        <v>7</v>
      </c>
      <c r="O13">
        <f t="array" ref="O13">INDEX($A$1:$C$678,MATCH(1,($A$1:$A$678=$G13)*($B$1:$B$678=O$1),0),3)</f>
        <v>9</v>
      </c>
      <c r="P13" t="e">
        <f t="array" ref="P13">INDEX($A$1:$C$678,MATCH(1,($A$1:$A$678=$G13)*($B$1:$B$678=P$1),0),3)</f>
        <v>#N/A</v>
      </c>
      <c r="Q13">
        <f t="array" ref="Q13">INDEX($A$1:$C$678,MATCH(1,($A$1:$A$678=$G13)*($B$1:$B$678=Q$1),0),3)</f>
        <v>7.5</v>
      </c>
      <c r="R13" t="e">
        <f t="array" ref="R13">INDEX($A$1:$C$678,MATCH(1,($A$1:$A$678=$G13)*($B$1:$B$678=R$1),0),3)</f>
        <v>#N/A</v>
      </c>
    </row>
    <row r="14" spans="1:18" x14ac:dyDescent="0.25">
      <c r="A14" s="7">
        <v>23</v>
      </c>
      <c r="B14" s="6" t="s">
        <v>554</v>
      </c>
      <c r="C14">
        <v>4</v>
      </c>
      <c r="G14" s="7">
        <v>831</v>
      </c>
      <c r="H14">
        <f t="array" ref="H14">INDEX($A$1:$C$678,MATCH(1,($A$1:$A$678=$G14)*($B$1:$B$678=H$1),0),3)</f>
        <v>4</v>
      </c>
      <c r="I14">
        <f t="array" ref="I14">INDEX($A$1:$C$678,MATCH(1,($A$1:$A$678=$G14)*($B$1:$B$678=I$1),0),3)</f>
        <v>7.5</v>
      </c>
      <c r="J14">
        <f t="array" ref="J14">INDEX($A$1:$C$678,MATCH(1,($A$1:$A$678=$G14)*($B$1:$B$678=J$1),0),3)</f>
        <v>10.5</v>
      </c>
      <c r="K14">
        <f t="array" ref="K14">INDEX($A$1:$C$678,MATCH(1,($A$1:$A$678=$G14)*($B$1:$B$678=K$1),0),3)</f>
        <v>4</v>
      </c>
      <c r="L14">
        <f t="array" ref="L14">INDEX($A$1:$C$678,MATCH(1,($A$1:$A$678=$G14)*($B$1:$B$678=L$1),0),3)</f>
        <v>7</v>
      </c>
      <c r="M14">
        <f t="array" ref="M14">INDEX($A$1:$C$678,MATCH(1,($A$1:$A$678=$G14)*($B$1:$B$678=M$1),0),3)</f>
        <v>12</v>
      </c>
      <c r="N14">
        <f t="array" ref="N14">INDEX($A$1:$C$678,MATCH(1,($A$1:$A$678=$G14)*($B$1:$B$678=N$1),0),3)</f>
        <v>5</v>
      </c>
      <c r="O14">
        <f t="array" ref="O14">INDEX($A$1:$C$678,MATCH(1,($A$1:$A$678=$G14)*($B$1:$B$678=O$1),0),3)</f>
        <v>12</v>
      </c>
      <c r="P14" t="e">
        <f t="array" ref="P14">INDEX($A$1:$C$678,MATCH(1,($A$1:$A$678=$G14)*($B$1:$B$678=P$1),0),3)</f>
        <v>#N/A</v>
      </c>
      <c r="Q14">
        <f t="array" ref="Q14">INDEX($A$1:$C$678,MATCH(1,($A$1:$A$678=$G14)*($B$1:$B$678=Q$1),0),3)</f>
        <v>7.5</v>
      </c>
      <c r="R14" t="e">
        <f t="array" ref="R14">INDEX($A$1:$C$678,MATCH(1,($A$1:$A$678=$G14)*($B$1:$B$678=R$1),0),3)</f>
        <v>#N/A</v>
      </c>
    </row>
    <row r="15" spans="1:18" x14ac:dyDescent="0.25">
      <c r="A15" s="7">
        <v>23</v>
      </c>
      <c r="B15" s="6" t="s">
        <v>556</v>
      </c>
      <c r="C15">
        <v>3</v>
      </c>
      <c r="G15" s="7">
        <v>129</v>
      </c>
      <c r="H15">
        <f t="array" ref="H15">INDEX($A$1:$C$678,MATCH(1,($A$1:$A$678=$G15)*($B$1:$B$678=H$1),0),3)</f>
        <v>4</v>
      </c>
      <c r="I15">
        <f t="array" ref="I15">INDEX($A$1:$C$678,MATCH(1,($A$1:$A$678=$G15)*($B$1:$B$678=I$1),0),3)</f>
        <v>7.5</v>
      </c>
      <c r="J15">
        <f t="array" ref="J15">INDEX($A$1:$C$678,MATCH(1,($A$1:$A$678=$G15)*($B$1:$B$678=J$1),0),3)</f>
        <v>12</v>
      </c>
      <c r="K15">
        <f t="array" ref="K15">INDEX($A$1:$C$678,MATCH(1,($A$1:$A$678=$G15)*($B$1:$B$678=K$1),0),3)</f>
        <v>4</v>
      </c>
      <c r="L15">
        <f t="array" ref="L15">INDEX($A$1:$C$678,MATCH(1,($A$1:$A$678=$G15)*($B$1:$B$678=L$1),0),3)</f>
        <v>7</v>
      </c>
      <c r="M15">
        <f t="array" ref="M15">INDEX($A$1:$C$678,MATCH(1,($A$1:$A$678=$G15)*($B$1:$B$678=M$1),0),3)</f>
        <v>12</v>
      </c>
      <c r="N15">
        <f t="array" ref="N15">INDEX($A$1:$C$678,MATCH(1,($A$1:$A$678=$G15)*($B$1:$B$678=N$1),0),3)</f>
        <v>7</v>
      </c>
      <c r="O15" t="e">
        <f t="array" ref="O15">INDEX($A$1:$C$678,MATCH(1,($A$1:$A$678=$G15)*($B$1:$B$678=O$1),0),3)</f>
        <v>#N/A</v>
      </c>
      <c r="P15" t="e">
        <f t="array" ref="P15">INDEX($A$1:$C$678,MATCH(1,($A$1:$A$678=$G15)*($B$1:$B$678=P$1),0),3)</f>
        <v>#N/A</v>
      </c>
      <c r="Q15">
        <f t="array" ref="Q15">INDEX($A$1:$C$678,MATCH(1,($A$1:$A$678=$G15)*($B$1:$B$678=Q$1),0),3)</f>
        <v>7.5</v>
      </c>
      <c r="R15" t="e">
        <f t="array" ref="R15">INDEX($A$1:$C$678,MATCH(1,($A$1:$A$678=$G15)*($B$1:$B$678=R$1),0),3)</f>
        <v>#N/A</v>
      </c>
    </row>
    <row r="16" spans="1:18" x14ac:dyDescent="0.25">
      <c r="A16" s="7">
        <v>33</v>
      </c>
      <c r="B16" s="4" t="s">
        <v>550</v>
      </c>
      <c r="C16">
        <v>4</v>
      </c>
      <c r="G16" s="7">
        <v>158</v>
      </c>
      <c r="H16">
        <f t="array" ref="H16">INDEX($A$1:$C$678,MATCH(1,($A$1:$A$678=$G16)*($B$1:$B$678=H$1),0),3)</f>
        <v>4</v>
      </c>
      <c r="I16">
        <f t="array" ref="I16">INDEX($A$1:$C$678,MATCH(1,($A$1:$A$678=$G16)*($B$1:$B$678=I$1),0),3)</f>
        <v>10.5</v>
      </c>
      <c r="J16">
        <f t="array" ref="J16">INDEX($A$1:$C$678,MATCH(1,($A$1:$A$678=$G16)*($B$1:$B$678=J$1),0),3)</f>
        <v>12</v>
      </c>
      <c r="K16">
        <f t="array" ref="K16">INDEX($A$1:$C$678,MATCH(1,($A$1:$A$678=$G16)*($B$1:$B$678=K$1),0),3)</f>
        <v>4</v>
      </c>
      <c r="L16">
        <f t="array" ref="L16">INDEX($A$1:$C$678,MATCH(1,($A$1:$A$678=$G16)*($B$1:$B$678=L$1),0),3)</f>
        <v>8</v>
      </c>
      <c r="M16">
        <f t="array" ref="M16">INDEX($A$1:$C$678,MATCH(1,($A$1:$A$678=$G16)*($B$1:$B$678=M$1),0),3)</f>
        <v>12</v>
      </c>
      <c r="N16">
        <f t="array" ref="N16">INDEX($A$1:$C$678,MATCH(1,($A$1:$A$678=$G16)*($B$1:$B$678=N$1),0),3)</f>
        <v>6</v>
      </c>
      <c r="O16" t="e">
        <f t="array" ref="O16">INDEX($A$1:$C$678,MATCH(1,($A$1:$A$678=$G16)*($B$1:$B$678=O$1),0),3)</f>
        <v>#N/A</v>
      </c>
      <c r="P16" t="e">
        <f t="array" ref="P16">INDEX($A$1:$C$678,MATCH(1,($A$1:$A$678=$G16)*($B$1:$B$678=P$1),0),3)</f>
        <v>#N/A</v>
      </c>
      <c r="Q16">
        <f t="array" ref="Q16">INDEX($A$1:$C$678,MATCH(1,($A$1:$A$678=$G16)*($B$1:$B$678=Q$1),0),3)</f>
        <v>10.5</v>
      </c>
      <c r="R16" t="e">
        <f t="array" ref="R16">INDEX($A$1:$C$678,MATCH(1,($A$1:$A$678=$G16)*($B$1:$B$678=R$1),0),3)</f>
        <v>#N/A</v>
      </c>
    </row>
    <row r="17" spans="1:18" x14ac:dyDescent="0.25">
      <c r="A17" s="7">
        <v>33</v>
      </c>
      <c r="B17" s="4" t="s">
        <v>566</v>
      </c>
      <c r="C17">
        <v>9</v>
      </c>
      <c r="G17" s="7">
        <v>163</v>
      </c>
      <c r="H17">
        <f t="array" ref="H17">INDEX($A$1:$C$678,MATCH(1,($A$1:$A$678=$G17)*($B$1:$B$678=H$1),0),3)</f>
        <v>4</v>
      </c>
      <c r="I17">
        <f t="array" ref="I17">INDEX($A$1:$C$678,MATCH(1,($A$1:$A$678=$G17)*($B$1:$B$678=I$1),0),3)</f>
        <v>9</v>
      </c>
      <c r="J17">
        <f t="array" ref="J17">INDEX($A$1:$C$678,MATCH(1,($A$1:$A$678=$G17)*($B$1:$B$678=J$1),0),3)</f>
        <v>10.5</v>
      </c>
      <c r="K17">
        <f t="array" ref="K17">INDEX($A$1:$C$678,MATCH(1,($A$1:$A$678=$G17)*($B$1:$B$678=K$1),0),3)</f>
        <v>4</v>
      </c>
      <c r="L17">
        <f t="array" ref="L17">INDEX($A$1:$C$678,MATCH(1,($A$1:$A$678=$G17)*($B$1:$B$678=L$1),0),3)</f>
        <v>7</v>
      </c>
      <c r="M17">
        <f t="array" ref="M17">INDEX($A$1:$C$678,MATCH(1,($A$1:$A$678=$G17)*($B$1:$B$678=M$1),0),3)</f>
        <v>12</v>
      </c>
      <c r="N17">
        <f t="array" ref="N17">INDEX($A$1:$C$678,MATCH(1,($A$1:$A$678=$G17)*($B$1:$B$678=N$1),0),3)</f>
        <v>8</v>
      </c>
      <c r="O17" t="e">
        <f t="array" ref="O17">INDEX($A$1:$C$678,MATCH(1,($A$1:$A$678=$G17)*($B$1:$B$678=O$1),0),3)</f>
        <v>#N/A</v>
      </c>
      <c r="P17" t="e">
        <f t="array" ref="P17">INDEX($A$1:$C$678,MATCH(1,($A$1:$A$678=$G17)*($B$1:$B$678=P$1),0),3)</f>
        <v>#N/A</v>
      </c>
      <c r="Q17">
        <f t="array" ref="Q17">INDEX($A$1:$C$678,MATCH(1,($A$1:$A$678=$G17)*($B$1:$B$678=Q$1),0),3)</f>
        <v>7.5</v>
      </c>
      <c r="R17" t="e">
        <f t="array" ref="R17">INDEX($A$1:$C$678,MATCH(1,($A$1:$A$678=$G17)*($B$1:$B$678=R$1),0),3)</f>
        <v>#N/A</v>
      </c>
    </row>
    <row r="18" spans="1:18" x14ac:dyDescent="0.25">
      <c r="A18" s="7">
        <v>33</v>
      </c>
      <c r="B18" s="6" t="s">
        <v>563</v>
      </c>
      <c r="C18">
        <v>8</v>
      </c>
      <c r="G18" s="7">
        <v>213</v>
      </c>
      <c r="H18">
        <f t="array" ref="H18">INDEX($A$1:$C$678,MATCH(1,($A$1:$A$678=$G18)*($B$1:$B$678=H$1),0),3)</f>
        <v>4</v>
      </c>
      <c r="I18">
        <f t="array" ref="I18">INDEX($A$1:$C$678,MATCH(1,($A$1:$A$678=$G18)*($B$1:$B$678=I$1),0),3)</f>
        <v>12</v>
      </c>
      <c r="J18">
        <f t="array" ref="J18">INDEX($A$1:$C$678,MATCH(1,($A$1:$A$678=$G18)*($B$1:$B$678=J$1),0),3)</f>
        <v>12</v>
      </c>
      <c r="K18">
        <f t="array" ref="K18">INDEX($A$1:$C$678,MATCH(1,($A$1:$A$678=$G18)*($B$1:$B$678=K$1),0),3)</f>
        <v>4</v>
      </c>
      <c r="L18">
        <f t="array" ref="L18">INDEX($A$1:$C$678,MATCH(1,($A$1:$A$678=$G18)*($B$1:$B$678=L$1),0),3)</f>
        <v>8</v>
      </c>
      <c r="M18">
        <f t="array" ref="M18">INDEX($A$1:$C$678,MATCH(1,($A$1:$A$678=$G18)*($B$1:$B$678=M$1),0),3)</f>
        <v>12</v>
      </c>
      <c r="N18">
        <f t="array" ref="N18">INDEX($A$1:$C$678,MATCH(1,($A$1:$A$678=$G18)*($B$1:$B$678=N$1),0),3)</f>
        <v>8</v>
      </c>
      <c r="O18" t="e">
        <f t="array" ref="O18">INDEX($A$1:$C$678,MATCH(1,($A$1:$A$678=$G18)*($B$1:$B$678=O$1),0),3)</f>
        <v>#N/A</v>
      </c>
      <c r="P18" t="e">
        <f t="array" ref="P18">INDEX($A$1:$C$678,MATCH(1,($A$1:$A$678=$G18)*($B$1:$B$678=P$1),0),3)</f>
        <v>#N/A</v>
      </c>
      <c r="Q18">
        <f t="array" ref="Q18">INDEX($A$1:$C$678,MATCH(1,($A$1:$A$678=$G18)*($B$1:$B$678=Q$1),0),3)</f>
        <v>10.5</v>
      </c>
      <c r="R18" t="e">
        <f t="array" ref="R18">INDEX($A$1:$C$678,MATCH(1,($A$1:$A$678=$G18)*($B$1:$B$678=R$1),0),3)</f>
        <v>#N/A</v>
      </c>
    </row>
    <row r="19" spans="1:18" x14ac:dyDescent="0.25">
      <c r="A19" s="7">
        <v>33</v>
      </c>
      <c r="B19" s="4" t="s">
        <v>565</v>
      </c>
      <c r="C19">
        <v>10.5</v>
      </c>
      <c r="G19" s="7">
        <v>250</v>
      </c>
      <c r="H19">
        <f t="array" ref="H19">INDEX($A$1:$C$678,MATCH(1,($A$1:$A$678=$G19)*($B$1:$B$678=H$1),0),3)</f>
        <v>4</v>
      </c>
      <c r="I19">
        <f t="array" ref="I19">INDEX($A$1:$C$678,MATCH(1,($A$1:$A$678=$G19)*($B$1:$B$678=I$1),0),3)</f>
        <v>12</v>
      </c>
      <c r="J19">
        <f t="array" ref="J19">INDEX($A$1:$C$678,MATCH(1,($A$1:$A$678=$G19)*($B$1:$B$678=J$1),0),3)</f>
        <v>10.5</v>
      </c>
      <c r="K19">
        <f t="array" ref="K19">INDEX($A$1:$C$678,MATCH(1,($A$1:$A$678=$G19)*($B$1:$B$678=K$1),0),3)</f>
        <v>4</v>
      </c>
      <c r="L19">
        <f t="array" ref="L19">INDEX($A$1:$C$678,MATCH(1,($A$1:$A$678=$G19)*($B$1:$B$678=L$1),0),3)</f>
        <v>6</v>
      </c>
      <c r="M19">
        <f t="array" ref="M19">INDEX($A$1:$C$678,MATCH(1,($A$1:$A$678=$G19)*($B$1:$B$678=M$1),0),3)</f>
        <v>12</v>
      </c>
      <c r="N19">
        <f t="array" ref="N19">INDEX($A$1:$C$678,MATCH(1,($A$1:$A$678=$G19)*($B$1:$B$678=N$1),0),3)</f>
        <v>5</v>
      </c>
      <c r="O19" t="e">
        <f t="array" ref="O19">INDEX($A$1:$C$678,MATCH(1,($A$1:$A$678=$G19)*($B$1:$B$678=O$1),0),3)</f>
        <v>#N/A</v>
      </c>
      <c r="P19" t="e">
        <f t="array" ref="P19">INDEX($A$1:$C$678,MATCH(1,($A$1:$A$678=$G19)*($B$1:$B$678=P$1),0),3)</f>
        <v>#N/A</v>
      </c>
      <c r="Q19">
        <f t="array" ref="Q19">INDEX($A$1:$C$678,MATCH(1,($A$1:$A$678=$G19)*($B$1:$B$678=Q$1),0),3)</f>
        <v>10.5</v>
      </c>
      <c r="R19" t="e">
        <f t="array" ref="R19">INDEX($A$1:$C$678,MATCH(1,($A$1:$A$678=$G19)*($B$1:$B$678=R$1),0),3)</f>
        <v>#N/A</v>
      </c>
    </row>
    <row r="20" spans="1:18" x14ac:dyDescent="0.25">
      <c r="A20" s="7">
        <v>33</v>
      </c>
      <c r="B20" s="6" t="s">
        <v>564</v>
      </c>
      <c r="C20">
        <v>4</v>
      </c>
      <c r="G20" s="7">
        <v>258</v>
      </c>
      <c r="H20">
        <f t="array" ref="H20">INDEX($A$1:$C$678,MATCH(1,($A$1:$A$678=$G20)*($B$1:$B$678=H$1),0),3)</f>
        <v>4</v>
      </c>
      <c r="I20">
        <f t="array" ref="I20">INDEX($A$1:$C$678,MATCH(1,($A$1:$A$678=$G20)*($B$1:$B$678=I$1),0),3)</f>
        <v>10.5</v>
      </c>
      <c r="J20">
        <f t="array" ref="J20">INDEX($A$1:$C$678,MATCH(1,($A$1:$A$678=$G20)*($B$1:$B$678=J$1),0),3)</f>
        <v>12</v>
      </c>
      <c r="K20">
        <f t="array" ref="K20">INDEX($A$1:$C$678,MATCH(1,($A$1:$A$678=$G20)*($B$1:$B$678=K$1),0),3)</f>
        <v>4</v>
      </c>
      <c r="L20">
        <f t="array" ref="L20">INDEX($A$1:$C$678,MATCH(1,($A$1:$A$678=$G20)*($B$1:$B$678=L$1),0),3)</f>
        <v>7</v>
      </c>
      <c r="M20">
        <f t="array" ref="M20">INDEX($A$1:$C$678,MATCH(1,($A$1:$A$678=$G20)*($B$1:$B$678=M$1),0),3)</f>
        <v>10.5</v>
      </c>
      <c r="N20">
        <f t="array" ref="N20">INDEX($A$1:$C$678,MATCH(1,($A$1:$A$678=$G20)*($B$1:$B$678=N$1),0),3)</f>
        <v>5</v>
      </c>
      <c r="O20" t="e">
        <f t="array" ref="O20">INDEX($A$1:$C$678,MATCH(1,($A$1:$A$678=$G20)*($B$1:$B$678=O$1),0),3)</f>
        <v>#N/A</v>
      </c>
      <c r="P20" t="e">
        <f t="array" ref="P20">INDEX($A$1:$C$678,MATCH(1,($A$1:$A$678=$G20)*($B$1:$B$678=P$1),0),3)</f>
        <v>#N/A</v>
      </c>
      <c r="Q20">
        <f t="array" ref="Q20">INDEX($A$1:$C$678,MATCH(1,($A$1:$A$678=$G20)*($B$1:$B$678=Q$1),0),3)</f>
        <v>9</v>
      </c>
      <c r="R20" t="e">
        <f t="array" ref="R20">INDEX($A$1:$C$678,MATCH(1,($A$1:$A$678=$G20)*($B$1:$B$678=R$1),0),3)</f>
        <v>#N/A</v>
      </c>
    </row>
    <row r="21" spans="1:18" x14ac:dyDescent="0.25">
      <c r="A21" s="7">
        <v>33</v>
      </c>
      <c r="B21" s="4" t="s">
        <v>561</v>
      </c>
      <c r="C21">
        <v>12</v>
      </c>
      <c r="G21" s="7">
        <v>272</v>
      </c>
      <c r="H21">
        <f t="array" ref="H21">INDEX($A$1:$C$678,MATCH(1,($A$1:$A$678=$G21)*($B$1:$B$678=H$1),0),3)</f>
        <v>4</v>
      </c>
      <c r="I21">
        <f t="array" ref="I21">INDEX($A$1:$C$678,MATCH(1,($A$1:$A$678=$G21)*($B$1:$B$678=I$1),0),3)</f>
        <v>9</v>
      </c>
      <c r="J21">
        <f t="array" ref="J21">INDEX($A$1:$C$678,MATCH(1,($A$1:$A$678=$G21)*($B$1:$B$678=J$1),0),3)</f>
        <v>10.5</v>
      </c>
      <c r="K21">
        <f t="array" ref="K21">INDEX($A$1:$C$678,MATCH(1,($A$1:$A$678=$G21)*($B$1:$B$678=K$1),0),3)</f>
        <v>4</v>
      </c>
      <c r="L21">
        <f t="array" ref="L21">INDEX($A$1:$C$678,MATCH(1,($A$1:$A$678=$G21)*($B$1:$B$678=L$1),0),3)</f>
        <v>7</v>
      </c>
      <c r="M21">
        <f t="array" ref="M21">INDEX($A$1:$C$678,MATCH(1,($A$1:$A$678=$G21)*($B$1:$B$678=M$1),0),3)</f>
        <v>9</v>
      </c>
      <c r="N21">
        <f t="array" ref="N21">INDEX($A$1:$C$678,MATCH(1,($A$1:$A$678=$G21)*($B$1:$B$678=N$1),0),3)</f>
        <v>6</v>
      </c>
      <c r="O21">
        <f t="array" ref="O21">INDEX($A$1:$C$678,MATCH(1,($A$1:$A$678=$G21)*($B$1:$B$678=O$1),0),3)</f>
        <v>9</v>
      </c>
      <c r="P21" t="e">
        <f t="array" ref="P21">INDEX($A$1:$C$678,MATCH(1,($A$1:$A$678=$G21)*($B$1:$B$678=P$1),0),3)</f>
        <v>#N/A</v>
      </c>
      <c r="Q21" t="e">
        <f t="array" ref="Q21">INDEX($A$1:$C$678,MATCH(1,($A$1:$A$678=$G21)*($B$1:$B$678=Q$1),0),3)</f>
        <v>#N/A</v>
      </c>
      <c r="R21" t="e">
        <f t="array" ref="R21">INDEX($A$1:$C$678,MATCH(1,($A$1:$A$678=$G21)*($B$1:$B$678=R$1),0),3)</f>
        <v>#N/A</v>
      </c>
    </row>
    <row r="22" spans="1:18" x14ac:dyDescent="0.25">
      <c r="A22" s="7">
        <v>33</v>
      </c>
      <c r="B22" s="6" t="s">
        <v>554</v>
      </c>
      <c r="C22">
        <v>6</v>
      </c>
      <c r="G22" s="7">
        <v>320</v>
      </c>
      <c r="H22">
        <f t="array" ref="H22">INDEX($A$1:$C$678,MATCH(1,($A$1:$A$678=$G22)*($B$1:$B$678=H$1),0),3)</f>
        <v>4</v>
      </c>
      <c r="I22">
        <f t="array" ref="I22">INDEX($A$1:$C$678,MATCH(1,($A$1:$A$678=$G22)*($B$1:$B$678=I$1),0),3)</f>
        <v>6</v>
      </c>
      <c r="J22">
        <f t="array" ref="J22">INDEX($A$1:$C$678,MATCH(1,($A$1:$A$678=$G22)*($B$1:$B$678=J$1),0),3)</f>
        <v>6</v>
      </c>
      <c r="K22">
        <f t="array" ref="K22">INDEX($A$1:$C$678,MATCH(1,($A$1:$A$678=$G22)*($B$1:$B$678=K$1),0),3)</f>
        <v>3</v>
      </c>
      <c r="L22">
        <f t="array" ref="L22">INDEX($A$1:$C$678,MATCH(1,($A$1:$A$678=$G22)*($B$1:$B$678=L$1),0),3)</f>
        <v>5</v>
      </c>
      <c r="M22">
        <f t="array" ref="M22">INDEX($A$1:$C$678,MATCH(1,($A$1:$A$678=$G22)*($B$1:$B$678=M$1),0),3)</f>
        <v>9</v>
      </c>
      <c r="N22">
        <f t="array" ref="N22">INDEX($A$1:$C$678,MATCH(1,($A$1:$A$678=$G22)*($B$1:$B$678=N$1),0),3)</f>
        <v>5</v>
      </c>
      <c r="O22" t="e">
        <f t="array" ref="O22">INDEX($A$1:$C$678,MATCH(1,($A$1:$A$678=$G22)*($B$1:$B$678=O$1),0),3)</f>
        <v>#N/A</v>
      </c>
      <c r="P22" t="e">
        <f t="array" ref="P22">INDEX($A$1:$C$678,MATCH(1,($A$1:$A$678=$G22)*($B$1:$B$678=P$1),0),3)</f>
        <v>#N/A</v>
      </c>
      <c r="Q22">
        <f t="array" ref="Q22">INDEX($A$1:$C$678,MATCH(1,($A$1:$A$678=$G22)*($B$1:$B$678=Q$1),0),3)</f>
        <v>6</v>
      </c>
      <c r="R22" t="e">
        <f t="array" ref="R22">INDEX($A$1:$C$678,MATCH(1,($A$1:$A$678=$G22)*($B$1:$B$678=R$1),0),3)</f>
        <v>#N/A</v>
      </c>
    </row>
    <row r="23" spans="1:18" x14ac:dyDescent="0.25">
      <c r="A23" s="7">
        <v>36</v>
      </c>
      <c r="B23" s="4" t="s">
        <v>550</v>
      </c>
      <c r="C23">
        <v>4</v>
      </c>
      <c r="G23" s="7">
        <v>423</v>
      </c>
      <c r="H23">
        <f t="array" ref="H23">INDEX($A$1:$C$678,MATCH(1,($A$1:$A$678=$G23)*($B$1:$B$678=H$1),0),3)</f>
        <v>4</v>
      </c>
      <c r="I23">
        <f t="array" ref="I23">INDEX($A$1:$C$678,MATCH(1,($A$1:$A$678=$G23)*($B$1:$B$678=I$1),0),3)</f>
        <v>10.5</v>
      </c>
      <c r="J23">
        <f t="array" ref="J23">INDEX($A$1:$C$678,MATCH(1,($A$1:$A$678=$G23)*($B$1:$B$678=J$1),0),3)</f>
        <v>10.5</v>
      </c>
      <c r="K23">
        <f t="array" ref="K23">INDEX($A$1:$C$678,MATCH(1,($A$1:$A$678=$G23)*($B$1:$B$678=K$1),0),3)</f>
        <v>4</v>
      </c>
      <c r="L23">
        <f t="array" ref="L23">INDEX($A$1:$C$678,MATCH(1,($A$1:$A$678=$G23)*($B$1:$B$678=L$1),0),3)</f>
        <v>7</v>
      </c>
      <c r="M23">
        <f t="array" ref="M23">INDEX($A$1:$C$678,MATCH(1,($A$1:$A$678=$G23)*($B$1:$B$678=M$1),0),3)</f>
        <v>12</v>
      </c>
      <c r="N23">
        <f t="array" ref="N23">INDEX($A$1:$C$678,MATCH(1,($A$1:$A$678=$G23)*($B$1:$B$678=N$1),0),3)</f>
        <v>7</v>
      </c>
      <c r="O23" t="e">
        <f t="array" ref="O23">INDEX($A$1:$C$678,MATCH(1,($A$1:$A$678=$G23)*($B$1:$B$678=O$1),0),3)</f>
        <v>#N/A</v>
      </c>
      <c r="P23" t="e">
        <f t="array" ref="P23">INDEX($A$1:$C$678,MATCH(1,($A$1:$A$678=$G23)*($B$1:$B$678=P$1),0),3)</f>
        <v>#N/A</v>
      </c>
      <c r="Q23">
        <f t="array" ref="Q23">INDEX($A$1:$C$678,MATCH(1,($A$1:$A$678=$G23)*($B$1:$B$678=Q$1),0),3)</f>
        <v>10.5</v>
      </c>
      <c r="R23" t="e">
        <f t="array" ref="R23">INDEX($A$1:$C$678,MATCH(1,($A$1:$A$678=$G23)*($B$1:$B$678=R$1),0),3)</f>
        <v>#N/A</v>
      </c>
    </row>
    <row r="24" spans="1:18" x14ac:dyDescent="0.25">
      <c r="A24" s="7">
        <v>36</v>
      </c>
      <c r="B24" s="4" t="s">
        <v>566</v>
      </c>
      <c r="C24">
        <v>7.5</v>
      </c>
      <c r="G24" s="7">
        <v>432</v>
      </c>
      <c r="H24">
        <f t="array" ref="H24">INDEX($A$1:$C$678,MATCH(1,($A$1:$A$678=$G24)*($B$1:$B$678=H$1),0),3)</f>
        <v>4</v>
      </c>
      <c r="I24">
        <f t="array" ref="I24">INDEX($A$1:$C$678,MATCH(1,($A$1:$A$678=$G24)*($B$1:$B$678=I$1),0),3)</f>
        <v>9</v>
      </c>
      <c r="J24">
        <f t="array" ref="J24">INDEX($A$1:$C$678,MATCH(1,($A$1:$A$678=$G24)*($B$1:$B$678=J$1),0),3)</f>
        <v>9</v>
      </c>
      <c r="K24">
        <f t="array" ref="K24">INDEX($A$1:$C$678,MATCH(1,($A$1:$A$678=$G24)*($B$1:$B$678=K$1),0),3)</f>
        <v>3</v>
      </c>
      <c r="L24">
        <f t="array" ref="L24">INDEX($A$1:$C$678,MATCH(1,($A$1:$A$678=$G24)*($B$1:$B$678=L$1),0),3)</f>
        <v>8</v>
      </c>
      <c r="M24">
        <f t="array" ref="M24">INDEX($A$1:$C$678,MATCH(1,($A$1:$A$678=$G24)*($B$1:$B$678=M$1),0),3)</f>
        <v>12</v>
      </c>
      <c r="N24">
        <f t="array" ref="N24">INDEX($A$1:$C$678,MATCH(1,($A$1:$A$678=$G24)*($B$1:$B$678=N$1),0),3)</f>
        <v>4</v>
      </c>
      <c r="O24">
        <f t="array" ref="O24">INDEX($A$1:$C$678,MATCH(1,($A$1:$A$678=$G24)*($B$1:$B$678=O$1),0),3)</f>
        <v>12</v>
      </c>
      <c r="P24" t="e">
        <f t="array" ref="P24">INDEX($A$1:$C$678,MATCH(1,($A$1:$A$678=$G24)*($B$1:$B$678=P$1),0),3)</f>
        <v>#N/A</v>
      </c>
      <c r="Q24" t="e">
        <f t="array" ref="Q24">INDEX($A$1:$C$678,MATCH(1,($A$1:$A$678=$G24)*($B$1:$B$678=Q$1),0),3)</f>
        <v>#N/A</v>
      </c>
      <c r="R24" t="e">
        <f t="array" ref="R24">INDEX($A$1:$C$678,MATCH(1,($A$1:$A$678=$G24)*($B$1:$B$678=R$1),0),3)</f>
        <v>#N/A</v>
      </c>
    </row>
    <row r="25" spans="1:18" x14ac:dyDescent="0.25">
      <c r="A25" s="7">
        <v>36</v>
      </c>
      <c r="B25" s="6" t="s">
        <v>563</v>
      </c>
      <c r="C25">
        <v>6</v>
      </c>
      <c r="G25" s="7">
        <v>501</v>
      </c>
      <c r="H25">
        <f t="array" ref="H25">INDEX($A$1:$C$678,MATCH(1,($A$1:$A$678=$G25)*($B$1:$B$678=H$1),0),3)</f>
        <v>4</v>
      </c>
      <c r="I25">
        <f t="array" ref="I25">INDEX($A$1:$C$678,MATCH(1,($A$1:$A$678=$G25)*($B$1:$B$678=I$1),0),3)</f>
        <v>9</v>
      </c>
      <c r="J25">
        <f t="array" ref="J25">INDEX($A$1:$C$678,MATCH(1,($A$1:$A$678=$G25)*($B$1:$B$678=J$1),0),3)</f>
        <v>10.5</v>
      </c>
      <c r="K25">
        <f t="array" ref="K25">INDEX($A$1:$C$678,MATCH(1,($A$1:$A$678=$G25)*($B$1:$B$678=K$1),0),3)</f>
        <v>4</v>
      </c>
      <c r="L25">
        <f t="array" ref="L25">INDEX($A$1:$C$678,MATCH(1,($A$1:$A$678=$G25)*($B$1:$B$678=L$1),0),3)</f>
        <v>7</v>
      </c>
      <c r="M25">
        <f t="array" ref="M25">INDEX($A$1:$C$678,MATCH(1,($A$1:$A$678=$G25)*($B$1:$B$678=M$1),0),3)</f>
        <v>12</v>
      </c>
      <c r="N25">
        <f t="array" ref="N25">INDEX($A$1:$C$678,MATCH(1,($A$1:$A$678=$G25)*($B$1:$B$678=N$1),0),3)</f>
        <v>6</v>
      </c>
      <c r="O25" t="e">
        <f t="array" ref="O25">INDEX($A$1:$C$678,MATCH(1,($A$1:$A$678=$G25)*($B$1:$B$678=O$1),0),3)</f>
        <v>#N/A</v>
      </c>
      <c r="P25" t="e">
        <f t="array" ref="P25">INDEX($A$1:$C$678,MATCH(1,($A$1:$A$678=$G25)*($B$1:$B$678=P$1),0),3)</f>
        <v>#N/A</v>
      </c>
      <c r="Q25">
        <f t="array" ref="Q25">INDEX($A$1:$C$678,MATCH(1,($A$1:$A$678=$G25)*($B$1:$B$678=Q$1),0),3)</f>
        <v>7.5</v>
      </c>
      <c r="R25" t="e">
        <f t="array" ref="R25">INDEX($A$1:$C$678,MATCH(1,($A$1:$A$678=$G25)*($B$1:$B$678=R$1),0),3)</f>
        <v>#N/A</v>
      </c>
    </row>
    <row r="26" spans="1:18" x14ac:dyDescent="0.25">
      <c r="A26" s="7">
        <v>36</v>
      </c>
      <c r="B26" s="4" t="s">
        <v>565</v>
      </c>
      <c r="C26">
        <v>9</v>
      </c>
      <c r="G26" s="7">
        <v>511</v>
      </c>
      <c r="H26">
        <f t="array" ref="H26">INDEX($A$1:$C$678,MATCH(1,($A$1:$A$678=$G26)*($B$1:$B$678=H$1),0),3)</f>
        <v>4</v>
      </c>
      <c r="I26">
        <f t="array" ref="I26">INDEX($A$1:$C$678,MATCH(1,($A$1:$A$678=$G26)*($B$1:$B$678=I$1),0),3)</f>
        <v>6</v>
      </c>
      <c r="J26">
        <f t="array" ref="J26">INDEX($A$1:$C$678,MATCH(1,($A$1:$A$678=$G26)*($B$1:$B$678=J$1),0),3)</f>
        <v>12</v>
      </c>
      <c r="K26">
        <f t="array" ref="K26">INDEX($A$1:$C$678,MATCH(1,($A$1:$A$678=$G26)*($B$1:$B$678=K$1),0),3)</f>
        <v>4</v>
      </c>
      <c r="L26">
        <f t="array" ref="L26">INDEX($A$1:$C$678,MATCH(1,($A$1:$A$678=$G26)*($B$1:$B$678=L$1),0),3)</f>
        <v>7</v>
      </c>
      <c r="M26">
        <f t="array" ref="M26">INDEX($A$1:$C$678,MATCH(1,($A$1:$A$678=$G26)*($B$1:$B$678=M$1),0),3)</f>
        <v>6</v>
      </c>
      <c r="N26">
        <f t="array" ref="N26">INDEX($A$1:$C$678,MATCH(1,($A$1:$A$678=$G26)*($B$1:$B$678=N$1),0),3)</f>
        <v>6</v>
      </c>
      <c r="O26" t="e">
        <f t="array" ref="O26">INDEX($A$1:$C$678,MATCH(1,($A$1:$A$678=$G26)*($B$1:$B$678=O$1),0),3)</f>
        <v>#N/A</v>
      </c>
      <c r="P26" t="e">
        <f t="array" ref="P26">INDEX($A$1:$C$678,MATCH(1,($A$1:$A$678=$G26)*($B$1:$B$678=P$1),0),3)</f>
        <v>#N/A</v>
      </c>
      <c r="Q26" t="e">
        <f t="array" ref="Q26">INDEX($A$1:$C$678,MATCH(1,($A$1:$A$678=$G26)*($B$1:$B$678=Q$1),0),3)</f>
        <v>#N/A</v>
      </c>
      <c r="R26">
        <f t="array" ref="R26">INDEX($A$1:$C$678,MATCH(1,($A$1:$A$678=$G26)*($B$1:$B$678=R$1),0),3)</f>
        <v>12</v>
      </c>
    </row>
    <row r="27" spans="1:18" x14ac:dyDescent="0.25">
      <c r="A27" s="7">
        <v>36</v>
      </c>
      <c r="B27" s="6" t="s">
        <v>564</v>
      </c>
      <c r="C27">
        <v>4</v>
      </c>
      <c r="G27" s="7">
        <v>524</v>
      </c>
      <c r="H27">
        <f t="array" ref="H27">INDEX($A$1:$C$678,MATCH(1,($A$1:$A$678=$G27)*($B$1:$B$678=H$1),0),3)</f>
        <v>4</v>
      </c>
      <c r="I27">
        <f t="array" ref="I27">INDEX($A$1:$C$678,MATCH(1,($A$1:$A$678=$G27)*($B$1:$B$678=I$1),0),3)</f>
        <v>9</v>
      </c>
      <c r="J27">
        <f t="array" ref="J27">INDEX($A$1:$C$678,MATCH(1,($A$1:$A$678=$G27)*($B$1:$B$678=J$1),0),3)</f>
        <v>10.5</v>
      </c>
      <c r="K27">
        <f t="array" ref="K27">INDEX($A$1:$C$678,MATCH(1,($A$1:$A$678=$G27)*($B$1:$B$678=K$1),0),3)</f>
        <v>4</v>
      </c>
      <c r="L27">
        <f t="array" ref="L27">INDEX($A$1:$C$678,MATCH(1,($A$1:$A$678=$G27)*($B$1:$B$678=L$1),0),3)</f>
        <v>7</v>
      </c>
      <c r="M27">
        <f t="array" ref="M27">INDEX($A$1:$C$678,MATCH(1,($A$1:$A$678=$G27)*($B$1:$B$678=M$1),0),3)</f>
        <v>10.5</v>
      </c>
      <c r="N27">
        <f t="array" ref="N27">INDEX($A$1:$C$678,MATCH(1,($A$1:$A$678=$G27)*($B$1:$B$678=N$1),0),3)</f>
        <v>6</v>
      </c>
      <c r="O27" t="e">
        <f t="array" ref="O27">INDEX($A$1:$C$678,MATCH(1,($A$1:$A$678=$G27)*($B$1:$B$678=O$1),0),3)</f>
        <v>#N/A</v>
      </c>
      <c r="P27" t="e">
        <f t="array" ref="P27">INDEX($A$1:$C$678,MATCH(1,($A$1:$A$678=$G27)*($B$1:$B$678=P$1),0),3)</f>
        <v>#N/A</v>
      </c>
      <c r="Q27">
        <f t="array" ref="Q27">INDEX($A$1:$C$678,MATCH(1,($A$1:$A$678=$G27)*($B$1:$B$678=Q$1),0),3)</f>
        <v>9</v>
      </c>
      <c r="R27" t="e">
        <f t="array" ref="R27">INDEX($A$1:$C$678,MATCH(1,($A$1:$A$678=$G27)*($B$1:$B$678=R$1),0),3)</f>
        <v>#N/A</v>
      </c>
    </row>
    <row r="28" spans="1:18" x14ac:dyDescent="0.25">
      <c r="A28" s="7">
        <v>36</v>
      </c>
      <c r="B28" s="4" t="s">
        <v>561</v>
      </c>
      <c r="C28">
        <v>12</v>
      </c>
      <c r="G28" s="7">
        <v>555</v>
      </c>
      <c r="H28">
        <f t="array" ref="H28">INDEX($A$1:$C$678,MATCH(1,($A$1:$A$678=$G28)*($B$1:$B$678=H$1),0),3)</f>
        <v>4</v>
      </c>
      <c r="I28">
        <f t="array" ref="I28">INDEX($A$1:$C$678,MATCH(1,($A$1:$A$678=$G28)*($B$1:$B$678=I$1),0),3)</f>
        <v>6</v>
      </c>
      <c r="J28">
        <f t="array" ref="J28">INDEX($A$1:$C$678,MATCH(1,($A$1:$A$678=$G28)*($B$1:$B$678=J$1),0),3)</f>
        <v>9</v>
      </c>
      <c r="K28">
        <f t="array" ref="K28">INDEX($A$1:$C$678,MATCH(1,($A$1:$A$678=$G28)*($B$1:$B$678=K$1),0),3)</f>
        <v>4</v>
      </c>
      <c r="L28">
        <f t="array" ref="L28">INDEX($A$1:$C$678,MATCH(1,($A$1:$A$678=$G28)*($B$1:$B$678=L$1),0),3)</f>
        <v>7</v>
      </c>
      <c r="M28">
        <f t="array" ref="M28">INDEX($A$1:$C$678,MATCH(1,($A$1:$A$678=$G28)*($B$1:$B$678=M$1),0),3)</f>
        <v>9</v>
      </c>
      <c r="N28">
        <f t="array" ref="N28">INDEX($A$1:$C$678,MATCH(1,($A$1:$A$678=$G28)*($B$1:$B$678=N$1),0),3)</f>
        <v>4</v>
      </c>
      <c r="O28" t="e">
        <f t="array" ref="O28">INDEX($A$1:$C$678,MATCH(1,($A$1:$A$678=$G28)*($B$1:$B$678=O$1),0),3)</f>
        <v>#N/A</v>
      </c>
      <c r="P28" t="e">
        <f t="array" ref="P28">INDEX($A$1:$C$678,MATCH(1,($A$1:$A$678=$G28)*($B$1:$B$678=P$1),0),3)</f>
        <v>#N/A</v>
      </c>
      <c r="Q28">
        <f t="array" ref="Q28">INDEX($A$1:$C$678,MATCH(1,($A$1:$A$678=$G28)*($B$1:$B$678=Q$1),0),3)</f>
        <v>6</v>
      </c>
      <c r="R28" t="e">
        <f t="array" ref="R28">INDEX($A$1:$C$678,MATCH(1,($A$1:$A$678=$G28)*($B$1:$B$678=R$1),0),3)</f>
        <v>#N/A</v>
      </c>
    </row>
    <row r="29" spans="1:18" x14ac:dyDescent="0.25">
      <c r="A29" s="7">
        <v>36</v>
      </c>
      <c r="B29" s="6" t="s">
        <v>554</v>
      </c>
      <c r="C29">
        <v>4</v>
      </c>
      <c r="G29" s="7">
        <v>676</v>
      </c>
      <c r="H29">
        <f t="array" ref="H29">INDEX($A$1:$C$678,MATCH(1,($A$1:$A$678=$G29)*($B$1:$B$678=H$1),0),3)</f>
        <v>4</v>
      </c>
      <c r="I29">
        <f t="array" ref="I29">INDEX($A$1:$C$678,MATCH(1,($A$1:$A$678=$G29)*($B$1:$B$678=I$1),0),3)</f>
        <v>6</v>
      </c>
      <c r="J29">
        <f t="array" ref="J29">INDEX($A$1:$C$678,MATCH(1,($A$1:$A$678=$G29)*($B$1:$B$678=J$1),0),3)</f>
        <v>6</v>
      </c>
      <c r="K29">
        <f t="array" ref="K29">INDEX($A$1:$C$678,MATCH(1,($A$1:$A$678=$G29)*($B$1:$B$678=K$1),0),3)</f>
        <v>4</v>
      </c>
      <c r="L29">
        <f t="array" ref="L29">INDEX($A$1:$C$678,MATCH(1,($A$1:$A$678=$G29)*($B$1:$B$678=L$1),0),3)</f>
        <v>7</v>
      </c>
      <c r="M29">
        <f t="array" ref="M29">INDEX($A$1:$C$678,MATCH(1,($A$1:$A$678=$G29)*($B$1:$B$678=M$1),0),3)</f>
        <v>12</v>
      </c>
      <c r="N29">
        <f t="array" ref="N29">INDEX($A$1:$C$678,MATCH(1,($A$1:$A$678=$G29)*($B$1:$B$678=N$1),0),3)</f>
        <v>5</v>
      </c>
      <c r="O29" t="e">
        <f t="array" ref="O29">INDEX($A$1:$C$678,MATCH(1,($A$1:$A$678=$G29)*($B$1:$B$678=O$1),0),3)</f>
        <v>#N/A</v>
      </c>
      <c r="P29" t="e">
        <f t="array" ref="P29">INDEX($A$1:$C$678,MATCH(1,($A$1:$A$678=$G29)*($B$1:$B$678=P$1),0),3)</f>
        <v>#N/A</v>
      </c>
      <c r="Q29">
        <f t="array" ref="Q29">INDEX($A$1:$C$678,MATCH(1,($A$1:$A$678=$G29)*($B$1:$B$678=Q$1),0),3)</f>
        <v>7.5</v>
      </c>
      <c r="R29" t="e">
        <f t="array" ref="R29">INDEX($A$1:$C$678,MATCH(1,($A$1:$A$678=$G29)*($B$1:$B$678=R$1),0),3)</f>
        <v>#N/A</v>
      </c>
    </row>
    <row r="30" spans="1:18" x14ac:dyDescent="0.25">
      <c r="A30" s="7">
        <v>39</v>
      </c>
      <c r="B30" s="4" t="s">
        <v>550</v>
      </c>
      <c r="C30">
        <v>4</v>
      </c>
      <c r="G30" s="7">
        <v>707</v>
      </c>
      <c r="H30">
        <f t="array" ref="H30">INDEX($A$1:$C$678,MATCH(1,($A$1:$A$678=$G30)*($B$1:$B$678=H$1),0),3)</f>
        <v>4</v>
      </c>
      <c r="I30">
        <f t="array" ref="I30">INDEX($A$1:$C$678,MATCH(1,($A$1:$A$678=$G30)*($B$1:$B$678=I$1),0),3)</f>
        <v>12</v>
      </c>
      <c r="J30">
        <f t="array" ref="J30">INDEX($A$1:$C$678,MATCH(1,($A$1:$A$678=$G30)*($B$1:$B$678=J$1),0),3)</f>
        <v>10.5</v>
      </c>
      <c r="K30">
        <f t="array" ref="K30">INDEX($A$1:$C$678,MATCH(1,($A$1:$A$678=$G30)*($B$1:$B$678=K$1),0),3)</f>
        <v>4</v>
      </c>
      <c r="L30">
        <f t="array" ref="L30">INDEX($A$1:$C$678,MATCH(1,($A$1:$A$678=$G30)*($B$1:$B$678=L$1),0),3)</f>
        <v>7</v>
      </c>
      <c r="M30">
        <f t="array" ref="M30">INDEX($A$1:$C$678,MATCH(1,($A$1:$A$678=$G30)*($B$1:$B$678=M$1),0),3)</f>
        <v>12</v>
      </c>
      <c r="N30">
        <f t="array" ref="N30">INDEX($A$1:$C$678,MATCH(1,($A$1:$A$678=$G30)*($B$1:$B$678=N$1),0),3)</f>
        <v>7</v>
      </c>
      <c r="O30" t="e">
        <f t="array" ref="O30">INDEX($A$1:$C$678,MATCH(1,($A$1:$A$678=$G30)*($B$1:$B$678=O$1),0),3)</f>
        <v>#N/A</v>
      </c>
      <c r="P30" t="e">
        <f t="array" ref="P30">INDEX($A$1:$C$678,MATCH(1,($A$1:$A$678=$G30)*($B$1:$B$678=P$1),0),3)</f>
        <v>#N/A</v>
      </c>
      <c r="Q30">
        <f t="array" ref="Q30">INDEX($A$1:$C$678,MATCH(1,($A$1:$A$678=$G30)*($B$1:$B$678=Q$1),0),3)</f>
        <v>9</v>
      </c>
      <c r="R30" t="e">
        <f t="array" ref="R30">INDEX($A$1:$C$678,MATCH(1,($A$1:$A$678=$G30)*($B$1:$B$678=R$1),0),3)</f>
        <v>#N/A</v>
      </c>
    </row>
    <row r="31" spans="1:18" x14ac:dyDescent="0.25">
      <c r="A31" s="7">
        <v>39</v>
      </c>
      <c r="B31" s="4" t="s">
        <v>566</v>
      </c>
      <c r="C31">
        <v>9</v>
      </c>
      <c r="G31" s="7">
        <v>754</v>
      </c>
      <c r="H31">
        <f t="array" ref="H31">INDEX($A$1:$C$678,MATCH(1,($A$1:$A$678=$G31)*($B$1:$B$678=H$1),0),3)</f>
        <v>4</v>
      </c>
      <c r="I31">
        <f t="array" ref="I31">INDEX($A$1:$C$678,MATCH(1,($A$1:$A$678=$G31)*($B$1:$B$678=I$1),0),3)</f>
        <v>7.5</v>
      </c>
      <c r="J31">
        <f t="array" ref="J31">INDEX($A$1:$C$678,MATCH(1,($A$1:$A$678=$G31)*($B$1:$B$678=J$1),0),3)</f>
        <v>12</v>
      </c>
      <c r="K31">
        <f t="array" ref="K31">INDEX($A$1:$C$678,MATCH(1,($A$1:$A$678=$G31)*($B$1:$B$678=K$1),0),3)</f>
        <v>4</v>
      </c>
      <c r="L31">
        <f t="array" ref="L31">INDEX($A$1:$C$678,MATCH(1,($A$1:$A$678=$G31)*($B$1:$B$678=L$1),0),3)</f>
        <v>8</v>
      </c>
      <c r="M31">
        <f t="array" ref="M31">INDEX($A$1:$C$678,MATCH(1,($A$1:$A$678=$G31)*($B$1:$B$678=M$1),0),3)</f>
        <v>12</v>
      </c>
      <c r="N31">
        <f t="array" ref="N31">INDEX($A$1:$C$678,MATCH(1,($A$1:$A$678=$G31)*($B$1:$B$678=N$1),0),3)</f>
        <v>5</v>
      </c>
      <c r="O31" t="e">
        <f t="array" ref="O31">INDEX($A$1:$C$678,MATCH(1,($A$1:$A$678=$G31)*($B$1:$B$678=O$1),0),3)</f>
        <v>#N/A</v>
      </c>
      <c r="P31" t="e">
        <f t="array" ref="P31">INDEX($A$1:$C$678,MATCH(1,($A$1:$A$678=$G31)*($B$1:$B$678=P$1),0),3)</f>
        <v>#N/A</v>
      </c>
      <c r="Q31">
        <f t="array" ref="Q31">INDEX($A$1:$C$678,MATCH(1,($A$1:$A$678=$G31)*($B$1:$B$678=Q$1),0),3)</f>
        <v>10.5</v>
      </c>
      <c r="R31" t="e">
        <f t="array" ref="R31">INDEX($A$1:$C$678,MATCH(1,($A$1:$A$678=$G31)*($B$1:$B$678=R$1),0),3)</f>
        <v>#N/A</v>
      </c>
    </row>
    <row r="32" spans="1:18" x14ac:dyDescent="0.25">
      <c r="A32" s="7">
        <v>39</v>
      </c>
      <c r="B32" s="6" t="s">
        <v>563</v>
      </c>
      <c r="C32">
        <v>7</v>
      </c>
      <c r="G32" s="7">
        <v>769</v>
      </c>
      <c r="H32">
        <f t="array" ref="H32">INDEX($A$1:$C$678,MATCH(1,($A$1:$A$678=$G32)*($B$1:$B$678=H$1),0),3)</f>
        <v>4</v>
      </c>
      <c r="I32">
        <f t="array" ref="I32">INDEX($A$1:$C$678,MATCH(1,($A$1:$A$678=$G32)*($B$1:$B$678=I$1),0),3)</f>
        <v>10.5</v>
      </c>
      <c r="J32">
        <f t="array" ref="J32">INDEX($A$1:$C$678,MATCH(1,($A$1:$A$678=$G32)*($B$1:$B$678=J$1),0),3)</f>
        <v>10.5</v>
      </c>
      <c r="K32">
        <f t="array" ref="K32">INDEX($A$1:$C$678,MATCH(1,($A$1:$A$678=$G32)*($B$1:$B$678=K$1),0),3)</f>
        <v>3</v>
      </c>
      <c r="L32">
        <f t="array" ref="L32">INDEX($A$1:$C$678,MATCH(1,($A$1:$A$678=$G32)*($B$1:$B$678=L$1),0),3)</f>
        <v>8</v>
      </c>
      <c r="M32">
        <f t="array" ref="M32">INDEX($A$1:$C$678,MATCH(1,($A$1:$A$678=$G32)*($B$1:$B$678=M$1),0),3)</f>
        <v>12</v>
      </c>
      <c r="N32">
        <f t="array" ref="N32">INDEX($A$1:$C$678,MATCH(1,($A$1:$A$678=$G32)*($B$1:$B$678=N$1),0),3)</f>
        <v>8</v>
      </c>
      <c r="O32" t="e">
        <f t="array" ref="O32">INDEX($A$1:$C$678,MATCH(1,($A$1:$A$678=$G32)*($B$1:$B$678=O$1),0),3)</f>
        <v>#N/A</v>
      </c>
      <c r="P32" t="e">
        <f t="array" ref="P32">INDEX($A$1:$C$678,MATCH(1,($A$1:$A$678=$G32)*($B$1:$B$678=P$1),0),3)</f>
        <v>#N/A</v>
      </c>
      <c r="Q32">
        <f t="array" ref="Q32">INDEX($A$1:$C$678,MATCH(1,($A$1:$A$678=$G32)*($B$1:$B$678=Q$1),0),3)</f>
        <v>9</v>
      </c>
      <c r="R32" t="e">
        <f t="array" ref="R32">INDEX($A$1:$C$678,MATCH(1,($A$1:$A$678=$G32)*($B$1:$B$678=R$1),0),3)</f>
        <v>#N/A</v>
      </c>
    </row>
    <row r="33" spans="1:18" x14ac:dyDescent="0.25">
      <c r="A33" s="7">
        <v>39</v>
      </c>
      <c r="B33" s="4" t="s">
        <v>565</v>
      </c>
      <c r="C33">
        <v>12</v>
      </c>
      <c r="G33" s="7">
        <v>770</v>
      </c>
      <c r="H33">
        <f t="array" ref="H33">INDEX($A$1:$C$678,MATCH(1,($A$1:$A$678=$G33)*($B$1:$B$678=H$1),0),3)</f>
        <v>4</v>
      </c>
      <c r="I33">
        <f t="array" ref="I33">INDEX($A$1:$C$678,MATCH(1,($A$1:$A$678=$G33)*($B$1:$B$678=I$1),0),3)</f>
        <v>12</v>
      </c>
      <c r="J33">
        <f t="array" ref="J33">INDEX($A$1:$C$678,MATCH(1,($A$1:$A$678=$G33)*($B$1:$B$678=J$1),0),3)</f>
        <v>10.5</v>
      </c>
      <c r="K33">
        <f t="array" ref="K33">INDEX($A$1:$C$678,MATCH(1,($A$1:$A$678=$G33)*($B$1:$B$678=K$1),0),3)</f>
        <v>4</v>
      </c>
      <c r="L33">
        <f t="array" ref="L33">INDEX($A$1:$C$678,MATCH(1,($A$1:$A$678=$G33)*($B$1:$B$678=L$1),0),3)</f>
        <v>7</v>
      </c>
      <c r="M33">
        <f t="array" ref="M33">INDEX($A$1:$C$678,MATCH(1,($A$1:$A$678=$G33)*($B$1:$B$678=M$1),0),3)</f>
        <v>12</v>
      </c>
      <c r="N33">
        <f t="array" ref="N33">INDEX($A$1:$C$678,MATCH(1,($A$1:$A$678=$G33)*($B$1:$B$678=N$1),0),3)</f>
        <v>7</v>
      </c>
      <c r="O33" t="e">
        <f t="array" ref="O33">INDEX($A$1:$C$678,MATCH(1,($A$1:$A$678=$G33)*($B$1:$B$678=O$1),0),3)</f>
        <v>#N/A</v>
      </c>
      <c r="P33" t="e">
        <f t="array" ref="P33">INDEX($A$1:$C$678,MATCH(1,($A$1:$A$678=$G33)*($B$1:$B$678=P$1),0),3)</f>
        <v>#N/A</v>
      </c>
      <c r="Q33">
        <f t="array" ref="Q33">INDEX($A$1:$C$678,MATCH(1,($A$1:$A$678=$G33)*($B$1:$B$678=Q$1),0),3)</f>
        <v>10.5</v>
      </c>
      <c r="R33" t="e">
        <f t="array" ref="R33">INDEX($A$1:$C$678,MATCH(1,($A$1:$A$678=$G33)*($B$1:$B$678=R$1),0),3)</f>
        <v>#N/A</v>
      </c>
    </row>
    <row r="34" spans="1:18" x14ac:dyDescent="0.25">
      <c r="A34" s="7">
        <v>39</v>
      </c>
      <c r="B34" s="6" t="s">
        <v>564</v>
      </c>
      <c r="C34">
        <v>4</v>
      </c>
      <c r="G34" s="7">
        <v>833</v>
      </c>
      <c r="H34">
        <f t="array" ref="H34">INDEX($A$1:$C$678,MATCH(1,($A$1:$A$678=$G34)*($B$1:$B$678=H$1),0),3)</f>
        <v>3</v>
      </c>
      <c r="I34">
        <f t="array" ref="I34">INDEX($A$1:$C$678,MATCH(1,($A$1:$A$678=$G34)*($B$1:$B$678=I$1),0),3)</f>
        <v>6</v>
      </c>
      <c r="J34">
        <f t="array" ref="J34">INDEX($A$1:$C$678,MATCH(1,($A$1:$A$678=$G34)*($B$1:$B$678=J$1),0),3)</f>
        <v>9</v>
      </c>
      <c r="K34">
        <f t="array" ref="K34">INDEX($A$1:$C$678,MATCH(1,($A$1:$A$678=$G34)*($B$1:$B$678=K$1),0),3)</f>
        <v>4</v>
      </c>
      <c r="L34">
        <f t="array" ref="L34">INDEX($A$1:$C$678,MATCH(1,($A$1:$A$678=$G34)*($B$1:$B$678=L$1),0),3)</f>
        <v>7</v>
      </c>
      <c r="M34">
        <f t="array" ref="M34">INDEX($A$1:$C$678,MATCH(1,($A$1:$A$678=$G34)*($B$1:$B$678=M$1),0),3)</f>
        <v>10.5</v>
      </c>
      <c r="N34">
        <f t="array" ref="N34">INDEX($A$1:$C$678,MATCH(1,($A$1:$A$678=$G34)*($B$1:$B$678=N$1),0),3)</f>
        <v>6</v>
      </c>
      <c r="O34" t="e">
        <f t="array" ref="O34">INDEX($A$1:$C$678,MATCH(1,($A$1:$A$678=$G34)*($B$1:$B$678=O$1),0),3)</f>
        <v>#N/A</v>
      </c>
      <c r="P34" t="e">
        <f t="array" ref="P34">INDEX($A$1:$C$678,MATCH(1,($A$1:$A$678=$G34)*($B$1:$B$678=P$1),0),3)</f>
        <v>#N/A</v>
      </c>
      <c r="Q34">
        <f t="array" ref="Q34">INDEX($A$1:$C$678,MATCH(1,($A$1:$A$678=$G34)*($B$1:$B$678=Q$1),0),3)</f>
        <v>6</v>
      </c>
      <c r="R34" t="e">
        <f t="array" ref="R34">INDEX($A$1:$C$678,MATCH(1,($A$1:$A$678=$G34)*($B$1:$B$678=R$1),0),3)</f>
        <v>#N/A</v>
      </c>
    </row>
    <row r="35" spans="1:18" x14ac:dyDescent="0.25">
      <c r="A35" s="7">
        <v>39</v>
      </c>
      <c r="B35" s="4" t="s">
        <v>561</v>
      </c>
      <c r="C35">
        <v>12</v>
      </c>
      <c r="G35" s="7">
        <v>841</v>
      </c>
      <c r="H35">
        <f t="array" ref="H35">INDEX($A$1:$C$678,MATCH(1,($A$1:$A$678=$G35)*($B$1:$B$678=H$1),0),3)</f>
        <v>4</v>
      </c>
      <c r="I35">
        <f t="array" ref="I35">INDEX($A$1:$C$678,MATCH(1,($A$1:$A$678=$G35)*($B$1:$B$678=I$1),0),3)</f>
        <v>12</v>
      </c>
      <c r="J35">
        <f t="array" ref="J35">INDEX($A$1:$C$678,MATCH(1,($A$1:$A$678=$G35)*($B$1:$B$678=J$1),0),3)</f>
        <v>12</v>
      </c>
      <c r="K35">
        <f t="array" ref="K35">INDEX($A$1:$C$678,MATCH(1,($A$1:$A$678=$G35)*($B$1:$B$678=K$1),0),3)</f>
        <v>4</v>
      </c>
      <c r="L35">
        <f t="array" ref="L35">INDEX($A$1:$C$678,MATCH(1,($A$1:$A$678=$G35)*($B$1:$B$678=L$1),0),3)</f>
        <v>6</v>
      </c>
      <c r="M35">
        <f t="array" ref="M35">INDEX($A$1:$C$678,MATCH(1,($A$1:$A$678=$G35)*($B$1:$B$678=M$1),0),3)</f>
        <v>12</v>
      </c>
      <c r="N35">
        <f t="array" ref="N35">INDEX($A$1:$C$678,MATCH(1,($A$1:$A$678=$G35)*($B$1:$B$678=N$1),0),3)</f>
        <v>6</v>
      </c>
      <c r="O35" t="e">
        <f t="array" ref="O35">INDEX($A$1:$C$678,MATCH(1,($A$1:$A$678=$G35)*($B$1:$B$678=O$1),0),3)</f>
        <v>#N/A</v>
      </c>
      <c r="P35" t="e">
        <f t="array" ref="P35">INDEX($A$1:$C$678,MATCH(1,($A$1:$A$678=$G35)*($B$1:$B$678=P$1),0),3)</f>
        <v>#N/A</v>
      </c>
      <c r="Q35">
        <f t="array" ref="Q35">INDEX($A$1:$C$678,MATCH(1,($A$1:$A$678=$G35)*($B$1:$B$678=Q$1),0),3)</f>
        <v>10.5</v>
      </c>
      <c r="R35" t="e">
        <f t="array" ref="R35">INDEX($A$1:$C$678,MATCH(1,($A$1:$A$678=$G35)*($B$1:$B$678=R$1),0),3)</f>
        <v>#N/A</v>
      </c>
    </row>
    <row r="36" spans="1:18" x14ac:dyDescent="0.25">
      <c r="A36" s="7">
        <v>39</v>
      </c>
      <c r="B36" s="6" t="s">
        <v>554</v>
      </c>
      <c r="C36">
        <v>8</v>
      </c>
      <c r="G36" s="7">
        <v>854</v>
      </c>
      <c r="H36">
        <f t="array" ref="H36">INDEX($A$1:$C$678,MATCH(1,($A$1:$A$678=$G36)*($B$1:$B$678=H$1),0),3)</f>
        <v>4</v>
      </c>
      <c r="I36">
        <f t="array" ref="I36">INDEX($A$1:$C$678,MATCH(1,($A$1:$A$678=$G36)*($B$1:$B$678=I$1),0),3)</f>
        <v>9</v>
      </c>
      <c r="J36">
        <f t="array" ref="J36">INDEX($A$1:$C$678,MATCH(1,($A$1:$A$678=$G36)*($B$1:$B$678=J$1),0),3)</f>
        <v>6</v>
      </c>
      <c r="K36">
        <f t="array" ref="K36">INDEX($A$1:$C$678,MATCH(1,($A$1:$A$678=$G36)*($B$1:$B$678=K$1),0),3)</f>
        <v>3</v>
      </c>
      <c r="L36">
        <f t="array" ref="L36">INDEX($A$1:$C$678,MATCH(1,($A$1:$A$678=$G36)*($B$1:$B$678=L$1),0),3)</f>
        <v>7</v>
      </c>
      <c r="M36">
        <f t="array" ref="M36">INDEX($A$1:$C$678,MATCH(1,($A$1:$A$678=$G36)*($B$1:$B$678=M$1),0),3)</f>
        <v>10.5</v>
      </c>
      <c r="N36">
        <f t="array" ref="N36">INDEX($A$1:$C$678,MATCH(1,($A$1:$A$678=$G36)*($B$1:$B$678=N$1),0),3)</f>
        <v>2</v>
      </c>
      <c r="O36" t="e">
        <f t="array" ref="O36">INDEX($A$1:$C$678,MATCH(1,($A$1:$A$678=$G36)*($B$1:$B$678=O$1),0),3)</f>
        <v>#N/A</v>
      </c>
      <c r="P36" t="e">
        <f t="array" ref="P36">INDEX($A$1:$C$678,MATCH(1,($A$1:$A$678=$G36)*($B$1:$B$678=P$1),0),3)</f>
        <v>#N/A</v>
      </c>
      <c r="Q36">
        <f t="array" ref="Q36">INDEX($A$1:$C$678,MATCH(1,($A$1:$A$678=$G36)*($B$1:$B$678=Q$1),0),3)</f>
        <v>10.5</v>
      </c>
      <c r="R36" t="e">
        <f t="array" ref="R36">INDEX($A$1:$C$678,MATCH(1,($A$1:$A$678=$G36)*($B$1:$B$678=R$1),0),3)</f>
        <v>#N/A</v>
      </c>
    </row>
    <row r="37" spans="1:18" x14ac:dyDescent="0.25">
      <c r="A37" s="7">
        <v>62</v>
      </c>
      <c r="B37" s="4" t="s">
        <v>550</v>
      </c>
      <c r="C37">
        <v>4</v>
      </c>
      <c r="G37" s="7">
        <v>855</v>
      </c>
      <c r="H37">
        <f t="array" ref="H37">INDEX($A$1:$C$678,MATCH(1,($A$1:$A$678=$G37)*($B$1:$B$678=H$1),0),3)</f>
        <v>4</v>
      </c>
      <c r="I37">
        <f t="array" ref="I37">INDEX($A$1:$C$678,MATCH(1,($A$1:$A$678=$G37)*($B$1:$B$678=I$1),0),3)</f>
        <v>10.5</v>
      </c>
      <c r="J37">
        <f t="array" ref="J37">INDEX($A$1:$C$678,MATCH(1,($A$1:$A$678=$G37)*($B$1:$B$678=J$1),0),3)</f>
        <v>10.5</v>
      </c>
      <c r="K37">
        <f t="array" ref="K37">INDEX($A$1:$C$678,MATCH(1,($A$1:$A$678=$G37)*($B$1:$B$678=K$1),0),3)</f>
        <v>4</v>
      </c>
      <c r="L37">
        <f t="array" ref="L37">INDEX($A$1:$C$678,MATCH(1,($A$1:$A$678=$G37)*($B$1:$B$678=L$1),0),3)</f>
        <v>7</v>
      </c>
      <c r="M37">
        <f t="array" ref="M37">INDEX($A$1:$C$678,MATCH(1,($A$1:$A$678=$G37)*($B$1:$B$678=M$1),0),3)</f>
        <v>12</v>
      </c>
      <c r="N37">
        <f t="array" ref="N37">INDEX($A$1:$C$678,MATCH(1,($A$1:$A$678=$G37)*($B$1:$B$678=N$1),0),3)</f>
        <v>6</v>
      </c>
      <c r="O37" t="e">
        <f t="array" ref="O37">INDEX($A$1:$C$678,MATCH(1,($A$1:$A$678=$G37)*($B$1:$B$678=O$1),0),3)</f>
        <v>#N/A</v>
      </c>
      <c r="P37" t="e">
        <f t="array" ref="P37">INDEX($A$1:$C$678,MATCH(1,($A$1:$A$678=$G37)*($B$1:$B$678=P$1),0),3)</f>
        <v>#N/A</v>
      </c>
      <c r="Q37">
        <f t="array" ref="Q37">INDEX($A$1:$C$678,MATCH(1,($A$1:$A$678=$G37)*($B$1:$B$678=Q$1),0),3)</f>
        <v>10.5</v>
      </c>
      <c r="R37" t="e">
        <f t="array" ref="R37">INDEX($A$1:$C$678,MATCH(1,($A$1:$A$678=$G37)*($B$1:$B$678=R$1),0),3)</f>
        <v>#N/A</v>
      </c>
    </row>
    <row r="38" spans="1:18" x14ac:dyDescent="0.25">
      <c r="A38" s="7">
        <v>62</v>
      </c>
      <c r="B38" s="4" t="s">
        <v>566</v>
      </c>
      <c r="C38">
        <v>3</v>
      </c>
      <c r="G38" s="7">
        <v>863</v>
      </c>
      <c r="H38">
        <f t="array" ref="H38">INDEX($A$1:$C$678,MATCH(1,($A$1:$A$678=$G38)*($B$1:$B$678=H$1),0),3)</f>
        <v>4</v>
      </c>
      <c r="I38">
        <f t="array" ref="I38">INDEX($A$1:$C$678,MATCH(1,($A$1:$A$678=$G38)*($B$1:$B$678=I$1),0),3)</f>
        <v>12</v>
      </c>
      <c r="J38">
        <f t="array" ref="J38">INDEX($A$1:$C$678,MATCH(1,($A$1:$A$678=$G38)*($B$1:$B$678=J$1),0),3)</f>
        <v>12</v>
      </c>
      <c r="K38">
        <f t="array" ref="K38">INDEX($A$1:$C$678,MATCH(1,($A$1:$A$678=$G38)*($B$1:$B$678=K$1),0),3)</f>
        <v>3</v>
      </c>
      <c r="L38">
        <f t="array" ref="L38">INDEX($A$1:$C$678,MATCH(1,($A$1:$A$678=$G38)*($B$1:$B$678=L$1),0),3)</f>
        <v>8</v>
      </c>
      <c r="M38">
        <f t="array" ref="M38">INDEX($A$1:$C$678,MATCH(1,($A$1:$A$678=$G38)*($B$1:$B$678=M$1),0),3)</f>
        <v>12</v>
      </c>
      <c r="N38">
        <f t="array" ref="N38">INDEX($A$1:$C$678,MATCH(1,($A$1:$A$678=$G38)*($B$1:$B$678=N$1),0),3)</f>
        <v>7</v>
      </c>
      <c r="O38" t="e">
        <f t="array" ref="O38">INDEX($A$1:$C$678,MATCH(1,($A$1:$A$678=$G38)*($B$1:$B$678=O$1),0),3)</f>
        <v>#N/A</v>
      </c>
      <c r="P38" t="e">
        <f t="array" ref="P38">INDEX($A$1:$C$678,MATCH(1,($A$1:$A$678=$G38)*($B$1:$B$678=P$1),0),3)</f>
        <v>#N/A</v>
      </c>
      <c r="Q38">
        <f t="array" ref="Q38">INDEX($A$1:$C$678,MATCH(1,($A$1:$A$678=$G38)*($B$1:$B$678=Q$1),0),3)</f>
        <v>10.5</v>
      </c>
      <c r="R38" t="e">
        <f t="array" ref="R38">INDEX($A$1:$C$678,MATCH(1,($A$1:$A$678=$G38)*($B$1:$B$678=R$1),0),3)</f>
        <v>#N/A</v>
      </c>
    </row>
    <row r="39" spans="1:18" x14ac:dyDescent="0.25">
      <c r="A39" s="7">
        <v>62</v>
      </c>
      <c r="B39" s="6" t="s">
        <v>563</v>
      </c>
      <c r="C39">
        <v>8</v>
      </c>
      <c r="G39" s="7">
        <v>874</v>
      </c>
      <c r="H39">
        <f t="array" ref="H39">INDEX($A$1:$C$678,MATCH(1,($A$1:$A$678=$G39)*($B$1:$B$678=H$1),0),3)</f>
        <v>4</v>
      </c>
      <c r="I39">
        <f t="array" ref="I39">INDEX($A$1:$C$678,MATCH(1,($A$1:$A$678=$G39)*($B$1:$B$678=I$1),0),3)</f>
        <v>12</v>
      </c>
      <c r="J39">
        <f t="array" ref="J39">INDEX($A$1:$C$678,MATCH(1,($A$1:$A$678=$G39)*($B$1:$B$678=J$1),0),3)</f>
        <v>10.5</v>
      </c>
      <c r="K39">
        <f t="array" ref="K39">INDEX($A$1:$C$678,MATCH(1,($A$1:$A$678=$G39)*($B$1:$B$678=K$1),0),3)</f>
        <v>3</v>
      </c>
      <c r="L39">
        <f t="array" ref="L39">INDEX($A$1:$C$678,MATCH(1,($A$1:$A$678=$G39)*($B$1:$B$678=L$1),0),3)</f>
        <v>7</v>
      </c>
      <c r="M39">
        <f t="array" ref="M39">INDEX($A$1:$C$678,MATCH(1,($A$1:$A$678=$G39)*($B$1:$B$678=M$1),0),3)</f>
        <v>12</v>
      </c>
      <c r="N39">
        <f t="array" ref="N39">INDEX($A$1:$C$678,MATCH(1,($A$1:$A$678=$G39)*($B$1:$B$678=N$1),0),3)</f>
        <v>5</v>
      </c>
      <c r="O39" t="e">
        <f t="array" ref="O39">INDEX($A$1:$C$678,MATCH(1,($A$1:$A$678=$G39)*($B$1:$B$678=O$1),0),3)</f>
        <v>#N/A</v>
      </c>
      <c r="P39" t="e">
        <f t="array" ref="P39">INDEX($A$1:$C$678,MATCH(1,($A$1:$A$678=$G39)*($B$1:$B$678=P$1),0),3)</f>
        <v>#N/A</v>
      </c>
      <c r="Q39">
        <f t="array" ref="Q39">INDEX($A$1:$C$678,MATCH(1,($A$1:$A$678=$G39)*($B$1:$B$678=Q$1),0),3)</f>
        <v>10.5</v>
      </c>
      <c r="R39" t="e">
        <f t="array" ref="R39">INDEX($A$1:$C$678,MATCH(1,($A$1:$A$678=$G39)*($B$1:$B$678=R$1),0),3)</f>
        <v>#N/A</v>
      </c>
    </row>
    <row r="40" spans="1:18" x14ac:dyDescent="0.25">
      <c r="A40" s="7">
        <v>62</v>
      </c>
      <c r="B40" s="4" t="s">
        <v>565</v>
      </c>
      <c r="C40">
        <v>9</v>
      </c>
      <c r="G40" s="7">
        <v>879</v>
      </c>
      <c r="H40">
        <f t="array" ref="H40">INDEX($A$1:$C$678,MATCH(1,($A$1:$A$678=$G40)*($B$1:$B$678=H$1),0),3)</f>
        <v>4</v>
      </c>
      <c r="I40">
        <f t="array" ref="I40">INDEX($A$1:$C$678,MATCH(1,($A$1:$A$678=$G40)*($B$1:$B$678=I$1),0),3)</f>
        <v>10.5</v>
      </c>
      <c r="J40">
        <f t="array" ref="J40">INDEX($A$1:$C$678,MATCH(1,($A$1:$A$678=$G40)*($B$1:$B$678=J$1),0),3)</f>
        <v>12</v>
      </c>
      <c r="K40">
        <f t="array" ref="K40">INDEX($A$1:$C$678,MATCH(1,($A$1:$A$678=$G40)*($B$1:$B$678=K$1),0),3)</f>
        <v>3</v>
      </c>
      <c r="L40">
        <f t="array" ref="L40">INDEX($A$1:$C$678,MATCH(1,($A$1:$A$678=$G40)*($B$1:$B$678=L$1),0),3)</f>
        <v>6</v>
      </c>
      <c r="M40">
        <f t="array" ref="M40">INDEX($A$1:$C$678,MATCH(1,($A$1:$A$678=$G40)*($B$1:$B$678=M$1),0),3)</f>
        <v>12</v>
      </c>
      <c r="N40">
        <f t="array" ref="N40">INDEX($A$1:$C$678,MATCH(1,($A$1:$A$678=$G40)*($B$1:$B$678=N$1),0),3)</f>
        <v>6</v>
      </c>
      <c r="O40" t="e">
        <f t="array" ref="O40">INDEX($A$1:$C$678,MATCH(1,($A$1:$A$678=$G40)*($B$1:$B$678=O$1),0),3)</f>
        <v>#N/A</v>
      </c>
      <c r="P40" t="e">
        <f t="array" ref="P40">INDEX($A$1:$C$678,MATCH(1,($A$1:$A$678=$G40)*($B$1:$B$678=P$1),0),3)</f>
        <v>#N/A</v>
      </c>
      <c r="Q40">
        <f t="array" ref="Q40">INDEX($A$1:$C$678,MATCH(1,($A$1:$A$678=$G40)*($B$1:$B$678=Q$1),0),3)</f>
        <v>10.5</v>
      </c>
      <c r="R40" t="e">
        <f t="array" ref="R40">INDEX($A$1:$C$678,MATCH(1,($A$1:$A$678=$G40)*($B$1:$B$678=R$1),0),3)</f>
        <v>#N/A</v>
      </c>
    </row>
    <row r="41" spans="1:18" x14ac:dyDescent="0.25">
      <c r="A41" s="7">
        <v>62</v>
      </c>
      <c r="B41" s="6" t="s">
        <v>564</v>
      </c>
      <c r="C41">
        <v>4</v>
      </c>
      <c r="G41" s="7">
        <v>924</v>
      </c>
      <c r="H41">
        <f t="array" ref="H41">INDEX($A$1:$C$678,MATCH(1,($A$1:$A$678=$G41)*($B$1:$B$678=H$1),0),3)</f>
        <v>4</v>
      </c>
      <c r="I41">
        <f t="array" ref="I41">INDEX($A$1:$C$678,MATCH(1,($A$1:$A$678=$G41)*($B$1:$B$678=I$1),0),3)</f>
        <v>9</v>
      </c>
      <c r="J41">
        <f t="array" ref="J41">INDEX($A$1:$C$678,MATCH(1,($A$1:$A$678=$G41)*($B$1:$B$678=J$1),0),3)</f>
        <v>7.5</v>
      </c>
      <c r="K41">
        <f t="array" ref="K41">INDEX($A$1:$C$678,MATCH(1,($A$1:$A$678=$G41)*($B$1:$B$678=K$1),0),3)</f>
        <v>3</v>
      </c>
      <c r="L41">
        <f t="array" ref="L41">INDEX($A$1:$C$678,MATCH(1,($A$1:$A$678=$G41)*($B$1:$B$678=L$1),0),3)</f>
        <v>8</v>
      </c>
      <c r="M41">
        <f t="array" ref="M41">INDEX($A$1:$C$678,MATCH(1,($A$1:$A$678=$G41)*($B$1:$B$678=M$1),0),3)</f>
        <v>12</v>
      </c>
      <c r="N41">
        <f t="array" ref="N41">INDEX($A$1:$C$678,MATCH(1,($A$1:$A$678=$G41)*($B$1:$B$678=N$1),0),3)</f>
        <v>8</v>
      </c>
      <c r="O41" t="e">
        <f t="array" ref="O41">INDEX($A$1:$C$678,MATCH(1,($A$1:$A$678=$G41)*($B$1:$B$678=O$1),0),3)</f>
        <v>#N/A</v>
      </c>
      <c r="P41" t="e">
        <f t="array" ref="P41">INDEX($A$1:$C$678,MATCH(1,($A$1:$A$678=$G41)*($B$1:$B$678=P$1),0),3)</f>
        <v>#N/A</v>
      </c>
      <c r="Q41">
        <f t="array" ref="Q41">INDEX($A$1:$C$678,MATCH(1,($A$1:$A$678=$G41)*($B$1:$B$678=Q$1),0),3)</f>
        <v>9</v>
      </c>
      <c r="R41" t="e">
        <f t="array" ref="R41">INDEX($A$1:$C$678,MATCH(1,($A$1:$A$678=$G41)*($B$1:$B$678=R$1),0),3)</f>
        <v>#N/A</v>
      </c>
    </row>
    <row r="42" spans="1:18" x14ac:dyDescent="0.25">
      <c r="A42" s="7">
        <v>62</v>
      </c>
      <c r="B42" s="4" t="s">
        <v>561</v>
      </c>
      <c r="C42">
        <v>12</v>
      </c>
      <c r="G42" s="7">
        <v>972</v>
      </c>
      <c r="H42">
        <f t="array" ref="H42">INDEX($A$1:$C$678,MATCH(1,($A$1:$A$678=$G42)*($B$1:$B$678=H$1),0),3)</f>
        <v>3.5</v>
      </c>
      <c r="I42">
        <f t="array" ref="I42">INDEX($A$1:$C$678,MATCH(1,($A$1:$A$678=$G42)*($B$1:$B$678=I$1),0),3)</f>
        <v>0</v>
      </c>
      <c r="J42">
        <f t="array" ref="J42">INDEX($A$1:$C$678,MATCH(1,($A$1:$A$678=$G42)*($B$1:$B$678=J$1),0),3)</f>
        <v>9</v>
      </c>
      <c r="K42">
        <f t="array" ref="K42">INDEX($A$1:$C$678,MATCH(1,($A$1:$A$678=$G42)*($B$1:$B$678=K$1),0),3)</f>
        <v>4</v>
      </c>
      <c r="L42">
        <f t="array" ref="L42">INDEX($A$1:$C$678,MATCH(1,($A$1:$A$678=$G42)*($B$1:$B$678=L$1),0),3)</f>
        <v>6</v>
      </c>
      <c r="M42">
        <f t="array" ref="M42">INDEX($A$1:$C$678,MATCH(1,($A$1:$A$678=$G42)*($B$1:$B$678=M$1),0),3)</f>
        <v>6</v>
      </c>
      <c r="N42">
        <f t="array" ref="N42">INDEX($A$1:$C$678,MATCH(1,($A$1:$A$678=$G42)*($B$1:$B$678=N$1),0),3)</f>
        <v>4</v>
      </c>
      <c r="O42" t="e">
        <f t="array" ref="O42">INDEX($A$1:$C$678,MATCH(1,($A$1:$A$678=$G42)*($B$1:$B$678=O$1),0),3)</f>
        <v>#N/A</v>
      </c>
      <c r="P42" t="e">
        <f t="array" ref="P42">INDEX($A$1:$C$678,MATCH(1,($A$1:$A$678=$G42)*($B$1:$B$678=P$1),0),3)</f>
        <v>#N/A</v>
      </c>
      <c r="Q42">
        <f t="array" ref="Q42">INDEX($A$1:$C$678,MATCH(1,($A$1:$A$678=$G42)*($B$1:$B$678=Q$1),0),3)</f>
        <v>3</v>
      </c>
      <c r="R42" t="e">
        <f t="array" ref="R42">INDEX($A$1:$C$678,MATCH(1,($A$1:$A$678=$G42)*($B$1:$B$678=R$1),0),3)</f>
        <v>#N/A</v>
      </c>
    </row>
    <row r="43" spans="1:18" x14ac:dyDescent="0.25">
      <c r="A43" s="7">
        <v>62</v>
      </c>
      <c r="B43" s="6" t="s">
        <v>554</v>
      </c>
      <c r="C43">
        <v>4</v>
      </c>
      <c r="G43" s="7">
        <v>90</v>
      </c>
      <c r="H43">
        <f t="array" ref="H43">INDEX($A$1:$C$678,MATCH(1,($A$1:$A$678=$G43)*($B$1:$B$678=H$1),0),3)</f>
        <v>4</v>
      </c>
      <c r="I43">
        <f t="array" ref="I43">INDEX($A$1:$C$678,MATCH(1,($A$1:$A$678=$G43)*($B$1:$B$678=I$1),0),3)</f>
        <v>12</v>
      </c>
      <c r="J43">
        <f t="array" ref="J43">INDEX($A$1:$C$678,MATCH(1,($A$1:$A$678=$G43)*($B$1:$B$678=J$1),0),3)</f>
        <v>10.5</v>
      </c>
      <c r="K43">
        <f t="array" ref="K43">INDEX($A$1:$C$678,MATCH(1,($A$1:$A$678=$G43)*($B$1:$B$678=K$1),0),3)</f>
        <v>3</v>
      </c>
      <c r="L43">
        <f t="array" ref="L43">INDEX($A$1:$C$678,MATCH(1,($A$1:$A$678=$G43)*($B$1:$B$678=L$1),0),3)</f>
        <v>8</v>
      </c>
      <c r="M43">
        <f t="array" ref="M43">INDEX($A$1:$C$678,MATCH(1,($A$1:$A$678=$G43)*($B$1:$B$678=M$1),0),3)</f>
        <v>12</v>
      </c>
      <c r="N43">
        <f t="array" ref="N43">INDEX($A$1:$C$678,MATCH(1,($A$1:$A$678=$G43)*($B$1:$B$678=N$1),0),3)</f>
        <v>6</v>
      </c>
      <c r="O43" t="e">
        <f t="array" ref="O43">INDEX($A$1:$C$678,MATCH(1,($A$1:$A$678=$G43)*($B$1:$B$678=O$1),0),3)</f>
        <v>#N/A</v>
      </c>
      <c r="P43" t="e">
        <f t="array" ref="P43">INDEX($A$1:$C$678,MATCH(1,($A$1:$A$678=$G43)*($B$1:$B$678=P$1),0),3)</f>
        <v>#N/A</v>
      </c>
      <c r="Q43" t="e">
        <f t="array" ref="Q43">INDEX($A$1:$C$678,MATCH(1,($A$1:$A$678=$G43)*($B$1:$B$678=Q$1),0),3)</f>
        <v>#N/A</v>
      </c>
      <c r="R43" t="e">
        <f t="array" ref="R43">INDEX($A$1:$C$678,MATCH(1,($A$1:$A$678=$G43)*($B$1:$B$678=R$1),0),3)</f>
        <v>#N/A</v>
      </c>
    </row>
    <row r="44" spans="1:18" x14ac:dyDescent="0.25">
      <c r="A44" s="7">
        <v>64</v>
      </c>
      <c r="B44" s="4" t="s">
        <v>550</v>
      </c>
      <c r="C44">
        <v>4</v>
      </c>
      <c r="G44" s="7">
        <v>92</v>
      </c>
      <c r="H44">
        <f t="array" ref="H44">INDEX($A$1:$C$678,MATCH(1,($A$1:$A$678=$G44)*($B$1:$B$678=H$1),0),3)</f>
        <v>4</v>
      </c>
      <c r="I44">
        <f t="array" ref="I44">INDEX($A$1:$C$678,MATCH(1,($A$1:$A$678=$G44)*($B$1:$B$678=I$1),0),3)</f>
        <v>3</v>
      </c>
      <c r="J44">
        <f t="array" ref="J44">INDEX($A$1:$C$678,MATCH(1,($A$1:$A$678=$G44)*($B$1:$B$678=J$1),0),3)</f>
        <v>7.5</v>
      </c>
      <c r="K44">
        <f t="array" ref="K44">INDEX($A$1:$C$678,MATCH(1,($A$1:$A$678=$G44)*($B$1:$B$678=K$1),0),3)</f>
        <v>4</v>
      </c>
      <c r="L44">
        <f t="array" ref="L44">INDEX($A$1:$C$678,MATCH(1,($A$1:$A$678=$G44)*($B$1:$B$678=L$1),0),3)</f>
        <v>7</v>
      </c>
      <c r="M44">
        <f t="array" ref="M44">INDEX($A$1:$C$678,MATCH(1,($A$1:$A$678=$G44)*($B$1:$B$678=M$1),0),3)</f>
        <v>10.5</v>
      </c>
      <c r="N44">
        <f t="array" ref="N44">INDEX($A$1:$C$678,MATCH(1,($A$1:$A$678=$G44)*($B$1:$B$678=N$1),0),3)</f>
        <v>6</v>
      </c>
      <c r="O44" t="e">
        <f t="array" ref="O44">INDEX($A$1:$C$678,MATCH(1,($A$1:$A$678=$G44)*($B$1:$B$678=O$1),0),3)</f>
        <v>#N/A</v>
      </c>
      <c r="P44" t="e">
        <f t="array" ref="P44">INDEX($A$1:$C$678,MATCH(1,($A$1:$A$678=$G44)*($B$1:$B$678=P$1),0),3)</f>
        <v>#N/A</v>
      </c>
      <c r="Q44" t="e">
        <f t="array" ref="Q44">INDEX($A$1:$C$678,MATCH(1,($A$1:$A$678=$G44)*($B$1:$B$678=Q$1),0),3)</f>
        <v>#N/A</v>
      </c>
      <c r="R44" t="e">
        <f t="array" ref="R44">INDEX($A$1:$C$678,MATCH(1,($A$1:$A$678=$G44)*($B$1:$B$678=R$1),0),3)</f>
        <v>#N/A</v>
      </c>
    </row>
    <row r="45" spans="1:18" x14ac:dyDescent="0.25">
      <c r="A45" s="7">
        <v>64</v>
      </c>
      <c r="B45" s="4" t="s">
        <v>566</v>
      </c>
      <c r="C45">
        <v>9</v>
      </c>
      <c r="G45" s="7">
        <v>138</v>
      </c>
      <c r="H45">
        <f t="array" ref="H45">INDEX($A$1:$C$678,MATCH(1,($A$1:$A$678=$G45)*($B$1:$B$678=H$1),0),3)</f>
        <v>4</v>
      </c>
      <c r="I45">
        <f t="array" ref="I45">INDEX($A$1:$C$678,MATCH(1,($A$1:$A$678=$G45)*($B$1:$B$678=I$1),0),3)</f>
        <v>10.5</v>
      </c>
      <c r="J45">
        <f t="array" ref="J45">INDEX($A$1:$C$678,MATCH(1,($A$1:$A$678=$G45)*($B$1:$B$678=J$1),0),3)</f>
        <v>12</v>
      </c>
      <c r="K45">
        <f t="array" ref="K45">INDEX($A$1:$C$678,MATCH(1,($A$1:$A$678=$G45)*($B$1:$B$678=K$1),0),3)</f>
        <v>3</v>
      </c>
      <c r="L45">
        <f t="array" ref="L45">INDEX($A$1:$C$678,MATCH(1,($A$1:$A$678=$G45)*($B$1:$B$678=L$1),0),3)</f>
        <v>6</v>
      </c>
      <c r="M45">
        <f t="array" ref="M45">INDEX($A$1:$C$678,MATCH(1,($A$1:$A$678=$G45)*($B$1:$B$678=M$1),0),3)</f>
        <v>12</v>
      </c>
      <c r="N45">
        <f t="array" ref="N45">INDEX($A$1:$C$678,MATCH(1,($A$1:$A$678=$G45)*($B$1:$B$678=N$1),0),3)</f>
        <v>6</v>
      </c>
      <c r="O45" t="e">
        <f t="array" ref="O45">INDEX($A$1:$C$678,MATCH(1,($A$1:$A$678=$G45)*($B$1:$B$678=O$1),0),3)</f>
        <v>#N/A</v>
      </c>
      <c r="P45" t="e">
        <f t="array" ref="P45">INDEX($A$1:$C$678,MATCH(1,($A$1:$A$678=$G45)*($B$1:$B$678=P$1),0),3)</f>
        <v>#N/A</v>
      </c>
      <c r="Q45" t="e">
        <f t="array" ref="Q45">INDEX($A$1:$C$678,MATCH(1,($A$1:$A$678=$G45)*($B$1:$B$678=Q$1),0),3)</f>
        <v>#N/A</v>
      </c>
      <c r="R45" t="e">
        <f t="array" ref="R45">INDEX($A$1:$C$678,MATCH(1,($A$1:$A$678=$G45)*($B$1:$B$678=R$1),0),3)</f>
        <v>#N/A</v>
      </c>
    </row>
    <row r="46" spans="1:18" x14ac:dyDescent="0.25">
      <c r="A46" s="7">
        <v>64</v>
      </c>
      <c r="B46" s="6" t="s">
        <v>563</v>
      </c>
      <c r="C46">
        <v>8</v>
      </c>
      <c r="G46" s="7">
        <v>145</v>
      </c>
      <c r="H46">
        <f t="array" ref="H46">INDEX($A$1:$C$678,MATCH(1,($A$1:$A$678=$G46)*($B$1:$B$678=H$1),0),3)</f>
        <v>4</v>
      </c>
      <c r="I46">
        <f t="array" ref="I46">INDEX($A$1:$C$678,MATCH(1,($A$1:$A$678=$G46)*($B$1:$B$678=I$1),0),3)</f>
        <v>10.5</v>
      </c>
      <c r="J46">
        <f t="array" ref="J46">INDEX($A$1:$C$678,MATCH(1,($A$1:$A$678=$G46)*($B$1:$B$678=J$1),0),3)</f>
        <v>10.5</v>
      </c>
      <c r="K46">
        <f t="array" ref="K46">INDEX($A$1:$C$678,MATCH(1,($A$1:$A$678=$G46)*($B$1:$B$678=K$1),0),3)</f>
        <v>4</v>
      </c>
      <c r="L46">
        <f t="array" ref="L46">INDEX($A$1:$C$678,MATCH(1,($A$1:$A$678=$G46)*($B$1:$B$678=L$1),0),3)</f>
        <v>8</v>
      </c>
      <c r="M46">
        <f t="array" ref="M46">INDEX($A$1:$C$678,MATCH(1,($A$1:$A$678=$G46)*($B$1:$B$678=M$1),0),3)</f>
        <v>10.5</v>
      </c>
      <c r="N46">
        <f t="array" ref="N46">INDEX($A$1:$C$678,MATCH(1,($A$1:$A$678=$G46)*($B$1:$B$678=N$1),0),3)</f>
        <v>5</v>
      </c>
      <c r="O46" t="e">
        <f t="array" ref="O46">INDEX($A$1:$C$678,MATCH(1,($A$1:$A$678=$G46)*($B$1:$B$678=O$1),0),3)</f>
        <v>#N/A</v>
      </c>
      <c r="P46" t="e">
        <f t="array" ref="P46">INDEX($A$1:$C$678,MATCH(1,($A$1:$A$678=$G46)*($B$1:$B$678=P$1),0),3)</f>
        <v>#N/A</v>
      </c>
      <c r="Q46" t="e">
        <f t="array" ref="Q46">INDEX($A$1:$C$678,MATCH(1,($A$1:$A$678=$G46)*($B$1:$B$678=Q$1),0),3)</f>
        <v>#N/A</v>
      </c>
      <c r="R46" t="e">
        <f t="array" ref="R46">INDEX($A$1:$C$678,MATCH(1,($A$1:$A$678=$G46)*($B$1:$B$678=R$1),0),3)</f>
        <v>#N/A</v>
      </c>
    </row>
    <row r="47" spans="1:18" x14ac:dyDescent="0.25">
      <c r="A47" s="7">
        <v>64</v>
      </c>
      <c r="B47" s="4" t="s">
        <v>565</v>
      </c>
      <c r="C47">
        <v>12</v>
      </c>
      <c r="G47" s="7">
        <v>149</v>
      </c>
      <c r="H47">
        <f t="array" ref="H47">INDEX($A$1:$C$678,MATCH(1,($A$1:$A$678=$G47)*($B$1:$B$678=H$1),0),3)</f>
        <v>4</v>
      </c>
      <c r="I47">
        <f t="array" ref="I47">INDEX($A$1:$C$678,MATCH(1,($A$1:$A$678=$G47)*($B$1:$B$678=I$1),0),3)</f>
        <v>7.5</v>
      </c>
      <c r="J47">
        <f t="array" ref="J47">INDEX($A$1:$C$678,MATCH(1,($A$1:$A$678=$G47)*($B$1:$B$678=J$1),0),3)</f>
        <v>9</v>
      </c>
      <c r="K47">
        <f t="array" ref="K47">INDEX($A$1:$C$678,MATCH(1,($A$1:$A$678=$G47)*($B$1:$B$678=K$1),0),3)</f>
        <v>4</v>
      </c>
      <c r="L47">
        <f t="array" ref="L47">INDEX($A$1:$C$678,MATCH(1,($A$1:$A$678=$G47)*($B$1:$B$678=L$1),0),3)</f>
        <v>6</v>
      </c>
      <c r="M47">
        <f t="array" ref="M47">INDEX($A$1:$C$678,MATCH(1,($A$1:$A$678=$G47)*($B$1:$B$678=M$1),0),3)</f>
        <v>9</v>
      </c>
      <c r="N47">
        <f t="array" ref="N47">INDEX($A$1:$C$678,MATCH(1,($A$1:$A$678=$G47)*($B$1:$B$678=N$1),0),3)</f>
        <v>6</v>
      </c>
      <c r="O47" t="e">
        <f t="array" ref="O47">INDEX($A$1:$C$678,MATCH(1,($A$1:$A$678=$G47)*($B$1:$B$678=O$1),0),3)</f>
        <v>#N/A</v>
      </c>
      <c r="P47" t="e">
        <f t="array" ref="P47">INDEX($A$1:$C$678,MATCH(1,($A$1:$A$678=$G47)*($B$1:$B$678=P$1),0),3)</f>
        <v>#N/A</v>
      </c>
      <c r="Q47" t="e">
        <f t="array" ref="Q47">INDEX($A$1:$C$678,MATCH(1,($A$1:$A$678=$G47)*($B$1:$B$678=Q$1),0),3)</f>
        <v>#N/A</v>
      </c>
      <c r="R47" t="e">
        <f t="array" ref="R47">INDEX($A$1:$C$678,MATCH(1,($A$1:$A$678=$G47)*($B$1:$B$678=R$1),0),3)</f>
        <v>#N/A</v>
      </c>
    </row>
    <row r="48" spans="1:18" x14ac:dyDescent="0.25">
      <c r="A48" s="7">
        <v>64</v>
      </c>
      <c r="B48" s="6" t="s">
        <v>564</v>
      </c>
      <c r="C48">
        <v>4</v>
      </c>
      <c r="G48" s="7">
        <v>152</v>
      </c>
      <c r="H48">
        <f t="array" ref="H48">INDEX($A$1:$C$678,MATCH(1,($A$1:$A$678=$G48)*($B$1:$B$678=H$1),0),3)</f>
        <v>4</v>
      </c>
      <c r="I48">
        <f t="array" ref="I48">INDEX($A$1:$C$678,MATCH(1,($A$1:$A$678=$G48)*($B$1:$B$678=I$1),0),3)</f>
        <v>9</v>
      </c>
      <c r="J48">
        <f t="array" ref="J48">INDEX($A$1:$C$678,MATCH(1,($A$1:$A$678=$G48)*($B$1:$B$678=J$1),0),3)</f>
        <v>7.5</v>
      </c>
      <c r="K48">
        <f t="array" ref="K48">INDEX($A$1:$C$678,MATCH(1,($A$1:$A$678=$G48)*($B$1:$B$678=K$1),0),3)</f>
        <v>3</v>
      </c>
      <c r="L48">
        <f t="array" ref="L48">INDEX($A$1:$C$678,MATCH(1,($A$1:$A$678=$G48)*($B$1:$B$678=L$1),0),3)</f>
        <v>6</v>
      </c>
      <c r="M48">
        <f t="array" ref="M48">INDEX($A$1:$C$678,MATCH(1,($A$1:$A$678=$G48)*($B$1:$B$678=M$1),0),3)</f>
        <v>12</v>
      </c>
      <c r="N48">
        <f t="array" ref="N48">INDEX($A$1:$C$678,MATCH(1,($A$1:$A$678=$G48)*($B$1:$B$678=N$1),0),3)</f>
        <v>8</v>
      </c>
      <c r="O48" t="e">
        <f t="array" ref="O48">INDEX($A$1:$C$678,MATCH(1,($A$1:$A$678=$G48)*($B$1:$B$678=O$1),0),3)</f>
        <v>#N/A</v>
      </c>
      <c r="P48" t="e">
        <f t="array" ref="P48">INDEX($A$1:$C$678,MATCH(1,($A$1:$A$678=$G48)*($B$1:$B$678=P$1),0),3)</f>
        <v>#N/A</v>
      </c>
      <c r="Q48" t="e">
        <f t="array" ref="Q48">INDEX($A$1:$C$678,MATCH(1,($A$1:$A$678=$G48)*($B$1:$B$678=Q$1),0),3)</f>
        <v>#N/A</v>
      </c>
      <c r="R48" t="e">
        <f t="array" ref="R48">INDEX($A$1:$C$678,MATCH(1,($A$1:$A$678=$G48)*($B$1:$B$678=R$1),0),3)</f>
        <v>#N/A</v>
      </c>
    </row>
    <row r="49" spans="1:18" x14ac:dyDescent="0.25">
      <c r="A49" s="7">
        <v>64</v>
      </c>
      <c r="B49" s="4" t="s">
        <v>561</v>
      </c>
      <c r="C49">
        <v>12</v>
      </c>
      <c r="G49" s="7">
        <v>166</v>
      </c>
      <c r="H49">
        <f t="array" ref="H49">INDEX($A$1:$C$678,MATCH(1,($A$1:$A$678=$G49)*($B$1:$B$678=H$1),0),3)</f>
        <v>4</v>
      </c>
      <c r="I49">
        <f t="array" ref="I49">INDEX($A$1:$C$678,MATCH(1,($A$1:$A$678=$G49)*($B$1:$B$678=I$1),0),3)</f>
        <v>12</v>
      </c>
      <c r="J49">
        <f t="array" ref="J49">INDEX($A$1:$C$678,MATCH(1,($A$1:$A$678=$G49)*($B$1:$B$678=J$1),0),3)</f>
        <v>10.5</v>
      </c>
      <c r="K49">
        <f t="array" ref="K49">INDEX($A$1:$C$678,MATCH(1,($A$1:$A$678=$G49)*($B$1:$B$678=K$1),0),3)</f>
        <v>4</v>
      </c>
      <c r="L49">
        <f t="array" ref="L49">INDEX($A$1:$C$678,MATCH(1,($A$1:$A$678=$G49)*($B$1:$B$678=L$1),0),3)</f>
        <v>5</v>
      </c>
      <c r="M49">
        <f t="array" ref="M49">INDEX($A$1:$C$678,MATCH(1,($A$1:$A$678=$G49)*($B$1:$B$678=M$1),0),3)</f>
        <v>10.5</v>
      </c>
      <c r="N49">
        <f t="array" ref="N49">INDEX($A$1:$C$678,MATCH(1,($A$1:$A$678=$G49)*($B$1:$B$678=N$1),0),3)</f>
        <v>8</v>
      </c>
      <c r="O49" t="e">
        <f t="array" ref="O49">INDEX($A$1:$C$678,MATCH(1,($A$1:$A$678=$G49)*($B$1:$B$678=O$1),0),3)</f>
        <v>#N/A</v>
      </c>
      <c r="P49" t="e">
        <f t="array" ref="P49">INDEX($A$1:$C$678,MATCH(1,($A$1:$A$678=$G49)*($B$1:$B$678=P$1),0),3)</f>
        <v>#N/A</v>
      </c>
      <c r="Q49" t="e">
        <f t="array" ref="Q49">INDEX($A$1:$C$678,MATCH(1,($A$1:$A$678=$G49)*($B$1:$B$678=Q$1),0),3)</f>
        <v>#N/A</v>
      </c>
      <c r="R49" t="e">
        <f t="array" ref="R49">INDEX($A$1:$C$678,MATCH(1,($A$1:$A$678=$G49)*($B$1:$B$678=R$1),0),3)</f>
        <v>#N/A</v>
      </c>
    </row>
    <row r="50" spans="1:18" x14ac:dyDescent="0.25">
      <c r="A50" s="7">
        <v>64</v>
      </c>
      <c r="B50" s="6" t="s">
        <v>554</v>
      </c>
      <c r="C50">
        <v>6</v>
      </c>
      <c r="G50" s="7">
        <v>169</v>
      </c>
      <c r="H50">
        <f t="array" ref="H50">INDEX($A$1:$C$678,MATCH(1,($A$1:$A$678=$G50)*($B$1:$B$678=H$1),0),3)</f>
        <v>4</v>
      </c>
      <c r="I50">
        <f t="array" ref="I50">INDEX($A$1:$C$678,MATCH(1,($A$1:$A$678=$G50)*($B$1:$B$678=I$1),0),3)</f>
        <v>12</v>
      </c>
      <c r="J50">
        <f t="array" ref="J50">INDEX($A$1:$C$678,MATCH(1,($A$1:$A$678=$G50)*($B$1:$B$678=J$1),0),3)</f>
        <v>12</v>
      </c>
      <c r="K50">
        <f t="array" ref="K50">INDEX($A$1:$C$678,MATCH(1,($A$1:$A$678=$G50)*($B$1:$B$678=K$1),0),3)</f>
        <v>3</v>
      </c>
      <c r="L50">
        <f t="array" ref="L50">INDEX($A$1:$C$678,MATCH(1,($A$1:$A$678=$G50)*($B$1:$B$678=L$1),0),3)</f>
        <v>8</v>
      </c>
      <c r="M50">
        <f t="array" ref="M50">INDEX($A$1:$C$678,MATCH(1,($A$1:$A$678=$G50)*($B$1:$B$678=M$1),0),3)</f>
        <v>12</v>
      </c>
      <c r="N50">
        <f t="array" ref="N50">INDEX($A$1:$C$678,MATCH(1,($A$1:$A$678=$G50)*($B$1:$B$678=N$1),0),3)</f>
        <v>8</v>
      </c>
      <c r="O50" t="e">
        <f t="array" ref="O50">INDEX($A$1:$C$678,MATCH(1,($A$1:$A$678=$G50)*($B$1:$B$678=O$1),0),3)</f>
        <v>#N/A</v>
      </c>
      <c r="P50" t="e">
        <f t="array" ref="P50">INDEX($A$1:$C$678,MATCH(1,($A$1:$A$678=$G50)*($B$1:$B$678=P$1),0),3)</f>
        <v>#N/A</v>
      </c>
      <c r="Q50" t="e">
        <f t="array" ref="Q50">INDEX($A$1:$C$678,MATCH(1,($A$1:$A$678=$G50)*($B$1:$B$678=Q$1),0),3)</f>
        <v>#N/A</v>
      </c>
      <c r="R50" t="e">
        <f t="array" ref="R50">INDEX($A$1:$C$678,MATCH(1,($A$1:$A$678=$G50)*($B$1:$B$678=R$1),0),3)</f>
        <v>#N/A</v>
      </c>
    </row>
    <row r="51" spans="1:18" x14ac:dyDescent="0.25">
      <c r="A51" s="7">
        <v>80</v>
      </c>
      <c r="B51" s="6" t="s">
        <v>565</v>
      </c>
      <c r="C51">
        <v>10.5</v>
      </c>
      <c r="G51" s="7">
        <v>176</v>
      </c>
      <c r="H51">
        <f t="array" ref="H51">INDEX($A$1:$C$678,MATCH(1,($A$1:$A$678=$G51)*($B$1:$B$678=H$1),0),3)</f>
        <v>4</v>
      </c>
      <c r="I51">
        <f t="array" ref="I51">INDEX($A$1:$C$678,MATCH(1,($A$1:$A$678=$G51)*($B$1:$B$678=I$1),0),3)</f>
        <v>10.5</v>
      </c>
      <c r="J51">
        <f t="array" ref="J51">INDEX($A$1:$C$678,MATCH(1,($A$1:$A$678=$G51)*($B$1:$B$678=J$1),0),3)</f>
        <v>10.5</v>
      </c>
      <c r="K51">
        <f t="array" ref="K51">INDEX($A$1:$C$678,MATCH(1,($A$1:$A$678=$G51)*($B$1:$B$678=K$1),0),3)</f>
        <v>4</v>
      </c>
      <c r="L51">
        <f t="array" ref="L51">INDEX($A$1:$C$678,MATCH(1,($A$1:$A$678=$G51)*($B$1:$B$678=L$1),0),3)</f>
        <v>6</v>
      </c>
      <c r="M51">
        <f t="array" ref="M51">INDEX($A$1:$C$678,MATCH(1,($A$1:$A$678=$G51)*($B$1:$B$678=M$1),0),3)</f>
        <v>10.5</v>
      </c>
      <c r="N51">
        <f t="array" ref="N51">INDEX($A$1:$C$678,MATCH(1,($A$1:$A$678=$G51)*($B$1:$B$678=N$1),0),3)</f>
        <v>7</v>
      </c>
      <c r="O51" t="e">
        <f t="array" ref="O51">INDEX($A$1:$C$678,MATCH(1,($A$1:$A$678=$G51)*($B$1:$B$678=O$1),0),3)</f>
        <v>#N/A</v>
      </c>
      <c r="P51" t="e">
        <f t="array" ref="P51">INDEX($A$1:$C$678,MATCH(1,($A$1:$A$678=$G51)*($B$1:$B$678=P$1),0),3)</f>
        <v>#N/A</v>
      </c>
      <c r="Q51" t="e">
        <f t="array" ref="Q51">INDEX($A$1:$C$678,MATCH(1,($A$1:$A$678=$G51)*($B$1:$B$678=Q$1),0),3)</f>
        <v>#N/A</v>
      </c>
      <c r="R51" t="e">
        <f t="array" ref="R51">INDEX($A$1:$C$678,MATCH(1,($A$1:$A$678=$G51)*($B$1:$B$678=R$1),0),3)</f>
        <v>#N/A</v>
      </c>
    </row>
    <row r="52" spans="1:18" x14ac:dyDescent="0.25">
      <c r="A52" s="7">
        <v>80</v>
      </c>
      <c r="B52" s="4" t="s">
        <v>566</v>
      </c>
      <c r="C52">
        <v>7.5</v>
      </c>
      <c r="G52" s="7">
        <v>192</v>
      </c>
      <c r="H52">
        <f t="array" ref="H52">INDEX($A$1:$C$678,MATCH(1,($A$1:$A$678=$G52)*($B$1:$B$678=H$1),0),3)</f>
        <v>4</v>
      </c>
      <c r="I52">
        <f t="array" ref="I52">INDEX($A$1:$C$678,MATCH(1,($A$1:$A$678=$G52)*($B$1:$B$678=I$1),0),3)</f>
        <v>7.5</v>
      </c>
      <c r="J52">
        <f t="array" ref="J52">INDEX($A$1:$C$678,MATCH(1,($A$1:$A$678=$G52)*($B$1:$B$678=J$1),0),3)</f>
        <v>9</v>
      </c>
      <c r="K52">
        <f t="array" ref="K52">INDEX($A$1:$C$678,MATCH(1,($A$1:$A$678=$G52)*($B$1:$B$678=K$1),0),3)</f>
        <v>4</v>
      </c>
      <c r="L52">
        <f t="array" ref="L52">INDEX($A$1:$C$678,MATCH(1,($A$1:$A$678=$G52)*($B$1:$B$678=L$1),0),3)</f>
        <v>7</v>
      </c>
      <c r="M52">
        <f t="array" ref="M52">INDEX($A$1:$C$678,MATCH(1,($A$1:$A$678=$G52)*($B$1:$B$678=M$1),0),3)</f>
        <v>10.5</v>
      </c>
      <c r="N52">
        <f t="array" ref="N52">INDEX($A$1:$C$678,MATCH(1,($A$1:$A$678=$G52)*($B$1:$B$678=N$1),0),3)</f>
        <v>6</v>
      </c>
      <c r="O52" t="e">
        <f t="array" ref="O52">INDEX($A$1:$C$678,MATCH(1,($A$1:$A$678=$G52)*($B$1:$B$678=O$1),0),3)</f>
        <v>#N/A</v>
      </c>
      <c r="P52" t="e">
        <f t="array" ref="P52">INDEX($A$1:$C$678,MATCH(1,($A$1:$A$678=$G52)*($B$1:$B$678=P$1),0),3)</f>
        <v>#N/A</v>
      </c>
      <c r="Q52" t="e">
        <f t="array" ref="Q52">INDEX($A$1:$C$678,MATCH(1,($A$1:$A$678=$G52)*($B$1:$B$678=Q$1),0),3)</f>
        <v>#N/A</v>
      </c>
      <c r="R52" t="e">
        <f t="array" ref="R52">INDEX($A$1:$C$678,MATCH(1,($A$1:$A$678=$G52)*($B$1:$B$678=R$1),0),3)</f>
        <v>#N/A</v>
      </c>
    </row>
    <row r="53" spans="1:18" x14ac:dyDescent="0.25">
      <c r="A53" s="7">
        <v>80</v>
      </c>
      <c r="B53" s="4" t="s">
        <v>550</v>
      </c>
      <c r="C53">
        <v>4</v>
      </c>
      <c r="G53" s="7">
        <v>212</v>
      </c>
      <c r="H53">
        <f t="array" ref="H53">INDEX($A$1:$C$678,MATCH(1,($A$1:$A$678=$G53)*($B$1:$B$678=H$1),0),3)</f>
        <v>4</v>
      </c>
      <c r="I53">
        <f t="array" ref="I53">INDEX($A$1:$C$678,MATCH(1,($A$1:$A$678=$G53)*($B$1:$B$678=I$1),0),3)</f>
        <v>12</v>
      </c>
      <c r="J53">
        <f t="array" ref="J53">INDEX($A$1:$C$678,MATCH(1,($A$1:$A$678=$G53)*($B$1:$B$678=J$1),0),3)</f>
        <v>10.5</v>
      </c>
      <c r="K53">
        <f t="array" ref="K53">INDEX($A$1:$C$678,MATCH(1,($A$1:$A$678=$G53)*($B$1:$B$678=K$1),0),3)</f>
        <v>4</v>
      </c>
      <c r="L53">
        <f t="array" ref="L53">INDEX($A$1:$C$678,MATCH(1,($A$1:$A$678=$G53)*($B$1:$B$678=L$1),0),3)</f>
        <v>7</v>
      </c>
      <c r="M53">
        <f t="array" ref="M53">INDEX($A$1:$C$678,MATCH(1,($A$1:$A$678=$G53)*($B$1:$B$678=M$1),0),3)</f>
        <v>12</v>
      </c>
      <c r="N53">
        <f t="array" ref="N53">INDEX($A$1:$C$678,MATCH(1,($A$1:$A$678=$G53)*($B$1:$B$678=N$1),0),3)</f>
        <v>6</v>
      </c>
      <c r="O53" t="e">
        <f t="array" ref="O53">INDEX($A$1:$C$678,MATCH(1,($A$1:$A$678=$G53)*($B$1:$B$678=O$1),0),3)</f>
        <v>#N/A</v>
      </c>
      <c r="P53" t="e">
        <f t="array" ref="P53">INDEX($A$1:$C$678,MATCH(1,($A$1:$A$678=$G53)*($B$1:$B$678=P$1),0),3)</f>
        <v>#N/A</v>
      </c>
      <c r="Q53" t="e">
        <f t="array" ref="Q53">INDEX($A$1:$C$678,MATCH(1,($A$1:$A$678=$G53)*($B$1:$B$678=Q$1),0),3)</f>
        <v>#N/A</v>
      </c>
      <c r="R53" t="e">
        <f t="array" ref="R53">INDEX($A$1:$C$678,MATCH(1,($A$1:$A$678=$G53)*($B$1:$B$678=R$1),0),3)</f>
        <v>#N/A</v>
      </c>
    </row>
    <row r="54" spans="1:18" x14ac:dyDescent="0.25">
      <c r="A54" s="7">
        <v>80</v>
      </c>
      <c r="B54" s="6" t="s">
        <v>564</v>
      </c>
      <c r="C54">
        <v>4</v>
      </c>
      <c r="G54" s="7">
        <v>235</v>
      </c>
      <c r="H54">
        <f t="array" ref="H54">INDEX($A$1:$C$678,MATCH(1,($A$1:$A$678=$G54)*($B$1:$B$678=H$1),0),3)</f>
        <v>4</v>
      </c>
      <c r="I54">
        <f t="array" ref="I54">INDEX($A$1:$C$678,MATCH(1,($A$1:$A$678=$G54)*($B$1:$B$678=I$1),0),3)</f>
        <v>10.5</v>
      </c>
      <c r="J54">
        <f t="array" ref="J54">INDEX($A$1:$C$678,MATCH(1,($A$1:$A$678=$G54)*($B$1:$B$678=J$1),0),3)</f>
        <v>10.5</v>
      </c>
      <c r="K54">
        <f t="array" ref="K54">INDEX($A$1:$C$678,MATCH(1,($A$1:$A$678=$G54)*($B$1:$B$678=K$1),0),3)</f>
        <v>3</v>
      </c>
      <c r="L54">
        <f t="array" ref="L54">INDEX($A$1:$C$678,MATCH(1,($A$1:$A$678=$G54)*($B$1:$B$678=L$1),0),3)</f>
        <v>8</v>
      </c>
      <c r="M54">
        <f t="array" ref="M54">INDEX($A$1:$C$678,MATCH(1,($A$1:$A$678=$G54)*($B$1:$B$678=M$1),0),3)</f>
        <v>12</v>
      </c>
      <c r="N54">
        <f t="array" ref="N54">INDEX($A$1:$C$678,MATCH(1,($A$1:$A$678=$G54)*($B$1:$B$678=N$1),0),3)</f>
        <v>7</v>
      </c>
      <c r="O54" t="e">
        <f t="array" ref="O54">INDEX($A$1:$C$678,MATCH(1,($A$1:$A$678=$G54)*($B$1:$B$678=O$1),0),3)</f>
        <v>#N/A</v>
      </c>
      <c r="P54" t="e">
        <f t="array" ref="P54">INDEX($A$1:$C$678,MATCH(1,($A$1:$A$678=$G54)*($B$1:$B$678=P$1),0),3)</f>
        <v>#N/A</v>
      </c>
      <c r="Q54" t="e">
        <f t="array" ref="Q54">INDEX($A$1:$C$678,MATCH(1,($A$1:$A$678=$G54)*($B$1:$B$678=Q$1),0),3)</f>
        <v>#N/A</v>
      </c>
      <c r="R54" t="e">
        <f t="array" ref="R54">INDEX($A$1:$C$678,MATCH(1,($A$1:$A$678=$G54)*($B$1:$B$678=R$1),0),3)</f>
        <v>#N/A</v>
      </c>
    </row>
    <row r="55" spans="1:18" x14ac:dyDescent="0.25">
      <c r="A55" s="7">
        <v>80</v>
      </c>
      <c r="B55" s="6" t="s">
        <v>554</v>
      </c>
      <c r="C55">
        <v>4</v>
      </c>
      <c r="G55" s="7">
        <v>257</v>
      </c>
      <c r="H55">
        <f t="array" ref="H55">INDEX($A$1:$C$678,MATCH(1,($A$1:$A$678=$G55)*($B$1:$B$678=H$1),0),3)</f>
        <v>4</v>
      </c>
      <c r="I55">
        <f t="array" ref="I55">INDEX($A$1:$C$678,MATCH(1,($A$1:$A$678=$G55)*($B$1:$B$678=I$1),0),3)</f>
        <v>12</v>
      </c>
      <c r="J55">
        <f t="array" ref="J55">INDEX($A$1:$C$678,MATCH(1,($A$1:$A$678=$G55)*($B$1:$B$678=J$1),0),3)</f>
        <v>12</v>
      </c>
      <c r="K55">
        <f t="array" ref="K55">INDEX($A$1:$C$678,MATCH(1,($A$1:$A$678=$G55)*($B$1:$B$678=K$1),0),3)</f>
        <v>3</v>
      </c>
      <c r="L55">
        <f t="array" ref="L55">INDEX($A$1:$C$678,MATCH(1,($A$1:$A$678=$G55)*($B$1:$B$678=L$1),0),3)</f>
        <v>7</v>
      </c>
      <c r="M55">
        <f t="array" ref="M55">INDEX($A$1:$C$678,MATCH(1,($A$1:$A$678=$G55)*($B$1:$B$678=M$1),0),3)</f>
        <v>12</v>
      </c>
      <c r="N55">
        <f t="array" ref="N55">INDEX($A$1:$C$678,MATCH(1,($A$1:$A$678=$G55)*($B$1:$B$678=N$1),0),3)</f>
        <v>7</v>
      </c>
      <c r="O55" t="e">
        <f t="array" ref="O55">INDEX($A$1:$C$678,MATCH(1,($A$1:$A$678=$G55)*($B$1:$B$678=O$1),0),3)</f>
        <v>#N/A</v>
      </c>
      <c r="P55" t="e">
        <f t="array" ref="P55">INDEX($A$1:$C$678,MATCH(1,($A$1:$A$678=$G55)*($B$1:$B$678=P$1),0),3)</f>
        <v>#N/A</v>
      </c>
      <c r="Q55" t="e">
        <f t="array" ref="Q55">INDEX($A$1:$C$678,MATCH(1,($A$1:$A$678=$G55)*($B$1:$B$678=Q$1),0),3)</f>
        <v>#N/A</v>
      </c>
      <c r="R55" t="e">
        <f t="array" ref="R55">INDEX($A$1:$C$678,MATCH(1,($A$1:$A$678=$G55)*($B$1:$B$678=R$1),0),3)</f>
        <v>#N/A</v>
      </c>
    </row>
    <row r="56" spans="1:18" x14ac:dyDescent="0.25">
      <c r="A56" s="7">
        <v>80</v>
      </c>
      <c r="B56" s="6" t="s">
        <v>563</v>
      </c>
      <c r="C56">
        <v>7</v>
      </c>
      <c r="G56" s="7">
        <v>259</v>
      </c>
      <c r="H56">
        <f t="array" ref="H56">INDEX($A$1:$C$678,MATCH(1,($A$1:$A$678=$G56)*($B$1:$B$678=H$1),0),3)</f>
        <v>4</v>
      </c>
      <c r="I56">
        <f t="array" ref="I56">INDEX($A$1:$C$678,MATCH(1,($A$1:$A$678=$G56)*($B$1:$B$678=I$1),0),3)</f>
        <v>9</v>
      </c>
      <c r="J56">
        <f t="array" ref="J56">INDEX($A$1:$C$678,MATCH(1,($A$1:$A$678=$G56)*($B$1:$B$678=J$1),0),3)</f>
        <v>12</v>
      </c>
      <c r="K56">
        <f t="array" ref="K56">INDEX($A$1:$C$678,MATCH(1,($A$1:$A$678=$G56)*($B$1:$B$678=K$1),0),3)</f>
        <v>4</v>
      </c>
      <c r="L56">
        <f t="array" ref="L56">INDEX($A$1:$C$678,MATCH(1,($A$1:$A$678=$G56)*($B$1:$B$678=L$1),0),3)</f>
        <v>6</v>
      </c>
      <c r="M56">
        <f t="array" ref="M56">INDEX($A$1:$C$678,MATCH(1,($A$1:$A$678=$G56)*($B$1:$B$678=M$1),0),3)</f>
        <v>12</v>
      </c>
      <c r="N56">
        <f t="array" ref="N56">INDEX($A$1:$C$678,MATCH(1,($A$1:$A$678=$G56)*($B$1:$B$678=N$1),0),3)</f>
        <v>6</v>
      </c>
      <c r="O56" t="e">
        <f t="array" ref="O56">INDEX($A$1:$C$678,MATCH(1,($A$1:$A$678=$G56)*($B$1:$B$678=O$1),0),3)</f>
        <v>#N/A</v>
      </c>
      <c r="P56" t="e">
        <f t="array" ref="P56">INDEX($A$1:$C$678,MATCH(1,($A$1:$A$678=$G56)*($B$1:$B$678=P$1),0),3)</f>
        <v>#N/A</v>
      </c>
      <c r="Q56" t="e">
        <f t="array" ref="Q56">INDEX($A$1:$C$678,MATCH(1,($A$1:$A$678=$G56)*($B$1:$B$678=Q$1),0),3)</f>
        <v>#N/A</v>
      </c>
      <c r="R56" t="e">
        <f t="array" ref="R56">INDEX($A$1:$C$678,MATCH(1,($A$1:$A$678=$G56)*($B$1:$B$678=R$1),0),3)</f>
        <v>#N/A</v>
      </c>
    </row>
    <row r="57" spans="1:18" x14ac:dyDescent="0.25">
      <c r="A57" s="7">
        <v>80</v>
      </c>
      <c r="B57" s="6" t="s">
        <v>561</v>
      </c>
      <c r="C57">
        <v>10.5</v>
      </c>
      <c r="G57" s="7">
        <v>268</v>
      </c>
      <c r="H57">
        <f t="array" ref="H57">INDEX($A$1:$C$678,MATCH(1,($A$1:$A$678=$G57)*($B$1:$B$678=H$1),0),3)</f>
        <v>4</v>
      </c>
      <c r="I57">
        <f t="array" ref="I57">INDEX($A$1:$C$678,MATCH(1,($A$1:$A$678=$G57)*($B$1:$B$678=I$1),0),3)</f>
        <v>3</v>
      </c>
      <c r="J57">
        <f t="array" ref="J57">INDEX($A$1:$C$678,MATCH(1,($A$1:$A$678=$G57)*($B$1:$B$678=J$1),0),3)</f>
        <v>10.5</v>
      </c>
      <c r="K57">
        <f t="array" ref="K57">INDEX($A$1:$C$678,MATCH(1,($A$1:$A$678=$G57)*($B$1:$B$678=K$1),0),3)</f>
        <v>4</v>
      </c>
      <c r="L57">
        <f t="array" ref="L57">INDEX($A$1:$C$678,MATCH(1,($A$1:$A$678=$G57)*($B$1:$B$678=L$1),0),3)</f>
        <v>7</v>
      </c>
      <c r="M57">
        <f t="array" ref="M57">INDEX($A$1:$C$678,MATCH(1,($A$1:$A$678=$G57)*($B$1:$B$678=M$1),0),3)</f>
        <v>9</v>
      </c>
      <c r="N57">
        <f t="array" ref="N57">INDEX($A$1:$C$678,MATCH(1,($A$1:$A$678=$G57)*($B$1:$B$678=N$1),0),3)</f>
        <v>4</v>
      </c>
      <c r="O57" t="e">
        <f t="array" ref="O57">INDEX($A$1:$C$678,MATCH(1,($A$1:$A$678=$G57)*($B$1:$B$678=O$1),0),3)</f>
        <v>#N/A</v>
      </c>
      <c r="P57" t="e">
        <f t="array" ref="P57">INDEX($A$1:$C$678,MATCH(1,($A$1:$A$678=$G57)*($B$1:$B$678=P$1),0),3)</f>
        <v>#N/A</v>
      </c>
      <c r="Q57" t="e">
        <f t="array" ref="Q57">INDEX($A$1:$C$678,MATCH(1,($A$1:$A$678=$G57)*($B$1:$B$678=Q$1),0),3)</f>
        <v>#N/A</v>
      </c>
      <c r="R57" t="e">
        <f t="array" ref="R57">INDEX($A$1:$C$678,MATCH(1,($A$1:$A$678=$G57)*($B$1:$B$678=R$1),0),3)</f>
        <v>#N/A</v>
      </c>
    </row>
    <row r="58" spans="1:18" x14ac:dyDescent="0.25">
      <c r="A58" s="7">
        <v>80</v>
      </c>
      <c r="B58" s="6" t="s">
        <v>559</v>
      </c>
      <c r="C58">
        <v>10.5</v>
      </c>
      <c r="G58" s="7">
        <v>287</v>
      </c>
      <c r="H58">
        <f t="array" ref="H58">INDEX($A$1:$C$678,MATCH(1,($A$1:$A$678=$G58)*($B$1:$B$678=H$1),0),3)</f>
        <v>4</v>
      </c>
      <c r="I58">
        <f t="array" ref="I58">INDEX($A$1:$C$678,MATCH(1,($A$1:$A$678=$G58)*($B$1:$B$678=I$1),0),3)</f>
        <v>12</v>
      </c>
      <c r="J58">
        <f t="array" ref="J58">INDEX($A$1:$C$678,MATCH(1,($A$1:$A$678=$G58)*($B$1:$B$678=J$1),0),3)</f>
        <v>12</v>
      </c>
      <c r="K58">
        <f t="array" ref="K58">INDEX($A$1:$C$678,MATCH(1,($A$1:$A$678=$G58)*($B$1:$B$678=K$1),0),3)</f>
        <v>4</v>
      </c>
      <c r="L58">
        <f t="array" ref="L58">INDEX($A$1:$C$678,MATCH(1,($A$1:$A$678=$G58)*($B$1:$B$678=L$1),0),3)</f>
        <v>7</v>
      </c>
      <c r="M58">
        <f t="array" ref="M58">INDEX($A$1:$C$678,MATCH(1,($A$1:$A$678=$G58)*($B$1:$B$678=M$1),0),3)</f>
        <v>12</v>
      </c>
      <c r="N58">
        <f t="array" ref="N58">INDEX($A$1:$C$678,MATCH(1,($A$1:$A$678=$G58)*($B$1:$B$678=N$1),0),3)</f>
        <v>6</v>
      </c>
      <c r="O58" t="e">
        <f t="array" ref="O58">INDEX($A$1:$C$678,MATCH(1,($A$1:$A$678=$G58)*($B$1:$B$678=O$1),0),3)</f>
        <v>#N/A</v>
      </c>
      <c r="P58" t="e">
        <f t="array" ref="P58">INDEX($A$1:$C$678,MATCH(1,($A$1:$A$678=$G58)*($B$1:$B$678=P$1),0),3)</f>
        <v>#N/A</v>
      </c>
      <c r="Q58" t="e">
        <f t="array" ref="Q58">INDEX($A$1:$C$678,MATCH(1,($A$1:$A$678=$G58)*($B$1:$B$678=Q$1),0),3)</f>
        <v>#N/A</v>
      </c>
      <c r="R58" t="e">
        <f t="array" ref="R58">INDEX($A$1:$C$678,MATCH(1,($A$1:$A$678=$G58)*($B$1:$B$678=R$1),0),3)</f>
        <v>#N/A</v>
      </c>
    </row>
    <row r="59" spans="1:18" x14ac:dyDescent="0.25">
      <c r="A59" s="7">
        <v>80</v>
      </c>
      <c r="B59" s="6" t="s">
        <v>556</v>
      </c>
      <c r="C59">
        <v>6</v>
      </c>
      <c r="G59" s="7">
        <v>334</v>
      </c>
      <c r="H59">
        <f t="array" ref="H59">INDEX($A$1:$C$678,MATCH(1,($A$1:$A$678=$G59)*($B$1:$B$678=H$1),0),3)</f>
        <v>4</v>
      </c>
      <c r="I59">
        <f t="array" ref="I59">INDEX($A$1:$C$678,MATCH(1,($A$1:$A$678=$G59)*($B$1:$B$678=I$1),0),3)</f>
        <v>12</v>
      </c>
      <c r="J59">
        <f t="array" ref="J59">INDEX($A$1:$C$678,MATCH(1,($A$1:$A$678=$G59)*($B$1:$B$678=J$1),0),3)</f>
        <v>12</v>
      </c>
      <c r="K59">
        <f t="array" ref="K59">INDEX($A$1:$C$678,MATCH(1,($A$1:$A$678=$G59)*($B$1:$B$678=K$1),0),3)</f>
        <v>4</v>
      </c>
      <c r="L59">
        <f t="array" ref="L59">INDEX($A$1:$C$678,MATCH(1,($A$1:$A$678=$G59)*($B$1:$B$678=L$1),0),3)</f>
        <v>7</v>
      </c>
      <c r="M59">
        <f t="array" ref="M59">INDEX($A$1:$C$678,MATCH(1,($A$1:$A$678=$G59)*($B$1:$B$678=M$1),0),3)</f>
        <v>10.5</v>
      </c>
      <c r="N59">
        <f t="array" ref="N59">INDEX($A$1:$C$678,MATCH(1,($A$1:$A$678=$G59)*($B$1:$B$678=N$1),0),3)</f>
        <v>8</v>
      </c>
      <c r="O59" t="e">
        <f t="array" ref="O59">INDEX($A$1:$C$678,MATCH(1,($A$1:$A$678=$G59)*($B$1:$B$678=O$1),0),3)</f>
        <v>#N/A</v>
      </c>
      <c r="P59" t="e">
        <f t="array" ref="P59">INDEX($A$1:$C$678,MATCH(1,($A$1:$A$678=$G59)*($B$1:$B$678=P$1),0),3)</f>
        <v>#N/A</v>
      </c>
      <c r="Q59" t="e">
        <f t="array" ref="Q59">INDEX($A$1:$C$678,MATCH(1,($A$1:$A$678=$G59)*($B$1:$B$678=Q$1),0),3)</f>
        <v>#N/A</v>
      </c>
      <c r="R59" t="e">
        <f t="array" ref="R59">INDEX($A$1:$C$678,MATCH(1,($A$1:$A$678=$G59)*($B$1:$B$678=R$1),0),3)</f>
        <v>#N/A</v>
      </c>
    </row>
    <row r="60" spans="1:18" x14ac:dyDescent="0.25">
      <c r="A60" s="7">
        <v>90</v>
      </c>
      <c r="B60" s="4" t="s">
        <v>550</v>
      </c>
      <c r="C60">
        <v>4</v>
      </c>
      <c r="G60" s="7">
        <v>369</v>
      </c>
      <c r="H60">
        <f t="array" ref="H60">INDEX($A$1:$C$678,MATCH(1,($A$1:$A$678=$G60)*($B$1:$B$678=H$1),0),3)</f>
        <v>4</v>
      </c>
      <c r="I60">
        <f t="array" ref="I60">INDEX($A$1:$C$678,MATCH(1,($A$1:$A$678=$G60)*($B$1:$B$678=I$1),0),3)</f>
        <v>7.5</v>
      </c>
      <c r="J60">
        <f t="array" ref="J60">INDEX($A$1:$C$678,MATCH(1,($A$1:$A$678=$G60)*($B$1:$B$678=J$1),0),3)</f>
        <v>12</v>
      </c>
      <c r="K60">
        <f t="array" ref="K60">INDEX($A$1:$C$678,MATCH(1,($A$1:$A$678=$G60)*($B$1:$B$678=K$1),0),3)</f>
        <v>4</v>
      </c>
      <c r="L60">
        <f t="array" ref="L60">INDEX($A$1:$C$678,MATCH(1,($A$1:$A$678=$G60)*($B$1:$B$678=L$1),0),3)</f>
        <v>7</v>
      </c>
      <c r="M60">
        <f t="array" ref="M60">INDEX($A$1:$C$678,MATCH(1,($A$1:$A$678=$G60)*($B$1:$B$678=M$1),0),3)</f>
        <v>12</v>
      </c>
      <c r="N60">
        <f t="array" ref="N60">INDEX($A$1:$C$678,MATCH(1,($A$1:$A$678=$G60)*($B$1:$B$678=N$1),0),3)</f>
        <v>7</v>
      </c>
      <c r="O60" t="e">
        <f t="array" ref="O60">INDEX($A$1:$C$678,MATCH(1,($A$1:$A$678=$G60)*($B$1:$B$678=O$1),0),3)</f>
        <v>#N/A</v>
      </c>
      <c r="P60" t="e">
        <f t="array" ref="P60">INDEX($A$1:$C$678,MATCH(1,($A$1:$A$678=$G60)*($B$1:$B$678=P$1),0),3)</f>
        <v>#N/A</v>
      </c>
      <c r="Q60" t="e">
        <f t="array" ref="Q60">INDEX($A$1:$C$678,MATCH(1,($A$1:$A$678=$G60)*($B$1:$B$678=Q$1),0),3)</f>
        <v>#N/A</v>
      </c>
      <c r="R60" t="e">
        <f t="array" ref="R60">INDEX($A$1:$C$678,MATCH(1,($A$1:$A$678=$G60)*($B$1:$B$678=R$1),0),3)</f>
        <v>#N/A</v>
      </c>
    </row>
    <row r="61" spans="1:18" x14ac:dyDescent="0.25">
      <c r="A61" s="7">
        <v>90</v>
      </c>
      <c r="B61" s="4" t="s">
        <v>566</v>
      </c>
      <c r="C61">
        <v>12</v>
      </c>
      <c r="G61" s="7">
        <v>396</v>
      </c>
      <c r="H61">
        <f t="array" ref="H61">INDEX($A$1:$C$678,MATCH(1,($A$1:$A$678=$G61)*($B$1:$B$678=H$1),0),3)</f>
        <v>4</v>
      </c>
      <c r="I61">
        <f t="array" ref="I61">INDEX($A$1:$C$678,MATCH(1,($A$1:$A$678=$G61)*($B$1:$B$678=I$1),0),3)</f>
        <v>7.5</v>
      </c>
      <c r="J61">
        <f t="array" ref="J61">INDEX($A$1:$C$678,MATCH(1,($A$1:$A$678=$G61)*($B$1:$B$678=J$1),0),3)</f>
        <v>10.5</v>
      </c>
      <c r="K61">
        <f t="array" ref="K61">INDEX($A$1:$C$678,MATCH(1,($A$1:$A$678=$G61)*($B$1:$B$678=K$1),0),3)</f>
        <v>4</v>
      </c>
      <c r="L61">
        <f t="array" ref="L61">INDEX($A$1:$C$678,MATCH(1,($A$1:$A$678=$G61)*($B$1:$B$678=L$1),0),3)</f>
        <v>7</v>
      </c>
      <c r="M61">
        <f t="array" ref="M61">INDEX($A$1:$C$678,MATCH(1,($A$1:$A$678=$G61)*($B$1:$B$678=M$1),0),3)</f>
        <v>10.5</v>
      </c>
      <c r="N61">
        <f t="array" ref="N61">INDEX($A$1:$C$678,MATCH(1,($A$1:$A$678=$G61)*($B$1:$B$678=N$1),0),3)</f>
        <v>5</v>
      </c>
      <c r="O61" t="e">
        <f t="array" ref="O61">INDEX($A$1:$C$678,MATCH(1,($A$1:$A$678=$G61)*($B$1:$B$678=O$1),0),3)</f>
        <v>#N/A</v>
      </c>
      <c r="P61" t="e">
        <f t="array" ref="P61">INDEX($A$1:$C$678,MATCH(1,($A$1:$A$678=$G61)*($B$1:$B$678=P$1),0),3)</f>
        <v>#N/A</v>
      </c>
      <c r="Q61" t="e">
        <f t="array" ref="Q61">INDEX($A$1:$C$678,MATCH(1,($A$1:$A$678=$G61)*($B$1:$B$678=Q$1),0),3)</f>
        <v>#N/A</v>
      </c>
      <c r="R61" t="e">
        <f t="array" ref="R61">INDEX($A$1:$C$678,MATCH(1,($A$1:$A$678=$G61)*($B$1:$B$678=R$1),0),3)</f>
        <v>#N/A</v>
      </c>
    </row>
    <row r="62" spans="1:18" x14ac:dyDescent="0.25">
      <c r="A62" s="7">
        <v>90</v>
      </c>
      <c r="B62" s="6" t="s">
        <v>563</v>
      </c>
      <c r="C62">
        <v>8</v>
      </c>
      <c r="G62" s="7">
        <v>400</v>
      </c>
      <c r="H62">
        <f t="array" ref="H62">INDEX($A$1:$C$678,MATCH(1,($A$1:$A$678=$G62)*($B$1:$B$678=H$1),0),3)</f>
        <v>4</v>
      </c>
      <c r="I62">
        <f t="array" ref="I62">INDEX($A$1:$C$678,MATCH(1,($A$1:$A$678=$G62)*($B$1:$B$678=I$1),0),3)</f>
        <v>7.5</v>
      </c>
      <c r="J62">
        <f t="array" ref="J62">INDEX($A$1:$C$678,MATCH(1,($A$1:$A$678=$G62)*($B$1:$B$678=J$1),0),3)</f>
        <v>12</v>
      </c>
      <c r="K62">
        <f t="array" ref="K62">INDEX($A$1:$C$678,MATCH(1,($A$1:$A$678=$G62)*($B$1:$B$678=K$1),0),3)</f>
        <v>4</v>
      </c>
      <c r="L62">
        <f t="array" ref="L62">INDEX($A$1:$C$678,MATCH(1,($A$1:$A$678=$G62)*($B$1:$B$678=L$1),0),3)</f>
        <v>6</v>
      </c>
      <c r="M62">
        <f t="array" ref="M62">INDEX($A$1:$C$678,MATCH(1,($A$1:$A$678=$G62)*($B$1:$B$678=M$1),0),3)</f>
        <v>9</v>
      </c>
      <c r="N62">
        <f t="array" ref="N62">INDEX($A$1:$C$678,MATCH(1,($A$1:$A$678=$G62)*($B$1:$B$678=N$1),0),3)</f>
        <v>5</v>
      </c>
      <c r="O62" t="e">
        <f t="array" ref="O62">INDEX($A$1:$C$678,MATCH(1,($A$1:$A$678=$G62)*($B$1:$B$678=O$1),0),3)</f>
        <v>#N/A</v>
      </c>
      <c r="P62" t="e">
        <f t="array" ref="P62">INDEX($A$1:$C$678,MATCH(1,($A$1:$A$678=$G62)*($B$1:$B$678=P$1),0),3)</f>
        <v>#N/A</v>
      </c>
      <c r="Q62" t="e">
        <f t="array" ref="Q62">INDEX($A$1:$C$678,MATCH(1,($A$1:$A$678=$G62)*($B$1:$B$678=Q$1),0),3)</f>
        <v>#N/A</v>
      </c>
      <c r="R62" t="e">
        <f t="array" ref="R62">INDEX($A$1:$C$678,MATCH(1,($A$1:$A$678=$G62)*($B$1:$B$678=R$1),0),3)</f>
        <v>#N/A</v>
      </c>
    </row>
    <row r="63" spans="1:18" x14ac:dyDescent="0.25">
      <c r="A63" s="7">
        <v>90</v>
      </c>
      <c r="B63" s="4" t="s">
        <v>565</v>
      </c>
      <c r="C63">
        <v>10.5</v>
      </c>
      <c r="G63" s="7">
        <v>405</v>
      </c>
      <c r="H63">
        <f t="array" ref="H63">INDEX($A$1:$C$678,MATCH(1,($A$1:$A$678=$G63)*($B$1:$B$678=H$1),0),3)</f>
        <v>4</v>
      </c>
      <c r="I63">
        <f t="array" ref="I63">INDEX($A$1:$C$678,MATCH(1,($A$1:$A$678=$G63)*($B$1:$B$678=I$1),0),3)</f>
        <v>9</v>
      </c>
      <c r="J63">
        <f t="array" ref="J63">INDEX($A$1:$C$678,MATCH(1,($A$1:$A$678=$G63)*($B$1:$B$678=J$1),0),3)</f>
        <v>10.5</v>
      </c>
      <c r="K63">
        <f t="array" ref="K63">INDEX($A$1:$C$678,MATCH(1,($A$1:$A$678=$G63)*($B$1:$B$678=K$1),0),3)</f>
        <v>4</v>
      </c>
      <c r="L63">
        <f t="array" ref="L63">INDEX($A$1:$C$678,MATCH(1,($A$1:$A$678=$G63)*($B$1:$B$678=L$1),0),3)</f>
        <v>7</v>
      </c>
      <c r="M63">
        <f t="array" ref="M63">INDEX($A$1:$C$678,MATCH(1,($A$1:$A$678=$G63)*($B$1:$B$678=M$1),0),3)</f>
        <v>7.5</v>
      </c>
      <c r="N63">
        <f t="array" ref="N63">INDEX($A$1:$C$678,MATCH(1,($A$1:$A$678=$G63)*($B$1:$B$678=N$1),0),3)</f>
        <v>5</v>
      </c>
      <c r="O63" t="e">
        <f t="array" ref="O63">INDEX($A$1:$C$678,MATCH(1,($A$1:$A$678=$G63)*($B$1:$B$678=O$1),0),3)</f>
        <v>#N/A</v>
      </c>
      <c r="P63" t="e">
        <f t="array" ref="P63">INDEX($A$1:$C$678,MATCH(1,($A$1:$A$678=$G63)*($B$1:$B$678=P$1),0),3)</f>
        <v>#N/A</v>
      </c>
      <c r="Q63" t="e">
        <f t="array" ref="Q63">INDEX($A$1:$C$678,MATCH(1,($A$1:$A$678=$G63)*($B$1:$B$678=Q$1),0),3)</f>
        <v>#N/A</v>
      </c>
      <c r="R63" t="e">
        <f t="array" ref="R63">INDEX($A$1:$C$678,MATCH(1,($A$1:$A$678=$G63)*($B$1:$B$678=R$1),0),3)</f>
        <v>#N/A</v>
      </c>
    </row>
    <row r="64" spans="1:18" x14ac:dyDescent="0.25">
      <c r="A64" s="7">
        <v>90</v>
      </c>
      <c r="B64" s="6" t="s">
        <v>564</v>
      </c>
      <c r="C64">
        <v>3</v>
      </c>
      <c r="G64" s="7">
        <v>410</v>
      </c>
      <c r="H64">
        <f t="array" ref="H64">INDEX($A$1:$C$678,MATCH(1,($A$1:$A$678=$G64)*($B$1:$B$678=H$1),0),3)</f>
        <v>4</v>
      </c>
      <c r="I64">
        <f t="array" ref="I64">INDEX($A$1:$C$678,MATCH(1,($A$1:$A$678=$G64)*($B$1:$B$678=I$1),0),3)</f>
        <v>9</v>
      </c>
      <c r="J64">
        <f t="array" ref="J64">INDEX($A$1:$C$678,MATCH(1,($A$1:$A$678=$G64)*($B$1:$B$678=J$1),0),3)</f>
        <v>6</v>
      </c>
      <c r="K64">
        <f t="array" ref="K64">INDEX($A$1:$C$678,MATCH(1,($A$1:$A$678=$G64)*($B$1:$B$678=K$1),0),3)</f>
        <v>3</v>
      </c>
      <c r="L64">
        <f t="array" ref="L64">INDEX($A$1:$C$678,MATCH(1,($A$1:$A$678=$G64)*($B$1:$B$678=L$1),0),3)</f>
        <v>7</v>
      </c>
      <c r="M64">
        <f t="array" ref="M64">INDEX($A$1:$C$678,MATCH(1,($A$1:$A$678=$G64)*($B$1:$B$678=M$1),0),3)</f>
        <v>10.5</v>
      </c>
      <c r="N64">
        <f t="array" ref="N64">INDEX($A$1:$C$678,MATCH(1,($A$1:$A$678=$G64)*($B$1:$B$678=N$1),0),3)</f>
        <v>2</v>
      </c>
      <c r="O64" t="e">
        <f t="array" ref="O64">INDEX($A$1:$C$678,MATCH(1,($A$1:$A$678=$G64)*($B$1:$B$678=O$1),0),3)</f>
        <v>#N/A</v>
      </c>
      <c r="P64" t="e">
        <f t="array" ref="P64">INDEX($A$1:$C$678,MATCH(1,($A$1:$A$678=$G64)*($B$1:$B$678=P$1),0),3)</f>
        <v>#N/A</v>
      </c>
      <c r="Q64" t="e">
        <f t="array" ref="Q64">INDEX($A$1:$C$678,MATCH(1,($A$1:$A$678=$G64)*($B$1:$B$678=Q$1),0),3)</f>
        <v>#N/A</v>
      </c>
      <c r="R64" t="e">
        <f t="array" ref="R64">INDEX($A$1:$C$678,MATCH(1,($A$1:$A$678=$G64)*($B$1:$B$678=R$1),0),3)</f>
        <v>#N/A</v>
      </c>
    </row>
    <row r="65" spans="1:18" x14ac:dyDescent="0.25">
      <c r="A65" s="7">
        <v>90</v>
      </c>
      <c r="B65" s="4" t="s">
        <v>561</v>
      </c>
      <c r="C65">
        <v>12</v>
      </c>
      <c r="G65" s="7">
        <v>414</v>
      </c>
      <c r="H65">
        <f t="array" ref="H65">INDEX($A$1:$C$678,MATCH(1,($A$1:$A$678=$G65)*($B$1:$B$678=H$1),0),3)</f>
        <v>4</v>
      </c>
      <c r="I65">
        <f t="array" ref="I65">INDEX($A$1:$C$678,MATCH(1,($A$1:$A$678=$G65)*($B$1:$B$678=I$1),0),3)</f>
        <v>7.5</v>
      </c>
      <c r="J65">
        <f t="array" ref="J65">INDEX($A$1:$C$678,MATCH(1,($A$1:$A$678=$G65)*($B$1:$B$678=J$1),0),3)</f>
        <v>12</v>
      </c>
      <c r="K65">
        <f t="array" ref="K65">INDEX($A$1:$C$678,MATCH(1,($A$1:$A$678=$G65)*($B$1:$B$678=K$1),0),3)</f>
        <v>3</v>
      </c>
      <c r="L65">
        <f t="array" ref="L65">INDEX($A$1:$C$678,MATCH(1,($A$1:$A$678=$G65)*($B$1:$B$678=L$1),0),3)</f>
        <v>6</v>
      </c>
      <c r="M65">
        <f t="array" ref="M65">INDEX($A$1:$C$678,MATCH(1,($A$1:$A$678=$G65)*($B$1:$B$678=M$1),0),3)</f>
        <v>10.5</v>
      </c>
      <c r="N65">
        <f t="array" ref="N65">INDEX($A$1:$C$678,MATCH(1,($A$1:$A$678=$G65)*($B$1:$B$678=N$1),0),3)</f>
        <v>5</v>
      </c>
      <c r="O65" t="e">
        <f t="array" ref="O65">INDEX($A$1:$C$678,MATCH(1,($A$1:$A$678=$G65)*($B$1:$B$678=O$1),0),3)</f>
        <v>#N/A</v>
      </c>
      <c r="P65" t="e">
        <f t="array" ref="P65">INDEX($A$1:$C$678,MATCH(1,($A$1:$A$678=$G65)*($B$1:$B$678=P$1),0),3)</f>
        <v>#N/A</v>
      </c>
      <c r="Q65" t="e">
        <f t="array" ref="Q65">INDEX($A$1:$C$678,MATCH(1,($A$1:$A$678=$G65)*($B$1:$B$678=Q$1),0),3)</f>
        <v>#N/A</v>
      </c>
      <c r="R65" t="e">
        <f t="array" ref="R65">INDEX($A$1:$C$678,MATCH(1,($A$1:$A$678=$G65)*($B$1:$B$678=R$1),0),3)</f>
        <v>#N/A</v>
      </c>
    </row>
    <row r="66" spans="1:18" x14ac:dyDescent="0.25">
      <c r="A66" s="7">
        <v>90</v>
      </c>
      <c r="B66" s="6" t="s">
        <v>554</v>
      </c>
      <c r="C66">
        <v>6</v>
      </c>
      <c r="G66" s="7">
        <v>421</v>
      </c>
      <c r="H66">
        <f t="array" ref="H66">INDEX($A$1:$C$678,MATCH(1,($A$1:$A$678=$G66)*($B$1:$B$678=H$1),0),3)</f>
        <v>4</v>
      </c>
      <c r="I66">
        <f t="array" ref="I66">INDEX($A$1:$C$678,MATCH(1,($A$1:$A$678=$G66)*($B$1:$B$678=I$1),0),3)</f>
        <v>9</v>
      </c>
      <c r="J66">
        <f t="array" ref="J66">INDEX($A$1:$C$678,MATCH(1,($A$1:$A$678=$G66)*($B$1:$B$678=J$1),0),3)</f>
        <v>10.5</v>
      </c>
      <c r="K66">
        <f t="array" ref="K66">INDEX($A$1:$C$678,MATCH(1,($A$1:$A$678=$G66)*($B$1:$B$678=K$1),0),3)</f>
        <v>4</v>
      </c>
      <c r="L66">
        <f t="array" ref="L66">INDEX($A$1:$C$678,MATCH(1,($A$1:$A$678=$G66)*($B$1:$B$678=L$1),0),3)</f>
        <v>5</v>
      </c>
      <c r="M66">
        <f t="array" ref="M66">INDEX($A$1:$C$678,MATCH(1,($A$1:$A$678=$G66)*($B$1:$B$678=M$1),0),3)</f>
        <v>12</v>
      </c>
      <c r="N66">
        <f t="array" ref="N66">INDEX($A$1:$C$678,MATCH(1,($A$1:$A$678=$G66)*($B$1:$B$678=N$1),0),3)</f>
        <v>7</v>
      </c>
      <c r="O66" t="e">
        <f t="array" ref="O66">INDEX($A$1:$C$678,MATCH(1,($A$1:$A$678=$G66)*($B$1:$B$678=O$1),0),3)</f>
        <v>#N/A</v>
      </c>
      <c r="P66" t="e">
        <f t="array" ref="P66">INDEX($A$1:$C$678,MATCH(1,($A$1:$A$678=$G66)*($B$1:$B$678=P$1),0),3)</f>
        <v>#N/A</v>
      </c>
      <c r="Q66" t="e">
        <f t="array" ref="Q66">INDEX($A$1:$C$678,MATCH(1,($A$1:$A$678=$G66)*($B$1:$B$678=Q$1),0),3)</f>
        <v>#N/A</v>
      </c>
      <c r="R66" t="e">
        <f t="array" ref="R66">INDEX($A$1:$C$678,MATCH(1,($A$1:$A$678=$G66)*($B$1:$B$678=R$1),0),3)</f>
        <v>#N/A</v>
      </c>
    </row>
    <row r="67" spans="1:18" x14ac:dyDescent="0.25">
      <c r="A67" s="7">
        <v>92</v>
      </c>
      <c r="B67" s="4" t="s">
        <v>566</v>
      </c>
      <c r="C67">
        <v>3</v>
      </c>
      <c r="G67" s="7">
        <v>461</v>
      </c>
      <c r="H67">
        <f t="array" ref="H67">INDEX($A$1:$C$678,MATCH(1,($A$1:$A$678=$G67)*($B$1:$B$678=H$1),0),3)</f>
        <v>4</v>
      </c>
      <c r="I67">
        <f t="array" ref="I67">INDEX($A$1:$C$678,MATCH(1,($A$1:$A$678=$G67)*($B$1:$B$678=I$1),0),3)</f>
        <v>7.5</v>
      </c>
      <c r="J67">
        <f t="array" ref="J67">INDEX($A$1:$C$678,MATCH(1,($A$1:$A$678=$G67)*($B$1:$B$678=J$1),0),3)</f>
        <v>9</v>
      </c>
      <c r="K67">
        <f t="array" ref="K67">INDEX($A$1:$C$678,MATCH(1,($A$1:$A$678=$G67)*($B$1:$B$678=K$1),0),3)</f>
        <v>4</v>
      </c>
      <c r="L67">
        <f t="array" ref="L67">INDEX($A$1:$C$678,MATCH(1,($A$1:$A$678=$G67)*($B$1:$B$678=L$1),0),3)</f>
        <v>7</v>
      </c>
      <c r="M67">
        <f t="array" ref="M67">INDEX($A$1:$C$678,MATCH(1,($A$1:$A$678=$G67)*($B$1:$B$678=M$1),0),3)</f>
        <v>10.5</v>
      </c>
      <c r="N67">
        <f t="array" ref="N67">INDEX($A$1:$C$678,MATCH(1,($A$1:$A$678=$G67)*($B$1:$B$678=N$1),0),3)</f>
        <v>6</v>
      </c>
      <c r="O67" t="e">
        <f t="array" ref="O67">INDEX($A$1:$C$678,MATCH(1,($A$1:$A$678=$G67)*($B$1:$B$678=O$1),0),3)</f>
        <v>#N/A</v>
      </c>
      <c r="P67" t="e">
        <f t="array" ref="P67">INDEX($A$1:$C$678,MATCH(1,($A$1:$A$678=$G67)*($B$1:$B$678=P$1),0),3)</f>
        <v>#N/A</v>
      </c>
      <c r="Q67" t="e">
        <f t="array" ref="Q67">INDEX($A$1:$C$678,MATCH(1,($A$1:$A$678=$G67)*($B$1:$B$678=Q$1),0),3)</f>
        <v>#N/A</v>
      </c>
      <c r="R67" t="e">
        <f t="array" ref="R67">INDEX($A$1:$C$678,MATCH(1,($A$1:$A$678=$G67)*($B$1:$B$678=R$1),0),3)</f>
        <v>#N/A</v>
      </c>
    </row>
    <row r="68" spans="1:18" x14ac:dyDescent="0.25">
      <c r="A68" s="7">
        <v>92</v>
      </c>
      <c r="B68" s="4" t="s">
        <v>550</v>
      </c>
      <c r="C68">
        <v>4</v>
      </c>
      <c r="G68" s="7">
        <v>462</v>
      </c>
      <c r="H68">
        <f t="array" ref="H68">INDEX($A$1:$C$678,MATCH(1,($A$1:$A$678=$G68)*($B$1:$B$678=H$1),0),3)</f>
        <v>4</v>
      </c>
      <c r="I68">
        <f t="array" ref="I68">INDEX($A$1:$C$678,MATCH(1,($A$1:$A$678=$G68)*($B$1:$B$678=I$1),0),3)</f>
        <v>7.5</v>
      </c>
      <c r="J68">
        <f t="array" ref="J68">INDEX($A$1:$C$678,MATCH(1,($A$1:$A$678=$G68)*($B$1:$B$678=J$1),0),3)</f>
        <v>7.5</v>
      </c>
      <c r="K68">
        <f t="array" ref="K68">INDEX($A$1:$C$678,MATCH(1,($A$1:$A$678=$G68)*($B$1:$B$678=K$1),0),3)</f>
        <v>4</v>
      </c>
      <c r="L68">
        <f t="array" ref="L68">INDEX($A$1:$C$678,MATCH(1,($A$1:$A$678=$G68)*($B$1:$B$678=L$1),0),3)</f>
        <v>6</v>
      </c>
      <c r="M68">
        <f t="array" ref="M68">INDEX($A$1:$C$678,MATCH(1,($A$1:$A$678=$G68)*($B$1:$B$678=M$1),0),3)</f>
        <v>9</v>
      </c>
      <c r="N68">
        <f t="array" ref="N68">INDEX($A$1:$C$678,MATCH(1,($A$1:$A$678=$G68)*($B$1:$B$678=N$1),0),3)</f>
        <v>6</v>
      </c>
      <c r="O68" t="e">
        <f t="array" ref="O68">INDEX($A$1:$C$678,MATCH(1,($A$1:$A$678=$G68)*($B$1:$B$678=O$1),0),3)</f>
        <v>#N/A</v>
      </c>
      <c r="P68" t="e">
        <f t="array" ref="P68">INDEX($A$1:$C$678,MATCH(1,($A$1:$A$678=$G68)*($B$1:$B$678=P$1),0),3)</f>
        <v>#N/A</v>
      </c>
      <c r="Q68" t="e">
        <f t="array" ref="Q68">INDEX($A$1:$C$678,MATCH(1,($A$1:$A$678=$G68)*($B$1:$B$678=Q$1),0),3)</f>
        <v>#N/A</v>
      </c>
      <c r="R68" t="e">
        <f t="array" ref="R68">INDEX($A$1:$C$678,MATCH(1,($A$1:$A$678=$G68)*($B$1:$B$678=R$1),0),3)</f>
        <v>#N/A</v>
      </c>
    </row>
    <row r="69" spans="1:18" x14ac:dyDescent="0.25">
      <c r="A69" s="7">
        <v>92</v>
      </c>
      <c r="B69" s="6" t="s">
        <v>563</v>
      </c>
      <c r="C69">
        <v>7</v>
      </c>
      <c r="G69" s="7">
        <v>536</v>
      </c>
      <c r="H69">
        <f t="array" ref="H69">INDEX($A$1:$C$678,MATCH(1,($A$1:$A$678=$G69)*($B$1:$B$678=H$1),0),3)</f>
        <v>4</v>
      </c>
      <c r="I69">
        <f t="array" ref="I69">INDEX($A$1:$C$678,MATCH(1,($A$1:$A$678=$G69)*($B$1:$B$678=I$1),0),3)</f>
        <v>10.5</v>
      </c>
      <c r="J69">
        <f t="array" ref="J69">INDEX($A$1:$C$678,MATCH(1,($A$1:$A$678=$G69)*($B$1:$B$678=J$1),0),3)</f>
        <v>12</v>
      </c>
      <c r="K69">
        <f t="array" ref="K69">INDEX($A$1:$C$678,MATCH(1,($A$1:$A$678=$G69)*($B$1:$B$678=K$1),0),3)</f>
        <v>4</v>
      </c>
      <c r="L69">
        <f t="array" ref="L69">INDEX($A$1:$C$678,MATCH(1,($A$1:$A$678=$G69)*($B$1:$B$678=L$1),0),3)</f>
        <v>7</v>
      </c>
      <c r="M69">
        <f t="array" ref="M69">INDEX($A$1:$C$678,MATCH(1,($A$1:$A$678=$G69)*($B$1:$B$678=M$1),0),3)</f>
        <v>12</v>
      </c>
      <c r="N69">
        <f t="array" ref="N69">INDEX($A$1:$C$678,MATCH(1,($A$1:$A$678=$G69)*($B$1:$B$678=N$1),0),3)</f>
        <v>8</v>
      </c>
      <c r="O69" t="e">
        <f t="array" ref="O69">INDEX($A$1:$C$678,MATCH(1,($A$1:$A$678=$G69)*($B$1:$B$678=O$1),0),3)</f>
        <v>#N/A</v>
      </c>
      <c r="P69" t="e">
        <f t="array" ref="P69">INDEX($A$1:$C$678,MATCH(1,($A$1:$A$678=$G69)*($B$1:$B$678=P$1),0),3)</f>
        <v>#N/A</v>
      </c>
      <c r="Q69" t="e">
        <f t="array" ref="Q69">INDEX($A$1:$C$678,MATCH(1,($A$1:$A$678=$G69)*($B$1:$B$678=Q$1),0),3)</f>
        <v>#N/A</v>
      </c>
      <c r="R69" t="e">
        <f t="array" ref="R69">INDEX($A$1:$C$678,MATCH(1,($A$1:$A$678=$G69)*($B$1:$B$678=R$1),0),3)</f>
        <v>#N/A</v>
      </c>
    </row>
    <row r="70" spans="1:18" x14ac:dyDescent="0.25">
      <c r="A70" s="7">
        <v>92</v>
      </c>
      <c r="B70" s="4" t="s">
        <v>565</v>
      </c>
      <c r="C70">
        <v>7.5</v>
      </c>
      <c r="G70" s="7">
        <v>554</v>
      </c>
      <c r="H70">
        <f t="array" ref="H70">INDEX($A$1:$C$678,MATCH(1,($A$1:$A$678=$G70)*($B$1:$B$678=H$1),0),3)</f>
        <v>4</v>
      </c>
      <c r="I70">
        <f t="array" ref="I70">INDEX($A$1:$C$678,MATCH(1,($A$1:$A$678=$G70)*($B$1:$B$678=I$1),0),3)</f>
        <v>6</v>
      </c>
      <c r="J70">
        <f t="array" ref="J70">INDEX($A$1:$C$678,MATCH(1,($A$1:$A$678=$G70)*($B$1:$B$678=J$1),0),3)</f>
        <v>7.5</v>
      </c>
      <c r="K70">
        <f t="array" ref="K70">INDEX($A$1:$C$678,MATCH(1,($A$1:$A$678=$G70)*($B$1:$B$678=K$1),0),3)</f>
        <v>4</v>
      </c>
      <c r="L70">
        <f t="array" ref="L70">INDEX($A$1:$C$678,MATCH(1,($A$1:$A$678=$G70)*($B$1:$B$678=L$1),0),3)</f>
        <v>6</v>
      </c>
      <c r="M70">
        <f t="array" ref="M70">INDEX($A$1:$C$678,MATCH(1,($A$1:$A$678=$G70)*($B$1:$B$678=M$1),0),3)</f>
        <v>10.5</v>
      </c>
      <c r="N70">
        <f t="array" ref="N70">INDEX($A$1:$C$678,MATCH(1,($A$1:$A$678=$G70)*($B$1:$B$678=N$1),0),3)</f>
        <v>8</v>
      </c>
      <c r="O70" t="e">
        <f t="array" ref="O70">INDEX($A$1:$C$678,MATCH(1,($A$1:$A$678=$G70)*($B$1:$B$678=O$1),0),3)</f>
        <v>#N/A</v>
      </c>
      <c r="P70" t="e">
        <f t="array" ref="P70">INDEX($A$1:$C$678,MATCH(1,($A$1:$A$678=$G70)*($B$1:$B$678=P$1),0),3)</f>
        <v>#N/A</v>
      </c>
      <c r="Q70" t="e">
        <f t="array" ref="Q70">INDEX($A$1:$C$678,MATCH(1,($A$1:$A$678=$G70)*($B$1:$B$678=Q$1),0),3)</f>
        <v>#N/A</v>
      </c>
      <c r="R70" t="e">
        <f t="array" ref="R70">INDEX($A$1:$C$678,MATCH(1,($A$1:$A$678=$G70)*($B$1:$B$678=R$1),0),3)</f>
        <v>#N/A</v>
      </c>
    </row>
    <row r="71" spans="1:18" x14ac:dyDescent="0.25">
      <c r="A71" s="7">
        <v>92</v>
      </c>
      <c r="B71" s="6" t="s">
        <v>564</v>
      </c>
      <c r="C71">
        <v>4</v>
      </c>
      <c r="G71" s="7">
        <v>580</v>
      </c>
      <c r="H71">
        <f t="array" ref="H71">INDEX($A$1:$C$678,MATCH(1,($A$1:$A$678=$G71)*($B$1:$B$678=H$1),0),3)</f>
        <v>4</v>
      </c>
      <c r="I71">
        <f t="array" ref="I71">INDEX($A$1:$C$678,MATCH(1,($A$1:$A$678=$G71)*($B$1:$B$678=I$1),0),3)</f>
        <v>7.5</v>
      </c>
      <c r="J71">
        <f t="array" ref="J71">INDEX($A$1:$C$678,MATCH(1,($A$1:$A$678=$G71)*($B$1:$B$678=J$1),0),3)</f>
        <v>12</v>
      </c>
      <c r="K71">
        <f t="array" ref="K71">INDEX($A$1:$C$678,MATCH(1,($A$1:$A$678=$G71)*($B$1:$B$678=K$1),0),3)</f>
        <v>4</v>
      </c>
      <c r="L71">
        <f t="array" ref="L71">INDEX($A$1:$C$678,MATCH(1,($A$1:$A$678=$G71)*($B$1:$B$678=L$1),0),3)</f>
        <v>8</v>
      </c>
      <c r="M71">
        <f t="array" ref="M71">INDEX($A$1:$C$678,MATCH(1,($A$1:$A$678=$G71)*($B$1:$B$678=M$1),0),3)</f>
        <v>12</v>
      </c>
      <c r="N71">
        <f t="array" ref="N71">INDEX($A$1:$C$678,MATCH(1,($A$1:$A$678=$G71)*($B$1:$B$678=N$1),0),3)</f>
        <v>8</v>
      </c>
      <c r="O71" t="e">
        <f t="array" ref="O71">INDEX($A$1:$C$678,MATCH(1,($A$1:$A$678=$G71)*($B$1:$B$678=O$1),0),3)</f>
        <v>#N/A</v>
      </c>
      <c r="P71" t="e">
        <f t="array" ref="P71">INDEX($A$1:$C$678,MATCH(1,($A$1:$A$678=$G71)*($B$1:$B$678=P$1),0),3)</f>
        <v>#N/A</v>
      </c>
      <c r="Q71" t="e">
        <f t="array" ref="Q71">INDEX($A$1:$C$678,MATCH(1,($A$1:$A$678=$G71)*($B$1:$B$678=Q$1),0),3)</f>
        <v>#N/A</v>
      </c>
      <c r="R71" t="e">
        <f t="array" ref="R71">INDEX($A$1:$C$678,MATCH(1,($A$1:$A$678=$G71)*($B$1:$B$678=R$1),0),3)</f>
        <v>#N/A</v>
      </c>
    </row>
    <row r="72" spans="1:18" x14ac:dyDescent="0.25">
      <c r="A72" s="7">
        <v>92</v>
      </c>
      <c r="B72" s="6" t="s">
        <v>561</v>
      </c>
      <c r="C72">
        <v>10.5</v>
      </c>
      <c r="G72" s="7">
        <v>610</v>
      </c>
      <c r="H72">
        <f t="array" ref="H72">INDEX($A$1:$C$678,MATCH(1,($A$1:$A$678=$G72)*($B$1:$B$678=H$1),0),3)</f>
        <v>4</v>
      </c>
      <c r="I72">
        <f t="array" ref="I72">INDEX($A$1:$C$678,MATCH(1,($A$1:$A$678=$G72)*($B$1:$B$678=I$1),0),3)</f>
        <v>7.5</v>
      </c>
      <c r="J72">
        <f t="array" ref="J72">INDEX($A$1:$C$678,MATCH(1,($A$1:$A$678=$G72)*($B$1:$B$678=J$1),0),3)</f>
        <v>12</v>
      </c>
      <c r="K72">
        <f t="array" ref="K72">INDEX($A$1:$C$678,MATCH(1,($A$1:$A$678=$G72)*($B$1:$B$678=K$1),0),3)</f>
        <v>4</v>
      </c>
      <c r="L72">
        <f t="array" ref="L72">INDEX($A$1:$C$678,MATCH(1,($A$1:$A$678=$G72)*($B$1:$B$678=L$1),0),3)</f>
        <v>5</v>
      </c>
      <c r="M72">
        <f t="array" ref="M72">INDEX($A$1:$C$678,MATCH(1,($A$1:$A$678=$G72)*($B$1:$B$678=M$1),0),3)</f>
        <v>12</v>
      </c>
      <c r="N72">
        <f t="array" ref="N72">INDEX($A$1:$C$678,MATCH(1,($A$1:$A$678=$G72)*($B$1:$B$678=N$1),0),3)</f>
        <v>6</v>
      </c>
      <c r="O72" t="e">
        <f t="array" ref="O72">INDEX($A$1:$C$678,MATCH(1,($A$1:$A$678=$G72)*($B$1:$B$678=O$1),0),3)</f>
        <v>#N/A</v>
      </c>
      <c r="P72" t="e">
        <f t="array" ref="P72">INDEX($A$1:$C$678,MATCH(1,($A$1:$A$678=$G72)*($B$1:$B$678=P$1),0),3)</f>
        <v>#N/A</v>
      </c>
      <c r="Q72" t="e">
        <f t="array" ref="Q72">INDEX($A$1:$C$678,MATCH(1,($A$1:$A$678=$G72)*($B$1:$B$678=Q$1),0),3)</f>
        <v>#N/A</v>
      </c>
      <c r="R72" t="e">
        <f t="array" ref="R72">INDEX($A$1:$C$678,MATCH(1,($A$1:$A$678=$G72)*($B$1:$B$678=R$1),0),3)</f>
        <v>#N/A</v>
      </c>
    </row>
    <row r="73" spans="1:18" x14ac:dyDescent="0.25">
      <c r="A73" s="7">
        <v>92</v>
      </c>
      <c r="B73" s="6" t="s">
        <v>554</v>
      </c>
      <c r="C73">
        <v>6</v>
      </c>
      <c r="G73" s="7">
        <v>612</v>
      </c>
      <c r="H73">
        <f t="array" ref="H73">INDEX($A$1:$C$678,MATCH(1,($A$1:$A$678=$G73)*($B$1:$B$678=H$1),0),3)</f>
        <v>4</v>
      </c>
      <c r="I73">
        <f t="array" ref="I73">INDEX($A$1:$C$678,MATCH(1,($A$1:$A$678=$G73)*($B$1:$B$678=I$1),0),3)</f>
        <v>7.5</v>
      </c>
      <c r="J73">
        <f t="array" ref="J73">INDEX($A$1:$C$678,MATCH(1,($A$1:$A$678=$G73)*($B$1:$B$678=J$1),0),3)</f>
        <v>10.5</v>
      </c>
      <c r="K73">
        <f t="array" ref="K73">INDEX($A$1:$C$678,MATCH(1,($A$1:$A$678=$G73)*($B$1:$B$678=K$1),0),3)</f>
        <v>4</v>
      </c>
      <c r="L73">
        <f t="array" ref="L73">INDEX($A$1:$C$678,MATCH(1,($A$1:$A$678=$G73)*($B$1:$B$678=L$1),0),3)</f>
        <v>6</v>
      </c>
      <c r="M73">
        <f t="array" ref="M73">INDEX($A$1:$C$678,MATCH(1,($A$1:$A$678=$G73)*($B$1:$B$678=M$1),0),3)</f>
        <v>9</v>
      </c>
      <c r="N73">
        <f t="array" ref="N73">INDEX($A$1:$C$678,MATCH(1,($A$1:$A$678=$G73)*($B$1:$B$678=N$1),0),3)</f>
        <v>5</v>
      </c>
      <c r="O73" t="e">
        <f t="array" ref="O73">INDEX($A$1:$C$678,MATCH(1,($A$1:$A$678=$G73)*($B$1:$B$678=O$1),0),3)</f>
        <v>#N/A</v>
      </c>
      <c r="P73" t="e">
        <f t="array" ref="P73">INDEX($A$1:$C$678,MATCH(1,($A$1:$A$678=$G73)*($B$1:$B$678=P$1),0),3)</f>
        <v>#N/A</v>
      </c>
      <c r="Q73" t="e">
        <f t="array" ref="Q73">INDEX($A$1:$C$678,MATCH(1,($A$1:$A$678=$G73)*($B$1:$B$678=Q$1),0),3)</f>
        <v>#N/A</v>
      </c>
      <c r="R73" t="e">
        <f t="array" ref="R73">INDEX($A$1:$C$678,MATCH(1,($A$1:$A$678=$G73)*($B$1:$B$678=R$1),0),3)</f>
        <v>#N/A</v>
      </c>
    </row>
    <row r="74" spans="1:18" x14ac:dyDescent="0.25">
      <c r="A74" s="7">
        <v>129</v>
      </c>
      <c r="B74" s="6" t="s">
        <v>566</v>
      </c>
      <c r="C74">
        <v>7.5</v>
      </c>
      <c r="G74" s="7">
        <v>638</v>
      </c>
      <c r="H74">
        <f t="array" ref="H74">INDEX($A$1:$C$678,MATCH(1,($A$1:$A$678=$G74)*($B$1:$B$678=H$1),0),3)</f>
        <v>4</v>
      </c>
      <c r="I74">
        <f t="array" ref="I74">INDEX($A$1:$C$678,MATCH(1,($A$1:$A$678=$G74)*($B$1:$B$678=I$1),0),3)</f>
        <v>12</v>
      </c>
      <c r="J74">
        <f t="array" ref="J74">INDEX($A$1:$C$678,MATCH(1,($A$1:$A$678=$G74)*($B$1:$B$678=J$1),0),3)</f>
        <v>12</v>
      </c>
      <c r="K74">
        <f t="array" ref="K74">INDEX($A$1:$C$678,MATCH(1,($A$1:$A$678=$G74)*($B$1:$B$678=K$1),0),3)</f>
        <v>4</v>
      </c>
      <c r="L74">
        <f t="array" ref="L74">INDEX($A$1:$C$678,MATCH(1,($A$1:$A$678=$G74)*($B$1:$B$678=L$1),0),3)</f>
        <v>8</v>
      </c>
      <c r="M74">
        <f t="array" ref="M74">INDEX($A$1:$C$678,MATCH(1,($A$1:$A$678=$G74)*($B$1:$B$678=M$1),0),3)</f>
        <v>12</v>
      </c>
      <c r="N74">
        <f t="array" ref="N74">INDEX($A$1:$C$678,MATCH(1,($A$1:$A$678=$G74)*($B$1:$B$678=N$1),0),3)</f>
        <v>7</v>
      </c>
      <c r="O74" t="e">
        <f t="array" ref="O74">INDEX($A$1:$C$678,MATCH(1,($A$1:$A$678=$G74)*($B$1:$B$678=O$1),0),3)</f>
        <v>#N/A</v>
      </c>
      <c r="P74" t="e">
        <f t="array" ref="P74">INDEX($A$1:$C$678,MATCH(1,($A$1:$A$678=$G74)*($B$1:$B$678=P$1),0),3)</f>
        <v>#N/A</v>
      </c>
      <c r="Q74" t="e">
        <f t="array" ref="Q74">INDEX($A$1:$C$678,MATCH(1,($A$1:$A$678=$G74)*($B$1:$B$678=Q$1),0),3)</f>
        <v>#N/A</v>
      </c>
      <c r="R74" t="e">
        <f t="array" ref="R74">INDEX($A$1:$C$678,MATCH(1,($A$1:$A$678=$G74)*($B$1:$B$678=R$1),0),3)</f>
        <v>#N/A</v>
      </c>
    </row>
    <row r="75" spans="1:18" x14ac:dyDescent="0.25">
      <c r="A75" s="7">
        <v>129</v>
      </c>
      <c r="B75" s="4" t="s">
        <v>565</v>
      </c>
      <c r="C75">
        <v>12</v>
      </c>
      <c r="G75" s="7">
        <v>643</v>
      </c>
      <c r="H75">
        <f t="array" ref="H75">INDEX($A$1:$C$678,MATCH(1,($A$1:$A$678=$G75)*($B$1:$B$678=H$1),0),3)</f>
        <v>4</v>
      </c>
      <c r="I75">
        <f t="array" ref="I75">INDEX($A$1:$C$678,MATCH(1,($A$1:$A$678=$G75)*($B$1:$B$678=I$1),0),3)</f>
        <v>12</v>
      </c>
      <c r="J75">
        <f t="array" ref="J75">INDEX($A$1:$C$678,MATCH(1,($A$1:$A$678=$G75)*($B$1:$B$678=J$1),0),3)</f>
        <v>12</v>
      </c>
      <c r="K75">
        <f t="array" ref="K75">INDEX($A$1:$C$678,MATCH(1,($A$1:$A$678=$G75)*($B$1:$B$678=K$1),0),3)</f>
        <v>3</v>
      </c>
      <c r="L75">
        <f t="array" ref="L75">INDEX($A$1:$C$678,MATCH(1,($A$1:$A$678=$G75)*($B$1:$B$678=L$1),0),3)</f>
        <v>7</v>
      </c>
      <c r="M75">
        <f t="array" ref="M75">INDEX($A$1:$C$678,MATCH(1,($A$1:$A$678=$G75)*($B$1:$B$678=M$1),0),3)</f>
        <v>12</v>
      </c>
      <c r="N75">
        <f t="array" ref="N75">INDEX($A$1:$C$678,MATCH(1,($A$1:$A$678=$G75)*($B$1:$B$678=N$1),0),3)</f>
        <v>7</v>
      </c>
      <c r="O75" t="e">
        <f t="array" ref="O75">INDEX($A$1:$C$678,MATCH(1,($A$1:$A$678=$G75)*($B$1:$B$678=O$1),0),3)</f>
        <v>#N/A</v>
      </c>
      <c r="P75" t="e">
        <f t="array" ref="P75">INDEX($A$1:$C$678,MATCH(1,($A$1:$A$678=$G75)*($B$1:$B$678=P$1),0),3)</f>
        <v>#N/A</v>
      </c>
      <c r="Q75" t="e">
        <f t="array" ref="Q75">INDEX($A$1:$C$678,MATCH(1,($A$1:$A$678=$G75)*($B$1:$B$678=Q$1),0),3)</f>
        <v>#N/A</v>
      </c>
      <c r="R75" t="e">
        <f t="array" ref="R75">INDEX($A$1:$C$678,MATCH(1,($A$1:$A$678=$G75)*($B$1:$B$678=R$1),0),3)</f>
        <v>#N/A</v>
      </c>
    </row>
    <row r="76" spans="1:18" x14ac:dyDescent="0.25">
      <c r="A76" s="7">
        <v>129</v>
      </c>
      <c r="B76" s="6" t="s">
        <v>561</v>
      </c>
      <c r="C76">
        <v>12</v>
      </c>
      <c r="G76" s="7">
        <v>644</v>
      </c>
      <c r="H76">
        <f t="array" ref="H76">INDEX($A$1:$C$678,MATCH(1,($A$1:$A$678=$G76)*($B$1:$B$678=H$1),0),3)</f>
        <v>4</v>
      </c>
      <c r="I76">
        <f t="array" ref="I76">INDEX($A$1:$C$678,MATCH(1,($A$1:$A$678=$G76)*($B$1:$B$678=I$1),0),3)</f>
        <v>12</v>
      </c>
      <c r="J76">
        <f t="array" ref="J76">INDEX($A$1:$C$678,MATCH(1,($A$1:$A$678=$G76)*($B$1:$B$678=J$1),0),3)</f>
        <v>12</v>
      </c>
      <c r="K76">
        <f t="array" ref="K76">INDEX($A$1:$C$678,MATCH(1,($A$1:$A$678=$G76)*($B$1:$B$678=K$1),0),3)</f>
        <v>4</v>
      </c>
      <c r="L76">
        <f t="array" ref="L76">INDEX($A$1:$C$678,MATCH(1,($A$1:$A$678=$G76)*($B$1:$B$678=L$1),0),3)</f>
        <v>7</v>
      </c>
      <c r="M76">
        <f t="array" ref="M76">INDEX($A$1:$C$678,MATCH(1,($A$1:$A$678=$G76)*($B$1:$B$678=M$1),0),3)</f>
        <v>10.5</v>
      </c>
      <c r="N76">
        <f t="array" ref="N76">INDEX($A$1:$C$678,MATCH(1,($A$1:$A$678=$G76)*($B$1:$B$678=N$1),0),3)</f>
        <v>7</v>
      </c>
      <c r="O76" t="e">
        <f t="array" ref="O76">INDEX($A$1:$C$678,MATCH(1,($A$1:$A$678=$G76)*($B$1:$B$678=O$1),0),3)</f>
        <v>#N/A</v>
      </c>
      <c r="P76" t="e">
        <f t="array" ref="P76">INDEX($A$1:$C$678,MATCH(1,($A$1:$A$678=$G76)*($B$1:$B$678=P$1),0),3)</f>
        <v>#N/A</v>
      </c>
      <c r="Q76" t="e">
        <f t="array" ref="Q76">INDEX($A$1:$C$678,MATCH(1,($A$1:$A$678=$G76)*($B$1:$B$678=Q$1),0),3)</f>
        <v>#N/A</v>
      </c>
      <c r="R76" t="e">
        <f t="array" ref="R76">INDEX($A$1:$C$678,MATCH(1,($A$1:$A$678=$G76)*($B$1:$B$678=R$1),0),3)</f>
        <v>#N/A</v>
      </c>
    </row>
    <row r="77" spans="1:18" x14ac:dyDescent="0.25">
      <c r="A77" s="7">
        <v>129</v>
      </c>
      <c r="B77" s="6" t="s">
        <v>564</v>
      </c>
      <c r="C77">
        <v>4</v>
      </c>
      <c r="G77" s="7">
        <v>658</v>
      </c>
      <c r="H77">
        <f t="array" ref="H77">INDEX($A$1:$C$678,MATCH(1,($A$1:$A$678=$G77)*($B$1:$B$678=H$1),0),3)</f>
        <v>4</v>
      </c>
      <c r="I77">
        <f t="array" ref="I77">INDEX($A$1:$C$678,MATCH(1,($A$1:$A$678=$G77)*($B$1:$B$678=I$1),0),3)</f>
        <v>9</v>
      </c>
      <c r="J77">
        <f t="array" ref="J77">INDEX($A$1:$C$678,MATCH(1,($A$1:$A$678=$G77)*($B$1:$B$678=J$1),0),3)</f>
        <v>10.5</v>
      </c>
      <c r="K77">
        <f t="array" ref="K77">INDEX($A$1:$C$678,MATCH(1,($A$1:$A$678=$G77)*($B$1:$B$678=K$1),0),3)</f>
        <v>4</v>
      </c>
      <c r="L77">
        <f t="array" ref="L77">INDEX($A$1:$C$678,MATCH(1,($A$1:$A$678=$G77)*($B$1:$B$678=L$1),0),3)</f>
        <v>6</v>
      </c>
      <c r="M77">
        <f t="array" ref="M77">INDEX($A$1:$C$678,MATCH(1,($A$1:$A$678=$G77)*($B$1:$B$678=M$1),0),3)</f>
        <v>9</v>
      </c>
      <c r="N77">
        <f t="array" ref="N77">INDEX($A$1:$C$678,MATCH(1,($A$1:$A$678=$G77)*($B$1:$B$678=N$1),0),3)</f>
        <v>7</v>
      </c>
      <c r="O77" t="e">
        <f t="array" ref="O77">INDEX($A$1:$C$678,MATCH(1,($A$1:$A$678=$G77)*($B$1:$B$678=O$1),0),3)</f>
        <v>#N/A</v>
      </c>
      <c r="P77" t="e">
        <f t="array" ref="P77">INDEX($A$1:$C$678,MATCH(1,($A$1:$A$678=$G77)*($B$1:$B$678=P$1),0),3)</f>
        <v>#N/A</v>
      </c>
      <c r="Q77" t="e">
        <f t="array" ref="Q77">INDEX($A$1:$C$678,MATCH(1,($A$1:$A$678=$G77)*($B$1:$B$678=Q$1),0),3)</f>
        <v>#N/A</v>
      </c>
      <c r="R77" t="e">
        <f t="array" ref="R77">INDEX($A$1:$C$678,MATCH(1,($A$1:$A$678=$G77)*($B$1:$B$678=R$1),0),3)</f>
        <v>#N/A</v>
      </c>
    </row>
    <row r="78" spans="1:18" x14ac:dyDescent="0.25">
      <c r="A78" s="7">
        <v>129</v>
      </c>
      <c r="B78" s="6" t="s">
        <v>563</v>
      </c>
      <c r="C78">
        <v>7</v>
      </c>
      <c r="G78" s="7">
        <v>679</v>
      </c>
      <c r="H78">
        <f t="array" ref="H78">INDEX($A$1:$C$678,MATCH(1,($A$1:$A$678=$G78)*($B$1:$B$678=H$1),0),3)</f>
        <v>4</v>
      </c>
      <c r="I78">
        <f t="array" ref="I78">INDEX($A$1:$C$678,MATCH(1,($A$1:$A$678=$G78)*($B$1:$B$678=I$1),0),3)</f>
        <v>12</v>
      </c>
      <c r="J78">
        <f t="array" ref="J78">INDEX($A$1:$C$678,MATCH(1,($A$1:$A$678=$G78)*($B$1:$B$678=J$1),0),3)</f>
        <v>10.5</v>
      </c>
      <c r="K78">
        <f t="array" ref="K78">INDEX($A$1:$C$678,MATCH(1,($A$1:$A$678=$G78)*($B$1:$B$678=K$1),0),3)</f>
        <v>3</v>
      </c>
      <c r="L78">
        <f t="array" ref="L78">INDEX($A$1:$C$678,MATCH(1,($A$1:$A$678=$G78)*($B$1:$B$678=L$1),0),3)</f>
        <v>7</v>
      </c>
      <c r="M78">
        <f t="array" ref="M78">INDEX($A$1:$C$678,MATCH(1,($A$1:$A$678=$G78)*($B$1:$B$678=M$1),0),3)</f>
        <v>12</v>
      </c>
      <c r="N78">
        <f t="array" ref="N78">INDEX($A$1:$C$678,MATCH(1,($A$1:$A$678=$G78)*($B$1:$B$678=N$1),0),3)</f>
        <v>7</v>
      </c>
      <c r="O78" t="e">
        <f t="array" ref="O78">INDEX($A$1:$C$678,MATCH(1,($A$1:$A$678=$G78)*($B$1:$B$678=O$1),0),3)</f>
        <v>#N/A</v>
      </c>
      <c r="P78" t="e">
        <f t="array" ref="P78">INDEX($A$1:$C$678,MATCH(1,($A$1:$A$678=$G78)*($B$1:$B$678=P$1),0),3)</f>
        <v>#N/A</v>
      </c>
      <c r="Q78" t="e">
        <f t="array" ref="Q78">INDEX($A$1:$C$678,MATCH(1,($A$1:$A$678=$G78)*($B$1:$B$678=Q$1),0),3)</f>
        <v>#N/A</v>
      </c>
      <c r="R78" t="e">
        <f t="array" ref="R78">INDEX($A$1:$C$678,MATCH(1,($A$1:$A$678=$G78)*($B$1:$B$678=R$1),0),3)</f>
        <v>#N/A</v>
      </c>
    </row>
    <row r="79" spans="1:18" x14ac:dyDescent="0.25">
      <c r="A79" s="7">
        <v>129</v>
      </c>
      <c r="B79" s="4" t="s">
        <v>550</v>
      </c>
      <c r="C79">
        <v>4</v>
      </c>
      <c r="G79" s="7">
        <v>701</v>
      </c>
      <c r="H79">
        <f t="array" ref="H79">INDEX($A$1:$C$678,MATCH(1,($A$1:$A$678=$G79)*($B$1:$B$678=H$1),0),3)</f>
        <v>4</v>
      </c>
      <c r="I79">
        <f t="array" ref="I79">INDEX($A$1:$C$678,MATCH(1,($A$1:$A$678=$G79)*($B$1:$B$678=I$1),0),3)</f>
        <v>9</v>
      </c>
      <c r="J79">
        <f t="array" ref="J79">INDEX($A$1:$C$678,MATCH(1,($A$1:$A$678=$G79)*($B$1:$B$678=J$1),0),3)</f>
        <v>10.5</v>
      </c>
      <c r="K79">
        <f t="array" ref="K79">INDEX($A$1:$C$678,MATCH(1,($A$1:$A$678=$G79)*($B$1:$B$678=K$1),0),3)</f>
        <v>4</v>
      </c>
      <c r="L79">
        <f t="array" ref="L79">INDEX($A$1:$C$678,MATCH(1,($A$1:$A$678=$G79)*($B$1:$B$678=L$1),0),3)</f>
        <v>7</v>
      </c>
      <c r="M79">
        <f t="array" ref="M79">INDEX($A$1:$C$678,MATCH(1,($A$1:$A$678=$G79)*($B$1:$B$678=M$1),0),3)</f>
        <v>12</v>
      </c>
      <c r="N79">
        <f t="array" ref="N79">INDEX($A$1:$C$678,MATCH(1,($A$1:$A$678=$G79)*($B$1:$B$678=N$1),0),3)</f>
        <v>5</v>
      </c>
      <c r="O79" t="e">
        <f t="array" ref="O79">INDEX($A$1:$C$678,MATCH(1,($A$1:$A$678=$G79)*($B$1:$B$678=O$1),0),3)</f>
        <v>#N/A</v>
      </c>
      <c r="P79" t="e">
        <f t="array" ref="P79">INDEX($A$1:$C$678,MATCH(1,($A$1:$A$678=$G79)*($B$1:$B$678=P$1),0),3)</f>
        <v>#N/A</v>
      </c>
      <c r="Q79" t="e">
        <f t="array" ref="Q79">INDEX($A$1:$C$678,MATCH(1,($A$1:$A$678=$G79)*($B$1:$B$678=Q$1),0),3)</f>
        <v>#N/A</v>
      </c>
      <c r="R79" t="e">
        <f t="array" ref="R79">INDEX($A$1:$C$678,MATCH(1,($A$1:$A$678=$G79)*($B$1:$B$678=R$1),0),3)</f>
        <v>#N/A</v>
      </c>
    </row>
    <row r="80" spans="1:18" x14ac:dyDescent="0.25">
      <c r="A80" s="7">
        <v>129</v>
      </c>
      <c r="B80" s="6" t="s">
        <v>554</v>
      </c>
      <c r="C80">
        <v>7</v>
      </c>
      <c r="G80" s="7">
        <v>713</v>
      </c>
      <c r="H80">
        <f t="array" ref="H80">INDEX($A$1:$C$678,MATCH(1,($A$1:$A$678=$G80)*($B$1:$B$678=H$1),0),3)</f>
        <v>4</v>
      </c>
      <c r="I80">
        <f t="array" ref="I80">INDEX($A$1:$C$678,MATCH(1,($A$1:$A$678=$G80)*($B$1:$B$678=I$1),0),3)</f>
        <v>9</v>
      </c>
      <c r="J80">
        <f t="array" ref="J80">INDEX($A$1:$C$678,MATCH(1,($A$1:$A$678=$G80)*($B$1:$B$678=J$1),0),3)</f>
        <v>12</v>
      </c>
      <c r="K80">
        <f t="array" ref="K80">INDEX($A$1:$C$678,MATCH(1,($A$1:$A$678=$G80)*($B$1:$B$678=K$1),0),3)</f>
        <v>4</v>
      </c>
      <c r="L80">
        <f t="array" ref="L80">INDEX($A$1:$C$678,MATCH(1,($A$1:$A$678=$G80)*($B$1:$B$678=L$1),0),3)</f>
        <v>8</v>
      </c>
      <c r="M80">
        <f t="array" ref="M80">INDEX($A$1:$C$678,MATCH(1,($A$1:$A$678=$G80)*($B$1:$B$678=M$1),0),3)</f>
        <v>12</v>
      </c>
      <c r="N80">
        <f t="array" ref="N80">INDEX($A$1:$C$678,MATCH(1,($A$1:$A$678=$G80)*($B$1:$B$678=N$1),0),3)</f>
        <v>8</v>
      </c>
      <c r="O80" t="e">
        <f t="array" ref="O80">INDEX($A$1:$C$678,MATCH(1,($A$1:$A$678=$G80)*($B$1:$B$678=O$1),0),3)</f>
        <v>#N/A</v>
      </c>
      <c r="P80" t="e">
        <f t="array" ref="P80">INDEX($A$1:$C$678,MATCH(1,($A$1:$A$678=$G80)*($B$1:$B$678=P$1),0),3)</f>
        <v>#N/A</v>
      </c>
      <c r="Q80" t="e">
        <f t="array" ref="Q80">INDEX($A$1:$C$678,MATCH(1,($A$1:$A$678=$G80)*($B$1:$B$678=Q$1),0),3)</f>
        <v>#N/A</v>
      </c>
      <c r="R80" t="e">
        <f t="array" ref="R80">INDEX($A$1:$C$678,MATCH(1,($A$1:$A$678=$G80)*($B$1:$B$678=R$1),0),3)</f>
        <v>#N/A</v>
      </c>
    </row>
    <row r="81" spans="1:18" x14ac:dyDescent="0.25">
      <c r="A81" s="7">
        <v>129</v>
      </c>
      <c r="B81" s="6" t="s">
        <v>556</v>
      </c>
      <c r="C81">
        <v>7.5</v>
      </c>
      <c r="G81" s="7">
        <v>723</v>
      </c>
      <c r="H81">
        <f t="array" ref="H81">INDEX($A$1:$C$678,MATCH(1,($A$1:$A$678=$G81)*($B$1:$B$678=H$1),0),3)</f>
        <v>4</v>
      </c>
      <c r="I81">
        <f t="array" ref="I81">INDEX($A$1:$C$678,MATCH(1,($A$1:$A$678=$G81)*($B$1:$B$678=I$1),0),3)</f>
        <v>12</v>
      </c>
      <c r="J81">
        <f t="array" ref="J81">INDEX($A$1:$C$678,MATCH(1,($A$1:$A$678=$G81)*($B$1:$B$678=J$1),0),3)</f>
        <v>12</v>
      </c>
      <c r="K81">
        <f t="array" ref="K81">INDEX($A$1:$C$678,MATCH(1,($A$1:$A$678=$G81)*($B$1:$B$678=K$1),0),3)</f>
        <v>4</v>
      </c>
      <c r="L81">
        <f t="array" ref="L81">INDEX($A$1:$C$678,MATCH(1,($A$1:$A$678=$G81)*($B$1:$B$678=L$1),0),3)</f>
        <v>8</v>
      </c>
      <c r="M81">
        <f t="array" ref="M81">INDEX($A$1:$C$678,MATCH(1,($A$1:$A$678=$G81)*($B$1:$B$678=M$1),0),3)</f>
        <v>12</v>
      </c>
      <c r="N81">
        <f t="array" ref="N81">INDEX($A$1:$C$678,MATCH(1,($A$1:$A$678=$G81)*($B$1:$B$678=N$1),0),3)</f>
        <v>8</v>
      </c>
      <c r="O81" t="e">
        <f t="array" ref="O81">INDEX($A$1:$C$678,MATCH(1,($A$1:$A$678=$G81)*($B$1:$B$678=O$1),0),3)</f>
        <v>#N/A</v>
      </c>
      <c r="P81" t="e">
        <f t="array" ref="P81">INDEX($A$1:$C$678,MATCH(1,($A$1:$A$678=$G81)*($B$1:$B$678=P$1),0),3)</f>
        <v>#N/A</v>
      </c>
      <c r="Q81" t="e">
        <f t="array" ref="Q81">INDEX($A$1:$C$678,MATCH(1,($A$1:$A$678=$G81)*($B$1:$B$678=Q$1),0),3)</f>
        <v>#N/A</v>
      </c>
      <c r="R81" t="e">
        <f t="array" ref="R81">INDEX($A$1:$C$678,MATCH(1,($A$1:$A$678=$G81)*($B$1:$B$678=R$1),0),3)</f>
        <v>#N/A</v>
      </c>
    </row>
    <row r="82" spans="1:18" x14ac:dyDescent="0.25">
      <c r="A82" s="7">
        <v>138</v>
      </c>
      <c r="B82" s="4" t="s">
        <v>566</v>
      </c>
      <c r="C82">
        <v>10.5</v>
      </c>
      <c r="G82" s="7">
        <v>740</v>
      </c>
      <c r="H82">
        <f t="array" ref="H82">INDEX($A$1:$C$678,MATCH(1,($A$1:$A$678=$G82)*($B$1:$B$678=H$1),0),3)</f>
        <v>4</v>
      </c>
      <c r="I82">
        <f t="array" ref="I82">INDEX($A$1:$C$678,MATCH(1,($A$1:$A$678=$G82)*($B$1:$B$678=I$1),0),3)</f>
        <v>7.5</v>
      </c>
      <c r="J82">
        <f t="array" ref="J82">INDEX($A$1:$C$678,MATCH(1,($A$1:$A$678=$G82)*($B$1:$B$678=J$1),0),3)</f>
        <v>12</v>
      </c>
      <c r="K82">
        <f t="array" ref="K82">INDEX($A$1:$C$678,MATCH(1,($A$1:$A$678=$G82)*($B$1:$B$678=K$1),0),3)</f>
        <v>4</v>
      </c>
      <c r="L82">
        <f t="array" ref="L82">INDEX($A$1:$C$678,MATCH(1,($A$1:$A$678=$G82)*($B$1:$B$678=L$1),0),3)</f>
        <v>8</v>
      </c>
      <c r="M82">
        <f t="array" ref="M82">INDEX($A$1:$C$678,MATCH(1,($A$1:$A$678=$G82)*($B$1:$B$678=M$1),0),3)</f>
        <v>12</v>
      </c>
      <c r="N82">
        <f t="array" ref="N82">INDEX($A$1:$C$678,MATCH(1,($A$1:$A$678=$G82)*($B$1:$B$678=N$1),0),3)</f>
        <v>6</v>
      </c>
      <c r="O82" t="e">
        <f t="array" ref="O82">INDEX($A$1:$C$678,MATCH(1,($A$1:$A$678=$G82)*($B$1:$B$678=O$1),0),3)</f>
        <v>#N/A</v>
      </c>
      <c r="P82" t="e">
        <f t="array" ref="P82">INDEX($A$1:$C$678,MATCH(1,($A$1:$A$678=$G82)*($B$1:$B$678=P$1),0),3)</f>
        <v>#N/A</v>
      </c>
      <c r="Q82" t="e">
        <f t="array" ref="Q82">INDEX($A$1:$C$678,MATCH(1,($A$1:$A$678=$G82)*($B$1:$B$678=Q$1),0),3)</f>
        <v>#N/A</v>
      </c>
      <c r="R82" t="e">
        <f t="array" ref="R82">INDEX($A$1:$C$678,MATCH(1,($A$1:$A$678=$G82)*($B$1:$B$678=R$1),0),3)</f>
        <v>#N/A</v>
      </c>
    </row>
    <row r="83" spans="1:18" x14ac:dyDescent="0.25">
      <c r="A83" s="7">
        <v>138</v>
      </c>
      <c r="B83" s="6" t="s">
        <v>563</v>
      </c>
      <c r="C83">
        <v>6</v>
      </c>
      <c r="G83" s="7">
        <v>773</v>
      </c>
      <c r="H83">
        <f t="array" ref="H83">INDEX($A$1:$C$678,MATCH(1,($A$1:$A$678=$G83)*($B$1:$B$678=H$1),0),3)</f>
        <v>4</v>
      </c>
      <c r="I83">
        <f t="array" ref="I83">INDEX($A$1:$C$678,MATCH(1,($A$1:$A$678=$G83)*($B$1:$B$678=I$1),0),3)</f>
        <v>9</v>
      </c>
      <c r="J83">
        <f t="array" ref="J83">INDEX($A$1:$C$678,MATCH(1,($A$1:$A$678=$G83)*($B$1:$B$678=J$1),0),3)</f>
        <v>12</v>
      </c>
      <c r="K83">
        <f t="array" ref="K83">INDEX($A$1:$C$678,MATCH(1,($A$1:$A$678=$G83)*($B$1:$B$678=K$1),0),3)</f>
        <v>4</v>
      </c>
      <c r="L83">
        <f t="array" ref="L83">INDEX($A$1:$C$678,MATCH(1,($A$1:$A$678=$G83)*($B$1:$B$678=L$1),0),3)</f>
        <v>7</v>
      </c>
      <c r="M83">
        <f t="array" ref="M83">INDEX($A$1:$C$678,MATCH(1,($A$1:$A$678=$G83)*($B$1:$B$678=M$1),0),3)</f>
        <v>12</v>
      </c>
      <c r="N83">
        <f t="array" ref="N83">INDEX($A$1:$C$678,MATCH(1,($A$1:$A$678=$G83)*($B$1:$B$678=N$1),0),3)</f>
        <v>5</v>
      </c>
      <c r="O83" t="e">
        <f t="array" ref="O83">INDEX($A$1:$C$678,MATCH(1,($A$1:$A$678=$G83)*($B$1:$B$678=O$1),0),3)</f>
        <v>#N/A</v>
      </c>
      <c r="P83" t="e">
        <f t="array" ref="P83">INDEX($A$1:$C$678,MATCH(1,($A$1:$A$678=$G83)*($B$1:$B$678=P$1),0),3)</f>
        <v>#N/A</v>
      </c>
      <c r="Q83" t="e">
        <f t="array" ref="Q83">INDEX($A$1:$C$678,MATCH(1,($A$1:$A$678=$G83)*($B$1:$B$678=Q$1),0),3)</f>
        <v>#N/A</v>
      </c>
      <c r="R83" t="e">
        <f t="array" ref="R83">INDEX($A$1:$C$678,MATCH(1,($A$1:$A$678=$G83)*($B$1:$B$678=R$1),0),3)</f>
        <v>#N/A</v>
      </c>
    </row>
    <row r="84" spans="1:18" x14ac:dyDescent="0.25">
      <c r="A84" s="7">
        <v>138</v>
      </c>
      <c r="B84" s="4" t="s">
        <v>565</v>
      </c>
      <c r="C84">
        <v>12</v>
      </c>
      <c r="G84" s="7">
        <v>783</v>
      </c>
      <c r="H84">
        <f t="array" ref="H84">INDEX($A$1:$C$678,MATCH(1,($A$1:$A$678=$G84)*($B$1:$B$678=H$1),0),3)</f>
        <v>4</v>
      </c>
      <c r="I84">
        <f t="array" ref="I84">INDEX($A$1:$C$678,MATCH(1,($A$1:$A$678=$G84)*($B$1:$B$678=I$1),0),3)</f>
        <v>7.5</v>
      </c>
      <c r="J84">
        <f t="array" ref="J84">INDEX($A$1:$C$678,MATCH(1,($A$1:$A$678=$G84)*($B$1:$B$678=J$1),0),3)</f>
        <v>10.5</v>
      </c>
      <c r="K84">
        <f t="array" ref="K84">INDEX($A$1:$C$678,MATCH(1,($A$1:$A$678=$G84)*($B$1:$B$678=K$1),0),3)</f>
        <v>3</v>
      </c>
      <c r="L84">
        <f t="array" ref="L84">INDEX($A$1:$C$678,MATCH(1,($A$1:$A$678=$G84)*($B$1:$B$678=L$1),0),3)</f>
        <v>7</v>
      </c>
      <c r="M84">
        <f t="array" ref="M84">INDEX($A$1:$C$678,MATCH(1,($A$1:$A$678=$G84)*($B$1:$B$678=M$1),0),3)</f>
        <v>10.5</v>
      </c>
      <c r="N84">
        <f t="array" ref="N84">INDEX($A$1:$C$678,MATCH(1,($A$1:$A$678=$G84)*($B$1:$B$678=N$1),0),3)</f>
        <v>7</v>
      </c>
      <c r="O84" t="e">
        <f t="array" ref="O84">INDEX($A$1:$C$678,MATCH(1,($A$1:$A$678=$G84)*($B$1:$B$678=O$1),0),3)</f>
        <v>#N/A</v>
      </c>
      <c r="P84" t="e">
        <f t="array" ref="P84">INDEX($A$1:$C$678,MATCH(1,($A$1:$A$678=$G84)*($B$1:$B$678=P$1),0),3)</f>
        <v>#N/A</v>
      </c>
      <c r="Q84" t="e">
        <f t="array" ref="Q84">INDEX($A$1:$C$678,MATCH(1,($A$1:$A$678=$G84)*($B$1:$B$678=Q$1),0),3)</f>
        <v>#N/A</v>
      </c>
      <c r="R84" t="e">
        <f t="array" ref="R84">INDEX($A$1:$C$678,MATCH(1,($A$1:$A$678=$G84)*($B$1:$B$678=R$1),0),3)</f>
        <v>#N/A</v>
      </c>
    </row>
    <row r="85" spans="1:18" x14ac:dyDescent="0.25">
      <c r="A85" s="7">
        <v>138</v>
      </c>
      <c r="B85" s="6" t="s">
        <v>564</v>
      </c>
      <c r="C85">
        <v>3</v>
      </c>
      <c r="G85" s="7">
        <v>796</v>
      </c>
      <c r="H85">
        <f t="array" ref="H85">INDEX($A$1:$C$678,MATCH(1,($A$1:$A$678=$G85)*($B$1:$B$678=H$1),0),3)</f>
        <v>4</v>
      </c>
      <c r="I85">
        <f t="array" ref="I85">INDEX($A$1:$C$678,MATCH(1,($A$1:$A$678=$G85)*($B$1:$B$678=I$1),0),3)</f>
        <v>3</v>
      </c>
      <c r="J85">
        <f t="array" ref="J85">INDEX($A$1:$C$678,MATCH(1,($A$1:$A$678=$G85)*($B$1:$B$678=J$1),0),3)</f>
        <v>7.5</v>
      </c>
      <c r="K85">
        <f t="array" ref="K85">INDEX($A$1:$C$678,MATCH(1,($A$1:$A$678=$G85)*($B$1:$B$678=K$1),0),3)</f>
        <v>3</v>
      </c>
      <c r="L85">
        <f t="array" ref="L85">INDEX($A$1:$C$678,MATCH(1,($A$1:$A$678=$G85)*($B$1:$B$678=L$1),0),3)</f>
        <v>6</v>
      </c>
      <c r="M85">
        <f t="array" ref="M85">INDEX($A$1:$C$678,MATCH(1,($A$1:$A$678=$G85)*($B$1:$B$678=M$1),0),3)</f>
        <v>12</v>
      </c>
      <c r="N85">
        <f t="array" ref="N85">INDEX($A$1:$C$678,MATCH(1,($A$1:$A$678=$G85)*($B$1:$B$678=N$1),0),3)</f>
        <v>5</v>
      </c>
      <c r="O85" t="e">
        <f t="array" ref="O85">INDEX($A$1:$C$678,MATCH(1,($A$1:$A$678=$G85)*($B$1:$B$678=O$1),0),3)</f>
        <v>#N/A</v>
      </c>
      <c r="P85" t="e">
        <f t="array" ref="P85">INDEX($A$1:$C$678,MATCH(1,($A$1:$A$678=$G85)*($B$1:$B$678=P$1),0),3)</f>
        <v>#N/A</v>
      </c>
      <c r="Q85" t="e">
        <f t="array" ref="Q85">INDEX($A$1:$C$678,MATCH(1,($A$1:$A$678=$G85)*($B$1:$B$678=Q$1),0),3)</f>
        <v>#N/A</v>
      </c>
      <c r="R85" t="e">
        <f t="array" ref="R85">INDEX($A$1:$C$678,MATCH(1,($A$1:$A$678=$G85)*($B$1:$B$678=R$1),0),3)</f>
        <v>#N/A</v>
      </c>
    </row>
    <row r="86" spans="1:18" x14ac:dyDescent="0.25">
      <c r="A86" s="7">
        <v>138</v>
      </c>
      <c r="B86" s="4" t="s">
        <v>561</v>
      </c>
      <c r="C86">
        <v>12</v>
      </c>
      <c r="G86" s="7">
        <v>807</v>
      </c>
      <c r="H86">
        <f t="array" ref="H86">INDEX($A$1:$C$678,MATCH(1,($A$1:$A$678=$G86)*($B$1:$B$678=H$1),0),3)</f>
        <v>4</v>
      </c>
      <c r="I86">
        <f t="array" ref="I86">INDEX($A$1:$C$678,MATCH(1,($A$1:$A$678=$G86)*($B$1:$B$678=I$1),0),3)</f>
        <v>12</v>
      </c>
      <c r="J86">
        <f t="array" ref="J86">INDEX($A$1:$C$678,MATCH(1,($A$1:$A$678=$G86)*($B$1:$B$678=J$1),0),3)</f>
        <v>10.5</v>
      </c>
      <c r="K86">
        <f t="array" ref="K86">INDEX($A$1:$C$678,MATCH(1,($A$1:$A$678=$G86)*($B$1:$B$678=K$1),0),3)</f>
        <v>4</v>
      </c>
      <c r="L86">
        <f t="array" ref="L86">INDEX($A$1:$C$678,MATCH(1,($A$1:$A$678=$G86)*($B$1:$B$678=L$1),0),3)</f>
        <v>8</v>
      </c>
      <c r="M86">
        <f t="array" ref="M86">INDEX($A$1:$C$678,MATCH(1,($A$1:$A$678=$G86)*($B$1:$B$678=M$1),0),3)</f>
        <v>12</v>
      </c>
      <c r="N86">
        <f t="array" ref="N86">INDEX($A$1:$C$678,MATCH(1,($A$1:$A$678=$G86)*($B$1:$B$678=N$1),0),3)</f>
        <v>8</v>
      </c>
      <c r="O86" t="e">
        <f t="array" ref="O86">INDEX($A$1:$C$678,MATCH(1,($A$1:$A$678=$G86)*($B$1:$B$678=O$1),0),3)</f>
        <v>#N/A</v>
      </c>
      <c r="P86" t="e">
        <f t="array" ref="P86">INDEX($A$1:$C$678,MATCH(1,($A$1:$A$678=$G86)*($B$1:$B$678=P$1),0),3)</f>
        <v>#N/A</v>
      </c>
      <c r="Q86" t="e">
        <f t="array" ref="Q86">INDEX($A$1:$C$678,MATCH(1,($A$1:$A$678=$G86)*($B$1:$B$678=Q$1),0),3)</f>
        <v>#N/A</v>
      </c>
      <c r="R86" t="e">
        <f t="array" ref="R86">INDEX($A$1:$C$678,MATCH(1,($A$1:$A$678=$G86)*($B$1:$B$678=R$1),0),3)</f>
        <v>#N/A</v>
      </c>
    </row>
    <row r="87" spans="1:18" x14ac:dyDescent="0.25">
      <c r="A87" s="7">
        <v>138</v>
      </c>
      <c r="B87" s="6" t="s">
        <v>554</v>
      </c>
      <c r="C87">
        <v>6</v>
      </c>
      <c r="G87" s="7">
        <v>812</v>
      </c>
      <c r="H87">
        <f t="array" ref="H87">INDEX($A$1:$C$678,MATCH(1,($A$1:$A$678=$G87)*($B$1:$B$678=H$1),0),3)</f>
        <v>4</v>
      </c>
      <c r="I87">
        <f t="array" ref="I87">INDEX($A$1:$C$678,MATCH(1,($A$1:$A$678=$G87)*($B$1:$B$678=I$1),0),3)</f>
        <v>7.5</v>
      </c>
      <c r="J87">
        <f t="array" ref="J87">INDEX($A$1:$C$678,MATCH(1,($A$1:$A$678=$G87)*($B$1:$B$678=J$1),0),3)</f>
        <v>9</v>
      </c>
      <c r="K87">
        <f t="array" ref="K87">INDEX($A$1:$C$678,MATCH(1,($A$1:$A$678=$G87)*($B$1:$B$678=K$1),0),3)</f>
        <v>4</v>
      </c>
      <c r="L87">
        <f t="array" ref="L87">INDEX($A$1:$C$678,MATCH(1,($A$1:$A$678=$G87)*($B$1:$B$678=L$1),0),3)</f>
        <v>7</v>
      </c>
      <c r="M87">
        <f t="array" ref="M87">INDEX($A$1:$C$678,MATCH(1,($A$1:$A$678=$G87)*($B$1:$B$678=M$1),0),3)</f>
        <v>10.5</v>
      </c>
      <c r="N87">
        <f t="array" ref="N87">INDEX($A$1:$C$678,MATCH(1,($A$1:$A$678=$G87)*($B$1:$B$678=N$1),0),3)</f>
        <v>6</v>
      </c>
      <c r="O87" t="e">
        <f t="array" ref="O87">INDEX($A$1:$C$678,MATCH(1,($A$1:$A$678=$G87)*($B$1:$B$678=O$1),0),3)</f>
        <v>#N/A</v>
      </c>
      <c r="P87" t="e">
        <f t="array" ref="P87">INDEX($A$1:$C$678,MATCH(1,($A$1:$A$678=$G87)*($B$1:$B$678=P$1),0),3)</f>
        <v>#N/A</v>
      </c>
      <c r="Q87" t="e">
        <f t="array" ref="Q87">INDEX($A$1:$C$678,MATCH(1,($A$1:$A$678=$G87)*($B$1:$B$678=Q$1),0),3)</f>
        <v>#N/A</v>
      </c>
      <c r="R87" t="e">
        <f t="array" ref="R87">INDEX($A$1:$C$678,MATCH(1,($A$1:$A$678=$G87)*($B$1:$B$678=R$1),0),3)</f>
        <v>#N/A</v>
      </c>
    </row>
    <row r="88" spans="1:18" x14ac:dyDescent="0.25">
      <c r="A88" s="7">
        <v>138</v>
      </c>
      <c r="B88" s="4" t="s">
        <v>550</v>
      </c>
      <c r="C88">
        <v>4</v>
      </c>
      <c r="G88" s="7">
        <v>830</v>
      </c>
      <c r="H88">
        <f t="array" ref="H88">INDEX($A$1:$C$678,MATCH(1,($A$1:$A$678=$G88)*($B$1:$B$678=H$1),0),3)</f>
        <v>4</v>
      </c>
      <c r="I88">
        <f t="array" ref="I88">INDEX($A$1:$C$678,MATCH(1,($A$1:$A$678=$G88)*($B$1:$B$678=I$1),0),3)</f>
        <v>6</v>
      </c>
      <c r="J88">
        <f t="array" ref="J88">INDEX($A$1:$C$678,MATCH(1,($A$1:$A$678=$G88)*($B$1:$B$678=J$1),0),3)</f>
        <v>10.5</v>
      </c>
      <c r="K88">
        <f t="array" ref="K88">INDEX($A$1:$C$678,MATCH(1,($A$1:$A$678=$G88)*($B$1:$B$678=K$1),0),3)</f>
        <v>4</v>
      </c>
      <c r="L88">
        <f t="array" ref="L88">INDEX($A$1:$C$678,MATCH(1,($A$1:$A$678=$G88)*($B$1:$B$678=L$1),0),3)</f>
        <v>7</v>
      </c>
      <c r="M88">
        <f t="array" ref="M88">INDEX($A$1:$C$678,MATCH(1,($A$1:$A$678=$G88)*($B$1:$B$678=M$1),0),3)</f>
        <v>12</v>
      </c>
      <c r="N88">
        <f t="array" ref="N88">INDEX($A$1:$C$678,MATCH(1,($A$1:$A$678=$G88)*($B$1:$B$678=N$1),0),3)</f>
        <v>4</v>
      </c>
      <c r="O88" t="e">
        <f t="array" ref="O88">INDEX($A$1:$C$678,MATCH(1,($A$1:$A$678=$G88)*($B$1:$B$678=O$1),0),3)</f>
        <v>#N/A</v>
      </c>
      <c r="P88" t="e">
        <f t="array" ref="P88">INDEX($A$1:$C$678,MATCH(1,($A$1:$A$678=$G88)*($B$1:$B$678=P$1),0),3)</f>
        <v>#N/A</v>
      </c>
      <c r="Q88" t="e">
        <f t="array" ref="Q88">INDEX($A$1:$C$678,MATCH(1,($A$1:$A$678=$G88)*($B$1:$B$678=Q$1),0),3)</f>
        <v>#N/A</v>
      </c>
      <c r="R88" t="e">
        <f t="array" ref="R88">INDEX($A$1:$C$678,MATCH(1,($A$1:$A$678=$G88)*($B$1:$B$678=R$1),0),3)</f>
        <v>#N/A</v>
      </c>
    </row>
    <row r="89" spans="1:18" x14ac:dyDescent="0.25">
      <c r="A89" s="7">
        <v>145</v>
      </c>
      <c r="B89" s="4" t="s">
        <v>566</v>
      </c>
      <c r="C89">
        <v>10.5</v>
      </c>
      <c r="G89" s="7">
        <v>856</v>
      </c>
      <c r="H89">
        <f t="array" ref="H89">INDEX($A$1:$C$678,MATCH(1,($A$1:$A$678=$G89)*($B$1:$B$678=H$1),0),3)</f>
        <v>4</v>
      </c>
      <c r="I89">
        <f t="array" ref="I89">INDEX($A$1:$C$678,MATCH(1,($A$1:$A$678=$G89)*($B$1:$B$678=I$1),0),3)</f>
        <v>7.5</v>
      </c>
      <c r="J89">
        <f t="array" ref="J89">INDEX($A$1:$C$678,MATCH(1,($A$1:$A$678=$G89)*($B$1:$B$678=J$1),0),3)</f>
        <v>12</v>
      </c>
      <c r="K89">
        <f t="array" ref="K89">INDEX($A$1:$C$678,MATCH(1,($A$1:$A$678=$G89)*($B$1:$B$678=K$1),0),3)</f>
        <v>4</v>
      </c>
      <c r="L89">
        <f t="array" ref="L89">INDEX($A$1:$C$678,MATCH(1,($A$1:$A$678=$G89)*($B$1:$B$678=L$1),0),3)</f>
        <v>7</v>
      </c>
      <c r="M89">
        <f t="array" ref="M89">INDEX($A$1:$C$678,MATCH(1,($A$1:$A$678=$G89)*($B$1:$B$678=M$1),0),3)</f>
        <v>12</v>
      </c>
      <c r="N89">
        <f t="array" ref="N89">INDEX($A$1:$C$678,MATCH(1,($A$1:$A$678=$G89)*($B$1:$B$678=N$1),0),3)</f>
        <v>6</v>
      </c>
      <c r="O89" t="e">
        <f t="array" ref="O89">INDEX($A$1:$C$678,MATCH(1,($A$1:$A$678=$G89)*($B$1:$B$678=O$1),0),3)</f>
        <v>#N/A</v>
      </c>
      <c r="P89" t="e">
        <f t="array" ref="P89">INDEX($A$1:$C$678,MATCH(1,($A$1:$A$678=$G89)*($B$1:$B$678=P$1),0),3)</f>
        <v>#N/A</v>
      </c>
      <c r="Q89" t="e">
        <f t="array" ref="Q89">INDEX($A$1:$C$678,MATCH(1,($A$1:$A$678=$G89)*($B$1:$B$678=Q$1),0),3)</f>
        <v>#N/A</v>
      </c>
      <c r="R89" t="e">
        <f t="array" ref="R89">INDEX($A$1:$C$678,MATCH(1,($A$1:$A$678=$G89)*($B$1:$B$678=R$1),0),3)</f>
        <v>#N/A</v>
      </c>
    </row>
    <row r="90" spans="1:18" x14ac:dyDescent="0.25">
      <c r="A90" s="7">
        <v>145</v>
      </c>
      <c r="B90" s="6" t="s">
        <v>563</v>
      </c>
      <c r="C90">
        <v>8</v>
      </c>
      <c r="G90" s="7">
        <v>942</v>
      </c>
      <c r="H90">
        <f t="array" ref="H90">INDEX($A$1:$C$678,MATCH(1,($A$1:$A$678=$G90)*($B$1:$B$678=H$1),0),3)</f>
        <v>4</v>
      </c>
      <c r="I90">
        <f t="array" ref="I90">INDEX($A$1:$C$678,MATCH(1,($A$1:$A$678=$G90)*($B$1:$B$678=I$1),0),3)</f>
        <v>7.5</v>
      </c>
      <c r="J90">
        <f t="array" ref="J90">INDEX($A$1:$C$678,MATCH(1,($A$1:$A$678=$G90)*($B$1:$B$678=J$1),0),3)</f>
        <v>10.5</v>
      </c>
      <c r="K90">
        <f t="array" ref="K90">INDEX($A$1:$C$678,MATCH(1,($A$1:$A$678=$G90)*($B$1:$B$678=K$1),0),3)</f>
        <v>4</v>
      </c>
      <c r="L90">
        <f t="array" ref="L90">INDEX($A$1:$C$678,MATCH(1,($A$1:$A$678=$G90)*($B$1:$B$678=L$1),0),3)</f>
        <v>7</v>
      </c>
      <c r="M90">
        <f t="array" ref="M90">INDEX($A$1:$C$678,MATCH(1,($A$1:$A$678=$G90)*($B$1:$B$678=M$1),0),3)</f>
        <v>9</v>
      </c>
      <c r="N90">
        <f t="array" ref="N90">INDEX($A$1:$C$678,MATCH(1,($A$1:$A$678=$G90)*($B$1:$B$678=N$1),0),3)</f>
        <v>7</v>
      </c>
      <c r="O90" t="e">
        <f t="array" ref="O90">INDEX($A$1:$C$678,MATCH(1,($A$1:$A$678=$G90)*($B$1:$B$678=O$1),0),3)</f>
        <v>#N/A</v>
      </c>
      <c r="P90" t="e">
        <f t="array" ref="P90">INDEX($A$1:$C$678,MATCH(1,($A$1:$A$678=$G90)*($B$1:$B$678=P$1),0),3)</f>
        <v>#N/A</v>
      </c>
      <c r="Q90" t="e">
        <f t="array" ref="Q90">INDEX($A$1:$C$678,MATCH(1,($A$1:$A$678=$G90)*($B$1:$B$678=Q$1),0),3)</f>
        <v>#N/A</v>
      </c>
      <c r="R90" t="e">
        <f t="array" ref="R90">INDEX($A$1:$C$678,MATCH(1,($A$1:$A$678=$G90)*($B$1:$B$678=R$1),0),3)</f>
        <v>#N/A</v>
      </c>
    </row>
    <row r="91" spans="1:18" x14ac:dyDescent="0.25">
      <c r="A91" s="7">
        <v>145</v>
      </c>
      <c r="B91" s="4" t="s">
        <v>565</v>
      </c>
      <c r="C91">
        <v>10.5</v>
      </c>
      <c r="G91" s="7">
        <v>950</v>
      </c>
      <c r="H91">
        <f t="array" ref="H91">INDEX($A$1:$C$678,MATCH(1,($A$1:$A$678=$G91)*($B$1:$B$678=H$1),0),3)</f>
        <v>4</v>
      </c>
      <c r="I91">
        <f t="array" ref="I91">INDEX($A$1:$C$678,MATCH(1,($A$1:$A$678=$G91)*($B$1:$B$678=I$1),0),3)</f>
        <v>7.5</v>
      </c>
      <c r="J91">
        <f t="array" ref="J91">INDEX($A$1:$C$678,MATCH(1,($A$1:$A$678=$G91)*($B$1:$B$678=J$1),0),3)</f>
        <v>12</v>
      </c>
      <c r="K91">
        <f t="array" ref="K91">INDEX($A$1:$C$678,MATCH(1,($A$1:$A$678=$G91)*($B$1:$B$678=K$1),0),3)</f>
        <v>4</v>
      </c>
      <c r="L91">
        <f t="array" ref="L91">INDEX($A$1:$C$678,MATCH(1,($A$1:$A$678=$G91)*($B$1:$B$678=L$1),0),3)</f>
        <v>6</v>
      </c>
      <c r="M91">
        <f t="array" ref="M91">INDEX($A$1:$C$678,MATCH(1,($A$1:$A$678=$G91)*($B$1:$B$678=M$1),0),3)</f>
        <v>9</v>
      </c>
      <c r="N91">
        <f t="array" ref="N91">INDEX($A$1:$C$678,MATCH(1,($A$1:$A$678=$G91)*($B$1:$B$678=N$1),0),3)</f>
        <v>5</v>
      </c>
      <c r="O91" t="e">
        <f t="array" ref="O91">INDEX($A$1:$C$678,MATCH(1,($A$1:$A$678=$G91)*($B$1:$B$678=O$1),0),3)</f>
        <v>#N/A</v>
      </c>
      <c r="P91" t="e">
        <f t="array" ref="P91">INDEX($A$1:$C$678,MATCH(1,($A$1:$A$678=$G91)*($B$1:$B$678=P$1),0),3)</f>
        <v>#N/A</v>
      </c>
      <c r="Q91" t="e">
        <f t="array" ref="Q91">INDEX($A$1:$C$678,MATCH(1,($A$1:$A$678=$G91)*($B$1:$B$678=Q$1),0),3)</f>
        <v>#N/A</v>
      </c>
      <c r="R91" t="e">
        <f t="array" ref="R91">INDEX($A$1:$C$678,MATCH(1,($A$1:$A$678=$G91)*($B$1:$B$678=R$1),0),3)</f>
        <v>#N/A</v>
      </c>
    </row>
    <row r="92" spans="1:18" x14ac:dyDescent="0.25">
      <c r="A92" s="7">
        <v>145</v>
      </c>
      <c r="B92" s="6" t="s">
        <v>564</v>
      </c>
      <c r="C92">
        <v>4</v>
      </c>
      <c r="G92" s="7">
        <v>982</v>
      </c>
      <c r="H92">
        <f t="array" ref="H92">INDEX($A$1:$C$678,MATCH(1,($A$1:$A$678=$G92)*($B$1:$B$678=H$1),0),3)</f>
        <v>4</v>
      </c>
      <c r="I92">
        <f t="array" ref="I92">INDEX($A$1:$C$678,MATCH(1,($A$1:$A$678=$G92)*($B$1:$B$678=I$1),0),3)</f>
        <v>9</v>
      </c>
      <c r="J92">
        <f t="array" ref="J92">INDEX($A$1:$C$678,MATCH(1,($A$1:$A$678=$G92)*($B$1:$B$678=J$1),0),3)</f>
        <v>10.5</v>
      </c>
      <c r="K92">
        <f t="array" ref="K92">INDEX($A$1:$C$678,MATCH(1,($A$1:$A$678=$G92)*($B$1:$B$678=K$1),0),3)</f>
        <v>4</v>
      </c>
      <c r="L92">
        <f t="array" ref="L92">INDEX($A$1:$C$678,MATCH(1,($A$1:$A$678=$G92)*($B$1:$B$678=L$1),0),3)</f>
        <v>6</v>
      </c>
      <c r="M92">
        <f t="array" ref="M92">INDEX($A$1:$C$678,MATCH(1,($A$1:$A$678=$G92)*($B$1:$B$678=M$1),0),3)</f>
        <v>10.5</v>
      </c>
      <c r="N92">
        <f t="array" ref="N92">INDEX($A$1:$C$678,MATCH(1,($A$1:$A$678=$G92)*($B$1:$B$678=N$1),0),3)</f>
        <v>8</v>
      </c>
      <c r="O92" t="e">
        <f t="array" ref="O92">INDEX($A$1:$C$678,MATCH(1,($A$1:$A$678=$G92)*($B$1:$B$678=O$1),0),3)</f>
        <v>#N/A</v>
      </c>
      <c r="P92" t="e">
        <f t="array" ref="P92">INDEX($A$1:$C$678,MATCH(1,($A$1:$A$678=$G92)*($B$1:$B$678=P$1),0),3)</f>
        <v>#N/A</v>
      </c>
      <c r="Q92" t="e">
        <f t="array" ref="Q92">INDEX($A$1:$C$678,MATCH(1,($A$1:$A$678=$G92)*($B$1:$B$678=Q$1),0),3)</f>
        <v>#N/A</v>
      </c>
      <c r="R92" t="e">
        <f t="array" ref="R92">INDEX($A$1:$C$678,MATCH(1,($A$1:$A$678=$G92)*($B$1:$B$678=R$1),0),3)</f>
        <v>#N/A</v>
      </c>
    </row>
    <row r="93" spans="1:18" x14ac:dyDescent="0.25">
      <c r="A93" s="7">
        <v>145</v>
      </c>
      <c r="B93" s="6" t="s">
        <v>561</v>
      </c>
      <c r="C93">
        <v>10.5</v>
      </c>
      <c r="E93" s="10"/>
    </row>
    <row r="94" spans="1:18" x14ac:dyDescent="0.25">
      <c r="A94" s="7">
        <v>145</v>
      </c>
      <c r="B94" s="6" t="s">
        <v>554</v>
      </c>
      <c r="C94">
        <v>5</v>
      </c>
    </row>
    <row r="95" spans="1:18" x14ac:dyDescent="0.25">
      <c r="A95" s="7">
        <v>145</v>
      </c>
      <c r="B95" s="4" t="s">
        <v>550</v>
      </c>
      <c r="C95">
        <v>4</v>
      </c>
    </row>
    <row r="96" spans="1:18" x14ac:dyDescent="0.25">
      <c r="A96" s="7">
        <v>149</v>
      </c>
      <c r="B96" s="4" t="s">
        <v>566</v>
      </c>
      <c r="C96">
        <v>7.5</v>
      </c>
    </row>
    <row r="97" spans="1:3" x14ac:dyDescent="0.25">
      <c r="A97" s="7">
        <v>149</v>
      </c>
      <c r="B97" s="6" t="s">
        <v>563</v>
      </c>
      <c r="C97">
        <v>6</v>
      </c>
    </row>
    <row r="98" spans="1:3" x14ac:dyDescent="0.25">
      <c r="A98" s="7">
        <v>149</v>
      </c>
      <c r="B98" s="4" t="s">
        <v>565</v>
      </c>
      <c r="C98">
        <v>9</v>
      </c>
    </row>
    <row r="99" spans="1:3" x14ac:dyDescent="0.25">
      <c r="A99" s="7">
        <v>149</v>
      </c>
      <c r="B99" s="6" t="s">
        <v>564</v>
      </c>
      <c r="C99">
        <v>4</v>
      </c>
    </row>
    <row r="100" spans="1:3" x14ac:dyDescent="0.25">
      <c r="A100" s="7">
        <v>149</v>
      </c>
      <c r="B100" s="4" t="s">
        <v>561</v>
      </c>
      <c r="C100">
        <v>9</v>
      </c>
    </row>
    <row r="101" spans="1:3" x14ac:dyDescent="0.25">
      <c r="A101" s="7">
        <v>149</v>
      </c>
      <c r="B101" s="6" t="s">
        <v>554</v>
      </c>
      <c r="C101">
        <v>6</v>
      </c>
    </row>
    <row r="102" spans="1:3" x14ac:dyDescent="0.25">
      <c r="A102" s="7">
        <v>149</v>
      </c>
      <c r="B102" s="4" t="s">
        <v>550</v>
      </c>
      <c r="C102">
        <v>4</v>
      </c>
    </row>
    <row r="103" spans="1:3" x14ac:dyDescent="0.25">
      <c r="A103" s="7">
        <v>152</v>
      </c>
      <c r="B103" s="4" t="s">
        <v>566</v>
      </c>
      <c r="C103">
        <v>9</v>
      </c>
    </row>
    <row r="104" spans="1:3" x14ac:dyDescent="0.25">
      <c r="A104" s="7">
        <v>152</v>
      </c>
      <c r="B104" s="4" t="s">
        <v>565</v>
      </c>
      <c r="C104">
        <v>7.5</v>
      </c>
    </row>
    <row r="105" spans="1:3" x14ac:dyDescent="0.25">
      <c r="A105" s="7">
        <v>152</v>
      </c>
      <c r="B105" s="6" t="s">
        <v>563</v>
      </c>
      <c r="C105">
        <v>6</v>
      </c>
    </row>
    <row r="106" spans="1:3" x14ac:dyDescent="0.25">
      <c r="A106" s="7">
        <v>152</v>
      </c>
      <c r="B106" s="6" t="s">
        <v>564</v>
      </c>
      <c r="C106">
        <v>3</v>
      </c>
    </row>
    <row r="107" spans="1:3" x14ac:dyDescent="0.25">
      <c r="A107" s="7">
        <v>152</v>
      </c>
      <c r="B107" s="4" t="s">
        <v>561</v>
      </c>
      <c r="C107">
        <v>12</v>
      </c>
    </row>
    <row r="108" spans="1:3" x14ac:dyDescent="0.25">
      <c r="A108" s="7">
        <v>152</v>
      </c>
      <c r="B108" s="6" t="s">
        <v>554</v>
      </c>
      <c r="C108">
        <v>8</v>
      </c>
    </row>
    <row r="109" spans="1:3" x14ac:dyDescent="0.25">
      <c r="A109" s="7">
        <v>152</v>
      </c>
      <c r="B109" s="4" t="s">
        <v>550</v>
      </c>
      <c r="C109">
        <v>4</v>
      </c>
    </row>
    <row r="110" spans="1:3" x14ac:dyDescent="0.25">
      <c r="A110" s="7">
        <v>158</v>
      </c>
      <c r="B110" s="6" t="s">
        <v>566</v>
      </c>
      <c r="C110">
        <v>10.5</v>
      </c>
    </row>
    <row r="111" spans="1:3" x14ac:dyDescent="0.25">
      <c r="A111" s="7">
        <v>158</v>
      </c>
      <c r="B111" s="4" t="s">
        <v>565</v>
      </c>
      <c r="C111">
        <v>12</v>
      </c>
    </row>
    <row r="112" spans="1:3" x14ac:dyDescent="0.25">
      <c r="A112" s="7">
        <v>158</v>
      </c>
      <c r="B112" s="6" t="s">
        <v>564</v>
      </c>
      <c r="C112">
        <v>4</v>
      </c>
    </row>
    <row r="113" spans="1:3" x14ac:dyDescent="0.25">
      <c r="A113" s="7">
        <v>158</v>
      </c>
      <c r="B113" s="6" t="s">
        <v>561</v>
      </c>
      <c r="C113">
        <v>12</v>
      </c>
    </row>
    <row r="114" spans="1:3" x14ac:dyDescent="0.25">
      <c r="A114" s="7">
        <v>158</v>
      </c>
      <c r="B114" s="6" t="s">
        <v>563</v>
      </c>
      <c r="C114">
        <v>8</v>
      </c>
    </row>
    <row r="115" spans="1:3" x14ac:dyDescent="0.25">
      <c r="A115" s="7">
        <v>158</v>
      </c>
      <c r="B115" s="4" t="s">
        <v>554</v>
      </c>
      <c r="C115">
        <v>6</v>
      </c>
    </row>
    <row r="116" spans="1:3" x14ac:dyDescent="0.25">
      <c r="A116" s="7">
        <v>158</v>
      </c>
      <c r="B116" s="6" t="s">
        <v>556</v>
      </c>
      <c r="C116">
        <v>10.5</v>
      </c>
    </row>
    <row r="117" spans="1:3" x14ac:dyDescent="0.25">
      <c r="A117" s="7">
        <v>158</v>
      </c>
      <c r="B117" s="4" t="s">
        <v>550</v>
      </c>
      <c r="C117">
        <v>4</v>
      </c>
    </row>
    <row r="118" spans="1:3" x14ac:dyDescent="0.25">
      <c r="A118" s="7">
        <v>163</v>
      </c>
      <c r="B118" s="6" t="s">
        <v>566</v>
      </c>
      <c r="C118">
        <v>9</v>
      </c>
    </row>
    <row r="119" spans="1:3" x14ac:dyDescent="0.25">
      <c r="A119" s="7">
        <v>163</v>
      </c>
      <c r="B119" s="4" t="s">
        <v>565</v>
      </c>
      <c r="C119">
        <v>10.5</v>
      </c>
    </row>
    <row r="120" spans="1:3" x14ac:dyDescent="0.25">
      <c r="A120" s="7">
        <v>163</v>
      </c>
      <c r="B120" s="6" t="s">
        <v>564</v>
      </c>
      <c r="C120">
        <v>4</v>
      </c>
    </row>
    <row r="121" spans="1:3" x14ac:dyDescent="0.25">
      <c r="A121" s="7">
        <v>163</v>
      </c>
      <c r="B121" s="6" t="s">
        <v>561</v>
      </c>
      <c r="C121">
        <v>12</v>
      </c>
    </row>
    <row r="122" spans="1:3" x14ac:dyDescent="0.25">
      <c r="A122" s="7">
        <v>163</v>
      </c>
      <c r="B122" s="6" t="s">
        <v>563</v>
      </c>
      <c r="C122">
        <v>7</v>
      </c>
    </row>
    <row r="123" spans="1:3" x14ac:dyDescent="0.25">
      <c r="A123" s="7">
        <v>163</v>
      </c>
      <c r="B123" s="4" t="s">
        <v>554</v>
      </c>
      <c r="C123">
        <v>8</v>
      </c>
    </row>
    <row r="124" spans="1:3" x14ac:dyDescent="0.25">
      <c r="A124" s="7">
        <v>163</v>
      </c>
      <c r="B124" s="6" t="s">
        <v>556</v>
      </c>
      <c r="C124">
        <v>7.5</v>
      </c>
    </row>
    <row r="125" spans="1:3" x14ac:dyDescent="0.25">
      <c r="A125" s="7">
        <v>163</v>
      </c>
      <c r="B125" s="4" t="s">
        <v>550</v>
      </c>
      <c r="C125">
        <v>4</v>
      </c>
    </row>
    <row r="126" spans="1:3" x14ac:dyDescent="0.25">
      <c r="A126" s="7">
        <v>166</v>
      </c>
      <c r="B126" s="4" t="s">
        <v>566</v>
      </c>
      <c r="C126">
        <v>12</v>
      </c>
    </row>
    <row r="127" spans="1:3" x14ac:dyDescent="0.25">
      <c r="A127" s="7">
        <v>166</v>
      </c>
      <c r="B127" s="4" t="s">
        <v>565</v>
      </c>
      <c r="C127">
        <v>10.5</v>
      </c>
    </row>
    <row r="128" spans="1:3" x14ac:dyDescent="0.25">
      <c r="A128" s="7">
        <v>166</v>
      </c>
      <c r="B128" s="6" t="s">
        <v>563</v>
      </c>
      <c r="C128">
        <v>5</v>
      </c>
    </row>
    <row r="129" spans="1:3" x14ac:dyDescent="0.25">
      <c r="A129" s="7">
        <v>166</v>
      </c>
      <c r="B129" s="6" t="s">
        <v>564</v>
      </c>
      <c r="C129">
        <v>4</v>
      </c>
    </row>
    <row r="130" spans="1:3" x14ac:dyDescent="0.25">
      <c r="A130" s="7">
        <v>166</v>
      </c>
      <c r="B130" s="6" t="s">
        <v>561</v>
      </c>
      <c r="C130">
        <v>10.5</v>
      </c>
    </row>
    <row r="131" spans="1:3" x14ac:dyDescent="0.25">
      <c r="A131" s="7">
        <v>166</v>
      </c>
      <c r="B131" s="6" t="s">
        <v>554</v>
      </c>
      <c r="C131">
        <v>8</v>
      </c>
    </row>
    <row r="132" spans="1:3" x14ac:dyDescent="0.25">
      <c r="A132" s="7">
        <v>166</v>
      </c>
      <c r="B132" s="4" t="s">
        <v>550</v>
      </c>
      <c r="C132">
        <v>4</v>
      </c>
    </row>
    <row r="133" spans="1:3" x14ac:dyDescent="0.25">
      <c r="A133" s="7">
        <v>169</v>
      </c>
      <c r="B133" s="4" t="s">
        <v>566</v>
      </c>
      <c r="C133">
        <v>12</v>
      </c>
    </row>
    <row r="134" spans="1:3" x14ac:dyDescent="0.25">
      <c r="A134" s="7">
        <v>169</v>
      </c>
      <c r="B134" s="4" t="s">
        <v>565</v>
      </c>
      <c r="C134">
        <v>12</v>
      </c>
    </row>
    <row r="135" spans="1:3" x14ac:dyDescent="0.25">
      <c r="A135" s="7">
        <v>169</v>
      </c>
      <c r="B135" s="6" t="s">
        <v>563</v>
      </c>
      <c r="C135">
        <v>8</v>
      </c>
    </row>
    <row r="136" spans="1:3" x14ac:dyDescent="0.25">
      <c r="A136" s="7">
        <v>169</v>
      </c>
      <c r="B136" s="6" t="s">
        <v>564</v>
      </c>
      <c r="C136">
        <v>3</v>
      </c>
    </row>
    <row r="137" spans="1:3" x14ac:dyDescent="0.25">
      <c r="A137" s="7">
        <v>169</v>
      </c>
      <c r="B137" s="4" t="s">
        <v>561</v>
      </c>
      <c r="C137">
        <v>12</v>
      </c>
    </row>
    <row r="138" spans="1:3" x14ac:dyDescent="0.25">
      <c r="A138" s="7">
        <v>169</v>
      </c>
      <c r="B138" s="6" t="s">
        <v>554</v>
      </c>
      <c r="C138">
        <v>8</v>
      </c>
    </row>
    <row r="139" spans="1:3" x14ac:dyDescent="0.25">
      <c r="A139" s="7">
        <v>169</v>
      </c>
      <c r="B139" s="4" t="s">
        <v>550</v>
      </c>
      <c r="C139">
        <v>4</v>
      </c>
    </row>
    <row r="140" spans="1:3" x14ac:dyDescent="0.25">
      <c r="A140" s="7">
        <v>176</v>
      </c>
      <c r="B140" s="4" t="s">
        <v>566</v>
      </c>
      <c r="C140">
        <v>10.5</v>
      </c>
    </row>
    <row r="141" spans="1:3" x14ac:dyDescent="0.25">
      <c r="A141" s="7">
        <v>176</v>
      </c>
      <c r="B141" s="4" t="s">
        <v>565</v>
      </c>
      <c r="C141">
        <v>10.5</v>
      </c>
    </row>
    <row r="142" spans="1:3" x14ac:dyDescent="0.25">
      <c r="A142" s="7">
        <v>176</v>
      </c>
      <c r="B142" s="6" t="s">
        <v>563</v>
      </c>
      <c r="C142">
        <v>6</v>
      </c>
    </row>
    <row r="143" spans="1:3" x14ac:dyDescent="0.25">
      <c r="A143" s="7">
        <v>176</v>
      </c>
      <c r="B143" s="6" t="s">
        <v>564</v>
      </c>
      <c r="C143">
        <v>4</v>
      </c>
    </row>
    <row r="144" spans="1:3" x14ac:dyDescent="0.25">
      <c r="A144" s="7">
        <v>176</v>
      </c>
      <c r="B144" s="6" t="s">
        <v>561</v>
      </c>
      <c r="C144">
        <v>10.5</v>
      </c>
    </row>
    <row r="145" spans="1:3" x14ac:dyDescent="0.25">
      <c r="A145" s="7">
        <v>176</v>
      </c>
      <c r="B145" s="6" t="s">
        <v>554</v>
      </c>
      <c r="C145">
        <v>7</v>
      </c>
    </row>
    <row r="146" spans="1:3" x14ac:dyDescent="0.25">
      <c r="A146" s="7">
        <v>176</v>
      </c>
      <c r="B146" s="4" t="s">
        <v>550</v>
      </c>
      <c r="C146">
        <v>4</v>
      </c>
    </row>
    <row r="147" spans="1:3" x14ac:dyDescent="0.25">
      <c r="A147" s="7">
        <v>192</v>
      </c>
      <c r="B147" s="4" t="s">
        <v>566</v>
      </c>
      <c r="C147">
        <v>7.5</v>
      </c>
    </row>
    <row r="148" spans="1:3" x14ac:dyDescent="0.25">
      <c r="A148" s="7">
        <v>192</v>
      </c>
      <c r="B148" s="4" t="s">
        <v>565</v>
      </c>
      <c r="C148">
        <v>9</v>
      </c>
    </row>
    <row r="149" spans="1:3" x14ac:dyDescent="0.25">
      <c r="A149" s="7">
        <v>192</v>
      </c>
      <c r="B149" s="6" t="s">
        <v>563</v>
      </c>
      <c r="C149">
        <v>7</v>
      </c>
    </row>
    <row r="150" spans="1:3" x14ac:dyDescent="0.25">
      <c r="A150" s="7">
        <v>192</v>
      </c>
      <c r="B150" s="6" t="s">
        <v>564</v>
      </c>
      <c r="C150">
        <v>4</v>
      </c>
    </row>
    <row r="151" spans="1:3" x14ac:dyDescent="0.25">
      <c r="A151" s="7">
        <v>192</v>
      </c>
      <c r="B151" s="6" t="s">
        <v>561</v>
      </c>
      <c r="C151">
        <v>10.5</v>
      </c>
    </row>
    <row r="152" spans="1:3" x14ac:dyDescent="0.25">
      <c r="A152" s="7">
        <v>192</v>
      </c>
      <c r="B152" s="6" t="s">
        <v>554</v>
      </c>
      <c r="C152">
        <v>6</v>
      </c>
    </row>
    <row r="153" spans="1:3" x14ac:dyDescent="0.25">
      <c r="A153" s="7">
        <v>192</v>
      </c>
      <c r="B153" s="4" t="s">
        <v>550</v>
      </c>
      <c r="C153">
        <v>4</v>
      </c>
    </row>
    <row r="154" spans="1:3" x14ac:dyDescent="0.25">
      <c r="A154" s="7">
        <v>212</v>
      </c>
      <c r="B154" s="4" t="s">
        <v>566</v>
      </c>
      <c r="C154">
        <v>12</v>
      </c>
    </row>
    <row r="155" spans="1:3" x14ac:dyDescent="0.25">
      <c r="A155" s="7">
        <v>212</v>
      </c>
      <c r="B155" s="4" t="s">
        <v>565</v>
      </c>
      <c r="C155">
        <v>10.5</v>
      </c>
    </row>
    <row r="156" spans="1:3" x14ac:dyDescent="0.25">
      <c r="A156" s="7">
        <v>212</v>
      </c>
      <c r="B156" s="6" t="s">
        <v>563</v>
      </c>
      <c r="C156">
        <v>7</v>
      </c>
    </row>
    <row r="157" spans="1:3" x14ac:dyDescent="0.25">
      <c r="A157" s="7">
        <v>212</v>
      </c>
      <c r="B157" s="6" t="s">
        <v>564</v>
      </c>
      <c r="C157">
        <v>4</v>
      </c>
    </row>
    <row r="158" spans="1:3" x14ac:dyDescent="0.25">
      <c r="A158" s="7">
        <v>212</v>
      </c>
      <c r="B158" s="4" t="s">
        <v>561</v>
      </c>
      <c r="C158">
        <v>12</v>
      </c>
    </row>
    <row r="159" spans="1:3" x14ac:dyDescent="0.25">
      <c r="A159" s="7">
        <v>212</v>
      </c>
      <c r="B159" s="6" t="s">
        <v>554</v>
      </c>
      <c r="C159">
        <v>6</v>
      </c>
    </row>
    <row r="160" spans="1:3" x14ac:dyDescent="0.25">
      <c r="A160" s="7">
        <v>212</v>
      </c>
      <c r="B160" s="4" t="s">
        <v>550</v>
      </c>
      <c r="C160">
        <v>4</v>
      </c>
    </row>
    <row r="161" spans="1:3" x14ac:dyDescent="0.25">
      <c r="A161" s="7">
        <v>213</v>
      </c>
      <c r="B161" s="6" t="s">
        <v>566</v>
      </c>
      <c r="C161">
        <v>12</v>
      </c>
    </row>
    <row r="162" spans="1:3" x14ac:dyDescent="0.25">
      <c r="A162" s="7">
        <v>213</v>
      </c>
      <c r="B162" s="4" t="s">
        <v>565</v>
      </c>
      <c r="C162">
        <v>12</v>
      </c>
    </row>
    <row r="163" spans="1:3" x14ac:dyDescent="0.25">
      <c r="A163" s="7">
        <v>213</v>
      </c>
      <c r="B163" s="6" t="s">
        <v>564</v>
      </c>
      <c r="C163">
        <v>4</v>
      </c>
    </row>
    <row r="164" spans="1:3" x14ac:dyDescent="0.25">
      <c r="A164" s="7">
        <v>213</v>
      </c>
      <c r="B164" s="6" t="s">
        <v>561</v>
      </c>
      <c r="C164">
        <v>12</v>
      </c>
    </row>
    <row r="165" spans="1:3" x14ac:dyDescent="0.25">
      <c r="A165" s="7">
        <v>213</v>
      </c>
      <c r="B165" s="6" t="s">
        <v>563</v>
      </c>
      <c r="C165">
        <v>8</v>
      </c>
    </row>
    <row r="166" spans="1:3" x14ac:dyDescent="0.25">
      <c r="A166" s="7">
        <v>213</v>
      </c>
      <c r="B166" s="4" t="s">
        <v>554</v>
      </c>
      <c r="C166">
        <v>8</v>
      </c>
    </row>
    <row r="167" spans="1:3" x14ac:dyDescent="0.25">
      <c r="A167" s="7">
        <v>213</v>
      </c>
      <c r="B167" s="6" t="s">
        <v>556</v>
      </c>
      <c r="C167">
        <v>10.5</v>
      </c>
    </row>
    <row r="168" spans="1:3" x14ac:dyDescent="0.25">
      <c r="A168" s="7">
        <v>213</v>
      </c>
      <c r="B168" s="4" t="s">
        <v>550</v>
      </c>
      <c r="C168">
        <v>4</v>
      </c>
    </row>
    <row r="169" spans="1:3" x14ac:dyDescent="0.25">
      <c r="A169" s="7">
        <v>235</v>
      </c>
      <c r="B169" s="4" t="s">
        <v>566</v>
      </c>
      <c r="C169">
        <v>10.5</v>
      </c>
    </row>
    <row r="170" spans="1:3" x14ac:dyDescent="0.25">
      <c r="A170" s="7">
        <v>235</v>
      </c>
      <c r="B170" s="4" t="s">
        <v>565</v>
      </c>
      <c r="C170">
        <v>10.5</v>
      </c>
    </row>
    <row r="171" spans="1:3" x14ac:dyDescent="0.25">
      <c r="A171" s="7">
        <v>235</v>
      </c>
      <c r="B171" s="6" t="s">
        <v>563</v>
      </c>
      <c r="C171">
        <v>8</v>
      </c>
    </row>
    <row r="172" spans="1:3" x14ac:dyDescent="0.25">
      <c r="A172" s="7">
        <v>235</v>
      </c>
      <c r="B172" s="6" t="s">
        <v>564</v>
      </c>
      <c r="C172">
        <v>3</v>
      </c>
    </row>
    <row r="173" spans="1:3" x14ac:dyDescent="0.25">
      <c r="A173" s="7">
        <v>235</v>
      </c>
      <c r="B173" s="4" t="s">
        <v>561</v>
      </c>
      <c r="C173">
        <v>12</v>
      </c>
    </row>
    <row r="174" spans="1:3" x14ac:dyDescent="0.25">
      <c r="A174" s="7">
        <v>235</v>
      </c>
      <c r="B174" s="6" t="s">
        <v>554</v>
      </c>
      <c r="C174">
        <v>7</v>
      </c>
    </row>
    <row r="175" spans="1:3" x14ac:dyDescent="0.25">
      <c r="A175" s="7">
        <v>235</v>
      </c>
      <c r="B175" s="4" t="s">
        <v>550</v>
      </c>
      <c r="C175">
        <v>4</v>
      </c>
    </row>
    <row r="176" spans="1:3" x14ac:dyDescent="0.25">
      <c r="A176" s="7">
        <v>250</v>
      </c>
      <c r="B176" s="6" t="s">
        <v>566</v>
      </c>
      <c r="C176">
        <v>12</v>
      </c>
    </row>
    <row r="177" spans="1:3" x14ac:dyDescent="0.25">
      <c r="A177" s="7">
        <v>250</v>
      </c>
      <c r="B177" s="4" t="s">
        <v>565</v>
      </c>
      <c r="C177">
        <v>10.5</v>
      </c>
    </row>
    <row r="178" spans="1:3" x14ac:dyDescent="0.25">
      <c r="A178" s="7">
        <v>250</v>
      </c>
      <c r="B178" s="6" t="s">
        <v>564</v>
      </c>
      <c r="C178">
        <v>4</v>
      </c>
    </row>
    <row r="179" spans="1:3" x14ac:dyDescent="0.25">
      <c r="A179" s="7">
        <v>250</v>
      </c>
      <c r="B179" s="6" t="s">
        <v>561</v>
      </c>
      <c r="C179">
        <v>12</v>
      </c>
    </row>
    <row r="180" spans="1:3" x14ac:dyDescent="0.25">
      <c r="A180" s="7">
        <v>250</v>
      </c>
      <c r="B180" s="6" t="s">
        <v>563</v>
      </c>
      <c r="C180">
        <v>6</v>
      </c>
    </row>
    <row r="181" spans="1:3" x14ac:dyDescent="0.25">
      <c r="A181" s="7">
        <v>250</v>
      </c>
      <c r="B181" s="6" t="s">
        <v>554</v>
      </c>
      <c r="C181">
        <v>5</v>
      </c>
    </row>
    <row r="182" spans="1:3" x14ac:dyDescent="0.25">
      <c r="A182" s="7">
        <v>250</v>
      </c>
      <c r="B182" s="6" t="s">
        <v>556</v>
      </c>
      <c r="C182">
        <v>10.5</v>
      </c>
    </row>
    <row r="183" spans="1:3" x14ac:dyDescent="0.25">
      <c r="A183" s="7">
        <v>250</v>
      </c>
      <c r="B183" s="4" t="s">
        <v>550</v>
      </c>
      <c r="C183">
        <v>4</v>
      </c>
    </row>
    <row r="184" spans="1:3" x14ac:dyDescent="0.25">
      <c r="A184" s="7">
        <v>257</v>
      </c>
      <c r="B184" s="4" t="s">
        <v>566</v>
      </c>
      <c r="C184">
        <v>12</v>
      </c>
    </row>
    <row r="185" spans="1:3" x14ac:dyDescent="0.25">
      <c r="A185" s="7">
        <v>257</v>
      </c>
      <c r="B185" s="4" t="s">
        <v>565</v>
      </c>
      <c r="C185">
        <v>12</v>
      </c>
    </row>
    <row r="186" spans="1:3" x14ac:dyDescent="0.25">
      <c r="A186" s="7">
        <v>257</v>
      </c>
      <c r="B186" s="6" t="s">
        <v>564</v>
      </c>
      <c r="C186">
        <v>3</v>
      </c>
    </row>
    <row r="187" spans="1:3" x14ac:dyDescent="0.25">
      <c r="A187" s="7">
        <v>257</v>
      </c>
      <c r="B187" s="6" t="s">
        <v>563</v>
      </c>
      <c r="C187">
        <v>7</v>
      </c>
    </row>
    <row r="188" spans="1:3" x14ac:dyDescent="0.25">
      <c r="A188" s="7">
        <v>257</v>
      </c>
      <c r="B188" s="4" t="s">
        <v>561</v>
      </c>
      <c r="C188">
        <v>12</v>
      </c>
    </row>
    <row r="189" spans="1:3" x14ac:dyDescent="0.25">
      <c r="A189" s="7">
        <v>257</v>
      </c>
      <c r="B189" s="6" t="s">
        <v>554</v>
      </c>
      <c r="C189">
        <v>7</v>
      </c>
    </row>
    <row r="190" spans="1:3" x14ac:dyDescent="0.25">
      <c r="A190" s="7">
        <v>257</v>
      </c>
      <c r="B190" s="4" t="s">
        <v>550</v>
      </c>
      <c r="C190">
        <v>4</v>
      </c>
    </row>
    <row r="191" spans="1:3" x14ac:dyDescent="0.25">
      <c r="A191" s="7">
        <v>258</v>
      </c>
      <c r="B191" s="6" t="s">
        <v>566</v>
      </c>
      <c r="C191">
        <v>10.5</v>
      </c>
    </row>
    <row r="192" spans="1:3" x14ac:dyDescent="0.25">
      <c r="A192" s="7">
        <v>258</v>
      </c>
      <c r="B192" s="4" t="s">
        <v>565</v>
      </c>
      <c r="C192">
        <v>12</v>
      </c>
    </row>
    <row r="193" spans="1:3" x14ac:dyDescent="0.25">
      <c r="A193" s="7">
        <v>258</v>
      </c>
      <c r="B193" s="6" t="s">
        <v>564</v>
      </c>
      <c r="C193">
        <v>4</v>
      </c>
    </row>
    <row r="194" spans="1:3" x14ac:dyDescent="0.25">
      <c r="A194" s="7">
        <v>258</v>
      </c>
      <c r="B194" s="6" t="s">
        <v>563</v>
      </c>
      <c r="C194">
        <v>7</v>
      </c>
    </row>
    <row r="195" spans="1:3" x14ac:dyDescent="0.25">
      <c r="A195" s="7">
        <v>258</v>
      </c>
      <c r="B195" s="6" t="s">
        <v>561</v>
      </c>
      <c r="C195">
        <v>10.5</v>
      </c>
    </row>
    <row r="196" spans="1:3" x14ac:dyDescent="0.25">
      <c r="A196" s="7">
        <v>258</v>
      </c>
      <c r="B196" s="6" t="s">
        <v>554</v>
      </c>
      <c r="C196">
        <v>5</v>
      </c>
    </row>
    <row r="197" spans="1:3" x14ac:dyDescent="0.25">
      <c r="A197" s="7">
        <v>258</v>
      </c>
      <c r="B197" s="6" t="s">
        <v>556</v>
      </c>
      <c r="C197">
        <v>9</v>
      </c>
    </row>
    <row r="198" spans="1:3" x14ac:dyDescent="0.25">
      <c r="A198" s="7">
        <v>258</v>
      </c>
      <c r="B198" s="4" t="s">
        <v>550</v>
      </c>
      <c r="C198">
        <v>4</v>
      </c>
    </row>
    <row r="199" spans="1:3" x14ac:dyDescent="0.25">
      <c r="A199" s="7">
        <v>259</v>
      </c>
      <c r="B199" s="4" t="s">
        <v>566</v>
      </c>
      <c r="C199">
        <v>9</v>
      </c>
    </row>
    <row r="200" spans="1:3" x14ac:dyDescent="0.25">
      <c r="A200" s="7">
        <v>259</v>
      </c>
      <c r="B200" s="4" t="s">
        <v>565</v>
      </c>
      <c r="C200">
        <v>12</v>
      </c>
    </row>
    <row r="201" spans="1:3" x14ac:dyDescent="0.25">
      <c r="A201" s="7">
        <v>259</v>
      </c>
      <c r="B201" s="6" t="s">
        <v>564</v>
      </c>
      <c r="C201">
        <v>4</v>
      </c>
    </row>
    <row r="202" spans="1:3" x14ac:dyDescent="0.25">
      <c r="A202" s="7">
        <v>259</v>
      </c>
      <c r="B202" s="6" t="s">
        <v>563</v>
      </c>
      <c r="C202">
        <v>6</v>
      </c>
    </row>
    <row r="203" spans="1:3" x14ac:dyDescent="0.25">
      <c r="A203" s="7">
        <v>259</v>
      </c>
      <c r="B203" s="4" t="s">
        <v>561</v>
      </c>
      <c r="C203">
        <v>12</v>
      </c>
    </row>
    <row r="204" spans="1:3" x14ac:dyDescent="0.25">
      <c r="A204" s="7">
        <v>259</v>
      </c>
      <c r="B204" s="6" t="s">
        <v>554</v>
      </c>
      <c r="C204">
        <v>6</v>
      </c>
    </row>
    <row r="205" spans="1:3" x14ac:dyDescent="0.25">
      <c r="A205" s="7">
        <v>259</v>
      </c>
      <c r="B205" s="4" t="s">
        <v>550</v>
      </c>
      <c r="C205">
        <v>4</v>
      </c>
    </row>
    <row r="206" spans="1:3" x14ac:dyDescent="0.25">
      <c r="A206" s="7">
        <v>268</v>
      </c>
      <c r="B206" s="4" t="s">
        <v>566</v>
      </c>
      <c r="C206">
        <v>3</v>
      </c>
    </row>
    <row r="207" spans="1:3" x14ac:dyDescent="0.25">
      <c r="A207" s="7">
        <v>268</v>
      </c>
      <c r="B207" s="4" t="s">
        <v>565</v>
      </c>
      <c r="C207">
        <v>10.5</v>
      </c>
    </row>
    <row r="208" spans="1:3" x14ac:dyDescent="0.25">
      <c r="A208" s="7">
        <v>268</v>
      </c>
      <c r="B208" s="6" t="s">
        <v>564</v>
      </c>
      <c r="C208">
        <v>4</v>
      </c>
    </row>
    <row r="209" spans="1:3" x14ac:dyDescent="0.25">
      <c r="A209" s="7">
        <v>268</v>
      </c>
      <c r="B209" s="6" t="s">
        <v>563</v>
      </c>
      <c r="C209">
        <v>7</v>
      </c>
    </row>
    <row r="210" spans="1:3" x14ac:dyDescent="0.25">
      <c r="A210" s="7">
        <v>268</v>
      </c>
      <c r="B210" s="4" t="s">
        <v>561</v>
      </c>
      <c r="C210">
        <v>9</v>
      </c>
    </row>
    <row r="211" spans="1:3" x14ac:dyDescent="0.25">
      <c r="A211" s="7">
        <v>268</v>
      </c>
      <c r="B211" s="6" t="s">
        <v>554</v>
      </c>
      <c r="C211">
        <v>4</v>
      </c>
    </row>
    <row r="212" spans="1:3" x14ac:dyDescent="0.25">
      <c r="A212" s="7">
        <v>268</v>
      </c>
      <c r="B212" s="4" t="s">
        <v>550</v>
      </c>
      <c r="C212">
        <v>4</v>
      </c>
    </row>
    <row r="213" spans="1:3" x14ac:dyDescent="0.25">
      <c r="A213" s="7">
        <v>272</v>
      </c>
      <c r="B213" s="6" t="s">
        <v>566</v>
      </c>
      <c r="C213">
        <v>9</v>
      </c>
    </row>
    <row r="214" spans="1:3" x14ac:dyDescent="0.25">
      <c r="A214" s="7">
        <v>272</v>
      </c>
      <c r="B214" s="4" t="s">
        <v>565</v>
      </c>
      <c r="C214">
        <v>10.5</v>
      </c>
    </row>
    <row r="215" spans="1:3" x14ac:dyDescent="0.25">
      <c r="A215" s="7">
        <v>272</v>
      </c>
      <c r="B215" s="6" t="s">
        <v>564</v>
      </c>
      <c r="C215">
        <v>4</v>
      </c>
    </row>
    <row r="216" spans="1:3" x14ac:dyDescent="0.25">
      <c r="A216" s="7">
        <v>272</v>
      </c>
      <c r="B216" s="6" t="s">
        <v>563</v>
      </c>
      <c r="C216">
        <v>7</v>
      </c>
    </row>
    <row r="217" spans="1:3" x14ac:dyDescent="0.25">
      <c r="A217" s="7">
        <v>272</v>
      </c>
      <c r="B217" s="6" t="s">
        <v>561</v>
      </c>
      <c r="C217">
        <v>9</v>
      </c>
    </row>
    <row r="218" spans="1:3" x14ac:dyDescent="0.25">
      <c r="A218" s="7">
        <v>272</v>
      </c>
      <c r="B218" s="4" t="s">
        <v>554</v>
      </c>
      <c r="C218">
        <v>6</v>
      </c>
    </row>
    <row r="219" spans="1:3" x14ac:dyDescent="0.25">
      <c r="A219" s="7">
        <v>272</v>
      </c>
      <c r="B219" s="6" t="s">
        <v>559</v>
      </c>
      <c r="C219">
        <v>9</v>
      </c>
    </row>
    <row r="220" spans="1:3" x14ac:dyDescent="0.25">
      <c r="A220" s="7">
        <v>272</v>
      </c>
      <c r="B220" s="4" t="s">
        <v>550</v>
      </c>
      <c r="C220">
        <v>4</v>
      </c>
    </row>
    <row r="221" spans="1:3" x14ac:dyDescent="0.25">
      <c r="A221" s="7">
        <v>287</v>
      </c>
      <c r="B221" s="4" t="s">
        <v>566</v>
      </c>
      <c r="C221">
        <v>12</v>
      </c>
    </row>
    <row r="222" spans="1:3" x14ac:dyDescent="0.25">
      <c r="A222" s="7">
        <v>287</v>
      </c>
      <c r="B222" s="4" t="s">
        <v>565</v>
      </c>
      <c r="C222">
        <v>12</v>
      </c>
    </row>
    <row r="223" spans="1:3" x14ac:dyDescent="0.25">
      <c r="A223" s="7">
        <v>287</v>
      </c>
      <c r="B223" s="6" t="s">
        <v>564</v>
      </c>
      <c r="C223">
        <v>4</v>
      </c>
    </row>
    <row r="224" spans="1:3" x14ac:dyDescent="0.25">
      <c r="A224" s="7">
        <v>287</v>
      </c>
      <c r="B224" s="6" t="s">
        <v>563</v>
      </c>
      <c r="C224">
        <v>7</v>
      </c>
    </row>
    <row r="225" spans="1:3" x14ac:dyDescent="0.25">
      <c r="A225" s="7">
        <v>287</v>
      </c>
      <c r="B225" s="4" t="s">
        <v>561</v>
      </c>
      <c r="C225">
        <v>12</v>
      </c>
    </row>
    <row r="226" spans="1:3" x14ac:dyDescent="0.25">
      <c r="A226" s="7">
        <v>287</v>
      </c>
      <c r="B226" s="6" t="s">
        <v>554</v>
      </c>
      <c r="C226">
        <v>6</v>
      </c>
    </row>
    <row r="227" spans="1:3" x14ac:dyDescent="0.25">
      <c r="A227" s="7">
        <v>287</v>
      </c>
      <c r="B227" s="4" t="s">
        <v>550</v>
      </c>
      <c r="C227">
        <v>4</v>
      </c>
    </row>
    <row r="228" spans="1:3" x14ac:dyDescent="0.25">
      <c r="A228" s="7">
        <v>320</v>
      </c>
      <c r="B228" s="6" t="s">
        <v>566</v>
      </c>
      <c r="C228">
        <v>6</v>
      </c>
    </row>
    <row r="229" spans="1:3" x14ac:dyDescent="0.25">
      <c r="A229" s="7">
        <v>320</v>
      </c>
      <c r="B229" s="4" t="s">
        <v>565</v>
      </c>
      <c r="C229">
        <v>6</v>
      </c>
    </row>
    <row r="230" spans="1:3" x14ac:dyDescent="0.25">
      <c r="A230" s="7">
        <v>320</v>
      </c>
      <c r="B230" s="6" t="s">
        <v>564</v>
      </c>
      <c r="C230">
        <v>3</v>
      </c>
    </row>
    <row r="231" spans="1:3" x14ac:dyDescent="0.25">
      <c r="A231" s="7">
        <v>320</v>
      </c>
      <c r="B231" s="6" t="s">
        <v>563</v>
      </c>
      <c r="C231">
        <v>5</v>
      </c>
    </row>
    <row r="232" spans="1:3" x14ac:dyDescent="0.25">
      <c r="A232" s="7">
        <v>320</v>
      </c>
      <c r="B232" s="6" t="s">
        <v>561</v>
      </c>
      <c r="C232">
        <v>9</v>
      </c>
    </row>
    <row r="233" spans="1:3" x14ac:dyDescent="0.25">
      <c r="A233" s="7">
        <v>320</v>
      </c>
      <c r="B233" s="6" t="s">
        <v>554</v>
      </c>
      <c r="C233">
        <v>5</v>
      </c>
    </row>
    <row r="234" spans="1:3" x14ac:dyDescent="0.25">
      <c r="A234" s="7">
        <v>320</v>
      </c>
      <c r="B234" s="6" t="s">
        <v>556</v>
      </c>
      <c r="C234">
        <v>6</v>
      </c>
    </row>
    <row r="235" spans="1:3" x14ac:dyDescent="0.25">
      <c r="A235" s="7">
        <v>320</v>
      </c>
      <c r="B235" s="4" t="s">
        <v>550</v>
      </c>
      <c r="C235">
        <v>4</v>
      </c>
    </row>
    <row r="236" spans="1:3" x14ac:dyDescent="0.25">
      <c r="A236" s="7">
        <v>329</v>
      </c>
      <c r="B236" s="4" t="s">
        <v>566</v>
      </c>
      <c r="C236">
        <v>10.5</v>
      </c>
    </row>
    <row r="237" spans="1:3" x14ac:dyDescent="0.25">
      <c r="A237" s="7">
        <v>329</v>
      </c>
      <c r="B237" s="6" t="s">
        <v>565</v>
      </c>
      <c r="C237">
        <v>12</v>
      </c>
    </row>
    <row r="238" spans="1:3" x14ac:dyDescent="0.25">
      <c r="A238" s="7">
        <v>329</v>
      </c>
      <c r="B238" s="6" t="s">
        <v>564</v>
      </c>
      <c r="C238">
        <v>3</v>
      </c>
    </row>
    <row r="239" spans="1:3" x14ac:dyDescent="0.25">
      <c r="A239" s="7">
        <v>329</v>
      </c>
      <c r="B239" s="6" t="s">
        <v>563</v>
      </c>
      <c r="C239">
        <v>6</v>
      </c>
    </row>
    <row r="240" spans="1:3" x14ac:dyDescent="0.25">
      <c r="A240" s="7">
        <v>329</v>
      </c>
      <c r="B240" s="6" t="s">
        <v>561</v>
      </c>
      <c r="C240">
        <v>6</v>
      </c>
    </row>
    <row r="241" spans="1:3" x14ac:dyDescent="0.25">
      <c r="A241" s="7">
        <v>329</v>
      </c>
      <c r="B241" s="6" t="s">
        <v>554</v>
      </c>
      <c r="C241">
        <v>7</v>
      </c>
    </row>
    <row r="242" spans="1:3" x14ac:dyDescent="0.25">
      <c r="A242" s="7">
        <v>329</v>
      </c>
      <c r="B242" s="4" t="s">
        <v>559</v>
      </c>
      <c r="C242">
        <v>12</v>
      </c>
    </row>
    <row r="243" spans="1:3" x14ac:dyDescent="0.25">
      <c r="A243" s="7">
        <v>329</v>
      </c>
      <c r="B243" s="6" t="s">
        <v>556</v>
      </c>
      <c r="C243">
        <v>6</v>
      </c>
    </row>
    <row r="244" spans="1:3" x14ac:dyDescent="0.25">
      <c r="A244" s="7">
        <v>329</v>
      </c>
      <c r="B244" s="4" t="s">
        <v>550</v>
      </c>
      <c r="C244">
        <v>4</v>
      </c>
    </row>
    <row r="245" spans="1:3" x14ac:dyDescent="0.25">
      <c r="A245" s="7">
        <v>334</v>
      </c>
      <c r="B245" s="4" t="s">
        <v>566</v>
      </c>
      <c r="C245">
        <v>12</v>
      </c>
    </row>
    <row r="246" spans="1:3" x14ac:dyDescent="0.25">
      <c r="A246" s="7">
        <v>334</v>
      </c>
      <c r="B246" s="4" t="s">
        <v>565</v>
      </c>
      <c r="C246">
        <v>12</v>
      </c>
    </row>
    <row r="247" spans="1:3" x14ac:dyDescent="0.25">
      <c r="A247" s="7">
        <v>334</v>
      </c>
      <c r="B247" s="6" t="s">
        <v>564</v>
      </c>
      <c r="C247">
        <v>4</v>
      </c>
    </row>
    <row r="248" spans="1:3" x14ac:dyDescent="0.25">
      <c r="A248" s="7">
        <v>334</v>
      </c>
      <c r="B248" s="6" t="s">
        <v>563</v>
      </c>
      <c r="C248">
        <v>7</v>
      </c>
    </row>
    <row r="249" spans="1:3" x14ac:dyDescent="0.25">
      <c r="A249" s="7">
        <v>334</v>
      </c>
      <c r="B249" s="6" t="s">
        <v>561</v>
      </c>
      <c r="C249">
        <v>10.5</v>
      </c>
    </row>
    <row r="250" spans="1:3" x14ac:dyDescent="0.25">
      <c r="A250" s="7">
        <v>334</v>
      </c>
      <c r="B250" s="6" t="s">
        <v>554</v>
      </c>
      <c r="C250">
        <v>8</v>
      </c>
    </row>
    <row r="251" spans="1:3" x14ac:dyDescent="0.25">
      <c r="A251" s="7">
        <v>334</v>
      </c>
      <c r="B251" s="4" t="s">
        <v>550</v>
      </c>
      <c r="C251">
        <v>4</v>
      </c>
    </row>
    <row r="252" spans="1:3" x14ac:dyDescent="0.25">
      <c r="A252" s="7">
        <v>369</v>
      </c>
      <c r="B252" s="4" t="s">
        <v>566</v>
      </c>
      <c r="C252">
        <v>7.5</v>
      </c>
    </row>
    <row r="253" spans="1:3" x14ac:dyDescent="0.25">
      <c r="A253" s="7">
        <v>369</v>
      </c>
      <c r="B253" s="4" t="s">
        <v>565</v>
      </c>
      <c r="C253">
        <v>12</v>
      </c>
    </row>
    <row r="254" spans="1:3" x14ac:dyDescent="0.25">
      <c r="A254" s="7">
        <v>369</v>
      </c>
      <c r="B254" s="6" t="s">
        <v>564</v>
      </c>
      <c r="C254">
        <v>4</v>
      </c>
    </row>
    <row r="255" spans="1:3" x14ac:dyDescent="0.25">
      <c r="A255" s="7">
        <v>369</v>
      </c>
      <c r="B255" s="6" t="s">
        <v>563</v>
      </c>
      <c r="C255">
        <v>7</v>
      </c>
    </row>
    <row r="256" spans="1:3" x14ac:dyDescent="0.25">
      <c r="A256" s="7">
        <v>369</v>
      </c>
      <c r="B256" s="4" t="s">
        <v>561</v>
      </c>
      <c r="C256">
        <v>12</v>
      </c>
    </row>
    <row r="257" spans="1:3" x14ac:dyDescent="0.25">
      <c r="A257" s="7">
        <v>369</v>
      </c>
      <c r="B257" s="6" t="s">
        <v>554</v>
      </c>
      <c r="C257">
        <v>7</v>
      </c>
    </row>
    <row r="258" spans="1:3" x14ac:dyDescent="0.25">
      <c r="A258" s="7">
        <v>369</v>
      </c>
      <c r="B258" s="4" t="s">
        <v>550</v>
      </c>
      <c r="C258">
        <v>4</v>
      </c>
    </row>
    <row r="259" spans="1:3" x14ac:dyDescent="0.25">
      <c r="A259" s="7">
        <v>396</v>
      </c>
      <c r="B259" s="4" t="s">
        <v>566</v>
      </c>
      <c r="C259">
        <v>7.5</v>
      </c>
    </row>
    <row r="260" spans="1:3" x14ac:dyDescent="0.25">
      <c r="A260" s="7">
        <v>396</v>
      </c>
      <c r="B260" s="4" t="s">
        <v>565</v>
      </c>
      <c r="C260">
        <v>10.5</v>
      </c>
    </row>
    <row r="261" spans="1:3" x14ac:dyDescent="0.25">
      <c r="A261" s="7">
        <v>396</v>
      </c>
      <c r="B261" s="6" t="s">
        <v>564</v>
      </c>
      <c r="C261">
        <v>4</v>
      </c>
    </row>
    <row r="262" spans="1:3" x14ac:dyDescent="0.25">
      <c r="A262" s="7">
        <v>396</v>
      </c>
      <c r="B262" s="6" t="s">
        <v>563</v>
      </c>
      <c r="C262">
        <v>7</v>
      </c>
    </row>
    <row r="263" spans="1:3" x14ac:dyDescent="0.25">
      <c r="A263" s="7">
        <v>396</v>
      </c>
      <c r="B263" s="6" t="s">
        <v>561</v>
      </c>
      <c r="C263">
        <v>10.5</v>
      </c>
    </row>
    <row r="264" spans="1:3" x14ac:dyDescent="0.25">
      <c r="A264" s="7">
        <v>396</v>
      </c>
      <c r="B264" s="6" t="s">
        <v>554</v>
      </c>
      <c r="C264">
        <v>5</v>
      </c>
    </row>
    <row r="265" spans="1:3" x14ac:dyDescent="0.25">
      <c r="A265" s="7">
        <v>396</v>
      </c>
      <c r="B265" s="4" t="s">
        <v>550</v>
      </c>
      <c r="C265">
        <v>4</v>
      </c>
    </row>
    <row r="266" spans="1:3" x14ac:dyDescent="0.25">
      <c r="A266" s="7">
        <v>400</v>
      </c>
      <c r="B266" s="4" t="s">
        <v>566</v>
      </c>
      <c r="C266">
        <v>7.5</v>
      </c>
    </row>
    <row r="267" spans="1:3" x14ac:dyDescent="0.25">
      <c r="A267" s="7">
        <v>400</v>
      </c>
      <c r="B267" s="4" t="s">
        <v>565</v>
      </c>
      <c r="C267">
        <v>12</v>
      </c>
    </row>
    <row r="268" spans="1:3" x14ac:dyDescent="0.25">
      <c r="A268" s="7">
        <v>400</v>
      </c>
      <c r="B268" s="6" t="s">
        <v>564</v>
      </c>
      <c r="C268">
        <v>4</v>
      </c>
    </row>
    <row r="269" spans="1:3" x14ac:dyDescent="0.25">
      <c r="A269" s="7">
        <v>400</v>
      </c>
      <c r="B269" s="6" t="s">
        <v>563</v>
      </c>
      <c r="C269">
        <v>6</v>
      </c>
    </row>
    <row r="270" spans="1:3" x14ac:dyDescent="0.25">
      <c r="A270" s="7">
        <v>400</v>
      </c>
      <c r="B270" s="4" t="s">
        <v>561</v>
      </c>
      <c r="C270">
        <v>9</v>
      </c>
    </row>
    <row r="271" spans="1:3" x14ac:dyDescent="0.25">
      <c r="A271" s="7">
        <v>400</v>
      </c>
      <c r="B271" s="6" t="s">
        <v>554</v>
      </c>
      <c r="C271">
        <v>5</v>
      </c>
    </row>
    <row r="272" spans="1:3" x14ac:dyDescent="0.25">
      <c r="A272" s="7">
        <v>400</v>
      </c>
      <c r="B272" s="4" t="s">
        <v>550</v>
      </c>
      <c r="C272">
        <v>4</v>
      </c>
    </row>
    <row r="273" spans="1:3" x14ac:dyDescent="0.25">
      <c r="A273" s="7">
        <v>405</v>
      </c>
      <c r="B273" s="4" t="s">
        <v>566</v>
      </c>
      <c r="C273">
        <v>9</v>
      </c>
    </row>
    <row r="274" spans="1:3" x14ac:dyDescent="0.25">
      <c r="A274" s="7">
        <v>405</v>
      </c>
      <c r="B274" s="4" t="s">
        <v>565</v>
      </c>
      <c r="C274">
        <v>10.5</v>
      </c>
    </row>
    <row r="275" spans="1:3" x14ac:dyDescent="0.25">
      <c r="A275" s="7">
        <v>405</v>
      </c>
      <c r="B275" s="6" t="s">
        <v>564</v>
      </c>
      <c r="C275">
        <v>4</v>
      </c>
    </row>
    <row r="276" spans="1:3" x14ac:dyDescent="0.25">
      <c r="A276" s="7">
        <v>405</v>
      </c>
      <c r="B276" s="6" t="s">
        <v>563</v>
      </c>
      <c r="C276">
        <v>7</v>
      </c>
    </row>
    <row r="277" spans="1:3" x14ac:dyDescent="0.25">
      <c r="A277" s="7">
        <v>405</v>
      </c>
      <c r="B277" s="6" t="s">
        <v>561</v>
      </c>
      <c r="C277">
        <v>7.5</v>
      </c>
    </row>
    <row r="278" spans="1:3" x14ac:dyDescent="0.25">
      <c r="A278" s="7">
        <v>405</v>
      </c>
      <c r="B278" s="6" t="s">
        <v>554</v>
      </c>
      <c r="C278">
        <v>5</v>
      </c>
    </row>
    <row r="279" spans="1:3" x14ac:dyDescent="0.25">
      <c r="A279" s="7">
        <v>405</v>
      </c>
      <c r="B279" s="4" t="s">
        <v>550</v>
      </c>
      <c r="C279">
        <v>4</v>
      </c>
    </row>
    <row r="280" spans="1:3" x14ac:dyDescent="0.25">
      <c r="A280" s="7">
        <v>410</v>
      </c>
      <c r="B280" s="4" t="s">
        <v>566</v>
      </c>
      <c r="C280">
        <v>9</v>
      </c>
    </row>
    <row r="281" spans="1:3" x14ac:dyDescent="0.25">
      <c r="A281" s="7">
        <v>410</v>
      </c>
      <c r="B281" s="4" t="s">
        <v>565</v>
      </c>
      <c r="C281">
        <v>6</v>
      </c>
    </row>
    <row r="282" spans="1:3" x14ac:dyDescent="0.25">
      <c r="A282" s="7">
        <v>410</v>
      </c>
      <c r="B282" s="6" t="s">
        <v>564</v>
      </c>
      <c r="C282">
        <v>3</v>
      </c>
    </row>
    <row r="283" spans="1:3" x14ac:dyDescent="0.25">
      <c r="A283" s="7">
        <v>410</v>
      </c>
      <c r="B283" s="6" t="s">
        <v>563</v>
      </c>
      <c r="C283">
        <v>7</v>
      </c>
    </row>
    <row r="284" spans="1:3" x14ac:dyDescent="0.25">
      <c r="A284" s="7">
        <v>410</v>
      </c>
      <c r="B284" s="6" t="s">
        <v>561</v>
      </c>
      <c r="C284">
        <v>10.5</v>
      </c>
    </row>
    <row r="285" spans="1:3" x14ac:dyDescent="0.25">
      <c r="A285" s="7">
        <v>410</v>
      </c>
      <c r="B285" s="6" t="s">
        <v>554</v>
      </c>
      <c r="C285">
        <v>2</v>
      </c>
    </row>
    <row r="286" spans="1:3" x14ac:dyDescent="0.25">
      <c r="A286" s="7">
        <v>410</v>
      </c>
      <c r="B286" s="4" t="s">
        <v>550</v>
      </c>
      <c r="C286">
        <v>4</v>
      </c>
    </row>
    <row r="287" spans="1:3" x14ac:dyDescent="0.25">
      <c r="A287" s="7">
        <v>414</v>
      </c>
      <c r="B287" s="4" t="s">
        <v>566</v>
      </c>
      <c r="C287">
        <v>7.5</v>
      </c>
    </row>
    <row r="288" spans="1:3" x14ac:dyDescent="0.25">
      <c r="A288" s="7">
        <v>414</v>
      </c>
      <c r="B288" s="4" t="s">
        <v>565</v>
      </c>
      <c r="C288">
        <v>12</v>
      </c>
    </row>
    <row r="289" spans="1:3" x14ac:dyDescent="0.25">
      <c r="A289" s="7">
        <v>414</v>
      </c>
      <c r="B289" s="6" t="s">
        <v>564</v>
      </c>
      <c r="C289">
        <v>3</v>
      </c>
    </row>
    <row r="290" spans="1:3" x14ac:dyDescent="0.25">
      <c r="A290" s="7">
        <v>414</v>
      </c>
      <c r="B290" s="6" t="s">
        <v>563</v>
      </c>
      <c r="C290">
        <v>6</v>
      </c>
    </row>
    <row r="291" spans="1:3" x14ac:dyDescent="0.25">
      <c r="A291" s="7">
        <v>414</v>
      </c>
      <c r="B291" s="6" t="s">
        <v>561</v>
      </c>
      <c r="C291">
        <v>10.5</v>
      </c>
    </row>
    <row r="292" spans="1:3" x14ac:dyDescent="0.25">
      <c r="A292" s="7">
        <v>414</v>
      </c>
      <c r="B292" s="6" t="s">
        <v>554</v>
      </c>
      <c r="C292">
        <v>5</v>
      </c>
    </row>
    <row r="293" spans="1:3" x14ac:dyDescent="0.25">
      <c r="A293" s="7">
        <v>414</v>
      </c>
      <c r="B293" s="4" t="s">
        <v>550</v>
      </c>
      <c r="C293">
        <v>4</v>
      </c>
    </row>
    <row r="294" spans="1:3" x14ac:dyDescent="0.25">
      <c r="A294" s="7">
        <v>421</v>
      </c>
      <c r="B294" s="4" t="s">
        <v>566</v>
      </c>
      <c r="C294">
        <v>9</v>
      </c>
    </row>
    <row r="295" spans="1:3" x14ac:dyDescent="0.25">
      <c r="A295" s="7">
        <v>421</v>
      </c>
      <c r="B295" s="4" t="s">
        <v>565</v>
      </c>
      <c r="C295">
        <v>10.5</v>
      </c>
    </row>
    <row r="296" spans="1:3" x14ac:dyDescent="0.25">
      <c r="A296" s="7">
        <v>421</v>
      </c>
      <c r="B296" s="6" t="s">
        <v>564</v>
      </c>
      <c r="C296">
        <v>4</v>
      </c>
    </row>
    <row r="297" spans="1:3" x14ac:dyDescent="0.25">
      <c r="A297" s="7">
        <v>421</v>
      </c>
      <c r="B297" s="6" t="s">
        <v>563</v>
      </c>
      <c r="C297">
        <v>5</v>
      </c>
    </row>
    <row r="298" spans="1:3" x14ac:dyDescent="0.25">
      <c r="A298" s="7">
        <v>421</v>
      </c>
      <c r="B298" s="4" t="s">
        <v>561</v>
      </c>
      <c r="C298">
        <v>12</v>
      </c>
    </row>
    <row r="299" spans="1:3" x14ac:dyDescent="0.25">
      <c r="A299" s="7">
        <v>421</v>
      </c>
      <c r="B299" s="6" t="s">
        <v>554</v>
      </c>
      <c r="C299">
        <v>7</v>
      </c>
    </row>
    <row r="300" spans="1:3" x14ac:dyDescent="0.25">
      <c r="A300" s="7">
        <v>421</v>
      </c>
      <c r="B300" s="4" t="s">
        <v>550</v>
      </c>
      <c r="C300">
        <v>4</v>
      </c>
    </row>
    <row r="301" spans="1:3" x14ac:dyDescent="0.25">
      <c r="A301" s="7">
        <v>423</v>
      </c>
      <c r="B301" s="6" t="s">
        <v>566</v>
      </c>
      <c r="C301">
        <v>10.5</v>
      </c>
    </row>
    <row r="302" spans="1:3" x14ac:dyDescent="0.25">
      <c r="A302" s="7">
        <v>423</v>
      </c>
      <c r="B302" s="4" t="s">
        <v>565</v>
      </c>
      <c r="C302">
        <v>10.5</v>
      </c>
    </row>
    <row r="303" spans="1:3" x14ac:dyDescent="0.25">
      <c r="A303" s="7">
        <v>423</v>
      </c>
      <c r="B303" s="6" t="s">
        <v>564</v>
      </c>
      <c r="C303">
        <v>4</v>
      </c>
    </row>
    <row r="304" spans="1:3" x14ac:dyDescent="0.25">
      <c r="A304" s="7">
        <v>423</v>
      </c>
      <c r="B304" s="6" t="s">
        <v>563</v>
      </c>
      <c r="C304">
        <v>7</v>
      </c>
    </row>
    <row r="305" spans="1:3" x14ac:dyDescent="0.25">
      <c r="A305" s="7">
        <v>423</v>
      </c>
      <c r="B305" s="6" t="s">
        <v>561</v>
      </c>
      <c r="C305">
        <v>12</v>
      </c>
    </row>
    <row r="306" spans="1:3" x14ac:dyDescent="0.25">
      <c r="A306" s="7">
        <v>423</v>
      </c>
      <c r="B306" s="6" t="s">
        <v>554</v>
      </c>
      <c r="C306">
        <v>7</v>
      </c>
    </row>
    <row r="307" spans="1:3" x14ac:dyDescent="0.25">
      <c r="A307" s="7">
        <v>423</v>
      </c>
      <c r="B307" s="6" t="s">
        <v>556</v>
      </c>
      <c r="C307">
        <v>10.5</v>
      </c>
    </row>
    <row r="308" spans="1:3" x14ac:dyDescent="0.25">
      <c r="A308" s="7">
        <v>423</v>
      </c>
      <c r="B308" s="4" t="s">
        <v>550</v>
      </c>
      <c r="C308">
        <v>4</v>
      </c>
    </row>
    <row r="309" spans="1:3" x14ac:dyDescent="0.25">
      <c r="A309" s="7">
        <v>432</v>
      </c>
      <c r="B309" s="6" t="s">
        <v>566</v>
      </c>
      <c r="C309">
        <v>9</v>
      </c>
    </row>
    <row r="310" spans="1:3" x14ac:dyDescent="0.25">
      <c r="A310" s="7">
        <v>432</v>
      </c>
      <c r="B310" s="4" t="s">
        <v>565</v>
      </c>
      <c r="C310">
        <v>9</v>
      </c>
    </row>
    <row r="311" spans="1:3" x14ac:dyDescent="0.25">
      <c r="A311" s="7">
        <v>432</v>
      </c>
      <c r="B311" s="6" t="s">
        <v>564</v>
      </c>
      <c r="C311">
        <v>3</v>
      </c>
    </row>
    <row r="312" spans="1:3" x14ac:dyDescent="0.25">
      <c r="A312" s="7">
        <v>432</v>
      </c>
      <c r="B312" s="6" t="s">
        <v>563</v>
      </c>
      <c r="C312">
        <v>8</v>
      </c>
    </row>
    <row r="313" spans="1:3" x14ac:dyDescent="0.25">
      <c r="A313" s="7">
        <v>432</v>
      </c>
      <c r="B313" s="6" t="s">
        <v>561</v>
      </c>
      <c r="C313">
        <v>12</v>
      </c>
    </row>
    <row r="314" spans="1:3" x14ac:dyDescent="0.25">
      <c r="A314" s="7">
        <v>432</v>
      </c>
      <c r="B314" s="6" t="s">
        <v>554</v>
      </c>
      <c r="C314">
        <v>4</v>
      </c>
    </row>
    <row r="315" spans="1:3" x14ac:dyDescent="0.25">
      <c r="A315" s="7">
        <v>432</v>
      </c>
      <c r="B315" s="6" t="s">
        <v>559</v>
      </c>
      <c r="C315">
        <v>12</v>
      </c>
    </row>
    <row r="316" spans="1:3" x14ac:dyDescent="0.25">
      <c r="A316" s="7">
        <v>432</v>
      </c>
      <c r="B316" s="4" t="s">
        <v>550</v>
      </c>
      <c r="C316">
        <v>4</v>
      </c>
    </row>
    <row r="317" spans="1:3" x14ac:dyDescent="0.25">
      <c r="A317" s="7">
        <v>461</v>
      </c>
      <c r="B317" s="4" t="s">
        <v>566</v>
      </c>
      <c r="C317">
        <v>7.5</v>
      </c>
    </row>
    <row r="318" spans="1:3" x14ac:dyDescent="0.25">
      <c r="A318" s="7">
        <v>461</v>
      </c>
      <c r="B318" s="4" t="s">
        <v>565</v>
      </c>
      <c r="C318">
        <v>9</v>
      </c>
    </row>
    <row r="319" spans="1:3" x14ac:dyDescent="0.25">
      <c r="A319" s="7">
        <v>461</v>
      </c>
      <c r="B319" s="6" t="s">
        <v>564</v>
      </c>
      <c r="C319">
        <v>4</v>
      </c>
    </row>
    <row r="320" spans="1:3" x14ac:dyDescent="0.25">
      <c r="A320" s="7">
        <v>461</v>
      </c>
      <c r="B320" s="6" t="s">
        <v>563</v>
      </c>
      <c r="C320">
        <v>7</v>
      </c>
    </row>
    <row r="321" spans="1:3" x14ac:dyDescent="0.25">
      <c r="A321" s="7">
        <v>461</v>
      </c>
      <c r="B321" s="6" t="s">
        <v>561</v>
      </c>
      <c r="C321">
        <v>10.5</v>
      </c>
    </row>
    <row r="322" spans="1:3" x14ac:dyDescent="0.25">
      <c r="A322" s="7">
        <v>461</v>
      </c>
      <c r="B322" s="6" t="s">
        <v>554</v>
      </c>
      <c r="C322">
        <v>6</v>
      </c>
    </row>
    <row r="323" spans="1:3" x14ac:dyDescent="0.25">
      <c r="A323" s="7">
        <v>461</v>
      </c>
      <c r="B323" s="4" t="s">
        <v>550</v>
      </c>
      <c r="C323">
        <v>4</v>
      </c>
    </row>
    <row r="324" spans="1:3" x14ac:dyDescent="0.25">
      <c r="A324" s="7">
        <v>462</v>
      </c>
      <c r="B324" s="4" t="s">
        <v>566</v>
      </c>
      <c r="C324">
        <v>7.5</v>
      </c>
    </row>
    <row r="325" spans="1:3" x14ac:dyDescent="0.25">
      <c r="A325" s="7">
        <v>462</v>
      </c>
      <c r="B325" s="4" t="s">
        <v>565</v>
      </c>
      <c r="C325">
        <v>7.5</v>
      </c>
    </row>
    <row r="326" spans="1:3" x14ac:dyDescent="0.25">
      <c r="A326" s="7">
        <v>462</v>
      </c>
      <c r="B326" s="6" t="s">
        <v>564</v>
      </c>
      <c r="C326">
        <v>4</v>
      </c>
    </row>
    <row r="327" spans="1:3" x14ac:dyDescent="0.25">
      <c r="A327" s="7">
        <v>462</v>
      </c>
      <c r="B327" s="6" t="s">
        <v>563</v>
      </c>
      <c r="C327">
        <v>6</v>
      </c>
    </row>
    <row r="328" spans="1:3" x14ac:dyDescent="0.25">
      <c r="A328" s="7">
        <v>462</v>
      </c>
      <c r="B328" s="4" t="s">
        <v>561</v>
      </c>
      <c r="C328">
        <v>9</v>
      </c>
    </row>
    <row r="329" spans="1:3" x14ac:dyDescent="0.25">
      <c r="A329" s="7">
        <v>462</v>
      </c>
      <c r="B329" s="6" t="s">
        <v>554</v>
      </c>
      <c r="C329">
        <v>6</v>
      </c>
    </row>
    <row r="330" spans="1:3" x14ac:dyDescent="0.25">
      <c r="A330" s="7">
        <v>462</v>
      </c>
      <c r="B330" s="4" t="s">
        <v>550</v>
      </c>
      <c r="C330">
        <v>4</v>
      </c>
    </row>
    <row r="331" spans="1:3" x14ac:dyDescent="0.25">
      <c r="A331" s="7">
        <v>491</v>
      </c>
      <c r="B331" s="4" t="s">
        <v>566</v>
      </c>
      <c r="C331">
        <v>12</v>
      </c>
    </row>
    <row r="332" spans="1:3" x14ac:dyDescent="0.25">
      <c r="A332" s="7">
        <v>491</v>
      </c>
      <c r="B332" s="6" t="s">
        <v>565</v>
      </c>
      <c r="C332">
        <v>12</v>
      </c>
    </row>
    <row r="333" spans="1:3" x14ac:dyDescent="0.25">
      <c r="A333" s="7">
        <v>491</v>
      </c>
      <c r="B333" s="6" t="s">
        <v>564</v>
      </c>
      <c r="C333">
        <v>4</v>
      </c>
    </row>
    <row r="334" spans="1:3" x14ac:dyDescent="0.25">
      <c r="A334" s="7">
        <v>491</v>
      </c>
      <c r="B334" s="6" t="s">
        <v>563</v>
      </c>
      <c r="C334">
        <v>8</v>
      </c>
    </row>
    <row r="335" spans="1:3" x14ac:dyDescent="0.25">
      <c r="A335" s="7">
        <v>491</v>
      </c>
      <c r="B335" s="6" t="s">
        <v>561</v>
      </c>
      <c r="C335">
        <v>12</v>
      </c>
    </row>
    <row r="336" spans="1:3" x14ac:dyDescent="0.25">
      <c r="A336" s="7">
        <v>491</v>
      </c>
      <c r="B336" s="6" t="s">
        <v>554</v>
      </c>
      <c r="C336">
        <v>7</v>
      </c>
    </row>
    <row r="337" spans="1:3" x14ac:dyDescent="0.25">
      <c r="A337" s="7">
        <v>491</v>
      </c>
      <c r="B337" s="4" t="s">
        <v>562</v>
      </c>
      <c r="C337">
        <v>12</v>
      </c>
    </row>
    <row r="338" spans="1:3" x14ac:dyDescent="0.25">
      <c r="A338" s="7">
        <v>491</v>
      </c>
      <c r="B338" s="6" t="s">
        <v>556</v>
      </c>
      <c r="C338">
        <v>10.5</v>
      </c>
    </row>
    <row r="339" spans="1:3" x14ac:dyDescent="0.25">
      <c r="A339" s="7">
        <v>491</v>
      </c>
      <c r="B339" s="4" t="s">
        <v>550</v>
      </c>
      <c r="C339">
        <v>4</v>
      </c>
    </row>
    <row r="340" spans="1:3" x14ac:dyDescent="0.25">
      <c r="A340" s="7">
        <v>501</v>
      </c>
      <c r="B340" s="6" t="s">
        <v>566</v>
      </c>
      <c r="C340">
        <v>9</v>
      </c>
    </row>
    <row r="341" spans="1:3" x14ac:dyDescent="0.25">
      <c r="A341" s="7">
        <v>501</v>
      </c>
      <c r="B341" s="4" t="s">
        <v>565</v>
      </c>
      <c r="C341">
        <v>10.5</v>
      </c>
    </row>
    <row r="342" spans="1:3" x14ac:dyDescent="0.25">
      <c r="A342" s="7">
        <v>501</v>
      </c>
      <c r="B342" s="6" t="s">
        <v>564</v>
      </c>
      <c r="C342">
        <v>4</v>
      </c>
    </row>
    <row r="343" spans="1:3" x14ac:dyDescent="0.25">
      <c r="A343" s="7">
        <v>501</v>
      </c>
      <c r="B343" s="6" t="s">
        <v>563</v>
      </c>
      <c r="C343">
        <v>7</v>
      </c>
    </row>
    <row r="344" spans="1:3" x14ac:dyDescent="0.25">
      <c r="A344" s="7">
        <v>501</v>
      </c>
      <c r="B344" s="6" t="s">
        <v>561</v>
      </c>
      <c r="C344">
        <v>12</v>
      </c>
    </row>
    <row r="345" spans="1:3" x14ac:dyDescent="0.25">
      <c r="A345" s="7">
        <v>501</v>
      </c>
      <c r="B345" s="4" t="s">
        <v>554</v>
      </c>
      <c r="C345">
        <v>6</v>
      </c>
    </row>
    <row r="346" spans="1:3" x14ac:dyDescent="0.25">
      <c r="A346" s="7">
        <v>501</v>
      </c>
      <c r="B346" s="6" t="s">
        <v>556</v>
      </c>
      <c r="C346">
        <v>7.5</v>
      </c>
    </row>
    <row r="347" spans="1:3" x14ac:dyDescent="0.25">
      <c r="A347" s="7">
        <v>501</v>
      </c>
      <c r="B347" s="4" t="s">
        <v>550</v>
      </c>
      <c r="C347">
        <v>4</v>
      </c>
    </row>
    <row r="348" spans="1:3" x14ac:dyDescent="0.25">
      <c r="A348" s="7">
        <v>511</v>
      </c>
      <c r="B348" s="6" t="s">
        <v>566</v>
      </c>
      <c r="C348">
        <v>6</v>
      </c>
    </row>
    <row r="349" spans="1:3" x14ac:dyDescent="0.25">
      <c r="A349" s="7">
        <v>511</v>
      </c>
      <c r="B349" s="4" t="s">
        <v>565</v>
      </c>
      <c r="C349">
        <v>12</v>
      </c>
    </row>
    <row r="350" spans="1:3" x14ac:dyDescent="0.25">
      <c r="A350" s="7">
        <v>511</v>
      </c>
      <c r="B350" s="6" t="s">
        <v>564</v>
      </c>
      <c r="C350">
        <v>4</v>
      </c>
    </row>
    <row r="351" spans="1:3" x14ac:dyDescent="0.25">
      <c r="A351" s="7">
        <v>511</v>
      </c>
      <c r="B351" s="6" t="s">
        <v>563</v>
      </c>
      <c r="C351">
        <v>7</v>
      </c>
    </row>
    <row r="352" spans="1:3" x14ac:dyDescent="0.25">
      <c r="A352" s="7">
        <v>511</v>
      </c>
      <c r="B352" s="6" t="s">
        <v>561</v>
      </c>
      <c r="C352">
        <v>6</v>
      </c>
    </row>
    <row r="353" spans="1:3" x14ac:dyDescent="0.25">
      <c r="A353" s="7">
        <v>511</v>
      </c>
      <c r="B353" s="4" t="s">
        <v>554</v>
      </c>
      <c r="C353">
        <v>6</v>
      </c>
    </row>
    <row r="354" spans="1:3" x14ac:dyDescent="0.25">
      <c r="A354" s="7">
        <v>511</v>
      </c>
      <c r="B354" s="6" t="s">
        <v>560</v>
      </c>
      <c r="C354">
        <v>12</v>
      </c>
    </row>
    <row r="355" spans="1:3" x14ac:dyDescent="0.25">
      <c r="A355" s="7">
        <v>511</v>
      </c>
      <c r="B355" s="4" t="s">
        <v>550</v>
      </c>
      <c r="C355">
        <v>4</v>
      </c>
    </row>
    <row r="356" spans="1:3" x14ac:dyDescent="0.25">
      <c r="A356" s="7">
        <v>524</v>
      </c>
      <c r="B356" s="6" t="s">
        <v>566</v>
      </c>
      <c r="C356">
        <v>9</v>
      </c>
    </row>
    <row r="357" spans="1:3" x14ac:dyDescent="0.25">
      <c r="A357" s="7">
        <v>524</v>
      </c>
      <c r="B357" s="4" t="s">
        <v>565</v>
      </c>
      <c r="C357">
        <v>10.5</v>
      </c>
    </row>
    <row r="358" spans="1:3" x14ac:dyDescent="0.25">
      <c r="A358" s="7">
        <v>524</v>
      </c>
      <c r="B358" s="6" t="s">
        <v>564</v>
      </c>
      <c r="C358">
        <v>4</v>
      </c>
    </row>
    <row r="359" spans="1:3" x14ac:dyDescent="0.25">
      <c r="A359" s="7">
        <v>524</v>
      </c>
      <c r="B359" s="6" t="s">
        <v>563</v>
      </c>
      <c r="C359">
        <v>7</v>
      </c>
    </row>
    <row r="360" spans="1:3" x14ac:dyDescent="0.25">
      <c r="A360" s="7">
        <v>524</v>
      </c>
      <c r="B360" s="6" t="s">
        <v>561</v>
      </c>
      <c r="C360">
        <v>10.5</v>
      </c>
    </row>
    <row r="361" spans="1:3" x14ac:dyDescent="0.25">
      <c r="A361" s="7">
        <v>524</v>
      </c>
      <c r="B361" s="4" t="s">
        <v>554</v>
      </c>
      <c r="C361">
        <v>6</v>
      </c>
    </row>
    <row r="362" spans="1:3" x14ac:dyDescent="0.25">
      <c r="A362" s="7">
        <v>524</v>
      </c>
      <c r="B362" s="6" t="s">
        <v>556</v>
      </c>
      <c r="C362">
        <v>9</v>
      </c>
    </row>
    <row r="363" spans="1:3" x14ac:dyDescent="0.25">
      <c r="A363" s="7">
        <v>524</v>
      </c>
      <c r="B363" s="4" t="s">
        <v>550</v>
      </c>
      <c r="C363">
        <v>4</v>
      </c>
    </row>
    <row r="364" spans="1:3" x14ac:dyDescent="0.25">
      <c r="A364" s="7">
        <v>536</v>
      </c>
      <c r="B364" s="4" t="s">
        <v>566</v>
      </c>
      <c r="C364">
        <v>10.5</v>
      </c>
    </row>
    <row r="365" spans="1:3" x14ac:dyDescent="0.25">
      <c r="A365" s="7">
        <v>536</v>
      </c>
      <c r="B365" s="4" t="s">
        <v>565</v>
      </c>
      <c r="C365">
        <v>12</v>
      </c>
    </row>
    <row r="366" spans="1:3" x14ac:dyDescent="0.25">
      <c r="A366" s="7">
        <v>536</v>
      </c>
      <c r="B366" s="6" t="s">
        <v>564</v>
      </c>
      <c r="C366">
        <v>4</v>
      </c>
    </row>
    <row r="367" spans="1:3" x14ac:dyDescent="0.25">
      <c r="A367" s="7">
        <v>536</v>
      </c>
      <c r="B367" s="6" t="s">
        <v>563</v>
      </c>
      <c r="C367">
        <v>7</v>
      </c>
    </row>
    <row r="368" spans="1:3" x14ac:dyDescent="0.25">
      <c r="A368" s="7">
        <v>536</v>
      </c>
      <c r="B368" s="4" t="s">
        <v>561</v>
      </c>
      <c r="C368">
        <v>12</v>
      </c>
    </row>
    <row r="369" spans="1:3" x14ac:dyDescent="0.25">
      <c r="A369" s="7">
        <v>536</v>
      </c>
      <c r="B369" s="6" t="s">
        <v>554</v>
      </c>
      <c r="C369">
        <v>8</v>
      </c>
    </row>
    <row r="370" spans="1:3" x14ac:dyDescent="0.25">
      <c r="A370" s="7">
        <v>536</v>
      </c>
      <c r="B370" s="4" t="s">
        <v>550</v>
      </c>
      <c r="C370">
        <v>4</v>
      </c>
    </row>
    <row r="371" spans="1:3" x14ac:dyDescent="0.25">
      <c r="A371" s="7">
        <v>554</v>
      </c>
      <c r="B371" s="4" t="s">
        <v>566</v>
      </c>
      <c r="C371">
        <v>6</v>
      </c>
    </row>
    <row r="372" spans="1:3" x14ac:dyDescent="0.25">
      <c r="A372" s="7">
        <v>554</v>
      </c>
      <c r="B372" s="4" t="s">
        <v>565</v>
      </c>
      <c r="C372">
        <v>7.5</v>
      </c>
    </row>
    <row r="373" spans="1:3" x14ac:dyDescent="0.25">
      <c r="A373" s="7">
        <v>554</v>
      </c>
      <c r="B373" s="6" t="s">
        <v>564</v>
      </c>
      <c r="C373">
        <v>4</v>
      </c>
    </row>
    <row r="374" spans="1:3" x14ac:dyDescent="0.25">
      <c r="A374" s="7">
        <v>554</v>
      </c>
      <c r="B374" s="6" t="s">
        <v>563</v>
      </c>
      <c r="C374">
        <v>6</v>
      </c>
    </row>
    <row r="375" spans="1:3" x14ac:dyDescent="0.25">
      <c r="A375" s="7">
        <v>554</v>
      </c>
      <c r="B375" s="6" t="s">
        <v>561</v>
      </c>
      <c r="C375">
        <v>10.5</v>
      </c>
    </row>
    <row r="376" spans="1:3" x14ac:dyDescent="0.25">
      <c r="A376" s="7">
        <v>554</v>
      </c>
      <c r="B376" s="6" t="s">
        <v>554</v>
      </c>
      <c r="C376">
        <v>8</v>
      </c>
    </row>
    <row r="377" spans="1:3" x14ac:dyDescent="0.25">
      <c r="A377" s="7">
        <v>554</v>
      </c>
      <c r="B377" s="4" t="s">
        <v>550</v>
      </c>
      <c r="C377">
        <v>4</v>
      </c>
    </row>
    <row r="378" spans="1:3" x14ac:dyDescent="0.25">
      <c r="A378" s="7">
        <v>555</v>
      </c>
      <c r="B378" s="6" t="s">
        <v>566</v>
      </c>
      <c r="C378">
        <v>6</v>
      </c>
    </row>
    <row r="379" spans="1:3" x14ac:dyDescent="0.25">
      <c r="A379" s="7">
        <v>555</v>
      </c>
      <c r="B379" s="4" t="s">
        <v>565</v>
      </c>
      <c r="C379">
        <v>9</v>
      </c>
    </row>
    <row r="380" spans="1:3" x14ac:dyDescent="0.25">
      <c r="A380" s="7">
        <v>555</v>
      </c>
      <c r="B380" s="6" t="s">
        <v>564</v>
      </c>
      <c r="C380">
        <v>4</v>
      </c>
    </row>
    <row r="381" spans="1:3" x14ac:dyDescent="0.25">
      <c r="A381" s="7">
        <v>555</v>
      </c>
      <c r="B381" s="6" t="s">
        <v>563</v>
      </c>
      <c r="C381">
        <v>7</v>
      </c>
    </row>
    <row r="382" spans="1:3" x14ac:dyDescent="0.25">
      <c r="A382" s="7">
        <v>555</v>
      </c>
      <c r="B382" s="6" t="s">
        <v>561</v>
      </c>
      <c r="C382">
        <v>9</v>
      </c>
    </row>
    <row r="383" spans="1:3" x14ac:dyDescent="0.25">
      <c r="A383" s="7">
        <v>555</v>
      </c>
      <c r="B383" s="6" t="s">
        <v>554</v>
      </c>
      <c r="C383">
        <v>4</v>
      </c>
    </row>
    <row r="384" spans="1:3" x14ac:dyDescent="0.25">
      <c r="A384" s="7">
        <v>555</v>
      </c>
      <c r="B384" s="6" t="s">
        <v>556</v>
      </c>
      <c r="C384">
        <v>6</v>
      </c>
    </row>
    <row r="385" spans="1:3" x14ac:dyDescent="0.25">
      <c r="A385" s="7">
        <v>555</v>
      </c>
      <c r="B385" s="4" t="s">
        <v>550</v>
      </c>
      <c r="C385">
        <v>4</v>
      </c>
    </row>
    <row r="386" spans="1:3" x14ac:dyDescent="0.25">
      <c r="A386" s="7">
        <v>580</v>
      </c>
      <c r="B386" s="4" t="s">
        <v>566</v>
      </c>
      <c r="C386">
        <v>7.5</v>
      </c>
    </row>
    <row r="387" spans="1:3" x14ac:dyDescent="0.25">
      <c r="A387" s="7">
        <v>580</v>
      </c>
      <c r="B387" s="4" t="s">
        <v>565</v>
      </c>
      <c r="C387">
        <v>12</v>
      </c>
    </row>
    <row r="388" spans="1:3" x14ac:dyDescent="0.25">
      <c r="A388" s="7">
        <v>580</v>
      </c>
      <c r="B388" s="6" t="s">
        <v>564</v>
      </c>
      <c r="C388">
        <v>4</v>
      </c>
    </row>
    <row r="389" spans="1:3" x14ac:dyDescent="0.25">
      <c r="A389" s="7">
        <v>580</v>
      </c>
      <c r="B389" s="6" t="s">
        <v>563</v>
      </c>
      <c r="C389">
        <v>8</v>
      </c>
    </row>
    <row r="390" spans="1:3" x14ac:dyDescent="0.25">
      <c r="A390" s="7">
        <v>580</v>
      </c>
      <c r="B390" s="4" t="s">
        <v>561</v>
      </c>
      <c r="C390">
        <v>12</v>
      </c>
    </row>
    <row r="391" spans="1:3" x14ac:dyDescent="0.25">
      <c r="A391" s="7">
        <v>580</v>
      </c>
      <c r="B391" s="6" t="s">
        <v>554</v>
      </c>
      <c r="C391">
        <v>8</v>
      </c>
    </row>
    <row r="392" spans="1:3" x14ac:dyDescent="0.25">
      <c r="A392" s="7">
        <v>580</v>
      </c>
      <c r="B392" s="4" t="s">
        <v>550</v>
      </c>
      <c r="C392">
        <v>4</v>
      </c>
    </row>
    <row r="393" spans="1:3" x14ac:dyDescent="0.25">
      <c r="A393" s="7">
        <v>610</v>
      </c>
      <c r="B393" s="4" t="s">
        <v>566</v>
      </c>
      <c r="C393">
        <v>7.5</v>
      </c>
    </row>
    <row r="394" spans="1:3" x14ac:dyDescent="0.25">
      <c r="A394" s="7">
        <v>610</v>
      </c>
      <c r="B394" s="4" t="s">
        <v>565</v>
      </c>
      <c r="C394">
        <v>12</v>
      </c>
    </row>
    <row r="395" spans="1:3" x14ac:dyDescent="0.25">
      <c r="A395" s="7">
        <v>610</v>
      </c>
      <c r="B395" s="6" t="s">
        <v>564</v>
      </c>
      <c r="C395">
        <v>4</v>
      </c>
    </row>
    <row r="396" spans="1:3" x14ac:dyDescent="0.25">
      <c r="A396" s="7">
        <v>610</v>
      </c>
      <c r="B396" s="6" t="s">
        <v>563</v>
      </c>
      <c r="C396">
        <v>5</v>
      </c>
    </row>
    <row r="397" spans="1:3" x14ac:dyDescent="0.25">
      <c r="A397" s="7">
        <v>610</v>
      </c>
      <c r="B397" s="4" t="s">
        <v>561</v>
      </c>
      <c r="C397">
        <v>12</v>
      </c>
    </row>
    <row r="398" spans="1:3" x14ac:dyDescent="0.25">
      <c r="A398" s="7">
        <v>610</v>
      </c>
      <c r="B398" s="6" t="s">
        <v>554</v>
      </c>
      <c r="C398">
        <v>6</v>
      </c>
    </row>
    <row r="399" spans="1:3" x14ac:dyDescent="0.25">
      <c r="A399" s="7">
        <v>610</v>
      </c>
      <c r="B399" s="4" t="s">
        <v>550</v>
      </c>
      <c r="C399">
        <v>4</v>
      </c>
    </row>
    <row r="400" spans="1:3" x14ac:dyDescent="0.25">
      <c r="A400" s="7">
        <v>612</v>
      </c>
      <c r="B400" s="4" t="s">
        <v>566</v>
      </c>
      <c r="C400">
        <v>7.5</v>
      </c>
    </row>
    <row r="401" spans="1:3" x14ac:dyDescent="0.25">
      <c r="A401" s="7">
        <v>612</v>
      </c>
      <c r="B401" s="4" t="s">
        <v>565</v>
      </c>
      <c r="C401">
        <v>10.5</v>
      </c>
    </row>
    <row r="402" spans="1:3" x14ac:dyDescent="0.25">
      <c r="A402" s="7">
        <v>612</v>
      </c>
      <c r="B402" s="6" t="s">
        <v>564</v>
      </c>
      <c r="C402">
        <v>4</v>
      </c>
    </row>
    <row r="403" spans="1:3" x14ac:dyDescent="0.25">
      <c r="A403" s="7">
        <v>612</v>
      </c>
      <c r="B403" s="6" t="s">
        <v>563</v>
      </c>
      <c r="C403">
        <v>6</v>
      </c>
    </row>
    <row r="404" spans="1:3" x14ac:dyDescent="0.25">
      <c r="A404" s="7">
        <v>612</v>
      </c>
      <c r="B404" s="4" t="s">
        <v>561</v>
      </c>
      <c r="C404">
        <v>9</v>
      </c>
    </row>
    <row r="405" spans="1:3" x14ac:dyDescent="0.25">
      <c r="A405" s="7">
        <v>612</v>
      </c>
      <c r="B405" s="6" t="s">
        <v>554</v>
      </c>
      <c r="C405">
        <v>5</v>
      </c>
    </row>
    <row r="406" spans="1:3" x14ac:dyDescent="0.25">
      <c r="A406" s="7">
        <v>612</v>
      </c>
      <c r="B406" s="4" t="s">
        <v>550</v>
      </c>
      <c r="C406">
        <v>4</v>
      </c>
    </row>
    <row r="407" spans="1:3" x14ac:dyDescent="0.25">
      <c r="A407" s="7">
        <v>625</v>
      </c>
      <c r="B407" s="4" t="s">
        <v>566</v>
      </c>
      <c r="C407">
        <v>7.5</v>
      </c>
    </row>
    <row r="408" spans="1:3" x14ac:dyDescent="0.25">
      <c r="A408" s="7">
        <v>625</v>
      </c>
      <c r="B408" s="6" t="s">
        <v>565</v>
      </c>
      <c r="C408">
        <v>9</v>
      </c>
    </row>
    <row r="409" spans="1:3" x14ac:dyDescent="0.25">
      <c r="A409" s="7">
        <v>625</v>
      </c>
      <c r="B409" s="6" t="s">
        <v>564</v>
      </c>
      <c r="C409">
        <v>3</v>
      </c>
    </row>
    <row r="410" spans="1:3" x14ac:dyDescent="0.25">
      <c r="A410" s="7">
        <v>625</v>
      </c>
      <c r="B410" s="6" t="s">
        <v>563</v>
      </c>
      <c r="C410">
        <v>7</v>
      </c>
    </row>
    <row r="411" spans="1:3" x14ac:dyDescent="0.25">
      <c r="A411" s="7">
        <v>625</v>
      </c>
      <c r="B411" s="6" t="s">
        <v>561</v>
      </c>
      <c r="C411">
        <v>9</v>
      </c>
    </row>
    <row r="412" spans="1:3" x14ac:dyDescent="0.25">
      <c r="A412" s="7">
        <v>625</v>
      </c>
      <c r="B412" s="6" t="s">
        <v>554</v>
      </c>
      <c r="C412">
        <v>5</v>
      </c>
    </row>
    <row r="413" spans="1:3" x14ac:dyDescent="0.25">
      <c r="A413" s="7">
        <v>625</v>
      </c>
      <c r="B413" s="4" t="s">
        <v>559</v>
      </c>
      <c r="C413">
        <v>12</v>
      </c>
    </row>
    <row r="414" spans="1:3" x14ac:dyDescent="0.25">
      <c r="A414" s="7">
        <v>625</v>
      </c>
      <c r="B414" s="6" t="s">
        <v>556</v>
      </c>
      <c r="C414">
        <v>6</v>
      </c>
    </row>
    <row r="415" spans="1:3" x14ac:dyDescent="0.25">
      <c r="A415" s="7">
        <v>625</v>
      </c>
      <c r="B415" s="4" t="s">
        <v>550</v>
      </c>
      <c r="C415">
        <v>4</v>
      </c>
    </row>
    <row r="416" spans="1:3" x14ac:dyDescent="0.25">
      <c r="A416" s="7">
        <v>638</v>
      </c>
      <c r="B416" s="4" t="s">
        <v>566</v>
      </c>
      <c r="C416">
        <v>12</v>
      </c>
    </row>
    <row r="417" spans="1:3" x14ac:dyDescent="0.25">
      <c r="A417" s="7">
        <v>638</v>
      </c>
      <c r="B417" s="4" t="s">
        <v>565</v>
      </c>
      <c r="C417">
        <v>12</v>
      </c>
    </row>
    <row r="418" spans="1:3" x14ac:dyDescent="0.25">
      <c r="A418" s="7">
        <v>638</v>
      </c>
      <c r="B418" s="6" t="s">
        <v>564</v>
      </c>
      <c r="C418">
        <v>4</v>
      </c>
    </row>
    <row r="419" spans="1:3" x14ac:dyDescent="0.25">
      <c r="A419" s="7">
        <v>638</v>
      </c>
      <c r="B419" s="6" t="s">
        <v>563</v>
      </c>
      <c r="C419">
        <v>8</v>
      </c>
    </row>
    <row r="420" spans="1:3" x14ac:dyDescent="0.25">
      <c r="A420" s="7">
        <v>638</v>
      </c>
      <c r="B420" s="4" t="s">
        <v>561</v>
      </c>
      <c r="C420">
        <v>12</v>
      </c>
    </row>
    <row r="421" spans="1:3" x14ac:dyDescent="0.25">
      <c r="A421" s="7">
        <v>638</v>
      </c>
      <c r="B421" s="6" t="s">
        <v>554</v>
      </c>
      <c r="C421">
        <v>7</v>
      </c>
    </row>
    <row r="422" spans="1:3" x14ac:dyDescent="0.25">
      <c r="A422" s="7">
        <v>638</v>
      </c>
      <c r="B422" s="4" t="s">
        <v>550</v>
      </c>
      <c r="C422">
        <v>4</v>
      </c>
    </row>
    <row r="423" spans="1:3" x14ac:dyDescent="0.25">
      <c r="A423" s="7">
        <v>643</v>
      </c>
      <c r="B423" s="4" t="s">
        <v>566</v>
      </c>
      <c r="C423">
        <v>12</v>
      </c>
    </row>
    <row r="424" spans="1:3" x14ac:dyDescent="0.25">
      <c r="A424" s="7">
        <v>643</v>
      </c>
      <c r="B424" s="4" t="s">
        <v>565</v>
      </c>
      <c r="C424">
        <v>12</v>
      </c>
    </row>
    <row r="425" spans="1:3" x14ac:dyDescent="0.25">
      <c r="A425" s="7">
        <v>643</v>
      </c>
      <c r="B425" s="6" t="s">
        <v>564</v>
      </c>
      <c r="C425">
        <v>3</v>
      </c>
    </row>
    <row r="426" spans="1:3" x14ac:dyDescent="0.25">
      <c r="A426" s="7">
        <v>643</v>
      </c>
      <c r="B426" s="6" t="s">
        <v>563</v>
      </c>
      <c r="C426">
        <v>7</v>
      </c>
    </row>
    <row r="427" spans="1:3" x14ac:dyDescent="0.25">
      <c r="A427" s="7">
        <v>643</v>
      </c>
      <c r="B427" s="4" t="s">
        <v>561</v>
      </c>
      <c r="C427">
        <v>12</v>
      </c>
    </row>
    <row r="428" spans="1:3" x14ac:dyDescent="0.25">
      <c r="A428" s="7">
        <v>643</v>
      </c>
      <c r="B428" s="6" t="s">
        <v>554</v>
      </c>
      <c r="C428">
        <v>7</v>
      </c>
    </row>
    <row r="429" spans="1:3" x14ac:dyDescent="0.25">
      <c r="A429" s="7">
        <v>643</v>
      </c>
      <c r="B429" s="4" t="s">
        <v>550</v>
      </c>
      <c r="C429">
        <v>4</v>
      </c>
    </row>
    <row r="430" spans="1:3" x14ac:dyDescent="0.25">
      <c r="A430" s="7">
        <v>644</v>
      </c>
      <c r="B430" s="4" t="s">
        <v>566</v>
      </c>
      <c r="C430">
        <v>12</v>
      </c>
    </row>
    <row r="431" spans="1:3" x14ac:dyDescent="0.25">
      <c r="A431" s="7">
        <v>644</v>
      </c>
      <c r="B431" s="4" t="s">
        <v>565</v>
      </c>
      <c r="C431">
        <v>12</v>
      </c>
    </row>
    <row r="432" spans="1:3" x14ac:dyDescent="0.25">
      <c r="A432" s="7">
        <v>644</v>
      </c>
      <c r="B432" s="6" t="s">
        <v>564</v>
      </c>
      <c r="C432">
        <v>4</v>
      </c>
    </row>
    <row r="433" spans="1:3" x14ac:dyDescent="0.25">
      <c r="A433" s="7">
        <v>644</v>
      </c>
      <c r="B433" s="6" t="s">
        <v>563</v>
      </c>
      <c r="C433">
        <v>7</v>
      </c>
    </row>
    <row r="434" spans="1:3" x14ac:dyDescent="0.25">
      <c r="A434" s="7">
        <v>644</v>
      </c>
      <c r="B434" s="6" t="s">
        <v>561</v>
      </c>
      <c r="C434">
        <v>10.5</v>
      </c>
    </row>
    <row r="435" spans="1:3" x14ac:dyDescent="0.25">
      <c r="A435" s="7">
        <v>644</v>
      </c>
      <c r="B435" s="6" t="s">
        <v>554</v>
      </c>
      <c r="C435">
        <v>7</v>
      </c>
    </row>
    <row r="436" spans="1:3" x14ac:dyDescent="0.25">
      <c r="A436" s="7">
        <v>644</v>
      </c>
      <c r="B436" s="4" t="s">
        <v>550</v>
      </c>
      <c r="C436">
        <v>4</v>
      </c>
    </row>
    <row r="437" spans="1:3" x14ac:dyDescent="0.25">
      <c r="A437" s="7">
        <v>658</v>
      </c>
      <c r="B437" s="4" t="s">
        <v>566</v>
      </c>
      <c r="C437">
        <v>9</v>
      </c>
    </row>
    <row r="438" spans="1:3" x14ac:dyDescent="0.25">
      <c r="A438" s="7">
        <v>658</v>
      </c>
      <c r="B438" s="4" t="s">
        <v>565</v>
      </c>
      <c r="C438">
        <v>10.5</v>
      </c>
    </row>
    <row r="439" spans="1:3" x14ac:dyDescent="0.25">
      <c r="A439" s="7">
        <v>658</v>
      </c>
      <c r="B439" s="6" t="s">
        <v>564</v>
      </c>
      <c r="C439">
        <v>4</v>
      </c>
    </row>
    <row r="440" spans="1:3" x14ac:dyDescent="0.25">
      <c r="A440" s="7">
        <v>658</v>
      </c>
      <c r="B440" s="6" t="s">
        <v>563</v>
      </c>
      <c r="C440">
        <v>6</v>
      </c>
    </row>
    <row r="441" spans="1:3" x14ac:dyDescent="0.25">
      <c r="A441" s="7">
        <v>658</v>
      </c>
      <c r="B441" s="4" t="s">
        <v>561</v>
      </c>
      <c r="C441">
        <v>9</v>
      </c>
    </row>
    <row r="442" spans="1:3" x14ac:dyDescent="0.25">
      <c r="A442" s="7">
        <v>658</v>
      </c>
      <c r="B442" s="6" t="s">
        <v>554</v>
      </c>
      <c r="C442">
        <v>7</v>
      </c>
    </row>
    <row r="443" spans="1:3" x14ac:dyDescent="0.25">
      <c r="A443" s="7">
        <v>658</v>
      </c>
      <c r="B443" s="4" t="s">
        <v>550</v>
      </c>
      <c r="C443">
        <v>4</v>
      </c>
    </row>
    <row r="444" spans="1:3" x14ac:dyDescent="0.25">
      <c r="A444" s="7">
        <v>676</v>
      </c>
      <c r="B444" s="6" t="s">
        <v>566</v>
      </c>
      <c r="C444">
        <v>6</v>
      </c>
    </row>
    <row r="445" spans="1:3" x14ac:dyDescent="0.25">
      <c r="A445" s="7">
        <v>676</v>
      </c>
      <c r="B445" s="4" t="s">
        <v>565</v>
      </c>
      <c r="C445">
        <v>6</v>
      </c>
    </row>
    <row r="446" spans="1:3" x14ac:dyDescent="0.25">
      <c r="A446" s="7">
        <v>676</v>
      </c>
      <c r="B446" s="6" t="s">
        <v>564</v>
      </c>
      <c r="C446">
        <v>4</v>
      </c>
    </row>
    <row r="447" spans="1:3" x14ac:dyDescent="0.25">
      <c r="A447" s="7">
        <v>676</v>
      </c>
      <c r="B447" s="6" t="s">
        <v>563</v>
      </c>
      <c r="C447">
        <v>7</v>
      </c>
    </row>
    <row r="448" spans="1:3" x14ac:dyDescent="0.25">
      <c r="A448" s="7">
        <v>676</v>
      </c>
      <c r="B448" s="6" t="s">
        <v>561</v>
      </c>
      <c r="C448">
        <v>12</v>
      </c>
    </row>
    <row r="449" spans="1:3" x14ac:dyDescent="0.25">
      <c r="A449" s="7">
        <v>676</v>
      </c>
      <c r="B449" s="6" t="s">
        <v>554</v>
      </c>
      <c r="C449">
        <v>5</v>
      </c>
    </row>
    <row r="450" spans="1:3" x14ac:dyDescent="0.25">
      <c r="A450" s="7">
        <v>676</v>
      </c>
      <c r="B450" s="6" t="s">
        <v>556</v>
      </c>
      <c r="C450">
        <v>7.5</v>
      </c>
    </row>
    <row r="451" spans="1:3" x14ac:dyDescent="0.25">
      <c r="A451" s="7">
        <v>676</v>
      </c>
      <c r="B451" s="4" t="s">
        <v>550</v>
      </c>
      <c r="C451">
        <v>4</v>
      </c>
    </row>
    <row r="452" spans="1:3" x14ac:dyDescent="0.25">
      <c r="A452" s="7">
        <v>679</v>
      </c>
      <c r="B452" s="4" t="s">
        <v>566</v>
      </c>
      <c r="C452">
        <v>12</v>
      </c>
    </row>
    <row r="453" spans="1:3" x14ac:dyDescent="0.25">
      <c r="A453" s="7">
        <v>679</v>
      </c>
      <c r="B453" s="4" t="s">
        <v>565</v>
      </c>
      <c r="C453">
        <v>10.5</v>
      </c>
    </row>
    <row r="454" spans="1:3" x14ac:dyDescent="0.25">
      <c r="A454" s="7">
        <v>679</v>
      </c>
      <c r="B454" s="6" t="s">
        <v>564</v>
      </c>
      <c r="C454">
        <v>3</v>
      </c>
    </row>
    <row r="455" spans="1:3" x14ac:dyDescent="0.25">
      <c r="A455" s="7">
        <v>679</v>
      </c>
      <c r="B455" s="6" t="s">
        <v>563</v>
      </c>
      <c r="C455">
        <v>7</v>
      </c>
    </row>
    <row r="456" spans="1:3" x14ac:dyDescent="0.25">
      <c r="A456" s="7">
        <v>679</v>
      </c>
      <c r="B456" s="4" t="s">
        <v>561</v>
      </c>
      <c r="C456">
        <v>12</v>
      </c>
    </row>
    <row r="457" spans="1:3" x14ac:dyDescent="0.25">
      <c r="A457" s="7">
        <v>679</v>
      </c>
      <c r="B457" s="6" t="s">
        <v>554</v>
      </c>
      <c r="C457">
        <v>7</v>
      </c>
    </row>
    <row r="458" spans="1:3" x14ac:dyDescent="0.25">
      <c r="A458" s="7">
        <v>679</v>
      </c>
      <c r="B458" s="4" t="s">
        <v>550</v>
      </c>
      <c r="C458">
        <v>4</v>
      </c>
    </row>
    <row r="459" spans="1:3" x14ac:dyDescent="0.25">
      <c r="A459" s="7">
        <v>701</v>
      </c>
      <c r="B459" s="4" t="s">
        <v>566</v>
      </c>
      <c r="C459">
        <v>9</v>
      </c>
    </row>
    <row r="460" spans="1:3" x14ac:dyDescent="0.25">
      <c r="A460" s="7">
        <v>701</v>
      </c>
      <c r="B460" s="4" t="s">
        <v>565</v>
      </c>
      <c r="C460">
        <v>10.5</v>
      </c>
    </row>
    <row r="461" spans="1:3" x14ac:dyDescent="0.25">
      <c r="A461" s="7">
        <v>701</v>
      </c>
      <c r="B461" s="6" t="s">
        <v>564</v>
      </c>
      <c r="C461">
        <v>4</v>
      </c>
    </row>
    <row r="462" spans="1:3" x14ac:dyDescent="0.25">
      <c r="A462" s="7">
        <v>701</v>
      </c>
      <c r="B462" s="6" t="s">
        <v>563</v>
      </c>
      <c r="C462">
        <v>7</v>
      </c>
    </row>
    <row r="463" spans="1:3" x14ac:dyDescent="0.25">
      <c r="A463" s="7">
        <v>701</v>
      </c>
      <c r="B463" s="4" t="s">
        <v>561</v>
      </c>
      <c r="C463">
        <v>12</v>
      </c>
    </row>
    <row r="464" spans="1:3" x14ac:dyDescent="0.25">
      <c r="A464" s="7">
        <v>701</v>
      </c>
      <c r="B464" s="6" t="s">
        <v>554</v>
      </c>
      <c r="C464">
        <v>5</v>
      </c>
    </row>
    <row r="465" spans="1:3" x14ac:dyDescent="0.25">
      <c r="A465" s="7">
        <v>701</v>
      </c>
      <c r="B465" s="4" t="s">
        <v>550</v>
      </c>
      <c r="C465">
        <v>4</v>
      </c>
    </row>
    <row r="466" spans="1:3" x14ac:dyDescent="0.25">
      <c r="A466" s="7">
        <v>707</v>
      </c>
      <c r="B466" s="6" t="s">
        <v>566</v>
      </c>
      <c r="C466">
        <v>12</v>
      </c>
    </row>
    <row r="467" spans="1:3" x14ac:dyDescent="0.25">
      <c r="A467" s="7">
        <v>707</v>
      </c>
      <c r="B467" s="4" t="s">
        <v>565</v>
      </c>
      <c r="C467">
        <v>10.5</v>
      </c>
    </row>
    <row r="468" spans="1:3" x14ac:dyDescent="0.25">
      <c r="A468" s="7">
        <v>707</v>
      </c>
      <c r="B468" s="6" t="s">
        <v>564</v>
      </c>
      <c r="C468">
        <v>4</v>
      </c>
    </row>
    <row r="469" spans="1:3" x14ac:dyDescent="0.25">
      <c r="A469" s="7">
        <v>707</v>
      </c>
      <c r="B469" s="6" t="s">
        <v>563</v>
      </c>
      <c r="C469">
        <v>7</v>
      </c>
    </row>
    <row r="470" spans="1:3" x14ac:dyDescent="0.25">
      <c r="A470" s="7">
        <v>707</v>
      </c>
      <c r="B470" s="6" t="s">
        <v>561</v>
      </c>
      <c r="C470">
        <v>12</v>
      </c>
    </row>
    <row r="471" spans="1:3" x14ac:dyDescent="0.25">
      <c r="A471" s="7">
        <v>707</v>
      </c>
      <c r="B471" s="6" t="s">
        <v>554</v>
      </c>
      <c r="C471">
        <v>7</v>
      </c>
    </row>
    <row r="472" spans="1:3" x14ac:dyDescent="0.25">
      <c r="A472" s="7">
        <v>707</v>
      </c>
      <c r="B472" s="6" t="s">
        <v>556</v>
      </c>
      <c r="C472">
        <v>9</v>
      </c>
    </row>
    <row r="473" spans="1:3" x14ac:dyDescent="0.25">
      <c r="A473" s="7">
        <v>707</v>
      </c>
      <c r="B473" s="4" t="s">
        <v>550</v>
      </c>
      <c r="C473">
        <v>4</v>
      </c>
    </row>
    <row r="474" spans="1:3" x14ac:dyDescent="0.25">
      <c r="A474" s="7">
        <v>713</v>
      </c>
      <c r="B474" s="4" t="s">
        <v>566</v>
      </c>
      <c r="C474">
        <v>9</v>
      </c>
    </row>
    <row r="475" spans="1:3" x14ac:dyDescent="0.25">
      <c r="A475" s="7">
        <v>713</v>
      </c>
      <c r="B475" s="4" t="s">
        <v>565</v>
      </c>
      <c r="C475">
        <v>12</v>
      </c>
    </row>
    <row r="476" spans="1:3" x14ac:dyDescent="0.25">
      <c r="A476" s="7">
        <v>713</v>
      </c>
      <c r="B476" s="6" t="s">
        <v>564</v>
      </c>
      <c r="C476">
        <v>4</v>
      </c>
    </row>
    <row r="477" spans="1:3" x14ac:dyDescent="0.25">
      <c r="A477" s="7">
        <v>713</v>
      </c>
      <c r="B477" s="6" t="s">
        <v>563</v>
      </c>
      <c r="C477">
        <v>8</v>
      </c>
    </row>
    <row r="478" spans="1:3" x14ac:dyDescent="0.25">
      <c r="A478" s="7">
        <v>713</v>
      </c>
      <c r="B478" s="4" t="s">
        <v>561</v>
      </c>
      <c r="C478">
        <v>12</v>
      </c>
    </row>
    <row r="479" spans="1:3" x14ac:dyDescent="0.25">
      <c r="A479" s="7">
        <v>713</v>
      </c>
      <c r="B479" s="6" t="s">
        <v>554</v>
      </c>
      <c r="C479">
        <v>8</v>
      </c>
    </row>
    <row r="480" spans="1:3" x14ac:dyDescent="0.25">
      <c r="A480" s="7">
        <v>713</v>
      </c>
      <c r="B480" s="4" t="s">
        <v>550</v>
      </c>
      <c r="C480">
        <v>4</v>
      </c>
    </row>
    <row r="481" spans="1:3" x14ac:dyDescent="0.25">
      <c r="A481" s="7">
        <v>723</v>
      </c>
      <c r="B481" s="4" t="s">
        <v>566</v>
      </c>
      <c r="C481">
        <v>12</v>
      </c>
    </row>
    <row r="482" spans="1:3" x14ac:dyDescent="0.25">
      <c r="A482" s="7">
        <v>723</v>
      </c>
      <c r="B482" s="4" t="s">
        <v>565</v>
      </c>
      <c r="C482">
        <v>12</v>
      </c>
    </row>
    <row r="483" spans="1:3" x14ac:dyDescent="0.25">
      <c r="A483" s="7">
        <v>723</v>
      </c>
      <c r="B483" s="6" t="s">
        <v>564</v>
      </c>
      <c r="C483">
        <v>4</v>
      </c>
    </row>
    <row r="484" spans="1:3" x14ac:dyDescent="0.25">
      <c r="A484" s="7">
        <v>723</v>
      </c>
      <c r="B484" s="6" t="s">
        <v>563</v>
      </c>
      <c r="C484">
        <v>8</v>
      </c>
    </row>
    <row r="485" spans="1:3" x14ac:dyDescent="0.25">
      <c r="A485" s="7">
        <v>723</v>
      </c>
      <c r="B485" s="4" t="s">
        <v>561</v>
      </c>
      <c r="C485">
        <v>12</v>
      </c>
    </row>
    <row r="486" spans="1:3" x14ac:dyDescent="0.25">
      <c r="A486" s="7">
        <v>723</v>
      </c>
      <c r="B486" s="6" t="s">
        <v>554</v>
      </c>
      <c r="C486">
        <v>8</v>
      </c>
    </row>
    <row r="487" spans="1:3" x14ac:dyDescent="0.25">
      <c r="A487" s="7">
        <v>723</v>
      </c>
      <c r="B487" s="4" t="s">
        <v>550</v>
      </c>
      <c r="C487">
        <v>4</v>
      </c>
    </row>
    <row r="488" spans="1:3" x14ac:dyDescent="0.25">
      <c r="A488" s="7">
        <v>740</v>
      </c>
      <c r="B488" s="4" t="s">
        <v>566</v>
      </c>
      <c r="C488">
        <v>7.5</v>
      </c>
    </row>
    <row r="489" spans="1:3" x14ac:dyDescent="0.25">
      <c r="A489" s="7">
        <v>740</v>
      </c>
      <c r="B489" s="4" t="s">
        <v>565</v>
      </c>
      <c r="C489">
        <v>12</v>
      </c>
    </row>
    <row r="490" spans="1:3" x14ac:dyDescent="0.25">
      <c r="A490" s="7">
        <v>740</v>
      </c>
      <c r="B490" s="6" t="s">
        <v>564</v>
      </c>
      <c r="C490">
        <v>4</v>
      </c>
    </row>
    <row r="491" spans="1:3" x14ac:dyDescent="0.25">
      <c r="A491" s="7">
        <v>740</v>
      </c>
      <c r="B491" s="6" t="s">
        <v>563</v>
      </c>
      <c r="C491">
        <v>8</v>
      </c>
    </row>
    <row r="492" spans="1:3" x14ac:dyDescent="0.25">
      <c r="A492" s="7">
        <v>740</v>
      </c>
      <c r="B492" s="4" t="s">
        <v>561</v>
      </c>
      <c r="C492">
        <v>12</v>
      </c>
    </row>
    <row r="493" spans="1:3" x14ac:dyDescent="0.25">
      <c r="A493" s="7">
        <v>740</v>
      </c>
      <c r="B493" s="6" t="s">
        <v>554</v>
      </c>
      <c r="C493">
        <v>6</v>
      </c>
    </row>
    <row r="494" spans="1:3" x14ac:dyDescent="0.25">
      <c r="A494" s="7">
        <v>740</v>
      </c>
      <c r="B494" s="4" t="s">
        <v>550</v>
      </c>
      <c r="C494">
        <v>4</v>
      </c>
    </row>
    <row r="495" spans="1:3" x14ac:dyDescent="0.25">
      <c r="A495" s="7">
        <v>754</v>
      </c>
      <c r="B495" s="6" t="s">
        <v>566</v>
      </c>
      <c r="C495">
        <v>7.5</v>
      </c>
    </row>
    <row r="496" spans="1:3" x14ac:dyDescent="0.25">
      <c r="A496" s="7">
        <v>754</v>
      </c>
      <c r="B496" s="4" t="s">
        <v>565</v>
      </c>
      <c r="C496">
        <v>12</v>
      </c>
    </row>
    <row r="497" spans="1:3" x14ac:dyDescent="0.25">
      <c r="A497" s="7">
        <v>754</v>
      </c>
      <c r="B497" s="6" t="s">
        <v>564</v>
      </c>
      <c r="C497">
        <v>4</v>
      </c>
    </row>
    <row r="498" spans="1:3" x14ac:dyDescent="0.25">
      <c r="A498" s="7">
        <v>754</v>
      </c>
      <c r="B498" s="6" t="s">
        <v>563</v>
      </c>
      <c r="C498">
        <v>8</v>
      </c>
    </row>
    <row r="499" spans="1:3" x14ac:dyDescent="0.25">
      <c r="A499" s="7">
        <v>754</v>
      </c>
      <c r="B499" s="6" t="s">
        <v>561</v>
      </c>
      <c r="C499">
        <v>12</v>
      </c>
    </row>
    <row r="500" spans="1:3" x14ac:dyDescent="0.25">
      <c r="A500" s="7">
        <v>754</v>
      </c>
      <c r="B500" s="6" t="s">
        <v>554</v>
      </c>
      <c r="C500">
        <v>5</v>
      </c>
    </row>
    <row r="501" spans="1:3" x14ac:dyDescent="0.25">
      <c r="A501" s="7">
        <v>754</v>
      </c>
      <c r="B501" s="6" t="s">
        <v>556</v>
      </c>
      <c r="C501">
        <v>10.5</v>
      </c>
    </row>
    <row r="502" spans="1:3" x14ac:dyDescent="0.25">
      <c r="A502" s="7">
        <v>754</v>
      </c>
      <c r="B502" s="4" t="s">
        <v>550</v>
      </c>
      <c r="C502">
        <v>4</v>
      </c>
    </row>
    <row r="503" spans="1:3" x14ac:dyDescent="0.25">
      <c r="A503" s="7">
        <v>763</v>
      </c>
      <c r="B503" s="4" t="s">
        <v>566</v>
      </c>
      <c r="C503">
        <v>9</v>
      </c>
    </row>
    <row r="504" spans="1:3" x14ac:dyDescent="0.25">
      <c r="A504" s="7">
        <v>763</v>
      </c>
      <c r="B504" s="6" t="s">
        <v>565</v>
      </c>
      <c r="C504">
        <v>9</v>
      </c>
    </row>
    <row r="505" spans="1:3" x14ac:dyDescent="0.25">
      <c r="A505" s="7">
        <v>763</v>
      </c>
      <c r="B505" s="6" t="s">
        <v>564</v>
      </c>
      <c r="C505">
        <v>4</v>
      </c>
    </row>
    <row r="506" spans="1:3" x14ac:dyDescent="0.25">
      <c r="A506" s="7">
        <v>763</v>
      </c>
      <c r="B506" s="6" t="s">
        <v>563</v>
      </c>
      <c r="C506">
        <v>6</v>
      </c>
    </row>
    <row r="507" spans="1:3" x14ac:dyDescent="0.25">
      <c r="A507" s="7">
        <v>763</v>
      </c>
      <c r="B507" s="6" t="s">
        <v>561</v>
      </c>
      <c r="C507">
        <v>12</v>
      </c>
    </row>
    <row r="508" spans="1:3" x14ac:dyDescent="0.25">
      <c r="A508" s="7">
        <v>763</v>
      </c>
      <c r="B508" s="6" t="s">
        <v>554</v>
      </c>
      <c r="C508">
        <v>7</v>
      </c>
    </row>
    <row r="509" spans="1:3" x14ac:dyDescent="0.25">
      <c r="A509" s="7">
        <v>763</v>
      </c>
      <c r="B509" s="4" t="s">
        <v>559</v>
      </c>
      <c r="C509">
        <v>9</v>
      </c>
    </row>
    <row r="510" spans="1:3" x14ac:dyDescent="0.25">
      <c r="A510" s="7">
        <v>763</v>
      </c>
      <c r="B510" s="6" t="s">
        <v>556</v>
      </c>
      <c r="C510">
        <v>7.5</v>
      </c>
    </row>
    <row r="511" spans="1:3" x14ac:dyDescent="0.25">
      <c r="A511" s="7">
        <v>763</v>
      </c>
      <c r="B511" s="4" t="s">
        <v>550</v>
      </c>
      <c r="C511">
        <v>4</v>
      </c>
    </row>
    <row r="512" spans="1:3" x14ac:dyDescent="0.25">
      <c r="A512" s="7">
        <v>769</v>
      </c>
      <c r="B512" s="6" t="s">
        <v>566</v>
      </c>
      <c r="C512">
        <v>10.5</v>
      </c>
    </row>
    <row r="513" spans="1:3" x14ac:dyDescent="0.25">
      <c r="A513" s="7">
        <v>769</v>
      </c>
      <c r="B513" s="4" t="s">
        <v>565</v>
      </c>
      <c r="C513">
        <v>10.5</v>
      </c>
    </row>
    <row r="514" spans="1:3" x14ac:dyDescent="0.25">
      <c r="A514" s="7">
        <v>769</v>
      </c>
      <c r="B514" s="6" t="s">
        <v>564</v>
      </c>
      <c r="C514">
        <v>3</v>
      </c>
    </row>
    <row r="515" spans="1:3" x14ac:dyDescent="0.25">
      <c r="A515" s="7">
        <v>769</v>
      </c>
      <c r="B515" s="6" t="s">
        <v>563</v>
      </c>
      <c r="C515">
        <v>8</v>
      </c>
    </row>
    <row r="516" spans="1:3" x14ac:dyDescent="0.25">
      <c r="A516" s="7">
        <v>769</v>
      </c>
      <c r="B516" s="6" t="s">
        <v>561</v>
      </c>
      <c r="C516">
        <v>12</v>
      </c>
    </row>
    <row r="517" spans="1:3" x14ac:dyDescent="0.25">
      <c r="A517" s="7">
        <v>769</v>
      </c>
      <c r="B517" s="4" t="s">
        <v>554</v>
      </c>
      <c r="C517">
        <v>8</v>
      </c>
    </row>
    <row r="518" spans="1:3" x14ac:dyDescent="0.25">
      <c r="A518" s="7">
        <v>769</v>
      </c>
      <c r="B518" s="6" t="s">
        <v>556</v>
      </c>
      <c r="C518">
        <v>9</v>
      </c>
    </row>
    <row r="519" spans="1:3" x14ac:dyDescent="0.25">
      <c r="A519" s="7">
        <v>769</v>
      </c>
      <c r="B519" s="4" t="s">
        <v>550</v>
      </c>
      <c r="C519">
        <v>4</v>
      </c>
    </row>
    <row r="520" spans="1:3" x14ac:dyDescent="0.25">
      <c r="A520" s="7">
        <v>770</v>
      </c>
      <c r="B520" s="6" t="s">
        <v>566</v>
      </c>
      <c r="C520">
        <v>12</v>
      </c>
    </row>
    <row r="521" spans="1:3" x14ac:dyDescent="0.25">
      <c r="A521" s="7">
        <v>770</v>
      </c>
      <c r="B521" s="4" t="s">
        <v>565</v>
      </c>
      <c r="C521">
        <v>10.5</v>
      </c>
    </row>
    <row r="522" spans="1:3" x14ac:dyDescent="0.25">
      <c r="A522" s="7">
        <v>770</v>
      </c>
      <c r="B522" s="6" t="s">
        <v>564</v>
      </c>
      <c r="C522">
        <v>4</v>
      </c>
    </row>
    <row r="523" spans="1:3" x14ac:dyDescent="0.25">
      <c r="A523" s="7">
        <v>770</v>
      </c>
      <c r="B523" s="6" t="s">
        <v>563</v>
      </c>
      <c r="C523">
        <v>7</v>
      </c>
    </row>
    <row r="524" spans="1:3" x14ac:dyDescent="0.25">
      <c r="A524" s="7">
        <v>770</v>
      </c>
      <c r="B524" s="6" t="s">
        <v>561</v>
      </c>
      <c r="C524">
        <v>12</v>
      </c>
    </row>
    <row r="525" spans="1:3" x14ac:dyDescent="0.25">
      <c r="A525" s="7">
        <v>770</v>
      </c>
      <c r="B525" s="6" t="s">
        <v>554</v>
      </c>
      <c r="C525">
        <v>7</v>
      </c>
    </row>
    <row r="526" spans="1:3" x14ac:dyDescent="0.25">
      <c r="A526" s="7">
        <v>770</v>
      </c>
      <c r="B526" s="6" t="s">
        <v>556</v>
      </c>
      <c r="C526">
        <v>10.5</v>
      </c>
    </row>
    <row r="527" spans="1:3" x14ac:dyDescent="0.25">
      <c r="A527" s="7">
        <v>770</v>
      </c>
      <c r="B527" s="4" t="s">
        <v>550</v>
      </c>
      <c r="C527">
        <v>4</v>
      </c>
    </row>
    <row r="528" spans="1:3" x14ac:dyDescent="0.25">
      <c r="A528" s="7">
        <v>773</v>
      </c>
      <c r="B528" s="4" t="s">
        <v>566</v>
      </c>
      <c r="C528">
        <v>9</v>
      </c>
    </row>
    <row r="529" spans="1:3" x14ac:dyDescent="0.25">
      <c r="A529" s="7">
        <v>773</v>
      </c>
      <c r="B529" s="4" t="s">
        <v>565</v>
      </c>
      <c r="C529">
        <v>12</v>
      </c>
    </row>
    <row r="530" spans="1:3" x14ac:dyDescent="0.25">
      <c r="A530" s="7">
        <v>773</v>
      </c>
      <c r="B530" s="6" t="s">
        <v>564</v>
      </c>
      <c r="C530">
        <v>4</v>
      </c>
    </row>
    <row r="531" spans="1:3" x14ac:dyDescent="0.25">
      <c r="A531" s="7">
        <v>773</v>
      </c>
      <c r="B531" s="6" t="s">
        <v>563</v>
      </c>
      <c r="C531">
        <v>7</v>
      </c>
    </row>
    <row r="532" spans="1:3" x14ac:dyDescent="0.25">
      <c r="A532" s="7">
        <v>773</v>
      </c>
      <c r="B532" s="4" t="s">
        <v>561</v>
      </c>
      <c r="C532">
        <v>12</v>
      </c>
    </row>
    <row r="533" spans="1:3" x14ac:dyDescent="0.25">
      <c r="A533" s="7">
        <v>773</v>
      </c>
      <c r="B533" s="6" t="s">
        <v>554</v>
      </c>
      <c r="C533">
        <v>5</v>
      </c>
    </row>
    <row r="534" spans="1:3" x14ac:dyDescent="0.25">
      <c r="A534" s="7">
        <v>773</v>
      </c>
      <c r="B534" s="4" t="s">
        <v>550</v>
      </c>
      <c r="C534">
        <v>4</v>
      </c>
    </row>
    <row r="535" spans="1:3" x14ac:dyDescent="0.25">
      <c r="A535" s="7">
        <v>783</v>
      </c>
      <c r="B535" s="4" t="s">
        <v>566</v>
      </c>
      <c r="C535">
        <v>7.5</v>
      </c>
    </row>
    <row r="536" spans="1:3" x14ac:dyDescent="0.25">
      <c r="A536" s="7">
        <v>783</v>
      </c>
      <c r="B536" s="4" t="s">
        <v>565</v>
      </c>
      <c r="C536">
        <v>10.5</v>
      </c>
    </row>
    <row r="537" spans="1:3" x14ac:dyDescent="0.25">
      <c r="A537" s="7">
        <v>783</v>
      </c>
      <c r="B537" s="6" t="s">
        <v>564</v>
      </c>
      <c r="C537">
        <v>3</v>
      </c>
    </row>
    <row r="538" spans="1:3" x14ac:dyDescent="0.25">
      <c r="A538" s="7">
        <v>783</v>
      </c>
      <c r="B538" s="6" t="s">
        <v>563</v>
      </c>
      <c r="C538">
        <v>7</v>
      </c>
    </row>
    <row r="539" spans="1:3" x14ac:dyDescent="0.25">
      <c r="A539" s="7">
        <v>783</v>
      </c>
      <c r="B539" s="6" t="s">
        <v>561</v>
      </c>
      <c r="C539">
        <v>10.5</v>
      </c>
    </row>
    <row r="540" spans="1:3" x14ac:dyDescent="0.25">
      <c r="A540" s="7">
        <v>783</v>
      </c>
      <c r="B540" s="6" t="s">
        <v>554</v>
      </c>
      <c r="C540">
        <v>7</v>
      </c>
    </row>
    <row r="541" spans="1:3" x14ac:dyDescent="0.25">
      <c r="A541" s="7">
        <v>783</v>
      </c>
      <c r="B541" s="4" t="s">
        <v>550</v>
      </c>
      <c r="C541">
        <v>4</v>
      </c>
    </row>
    <row r="542" spans="1:3" x14ac:dyDescent="0.25">
      <c r="A542" s="7">
        <v>796</v>
      </c>
      <c r="B542" s="4" t="s">
        <v>566</v>
      </c>
      <c r="C542">
        <v>3</v>
      </c>
    </row>
    <row r="543" spans="1:3" x14ac:dyDescent="0.25">
      <c r="A543" s="7">
        <v>796</v>
      </c>
      <c r="B543" s="4" t="s">
        <v>565</v>
      </c>
      <c r="C543">
        <v>7.5</v>
      </c>
    </row>
    <row r="544" spans="1:3" x14ac:dyDescent="0.25">
      <c r="A544" s="7">
        <v>796</v>
      </c>
      <c r="B544" s="6" t="s">
        <v>564</v>
      </c>
      <c r="C544">
        <v>3</v>
      </c>
    </row>
    <row r="545" spans="1:3" x14ac:dyDescent="0.25">
      <c r="A545" s="7">
        <v>796</v>
      </c>
      <c r="B545" s="6" t="s">
        <v>563</v>
      </c>
      <c r="C545">
        <v>6</v>
      </c>
    </row>
    <row r="546" spans="1:3" x14ac:dyDescent="0.25">
      <c r="A546" s="7">
        <v>796</v>
      </c>
      <c r="B546" s="4" t="s">
        <v>561</v>
      </c>
      <c r="C546">
        <v>12</v>
      </c>
    </row>
    <row r="547" spans="1:3" x14ac:dyDescent="0.25">
      <c r="A547" s="7">
        <v>796</v>
      </c>
      <c r="B547" s="6" t="s">
        <v>554</v>
      </c>
      <c r="C547">
        <v>5</v>
      </c>
    </row>
    <row r="548" spans="1:3" x14ac:dyDescent="0.25">
      <c r="A548" s="7">
        <v>796</v>
      </c>
      <c r="B548" s="4" t="s">
        <v>550</v>
      </c>
      <c r="C548">
        <v>4</v>
      </c>
    </row>
    <row r="549" spans="1:3" x14ac:dyDescent="0.25">
      <c r="A549" s="7">
        <v>807</v>
      </c>
      <c r="B549" s="4" t="s">
        <v>566</v>
      </c>
      <c r="C549">
        <v>12</v>
      </c>
    </row>
    <row r="550" spans="1:3" x14ac:dyDescent="0.25">
      <c r="A550" s="7">
        <v>807</v>
      </c>
      <c r="B550" s="4" t="s">
        <v>565</v>
      </c>
      <c r="C550">
        <v>10.5</v>
      </c>
    </row>
    <row r="551" spans="1:3" x14ac:dyDescent="0.25">
      <c r="A551" s="7">
        <v>807</v>
      </c>
      <c r="B551" s="6" t="s">
        <v>564</v>
      </c>
      <c r="C551">
        <v>4</v>
      </c>
    </row>
    <row r="552" spans="1:3" x14ac:dyDescent="0.25">
      <c r="A552" s="7">
        <v>807</v>
      </c>
      <c r="B552" s="6" t="s">
        <v>563</v>
      </c>
      <c r="C552">
        <v>8</v>
      </c>
    </row>
    <row r="553" spans="1:3" x14ac:dyDescent="0.25">
      <c r="A553" s="7">
        <v>807</v>
      </c>
      <c r="B553" s="4" t="s">
        <v>561</v>
      </c>
      <c r="C553">
        <v>12</v>
      </c>
    </row>
    <row r="554" spans="1:3" x14ac:dyDescent="0.25">
      <c r="A554" s="7">
        <v>807</v>
      </c>
      <c r="B554" s="6" t="s">
        <v>554</v>
      </c>
      <c r="C554">
        <v>8</v>
      </c>
    </row>
    <row r="555" spans="1:3" x14ac:dyDescent="0.25">
      <c r="A555" s="7">
        <v>807</v>
      </c>
      <c r="B555" s="4" t="s">
        <v>550</v>
      </c>
      <c r="C555">
        <v>4</v>
      </c>
    </row>
    <row r="556" spans="1:3" x14ac:dyDescent="0.25">
      <c r="A556" s="7">
        <v>812</v>
      </c>
      <c r="B556" s="4" t="s">
        <v>566</v>
      </c>
      <c r="C556">
        <v>7.5</v>
      </c>
    </row>
    <row r="557" spans="1:3" x14ac:dyDescent="0.25">
      <c r="A557" s="7">
        <v>812</v>
      </c>
      <c r="B557" s="4" t="s">
        <v>565</v>
      </c>
      <c r="C557">
        <v>9</v>
      </c>
    </row>
    <row r="558" spans="1:3" x14ac:dyDescent="0.25">
      <c r="A558" s="7">
        <v>812</v>
      </c>
      <c r="B558" s="6" t="s">
        <v>564</v>
      </c>
      <c r="C558">
        <v>4</v>
      </c>
    </row>
    <row r="559" spans="1:3" x14ac:dyDescent="0.25">
      <c r="A559" s="7">
        <v>812</v>
      </c>
      <c r="B559" s="6" t="s">
        <v>563</v>
      </c>
      <c r="C559">
        <v>7</v>
      </c>
    </row>
    <row r="560" spans="1:3" x14ac:dyDescent="0.25">
      <c r="A560" s="7">
        <v>812</v>
      </c>
      <c r="B560" s="6" t="s">
        <v>561</v>
      </c>
      <c r="C560">
        <v>10.5</v>
      </c>
    </row>
    <row r="561" spans="1:3" x14ac:dyDescent="0.25">
      <c r="A561" s="7">
        <v>812</v>
      </c>
      <c r="B561" s="6" t="s">
        <v>554</v>
      </c>
      <c r="C561">
        <v>6</v>
      </c>
    </row>
    <row r="562" spans="1:3" x14ac:dyDescent="0.25">
      <c r="A562" s="7">
        <v>812</v>
      </c>
      <c r="B562" s="4" t="s">
        <v>550</v>
      </c>
      <c r="C562">
        <v>4</v>
      </c>
    </row>
    <row r="563" spans="1:3" x14ac:dyDescent="0.25">
      <c r="A563" s="7">
        <v>830</v>
      </c>
      <c r="B563" s="4" t="s">
        <v>566</v>
      </c>
      <c r="C563">
        <v>6</v>
      </c>
    </row>
    <row r="564" spans="1:3" x14ac:dyDescent="0.25">
      <c r="A564" s="7">
        <v>830</v>
      </c>
      <c r="B564" s="4" t="s">
        <v>565</v>
      </c>
      <c r="C564">
        <v>10.5</v>
      </c>
    </row>
    <row r="565" spans="1:3" x14ac:dyDescent="0.25">
      <c r="A565" s="7">
        <v>830</v>
      </c>
      <c r="B565" s="6" t="s">
        <v>564</v>
      </c>
      <c r="C565">
        <v>4</v>
      </c>
    </row>
    <row r="566" spans="1:3" x14ac:dyDescent="0.25">
      <c r="A566" s="7">
        <v>830</v>
      </c>
      <c r="B566" s="6" t="s">
        <v>563</v>
      </c>
      <c r="C566">
        <v>7</v>
      </c>
    </row>
    <row r="567" spans="1:3" x14ac:dyDescent="0.25">
      <c r="A567" s="7">
        <v>830</v>
      </c>
      <c r="B567" s="4" t="s">
        <v>561</v>
      </c>
      <c r="C567">
        <v>12</v>
      </c>
    </row>
    <row r="568" spans="1:3" x14ac:dyDescent="0.25">
      <c r="A568" s="7">
        <v>830</v>
      </c>
      <c r="B568" s="6" t="s">
        <v>554</v>
      </c>
      <c r="C568">
        <v>4</v>
      </c>
    </row>
    <row r="569" spans="1:3" x14ac:dyDescent="0.25">
      <c r="A569" s="7">
        <v>830</v>
      </c>
      <c r="B569" s="4" t="s">
        <v>550</v>
      </c>
      <c r="C569">
        <v>4</v>
      </c>
    </row>
    <row r="570" spans="1:3" x14ac:dyDescent="0.25">
      <c r="A570" s="7">
        <v>831</v>
      </c>
      <c r="B570" s="4" t="s">
        <v>566</v>
      </c>
      <c r="C570">
        <v>7.5</v>
      </c>
    </row>
    <row r="571" spans="1:3" x14ac:dyDescent="0.25">
      <c r="A571" s="7">
        <v>831</v>
      </c>
      <c r="B571" s="6" t="s">
        <v>565</v>
      </c>
      <c r="C571">
        <v>10.5</v>
      </c>
    </row>
    <row r="572" spans="1:3" x14ac:dyDescent="0.25">
      <c r="A572" s="7">
        <v>831</v>
      </c>
      <c r="B572" s="6" t="s">
        <v>564</v>
      </c>
      <c r="C572">
        <v>4</v>
      </c>
    </row>
    <row r="573" spans="1:3" x14ac:dyDescent="0.25">
      <c r="A573" s="7">
        <v>831</v>
      </c>
      <c r="B573" s="6" t="s">
        <v>563</v>
      </c>
      <c r="C573">
        <v>7</v>
      </c>
    </row>
    <row r="574" spans="1:3" x14ac:dyDescent="0.25">
      <c r="A574" s="7">
        <v>831</v>
      </c>
      <c r="B574" s="6" t="s">
        <v>561</v>
      </c>
      <c r="C574">
        <v>12</v>
      </c>
    </row>
    <row r="575" spans="1:3" x14ac:dyDescent="0.25">
      <c r="A575" s="7">
        <v>831</v>
      </c>
      <c r="B575" s="6" t="s">
        <v>554</v>
      </c>
      <c r="C575">
        <v>5</v>
      </c>
    </row>
    <row r="576" spans="1:3" x14ac:dyDescent="0.25">
      <c r="A576" s="7">
        <v>831</v>
      </c>
      <c r="B576" s="4" t="s">
        <v>559</v>
      </c>
      <c r="C576">
        <v>12</v>
      </c>
    </row>
    <row r="577" spans="1:3" x14ac:dyDescent="0.25">
      <c r="A577" s="7">
        <v>831</v>
      </c>
      <c r="B577" s="6" t="s">
        <v>556</v>
      </c>
      <c r="C577">
        <v>7.5</v>
      </c>
    </row>
    <row r="578" spans="1:3" x14ac:dyDescent="0.25">
      <c r="A578" s="7">
        <v>831</v>
      </c>
      <c r="B578" s="4" t="s">
        <v>550</v>
      </c>
      <c r="C578">
        <v>4</v>
      </c>
    </row>
    <row r="579" spans="1:3" x14ac:dyDescent="0.25">
      <c r="A579" s="7">
        <v>833</v>
      </c>
      <c r="B579" s="6" t="s">
        <v>566</v>
      </c>
      <c r="C579">
        <v>6</v>
      </c>
    </row>
    <row r="580" spans="1:3" x14ac:dyDescent="0.25">
      <c r="A580" s="7">
        <v>833</v>
      </c>
      <c r="B580" s="4" t="s">
        <v>565</v>
      </c>
      <c r="C580">
        <v>9</v>
      </c>
    </row>
    <row r="581" spans="1:3" x14ac:dyDescent="0.25">
      <c r="A581" s="7">
        <v>833</v>
      </c>
      <c r="B581" s="6" t="s">
        <v>564</v>
      </c>
      <c r="C581">
        <v>4</v>
      </c>
    </row>
    <row r="582" spans="1:3" x14ac:dyDescent="0.25">
      <c r="A582" s="7">
        <v>833</v>
      </c>
      <c r="B582" s="6" t="s">
        <v>563</v>
      </c>
      <c r="C582">
        <v>7</v>
      </c>
    </row>
    <row r="583" spans="1:3" x14ac:dyDescent="0.25">
      <c r="A583" s="7">
        <v>833</v>
      </c>
      <c r="B583" s="6" t="s">
        <v>561</v>
      </c>
      <c r="C583">
        <v>10.5</v>
      </c>
    </row>
    <row r="584" spans="1:3" x14ac:dyDescent="0.25">
      <c r="A584" s="7">
        <v>833</v>
      </c>
      <c r="B584" s="4" t="s">
        <v>554</v>
      </c>
      <c r="C584">
        <v>6</v>
      </c>
    </row>
    <row r="585" spans="1:3" x14ac:dyDescent="0.25">
      <c r="A585" s="7">
        <v>833</v>
      </c>
      <c r="B585" s="6" t="s">
        <v>556</v>
      </c>
      <c r="C585">
        <v>6</v>
      </c>
    </row>
    <row r="586" spans="1:3" x14ac:dyDescent="0.25">
      <c r="A586" s="7">
        <v>833</v>
      </c>
      <c r="B586" s="4" t="s">
        <v>550</v>
      </c>
      <c r="C586">
        <v>3</v>
      </c>
    </row>
    <row r="587" spans="1:3" x14ac:dyDescent="0.25">
      <c r="A587" s="7">
        <v>841</v>
      </c>
      <c r="B587" s="6" t="s">
        <v>566</v>
      </c>
      <c r="C587">
        <v>12</v>
      </c>
    </row>
    <row r="588" spans="1:3" x14ac:dyDescent="0.25">
      <c r="A588" s="7">
        <v>841</v>
      </c>
      <c r="B588" s="4" t="s">
        <v>565</v>
      </c>
      <c r="C588">
        <v>12</v>
      </c>
    </row>
    <row r="589" spans="1:3" x14ac:dyDescent="0.25">
      <c r="A589" s="7">
        <v>841</v>
      </c>
      <c r="B589" s="6" t="s">
        <v>564</v>
      </c>
      <c r="C589">
        <v>4</v>
      </c>
    </row>
    <row r="590" spans="1:3" x14ac:dyDescent="0.25">
      <c r="A590" s="7">
        <v>841</v>
      </c>
      <c r="B590" s="6" t="s">
        <v>563</v>
      </c>
      <c r="C590">
        <v>6</v>
      </c>
    </row>
    <row r="591" spans="1:3" x14ac:dyDescent="0.25">
      <c r="A591" s="7">
        <v>841</v>
      </c>
      <c r="B591" s="6" t="s">
        <v>561</v>
      </c>
      <c r="C591">
        <v>12</v>
      </c>
    </row>
    <row r="592" spans="1:3" x14ac:dyDescent="0.25">
      <c r="A592" s="7">
        <v>841</v>
      </c>
      <c r="B592" s="4" t="s">
        <v>554</v>
      </c>
      <c r="C592">
        <v>6</v>
      </c>
    </row>
    <row r="593" spans="1:3" x14ac:dyDescent="0.25">
      <c r="A593" s="7">
        <v>841</v>
      </c>
      <c r="B593" s="6" t="s">
        <v>556</v>
      </c>
      <c r="C593">
        <v>10.5</v>
      </c>
    </row>
    <row r="594" spans="1:3" x14ac:dyDescent="0.25">
      <c r="A594" s="7">
        <v>841</v>
      </c>
      <c r="B594" s="4" t="s">
        <v>550</v>
      </c>
      <c r="C594">
        <v>4</v>
      </c>
    </row>
    <row r="595" spans="1:3" x14ac:dyDescent="0.25">
      <c r="A595" s="7">
        <v>854</v>
      </c>
      <c r="B595" s="6" t="s">
        <v>566</v>
      </c>
      <c r="C595">
        <v>9</v>
      </c>
    </row>
    <row r="596" spans="1:3" x14ac:dyDescent="0.25">
      <c r="A596" s="7">
        <v>854</v>
      </c>
      <c r="B596" s="4" t="s">
        <v>565</v>
      </c>
      <c r="C596">
        <v>6</v>
      </c>
    </row>
    <row r="597" spans="1:3" x14ac:dyDescent="0.25">
      <c r="A597" s="7">
        <v>854</v>
      </c>
      <c r="B597" s="6" t="s">
        <v>564</v>
      </c>
      <c r="C597">
        <v>3</v>
      </c>
    </row>
    <row r="598" spans="1:3" x14ac:dyDescent="0.25">
      <c r="A598" s="7">
        <v>854</v>
      </c>
      <c r="B598" s="6" t="s">
        <v>563</v>
      </c>
      <c r="C598">
        <v>7</v>
      </c>
    </row>
    <row r="599" spans="1:3" x14ac:dyDescent="0.25">
      <c r="A599" s="7">
        <v>854</v>
      </c>
      <c r="B599" s="6" t="s">
        <v>561</v>
      </c>
      <c r="C599">
        <v>10.5</v>
      </c>
    </row>
    <row r="600" spans="1:3" x14ac:dyDescent="0.25">
      <c r="A600" s="7">
        <v>854</v>
      </c>
      <c r="B600" s="6" t="s">
        <v>554</v>
      </c>
      <c r="C600">
        <v>2</v>
      </c>
    </row>
    <row r="601" spans="1:3" x14ac:dyDescent="0.25">
      <c r="A601" s="7">
        <v>854</v>
      </c>
      <c r="B601" s="6" t="s">
        <v>556</v>
      </c>
      <c r="C601">
        <v>10.5</v>
      </c>
    </row>
    <row r="602" spans="1:3" x14ac:dyDescent="0.25">
      <c r="A602" s="7">
        <v>854</v>
      </c>
      <c r="B602" s="4" t="s">
        <v>550</v>
      </c>
      <c r="C602">
        <v>4</v>
      </c>
    </row>
    <row r="603" spans="1:3" x14ac:dyDescent="0.25">
      <c r="A603" s="7">
        <v>855</v>
      </c>
      <c r="B603" s="6" t="s">
        <v>566</v>
      </c>
      <c r="C603">
        <v>10.5</v>
      </c>
    </row>
    <row r="604" spans="1:3" x14ac:dyDescent="0.25">
      <c r="A604" s="7">
        <v>855</v>
      </c>
      <c r="B604" s="4" t="s">
        <v>565</v>
      </c>
      <c r="C604">
        <v>10.5</v>
      </c>
    </row>
    <row r="605" spans="1:3" x14ac:dyDescent="0.25">
      <c r="A605" s="7">
        <v>855</v>
      </c>
      <c r="B605" s="6" t="s">
        <v>564</v>
      </c>
      <c r="C605">
        <v>4</v>
      </c>
    </row>
    <row r="606" spans="1:3" x14ac:dyDescent="0.25">
      <c r="A606" s="7">
        <v>855</v>
      </c>
      <c r="B606" s="6" t="s">
        <v>563</v>
      </c>
      <c r="C606">
        <v>7</v>
      </c>
    </row>
    <row r="607" spans="1:3" x14ac:dyDescent="0.25">
      <c r="A607" s="7">
        <v>855</v>
      </c>
      <c r="B607" s="6" t="s">
        <v>561</v>
      </c>
      <c r="C607">
        <v>12</v>
      </c>
    </row>
    <row r="608" spans="1:3" x14ac:dyDescent="0.25">
      <c r="A608" s="7">
        <v>855</v>
      </c>
      <c r="B608" s="4" t="s">
        <v>554</v>
      </c>
      <c r="C608">
        <v>6</v>
      </c>
    </row>
    <row r="609" spans="1:3" x14ac:dyDescent="0.25">
      <c r="A609" s="7">
        <v>855</v>
      </c>
      <c r="B609" s="6" t="s">
        <v>556</v>
      </c>
      <c r="C609">
        <v>10.5</v>
      </c>
    </row>
    <row r="610" spans="1:3" x14ac:dyDescent="0.25">
      <c r="A610" s="7">
        <v>855</v>
      </c>
      <c r="B610" s="4" t="s">
        <v>550</v>
      </c>
      <c r="C610">
        <v>4</v>
      </c>
    </row>
    <row r="611" spans="1:3" x14ac:dyDescent="0.25">
      <c r="A611" s="7">
        <v>856</v>
      </c>
      <c r="B611" s="4" t="s">
        <v>566</v>
      </c>
      <c r="C611">
        <v>7.5</v>
      </c>
    </row>
    <row r="612" spans="1:3" x14ac:dyDescent="0.25">
      <c r="A612" s="7">
        <v>856</v>
      </c>
      <c r="B612" s="4" t="s">
        <v>565</v>
      </c>
      <c r="C612">
        <v>12</v>
      </c>
    </row>
    <row r="613" spans="1:3" x14ac:dyDescent="0.25">
      <c r="A613" s="7">
        <v>856</v>
      </c>
      <c r="B613" s="6" t="s">
        <v>564</v>
      </c>
      <c r="C613">
        <v>4</v>
      </c>
    </row>
    <row r="614" spans="1:3" x14ac:dyDescent="0.25">
      <c r="A614" s="7">
        <v>856</v>
      </c>
      <c r="B614" s="6" t="s">
        <v>563</v>
      </c>
      <c r="C614">
        <v>7</v>
      </c>
    </row>
    <row r="615" spans="1:3" x14ac:dyDescent="0.25">
      <c r="A615" s="7">
        <v>856</v>
      </c>
      <c r="B615" s="4" t="s">
        <v>561</v>
      </c>
      <c r="C615">
        <v>12</v>
      </c>
    </row>
    <row r="616" spans="1:3" x14ac:dyDescent="0.25">
      <c r="A616" s="7">
        <v>856</v>
      </c>
      <c r="B616" s="6" t="s">
        <v>554</v>
      </c>
      <c r="C616">
        <v>6</v>
      </c>
    </row>
    <row r="617" spans="1:3" x14ac:dyDescent="0.25">
      <c r="A617" s="7">
        <v>856</v>
      </c>
      <c r="B617" s="4" t="s">
        <v>550</v>
      </c>
      <c r="C617">
        <v>4</v>
      </c>
    </row>
    <row r="618" spans="1:3" x14ac:dyDescent="0.25">
      <c r="A618" s="7">
        <v>863</v>
      </c>
      <c r="B618" s="6" t="s">
        <v>566</v>
      </c>
      <c r="C618">
        <v>12</v>
      </c>
    </row>
    <row r="619" spans="1:3" x14ac:dyDescent="0.25">
      <c r="A619" s="7">
        <v>863</v>
      </c>
      <c r="B619" s="4" t="s">
        <v>565</v>
      </c>
      <c r="C619">
        <v>12</v>
      </c>
    </row>
    <row r="620" spans="1:3" x14ac:dyDescent="0.25">
      <c r="A620" s="7">
        <v>863</v>
      </c>
      <c r="B620" s="6" t="s">
        <v>564</v>
      </c>
      <c r="C620">
        <v>3</v>
      </c>
    </row>
    <row r="621" spans="1:3" x14ac:dyDescent="0.25">
      <c r="A621" s="7">
        <v>863</v>
      </c>
      <c r="B621" s="6" t="s">
        <v>563</v>
      </c>
      <c r="C621">
        <v>8</v>
      </c>
    </row>
    <row r="622" spans="1:3" x14ac:dyDescent="0.25">
      <c r="A622" s="7">
        <v>863</v>
      </c>
      <c r="B622" s="6" t="s">
        <v>561</v>
      </c>
      <c r="C622">
        <v>12</v>
      </c>
    </row>
    <row r="623" spans="1:3" x14ac:dyDescent="0.25">
      <c r="A623" s="7">
        <v>863</v>
      </c>
      <c r="B623" s="6" t="s">
        <v>554</v>
      </c>
      <c r="C623">
        <v>7</v>
      </c>
    </row>
    <row r="624" spans="1:3" x14ac:dyDescent="0.25">
      <c r="A624" s="7">
        <v>863</v>
      </c>
      <c r="B624" s="6" t="s">
        <v>556</v>
      </c>
      <c r="C624">
        <v>10.5</v>
      </c>
    </row>
    <row r="625" spans="1:3" x14ac:dyDescent="0.25">
      <c r="A625" s="7">
        <v>863</v>
      </c>
      <c r="B625" s="4" t="s">
        <v>550</v>
      </c>
      <c r="C625">
        <v>4</v>
      </c>
    </row>
    <row r="626" spans="1:3" x14ac:dyDescent="0.25">
      <c r="A626" s="7">
        <v>874</v>
      </c>
      <c r="B626" s="6" t="s">
        <v>566</v>
      </c>
      <c r="C626">
        <v>12</v>
      </c>
    </row>
    <row r="627" spans="1:3" x14ac:dyDescent="0.25">
      <c r="A627" s="7">
        <v>874</v>
      </c>
      <c r="B627" s="4" t="s">
        <v>565</v>
      </c>
      <c r="C627">
        <v>10.5</v>
      </c>
    </row>
    <row r="628" spans="1:3" x14ac:dyDescent="0.25">
      <c r="A628" s="7">
        <v>874</v>
      </c>
      <c r="B628" s="6" t="s">
        <v>564</v>
      </c>
      <c r="C628">
        <v>3</v>
      </c>
    </row>
    <row r="629" spans="1:3" x14ac:dyDescent="0.25">
      <c r="A629" s="7">
        <v>874</v>
      </c>
      <c r="B629" s="6" t="s">
        <v>563</v>
      </c>
      <c r="C629">
        <v>7</v>
      </c>
    </row>
    <row r="630" spans="1:3" x14ac:dyDescent="0.25">
      <c r="A630" s="7">
        <v>874</v>
      </c>
      <c r="B630" s="6" t="s">
        <v>561</v>
      </c>
      <c r="C630">
        <v>12</v>
      </c>
    </row>
    <row r="631" spans="1:3" x14ac:dyDescent="0.25">
      <c r="A631" s="7">
        <v>874</v>
      </c>
      <c r="B631" s="6" t="s">
        <v>554</v>
      </c>
      <c r="C631">
        <v>5</v>
      </c>
    </row>
    <row r="632" spans="1:3" x14ac:dyDescent="0.25">
      <c r="A632" s="7">
        <v>874</v>
      </c>
      <c r="B632" s="6" t="s">
        <v>556</v>
      </c>
      <c r="C632">
        <v>10.5</v>
      </c>
    </row>
    <row r="633" spans="1:3" x14ac:dyDescent="0.25">
      <c r="A633" s="7">
        <v>874</v>
      </c>
      <c r="B633" s="4" t="s">
        <v>550</v>
      </c>
      <c r="C633">
        <v>4</v>
      </c>
    </row>
    <row r="634" spans="1:3" x14ac:dyDescent="0.25">
      <c r="A634" s="7">
        <v>879</v>
      </c>
      <c r="B634" s="6" t="s">
        <v>566</v>
      </c>
      <c r="C634">
        <v>10.5</v>
      </c>
    </row>
    <row r="635" spans="1:3" x14ac:dyDescent="0.25">
      <c r="A635" s="7">
        <v>879</v>
      </c>
      <c r="B635" s="4" t="s">
        <v>565</v>
      </c>
      <c r="C635">
        <v>12</v>
      </c>
    </row>
    <row r="636" spans="1:3" x14ac:dyDescent="0.25">
      <c r="A636" s="7">
        <v>879</v>
      </c>
      <c r="B636" s="6" t="s">
        <v>564</v>
      </c>
      <c r="C636">
        <v>3</v>
      </c>
    </row>
    <row r="637" spans="1:3" x14ac:dyDescent="0.25">
      <c r="A637" s="7">
        <v>879</v>
      </c>
      <c r="B637" s="6" t="s">
        <v>563</v>
      </c>
      <c r="C637">
        <v>6</v>
      </c>
    </row>
    <row r="638" spans="1:3" x14ac:dyDescent="0.25">
      <c r="A638" s="7">
        <v>879</v>
      </c>
      <c r="B638" s="6" t="s">
        <v>561</v>
      </c>
      <c r="C638">
        <v>12</v>
      </c>
    </row>
    <row r="639" spans="1:3" x14ac:dyDescent="0.25">
      <c r="A639" s="7">
        <v>879</v>
      </c>
      <c r="B639" s="4" t="s">
        <v>554</v>
      </c>
      <c r="C639">
        <v>6</v>
      </c>
    </row>
    <row r="640" spans="1:3" x14ac:dyDescent="0.25">
      <c r="A640" s="7">
        <v>879</v>
      </c>
      <c r="B640" s="6" t="s">
        <v>556</v>
      </c>
      <c r="C640">
        <v>10.5</v>
      </c>
    </row>
    <row r="641" spans="1:3" x14ac:dyDescent="0.25">
      <c r="A641" s="7">
        <v>879</v>
      </c>
      <c r="B641" s="4" t="s">
        <v>550</v>
      </c>
      <c r="C641">
        <v>4</v>
      </c>
    </row>
    <row r="642" spans="1:3" x14ac:dyDescent="0.25">
      <c r="A642" s="7">
        <v>924</v>
      </c>
      <c r="B642" s="6" t="s">
        <v>566</v>
      </c>
      <c r="C642">
        <v>9</v>
      </c>
    </row>
    <row r="643" spans="1:3" x14ac:dyDescent="0.25">
      <c r="A643" s="7">
        <v>924</v>
      </c>
      <c r="B643" s="4" t="s">
        <v>565</v>
      </c>
      <c r="C643">
        <v>7.5</v>
      </c>
    </row>
    <row r="644" spans="1:3" x14ac:dyDescent="0.25">
      <c r="A644" s="7">
        <v>924</v>
      </c>
      <c r="B644" s="6" t="s">
        <v>564</v>
      </c>
      <c r="C644">
        <v>3</v>
      </c>
    </row>
    <row r="645" spans="1:3" x14ac:dyDescent="0.25">
      <c r="A645" s="7">
        <v>924</v>
      </c>
      <c r="B645" s="6" t="s">
        <v>563</v>
      </c>
      <c r="C645">
        <v>8</v>
      </c>
    </row>
    <row r="646" spans="1:3" x14ac:dyDescent="0.25">
      <c r="A646" s="7">
        <v>924</v>
      </c>
      <c r="B646" s="6" t="s">
        <v>561</v>
      </c>
      <c r="C646">
        <v>12</v>
      </c>
    </row>
    <row r="647" spans="1:3" x14ac:dyDescent="0.25">
      <c r="A647" s="7">
        <v>924</v>
      </c>
      <c r="B647" s="4" t="s">
        <v>554</v>
      </c>
      <c r="C647">
        <v>8</v>
      </c>
    </row>
    <row r="648" spans="1:3" x14ac:dyDescent="0.25">
      <c r="A648" s="7">
        <v>924</v>
      </c>
      <c r="B648" s="6" t="s">
        <v>556</v>
      </c>
      <c r="C648">
        <v>9</v>
      </c>
    </row>
    <row r="649" spans="1:3" x14ac:dyDescent="0.25">
      <c r="A649" s="7">
        <v>924</v>
      </c>
      <c r="B649" s="4" t="s">
        <v>550</v>
      </c>
      <c r="C649">
        <v>4</v>
      </c>
    </row>
    <row r="650" spans="1:3" x14ac:dyDescent="0.25">
      <c r="A650" s="7">
        <v>942</v>
      </c>
      <c r="B650" s="4" t="s">
        <v>566</v>
      </c>
      <c r="C650">
        <v>7.5</v>
      </c>
    </row>
    <row r="651" spans="1:3" x14ac:dyDescent="0.25">
      <c r="A651" s="7">
        <v>942</v>
      </c>
      <c r="B651" s="4" t="s">
        <v>565</v>
      </c>
      <c r="C651">
        <v>10.5</v>
      </c>
    </row>
    <row r="652" spans="1:3" x14ac:dyDescent="0.25">
      <c r="A652" s="7">
        <v>942</v>
      </c>
      <c r="B652" s="6" t="s">
        <v>564</v>
      </c>
      <c r="C652">
        <v>4</v>
      </c>
    </row>
    <row r="653" spans="1:3" x14ac:dyDescent="0.25">
      <c r="A653" s="7">
        <v>942</v>
      </c>
      <c r="B653" s="6" t="s">
        <v>563</v>
      </c>
      <c r="C653">
        <v>7</v>
      </c>
    </row>
    <row r="654" spans="1:3" x14ac:dyDescent="0.25">
      <c r="A654" s="7">
        <v>942</v>
      </c>
      <c r="B654" s="4" t="s">
        <v>561</v>
      </c>
      <c r="C654">
        <v>9</v>
      </c>
    </row>
    <row r="655" spans="1:3" x14ac:dyDescent="0.25">
      <c r="A655" s="7">
        <v>942</v>
      </c>
      <c r="B655" s="6" t="s">
        <v>554</v>
      </c>
      <c r="C655">
        <v>7</v>
      </c>
    </row>
    <row r="656" spans="1:3" x14ac:dyDescent="0.25">
      <c r="A656" s="7">
        <v>942</v>
      </c>
      <c r="B656" s="4" t="s">
        <v>550</v>
      </c>
      <c r="C656">
        <v>4</v>
      </c>
    </row>
    <row r="657" spans="1:3" x14ac:dyDescent="0.25">
      <c r="A657" s="7">
        <v>950</v>
      </c>
      <c r="B657" s="4" t="s">
        <v>566</v>
      </c>
      <c r="C657">
        <v>7.5</v>
      </c>
    </row>
    <row r="658" spans="1:3" x14ac:dyDescent="0.25">
      <c r="A658" s="7">
        <v>950</v>
      </c>
      <c r="B658" s="4" t="s">
        <v>565</v>
      </c>
      <c r="C658">
        <v>12</v>
      </c>
    </row>
    <row r="659" spans="1:3" x14ac:dyDescent="0.25">
      <c r="A659" s="7">
        <v>950</v>
      </c>
      <c r="B659" s="6" t="s">
        <v>564</v>
      </c>
      <c r="C659">
        <v>4</v>
      </c>
    </row>
    <row r="660" spans="1:3" x14ac:dyDescent="0.25">
      <c r="A660" s="7">
        <v>950</v>
      </c>
      <c r="B660" s="6" t="s">
        <v>563</v>
      </c>
      <c r="C660">
        <v>6</v>
      </c>
    </row>
    <row r="661" spans="1:3" x14ac:dyDescent="0.25">
      <c r="A661" s="7">
        <v>950</v>
      </c>
      <c r="B661" s="4" t="s">
        <v>561</v>
      </c>
      <c r="C661">
        <v>9</v>
      </c>
    </row>
    <row r="662" spans="1:3" x14ac:dyDescent="0.25">
      <c r="A662" s="7">
        <v>950</v>
      </c>
      <c r="B662" s="6" t="s">
        <v>554</v>
      </c>
      <c r="C662">
        <v>5</v>
      </c>
    </row>
    <row r="663" spans="1:3" x14ac:dyDescent="0.25">
      <c r="A663" s="7">
        <v>950</v>
      </c>
      <c r="B663" s="4" t="s">
        <v>550</v>
      </c>
      <c r="C663">
        <v>4</v>
      </c>
    </row>
    <row r="664" spans="1:3" x14ac:dyDescent="0.25">
      <c r="A664" s="7">
        <v>972</v>
      </c>
      <c r="B664" s="6" t="s">
        <v>566</v>
      </c>
      <c r="C664">
        <v>0</v>
      </c>
    </row>
    <row r="665" spans="1:3" x14ac:dyDescent="0.25">
      <c r="A665" s="7">
        <v>972</v>
      </c>
      <c r="B665" s="4" t="s">
        <v>565</v>
      </c>
      <c r="C665">
        <v>9</v>
      </c>
    </row>
    <row r="666" spans="1:3" x14ac:dyDescent="0.25">
      <c r="A666" s="7">
        <v>972</v>
      </c>
      <c r="B666" s="6" t="s">
        <v>564</v>
      </c>
      <c r="C666">
        <v>4</v>
      </c>
    </row>
    <row r="667" spans="1:3" x14ac:dyDescent="0.25">
      <c r="A667" s="7">
        <v>972</v>
      </c>
      <c r="B667" s="6" t="s">
        <v>563</v>
      </c>
      <c r="C667">
        <v>6</v>
      </c>
    </row>
    <row r="668" spans="1:3" x14ac:dyDescent="0.25">
      <c r="A668" s="7">
        <v>972</v>
      </c>
      <c r="B668" s="6" t="s">
        <v>561</v>
      </c>
      <c r="C668">
        <v>6</v>
      </c>
    </row>
    <row r="669" spans="1:3" x14ac:dyDescent="0.25">
      <c r="A669" s="7">
        <v>972</v>
      </c>
      <c r="B669" s="6" t="s">
        <v>554</v>
      </c>
      <c r="C669">
        <v>4</v>
      </c>
    </row>
    <row r="670" spans="1:3" x14ac:dyDescent="0.25">
      <c r="A670" s="7">
        <v>972</v>
      </c>
      <c r="B670" s="6" t="s">
        <v>556</v>
      </c>
      <c r="C670">
        <v>3</v>
      </c>
    </row>
    <row r="671" spans="1:3" x14ac:dyDescent="0.25">
      <c r="A671" s="7">
        <v>972</v>
      </c>
      <c r="B671" s="4" t="s">
        <v>550</v>
      </c>
      <c r="C671">
        <v>3.5</v>
      </c>
    </row>
    <row r="672" spans="1:3" x14ac:dyDescent="0.25">
      <c r="A672" s="7">
        <v>982</v>
      </c>
      <c r="B672" s="4" t="s">
        <v>566</v>
      </c>
      <c r="C672">
        <v>9</v>
      </c>
    </row>
    <row r="673" spans="1:3" x14ac:dyDescent="0.25">
      <c r="A673" s="7">
        <v>982</v>
      </c>
      <c r="B673" s="4" t="s">
        <v>565</v>
      </c>
      <c r="C673">
        <v>10.5</v>
      </c>
    </row>
    <row r="674" spans="1:3" x14ac:dyDescent="0.25">
      <c r="A674" s="7">
        <v>982</v>
      </c>
      <c r="B674" s="6" t="s">
        <v>564</v>
      </c>
      <c r="C674">
        <v>4</v>
      </c>
    </row>
    <row r="675" spans="1:3" x14ac:dyDescent="0.25">
      <c r="A675" s="7">
        <v>982</v>
      </c>
      <c r="B675" s="6" t="s">
        <v>563</v>
      </c>
      <c r="C675">
        <v>6</v>
      </c>
    </row>
    <row r="676" spans="1:3" x14ac:dyDescent="0.25">
      <c r="A676" s="7">
        <v>982</v>
      </c>
      <c r="B676" s="6" t="s">
        <v>561</v>
      </c>
      <c r="C676">
        <v>10.5</v>
      </c>
    </row>
    <row r="677" spans="1:3" x14ac:dyDescent="0.25">
      <c r="A677" s="7">
        <v>982</v>
      </c>
      <c r="B677" s="6" t="s">
        <v>554</v>
      </c>
      <c r="C677">
        <v>8</v>
      </c>
    </row>
    <row r="678" spans="1:3" x14ac:dyDescent="0.25">
      <c r="A678" s="7">
        <v>982</v>
      </c>
      <c r="B678" s="4" t="s">
        <v>550</v>
      </c>
      <c r="C678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0"/>
  <sheetViews>
    <sheetView zoomScale="70" zoomScaleNormal="70" workbookViewId="0">
      <selection activeCell="N16" sqref="N16"/>
    </sheetView>
  </sheetViews>
  <sheetFormatPr defaultRowHeight="15" x14ac:dyDescent="0.25"/>
  <cols>
    <col min="23" max="23" width="13" customWidth="1"/>
  </cols>
  <sheetData>
    <row r="1" spans="1:15" x14ac:dyDescent="0.25">
      <c r="G1" s="14" t="s">
        <v>569</v>
      </c>
      <c r="H1" s="14" t="s">
        <v>571</v>
      </c>
      <c r="I1" s="14" t="s">
        <v>575</v>
      </c>
      <c r="J1" s="14" t="s">
        <v>576</v>
      </c>
      <c r="K1" s="14" t="s">
        <v>574</v>
      </c>
      <c r="L1" s="14" t="s">
        <v>573</v>
      </c>
      <c r="M1" s="14" t="s">
        <v>572</v>
      </c>
      <c r="N1" s="14" t="s">
        <v>556</v>
      </c>
      <c r="O1" s="14" t="s">
        <v>570</v>
      </c>
    </row>
    <row r="2" spans="1:15" x14ac:dyDescent="0.25">
      <c r="A2" s="9">
        <v>19</v>
      </c>
      <c r="B2" s="14" t="s">
        <v>569</v>
      </c>
      <c r="C2" s="15">
        <v>3</v>
      </c>
      <c r="F2" s="9">
        <v>19</v>
      </c>
      <c r="G2">
        <f t="array" ref="G2">INDEX($A$2:$C$820,MATCH(1,($A$2:$A$820=$F2)*($B$2:$B$820=G$1),0),3)</f>
        <v>3</v>
      </c>
      <c r="H2">
        <f t="array" ref="H2">INDEX($A$2:$C$820,MATCH(1,($A$2:$A$820=$F2)*($B$2:$B$820=H$1),0),3)</f>
        <v>10.5</v>
      </c>
      <c r="I2" t="str">
        <f t="array" ref="I2">INDEX($A$2:$C$820,MATCH(1,($A$2:$A$820=$F2)*($B$2:$B$820=I$1),0),3)</f>
        <v>2.5</v>
      </c>
      <c r="J2" t="str">
        <f t="array" ref="J2">INDEX($A$2:$C$820,MATCH(1,($A$2:$A$820=$F2)*($B$2:$B$820=J$1),0),3)</f>
        <v>2.5</v>
      </c>
      <c r="K2">
        <f t="array" ref="K2">INDEX($A$2:$C$820,MATCH(1,($A$2:$A$820=$F2)*($B$2:$B$820=K$1),0),3)</f>
        <v>6</v>
      </c>
      <c r="L2">
        <f t="array" ref="L2">INDEX($A$2:$C$820,MATCH(1,($A$2:$A$820=$F2)*($B$2:$B$820=L$1),0),3)</f>
        <v>7.5</v>
      </c>
      <c r="M2">
        <f t="array" ref="M2">INDEX($A$2:$C$820,MATCH(1,($A$2:$A$820=$F2)*($B$2:$B$820=M$1),0),3)</f>
        <v>7</v>
      </c>
      <c r="N2">
        <f t="array" ref="N2">INDEX($A$2:$C$820,MATCH(1,($A$2:$A$820=$F2)*($B$2:$B$820=N$1),0),3)</f>
        <v>6</v>
      </c>
      <c r="O2">
        <f t="array" ref="O2">INDEX($A$2:$C$820,MATCH(1,($A$2:$A$820=$F2)*($B$2:$B$820=O$1),0),3)</f>
        <v>10.5</v>
      </c>
    </row>
    <row r="3" spans="1:15" x14ac:dyDescent="0.25">
      <c r="A3" s="9">
        <v>19</v>
      </c>
      <c r="B3" s="14" t="s">
        <v>571</v>
      </c>
      <c r="C3" s="15">
        <v>10.5</v>
      </c>
      <c r="F3" s="9">
        <v>23</v>
      </c>
      <c r="G3">
        <f t="array" ref="G3">INDEX($A$2:$C$820,MATCH(1,($A$2:$A$820=$F3)*($B$2:$B$820=G$1),0),3)</f>
        <v>0</v>
      </c>
      <c r="H3">
        <f t="array" ref="H3">INDEX($A$2:$C$820,MATCH(1,($A$2:$A$820=$F3)*($B$2:$B$820=H$1),0),3)</f>
        <v>7.5</v>
      </c>
      <c r="I3">
        <f t="array" ref="I3">INDEX($A$2:$C$820,MATCH(1,($A$2:$A$820=$F3)*($B$2:$B$820=I$1),0),3)</f>
        <v>0</v>
      </c>
      <c r="J3">
        <f t="array" ref="J3">INDEX($A$2:$C$820,MATCH(1,($A$2:$A$820=$F3)*($B$2:$B$820=J$1),0),3)</f>
        <v>0</v>
      </c>
      <c r="K3">
        <f t="array" ref="K3">INDEX($A$2:$C$820,MATCH(1,($A$2:$A$820=$F3)*($B$2:$B$820=K$1),0),3)</f>
        <v>0</v>
      </c>
      <c r="L3">
        <f t="array" ref="L3">INDEX($A$2:$C$820,MATCH(1,($A$2:$A$820=$F3)*($B$2:$B$820=L$1),0),3)</f>
        <v>3</v>
      </c>
      <c r="M3">
        <f t="array" ref="M3">INDEX($A$2:$C$820,MATCH(1,($A$2:$A$820=$F3)*($B$2:$B$820=M$1),0),3)</f>
        <v>4</v>
      </c>
      <c r="N3" t="e">
        <f>INDEX($A$2:$C$820,MATCH(1,($A$2:$A$820=$F3)*($B$2:$B$820=N$1),0),3)</f>
        <v>#N/A</v>
      </c>
      <c r="O3">
        <f t="array" ref="O3">INDEX($A$2:$C$820,MATCH(1,($A$2:$A$820=$F3)*($B$2:$B$820=O$1),0),3)</f>
        <v>0</v>
      </c>
    </row>
    <row r="4" spans="1:15" x14ac:dyDescent="0.25">
      <c r="A4" s="9">
        <v>19</v>
      </c>
      <c r="B4" s="14" t="s">
        <v>575</v>
      </c>
      <c r="C4" s="15" t="s">
        <v>581</v>
      </c>
      <c r="F4" s="9">
        <v>33</v>
      </c>
      <c r="G4">
        <f t="array" ref="G4">INDEX($A$2:$C$820,MATCH(1,($A$2:$A$820=$F4)*($B$2:$B$820=G$1),0),3)</f>
        <v>9</v>
      </c>
      <c r="H4">
        <f t="array" ref="H4">INDEX($A$2:$C$820,MATCH(1,($A$2:$A$820=$F4)*($B$2:$B$820=H$1),0),3)</f>
        <v>12</v>
      </c>
      <c r="I4" t="str">
        <f t="array" ref="I4">INDEX($A$2:$C$820,MATCH(1,($A$2:$A$820=$F4)*($B$2:$B$820=I$1),0),3)</f>
        <v>2.5</v>
      </c>
      <c r="J4" t="str">
        <f t="array" ref="J4">INDEX($A$2:$C$820,MATCH(1,($A$2:$A$820=$F4)*($B$2:$B$820=J$1),0),3)</f>
        <v>2.5</v>
      </c>
      <c r="K4">
        <f t="array" ref="K4">INDEX($A$2:$C$820,MATCH(1,($A$2:$A$820=$F4)*($B$2:$B$820=K$1),0),3)</f>
        <v>9</v>
      </c>
      <c r="L4">
        <f t="array" ref="L4">INDEX($A$2:$C$820,MATCH(1,($A$2:$A$820=$F4)*($B$2:$B$820=L$1),0),3)</f>
        <v>9</v>
      </c>
      <c r="M4">
        <f t="array" ref="M4">INDEX($A$2:$C$820,MATCH(1,($A$2:$A$820=$F4)*($B$2:$B$820=M$1),0),3)</f>
        <v>8</v>
      </c>
      <c r="N4">
        <f t="array" ref="N4">INDEX($A$2:$C$820,MATCH(1,($A$2:$A$820=$F4)*($B$2:$B$820=N$1),0),3)</f>
        <v>9</v>
      </c>
      <c r="O4">
        <f t="array" ref="O4">INDEX($A$2:$C$820,MATCH(1,($A$2:$A$820=$F4)*($B$2:$B$820=O$1),0),3)</f>
        <v>7.5</v>
      </c>
    </row>
    <row r="5" spans="1:15" x14ac:dyDescent="0.25">
      <c r="A5" s="9">
        <v>19</v>
      </c>
      <c r="B5" s="14" t="s">
        <v>576</v>
      </c>
      <c r="C5" s="15" t="s">
        <v>581</v>
      </c>
      <c r="F5" s="9">
        <v>36</v>
      </c>
      <c r="G5">
        <f t="array" ref="G5">INDEX($A$2:$C$820,MATCH(1,($A$2:$A$820=$F5)*($B$2:$B$820=G$1),0),3)</f>
        <v>3</v>
      </c>
      <c r="H5">
        <f t="array" ref="H5">INDEX($A$2:$C$820,MATCH(1,($A$2:$A$820=$F5)*($B$2:$B$820=H$1),0),3)</f>
        <v>10.5</v>
      </c>
      <c r="I5" t="str">
        <f t="array" ref="I5">INDEX($A$2:$C$820,MATCH(1,($A$2:$A$820=$F5)*($B$2:$B$820=I$1),0),3)</f>
        <v>2</v>
      </c>
      <c r="J5" t="str">
        <f t="array" ref="J5">INDEX($A$2:$C$820,MATCH(1,($A$2:$A$820=$F5)*($B$2:$B$820=J$1),0),3)</f>
        <v>2</v>
      </c>
      <c r="K5">
        <f t="array" ref="K5">INDEX($A$2:$C$820,MATCH(1,($A$2:$A$820=$F5)*($B$2:$B$820=K$1),0),3)</f>
        <v>7.5</v>
      </c>
      <c r="L5">
        <f t="array" ref="L5">INDEX($A$2:$C$820,MATCH(1,($A$2:$A$820=$F5)*($B$2:$B$820=L$1),0),3)</f>
        <v>7.5</v>
      </c>
      <c r="M5">
        <f t="array" ref="M5">INDEX($A$2:$C$820,MATCH(1,($A$2:$A$820=$F5)*($B$2:$B$820=M$1),0),3)</f>
        <v>7</v>
      </c>
      <c r="N5">
        <f t="array" ref="N5">INDEX($A$2:$C$820,MATCH(1,($A$2:$A$820=$F5)*($B$2:$B$820=N$1),0),3)</f>
        <v>9</v>
      </c>
      <c r="O5">
        <f t="array" ref="O5">INDEX($A$2:$C$820,MATCH(1,($A$2:$A$820=$F5)*($B$2:$B$820=O$1),0),3)</f>
        <v>6</v>
      </c>
    </row>
    <row r="6" spans="1:15" x14ac:dyDescent="0.25">
      <c r="A6" s="9">
        <v>19</v>
      </c>
      <c r="B6" s="14" t="s">
        <v>574</v>
      </c>
      <c r="C6" s="15">
        <v>6</v>
      </c>
      <c r="F6" s="9">
        <v>39</v>
      </c>
      <c r="G6">
        <f t="array" ref="G6">INDEX($A$2:$C$820,MATCH(1,($A$2:$A$820=$F6)*($B$2:$B$820=G$1),0),3)</f>
        <v>6</v>
      </c>
      <c r="H6">
        <f t="array" ref="H6">INDEX($A$2:$C$820,MATCH(1,($A$2:$A$820=$F6)*($B$2:$B$820=H$1),0),3)</f>
        <v>10.5</v>
      </c>
      <c r="I6" t="str">
        <f t="array" ref="I6">INDEX($A$2:$C$820,MATCH(1,($A$2:$A$820=$F6)*($B$2:$B$820=I$1),0),3)</f>
        <v>2</v>
      </c>
      <c r="J6" t="str">
        <f t="array" ref="J6">INDEX($A$2:$C$820,MATCH(1,($A$2:$A$820=$F6)*($B$2:$B$820=J$1),0),3)</f>
        <v>2</v>
      </c>
      <c r="K6">
        <f t="array" ref="K6">INDEX($A$2:$C$820,MATCH(1,($A$2:$A$820=$F6)*($B$2:$B$820=K$1),0),3)</f>
        <v>7.5</v>
      </c>
      <c r="L6">
        <f t="array" ref="L6">INDEX($A$2:$C$820,MATCH(1,($A$2:$A$820=$F6)*($B$2:$B$820=L$1),0),3)</f>
        <v>7.5</v>
      </c>
      <c r="M6">
        <f t="array" ref="M6">INDEX($A$2:$C$820,MATCH(1,($A$2:$A$820=$F6)*($B$2:$B$820=M$1),0),3)</f>
        <v>7</v>
      </c>
      <c r="N6">
        <f t="array" ref="N6">INDEX($A$2:$C$820,MATCH(1,($A$2:$A$820=$F6)*($B$2:$B$820=N$1),0),3)</f>
        <v>6</v>
      </c>
      <c r="O6">
        <f t="array" ref="O6">INDEX($A$2:$C$820,MATCH(1,($A$2:$A$820=$F6)*($B$2:$B$820=O$1),0),3)</f>
        <v>10.5</v>
      </c>
    </row>
    <row r="7" spans="1:15" x14ac:dyDescent="0.25">
      <c r="A7" s="9">
        <v>19</v>
      </c>
      <c r="B7" s="14" t="s">
        <v>573</v>
      </c>
      <c r="C7" s="15">
        <v>7.5</v>
      </c>
      <c r="F7" s="9">
        <v>62</v>
      </c>
      <c r="G7">
        <f t="array" ref="G7">INDEX($A$2:$C$820,MATCH(1,($A$2:$A$820=$F7)*($B$2:$B$820=G$1),0),3)</f>
        <v>7.5</v>
      </c>
      <c r="H7">
        <f t="array" ref="H7">INDEX($A$2:$C$820,MATCH(1,($A$2:$A$820=$F7)*($B$2:$B$820=H$1),0),3)</f>
        <v>10.5</v>
      </c>
      <c r="I7" t="str">
        <f t="array" ref="I7">INDEX($A$2:$C$820,MATCH(1,($A$2:$A$820=$F7)*($B$2:$B$820=I$1),0),3)</f>
        <v>1</v>
      </c>
      <c r="J7" t="str">
        <f t="array" ref="J7">INDEX($A$2:$C$820,MATCH(1,($A$2:$A$820=$F7)*($B$2:$B$820=J$1),0),3)</f>
        <v>1</v>
      </c>
      <c r="K7">
        <f t="array" ref="K7">INDEX($A$2:$C$820,MATCH(1,($A$2:$A$820=$F7)*($B$2:$B$820=K$1),0),3)</f>
        <v>7.5</v>
      </c>
      <c r="L7">
        <f t="array" ref="L7">INDEX($A$2:$C$820,MATCH(1,($A$2:$A$820=$F7)*($B$2:$B$820=L$1),0),3)</f>
        <v>7.5</v>
      </c>
      <c r="M7">
        <f t="array" ref="M7">INDEX($A$2:$C$820,MATCH(1,($A$2:$A$820=$F7)*($B$2:$B$820=M$1),0),3)</f>
        <v>8</v>
      </c>
      <c r="N7">
        <f t="array" ref="N7">INDEX($A$2:$C$820,MATCH(1,($A$2:$A$820=$F7)*($B$2:$B$820=N$1),0),3)</f>
        <v>6</v>
      </c>
      <c r="O7">
        <f t="array" ref="O7">INDEX($A$2:$C$820,MATCH(1,($A$2:$A$820=$F7)*($B$2:$B$820=O$1),0),3)</f>
        <v>7.5</v>
      </c>
    </row>
    <row r="8" spans="1:15" x14ac:dyDescent="0.25">
      <c r="A8" s="9">
        <v>19</v>
      </c>
      <c r="B8" s="14" t="s">
        <v>572</v>
      </c>
      <c r="C8" s="15">
        <v>7</v>
      </c>
      <c r="F8" s="9">
        <v>64</v>
      </c>
      <c r="G8">
        <f t="array" ref="G8">INDEX($A$2:$C$820,MATCH(1,($A$2:$A$820=$F8)*($B$2:$B$820=G$1),0),3)</f>
        <v>6</v>
      </c>
      <c r="H8">
        <f t="array" ref="H8">INDEX($A$2:$C$820,MATCH(1,($A$2:$A$820=$F8)*($B$2:$B$820=H$1),0),3)</f>
        <v>12</v>
      </c>
      <c r="I8" t="str">
        <f t="array" ref="I8">INDEX($A$2:$C$820,MATCH(1,($A$2:$A$820=$F8)*($B$2:$B$820=I$1),0),3)</f>
        <v>2.5</v>
      </c>
      <c r="J8" t="str">
        <f t="array" ref="J8">INDEX($A$2:$C$820,MATCH(1,($A$2:$A$820=$F8)*($B$2:$B$820=J$1),0),3)</f>
        <v>2.5</v>
      </c>
      <c r="K8">
        <f t="array" ref="K8">INDEX($A$2:$C$820,MATCH(1,($A$2:$A$820=$F8)*($B$2:$B$820=K$1),0),3)</f>
        <v>6</v>
      </c>
      <c r="L8">
        <f t="array" ref="L8">INDEX($A$2:$C$820,MATCH(1,($A$2:$A$820=$F8)*($B$2:$B$820=L$1),0),3)</f>
        <v>7.5</v>
      </c>
      <c r="M8">
        <f t="array" ref="M8">INDEX($A$2:$C$820,MATCH(1,($A$2:$A$820=$F8)*($B$2:$B$820=M$1),0),3)</f>
        <v>7</v>
      </c>
      <c r="N8">
        <f t="array" ref="N8">INDEX($A$2:$C$820,MATCH(1,($A$2:$A$820=$F8)*($B$2:$B$820=N$1),0),3)</f>
        <v>7.5</v>
      </c>
      <c r="O8">
        <f t="array" ref="O8">INDEX($A$2:$C$820,MATCH(1,($A$2:$A$820=$F8)*($B$2:$B$820=O$1),0),3)</f>
        <v>10.5</v>
      </c>
    </row>
    <row r="9" spans="1:15" x14ac:dyDescent="0.25">
      <c r="A9" s="9">
        <v>19</v>
      </c>
      <c r="B9" s="14" t="s">
        <v>556</v>
      </c>
      <c r="C9" s="15">
        <v>6</v>
      </c>
      <c r="F9" s="9">
        <v>80</v>
      </c>
      <c r="G9">
        <f t="array" ref="G9">INDEX($A$2:$C$820,MATCH(1,($A$2:$A$820=$F9)*($B$2:$B$820=G$1),0),3)</f>
        <v>6</v>
      </c>
      <c r="H9" t="e">
        <f t="array" ref="H9">INDEX($A$2:$C$820,MATCH(1,($A$2:$A$820=$F9)*($B$2:$B$820=H$1),0),3)</f>
        <v>#N/A</v>
      </c>
      <c r="I9">
        <f t="array" ref="I9">INDEX($A$2:$C$820,MATCH(1,($A$2:$A$820=$F9)*($B$2:$B$820=I$1),0),3)</f>
        <v>12</v>
      </c>
      <c r="J9">
        <f t="array" ref="J9">INDEX($A$2:$C$820,MATCH(1,($A$2:$A$820=$F9)*($B$2:$B$820=J$1),0),3)</f>
        <v>3</v>
      </c>
      <c r="K9">
        <f t="array" ref="K9">INDEX($A$2:$C$820,MATCH(1,($A$2:$A$820=$F9)*($B$2:$B$820=K$1),0),3)</f>
        <v>9</v>
      </c>
      <c r="L9">
        <f t="array" ref="L9">INDEX($A$2:$C$820,MATCH(1,($A$2:$A$820=$F9)*($B$2:$B$820=L$1),0),3)</f>
        <v>7.5</v>
      </c>
      <c r="M9">
        <f t="array" ref="M9">INDEX($A$2:$C$820,MATCH(1,($A$2:$A$820=$F9)*($B$2:$B$820=M$1),0),3)</f>
        <v>7</v>
      </c>
      <c r="N9" t="e">
        <f t="array" ref="N9">INDEX($A$2:$C$820,MATCH(1,($A$2:$A$820=$F9)*($B$2:$B$820=N$1),0),3)</f>
        <v>#N/A</v>
      </c>
      <c r="O9">
        <f t="array" ref="O9">INDEX($A$2:$C$820,MATCH(1,($A$2:$A$820=$F9)*($B$2:$B$820=O$1),0),3)</f>
        <v>10.5</v>
      </c>
    </row>
    <row r="10" spans="1:15" x14ac:dyDescent="0.25">
      <c r="A10" s="9">
        <v>19</v>
      </c>
      <c r="B10" s="14" t="s">
        <v>570</v>
      </c>
      <c r="C10" s="15">
        <v>10.5</v>
      </c>
      <c r="F10" s="9">
        <v>90</v>
      </c>
      <c r="G10">
        <f t="array" ref="G10">INDEX($A$2:$C$820,MATCH(1,($A$2:$A$820=$F10)*($B$2:$B$820=G$1),0),3)</f>
        <v>10.5</v>
      </c>
      <c r="H10">
        <f t="array" ref="H10">INDEX($A$2:$C$820,MATCH(1,($A$2:$A$820=$F10)*($B$2:$B$820=H$1),0),3)</f>
        <v>12</v>
      </c>
      <c r="I10" t="str">
        <f t="array" ref="I10">INDEX($A$2:$C$820,MATCH(1,($A$2:$A$820=$F10)*($B$2:$B$820=I$1),0),3)</f>
        <v>3</v>
      </c>
      <c r="J10" t="str">
        <f t="array" ref="J10">INDEX($A$2:$C$820,MATCH(1,($A$2:$A$820=$F10)*($B$2:$B$820=J$1),0),3)</f>
        <v>3</v>
      </c>
      <c r="K10">
        <f t="array" ref="K10">INDEX($A$2:$C$820,MATCH(1,($A$2:$A$820=$F10)*($B$2:$B$820=K$1),0),3)</f>
        <v>12</v>
      </c>
      <c r="L10">
        <f t="array" ref="L10">INDEX($A$2:$C$820,MATCH(1,($A$2:$A$820=$F10)*($B$2:$B$820=L$1),0),3)</f>
        <v>12</v>
      </c>
      <c r="M10">
        <f t="array" ref="M10">INDEX($A$2:$C$820,MATCH(1,($A$2:$A$820=$F10)*($B$2:$B$820=M$1),0),3)</f>
        <v>8</v>
      </c>
      <c r="N10">
        <f t="array" ref="N10">INDEX($A$2:$C$820,MATCH(1,($A$2:$A$820=$F10)*($B$2:$B$820=N$1),0),3)</f>
        <v>12</v>
      </c>
      <c r="O10">
        <f t="array" ref="O10">INDEX($A$2:$C$820,MATCH(1,($A$2:$A$820=$F10)*($B$2:$B$820=O$1),0),3)</f>
        <v>12</v>
      </c>
    </row>
    <row r="11" spans="1:15" x14ac:dyDescent="0.25">
      <c r="A11" s="9">
        <v>23</v>
      </c>
      <c r="B11" s="14" t="s">
        <v>576</v>
      </c>
      <c r="C11" s="15"/>
      <c r="F11" s="9">
        <v>92</v>
      </c>
      <c r="G11">
        <f t="array" ref="G11">INDEX($A$2:$C$820,MATCH(1,($A$2:$A$820=$F11)*($B$2:$B$820=G$1),0),3)</f>
        <v>6</v>
      </c>
      <c r="H11">
        <f t="array" ref="H11">INDEX($A$2:$C$820,MATCH(1,($A$2:$A$820=$F11)*($B$2:$B$820=H$1),0),3)</f>
        <v>10.5</v>
      </c>
      <c r="I11" t="str">
        <f t="array" ref="I11">INDEX($A$2:$C$820,MATCH(1,($A$2:$A$820=$F11)*($B$2:$B$820=I$1),0),3)</f>
        <v>1</v>
      </c>
      <c r="J11" t="str">
        <f t="array" ref="J11">INDEX($A$2:$C$820,MATCH(1,($A$2:$A$820=$F11)*($B$2:$B$820=J$1),0),3)</f>
        <v>1</v>
      </c>
      <c r="K11">
        <f t="array" ref="K11">INDEX($A$2:$C$820,MATCH(1,($A$2:$A$820=$F11)*($B$2:$B$820=K$1),0),3)</f>
        <v>6</v>
      </c>
      <c r="L11">
        <f t="array" ref="L11">INDEX($A$2:$C$820,MATCH(1,($A$2:$A$820=$F11)*($B$2:$B$820=L$1),0),3)</f>
        <v>6</v>
      </c>
      <c r="M11">
        <f t="array" ref="M11">INDEX($A$2:$C$820,MATCH(1,($A$2:$A$820=$F11)*($B$2:$B$820=M$1),0),3)</f>
        <v>5</v>
      </c>
      <c r="N11">
        <f t="array" ref="N11">INDEX($A$2:$C$820,MATCH(1,($A$2:$A$820=$F11)*($B$2:$B$820=N$1),0),3)</f>
        <v>7.5</v>
      </c>
      <c r="O11">
        <f t="array" ref="O11">INDEX($A$2:$C$820,MATCH(1,($A$2:$A$820=$F11)*($B$2:$B$820=O$1),0),3)</f>
        <v>6</v>
      </c>
    </row>
    <row r="12" spans="1:15" x14ac:dyDescent="0.25">
      <c r="A12" s="9">
        <v>23</v>
      </c>
      <c r="B12" s="16"/>
      <c r="C12" s="15"/>
      <c r="F12" s="9">
        <v>129</v>
      </c>
      <c r="G12">
        <f t="array" ref="G12">INDEX($A$2:$C$820,MATCH(1,($A$2:$A$820=$F12)*($B$2:$B$820=G$1),0),3)</f>
        <v>3</v>
      </c>
      <c r="H12">
        <f t="array" ref="H12">INDEX($A$2:$C$820,MATCH(1,($A$2:$A$820=$F12)*($B$2:$B$820=H$1),0),3)</f>
        <v>10.5</v>
      </c>
      <c r="I12">
        <f t="array" ref="I12">INDEX($A$2:$C$820,MATCH(1,($A$2:$A$820=$F12)*($B$2:$B$820=I$1),0),3)</f>
        <v>12</v>
      </c>
      <c r="J12">
        <f t="array" ref="J12">INDEX($A$2:$C$820,MATCH(1,($A$2:$A$820=$F12)*($B$2:$B$820=J$1),0),3)</f>
        <v>0</v>
      </c>
      <c r="K12">
        <f t="array" ref="K12">INDEX($A$2:$C$820,MATCH(1,($A$2:$A$820=$F12)*($B$2:$B$820=K$1),0),3)</f>
        <v>7.5</v>
      </c>
      <c r="L12">
        <f t="array" ref="L12">INDEX($A$2:$C$820,MATCH(1,($A$2:$A$820=$F12)*($B$2:$B$820=L$1),0),3)</f>
        <v>6</v>
      </c>
      <c r="M12">
        <f t="array" ref="M12">INDEX($A$2:$C$820,MATCH(1,($A$2:$A$820=$F12)*($B$2:$B$820=M$1),0),3)</f>
        <v>7</v>
      </c>
      <c r="N12" t="e">
        <f t="array" ref="N12">INDEX($A$2:$C$820,MATCH(1,($A$2:$A$820=$F12)*($B$2:$B$820=N$1),0),3)</f>
        <v>#N/A</v>
      </c>
      <c r="O12">
        <f t="array" ref="O12">INDEX($A$2:$C$820,MATCH(1,($A$2:$A$820=$F12)*($B$2:$B$820=O$1),0),3)</f>
        <v>7.5</v>
      </c>
    </row>
    <row r="13" spans="1:15" x14ac:dyDescent="0.25">
      <c r="A13" s="9">
        <v>23</v>
      </c>
      <c r="B13" s="14" t="s">
        <v>575</v>
      </c>
      <c r="C13" s="15">
        <v>0</v>
      </c>
      <c r="F13" s="9">
        <v>138</v>
      </c>
      <c r="G13">
        <f t="array" ref="G13">INDEX($A$2:$C$820,MATCH(1,($A$2:$A$820=$F13)*($B$2:$B$820=G$1),0),3)</f>
        <v>6</v>
      </c>
      <c r="H13">
        <f t="array" ref="H13">INDEX($A$2:$C$820,MATCH(1,($A$2:$A$820=$F13)*($B$2:$B$820=H$1),0),3)</f>
        <v>10.5</v>
      </c>
      <c r="I13" t="str">
        <f t="array" ref="I13">INDEX($A$2:$C$820,MATCH(1,($A$2:$A$820=$F13)*($B$2:$B$820=I$1),0),3)</f>
        <v>2</v>
      </c>
      <c r="J13" t="str">
        <f t="array" ref="J13">INDEX($A$2:$C$820,MATCH(1,($A$2:$A$820=$F13)*($B$2:$B$820=J$1),0),3)</f>
        <v>2</v>
      </c>
      <c r="K13">
        <f t="array" ref="K13">INDEX($A$2:$C$820,MATCH(1,($A$2:$A$820=$F13)*($B$2:$B$820=K$1),0),3)</f>
        <v>12</v>
      </c>
      <c r="L13">
        <f t="array" ref="L13">INDEX($A$2:$C$820,MATCH(1,($A$2:$A$820=$F13)*($B$2:$B$820=L$1),0),3)</f>
        <v>6</v>
      </c>
      <c r="M13">
        <f t="array" ref="M13">INDEX($A$2:$C$820,MATCH(1,($A$2:$A$820=$F13)*($B$2:$B$820=M$1),0),3)</f>
        <v>8</v>
      </c>
      <c r="N13">
        <f t="array" ref="N13">INDEX($A$2:$C$820,MATCH(1,($A$2:$A$820=$F13)*($B$2:$B$820=N$1),0),3)</f>
        <v>9</v>
      </c>
      <c r="O13">
        <f t="array" ref="O13">INDEX($A$2:$C$820,MATCH(1,($A$2:$A$820=$F13)*($B$2:$B$820=O$1),0),3)</f>
        <v>9</v>
      </c>
    </row>
    <row r="14" spans="1:15" x14ac:dyDescent="0.25">
      <c r="A14" s="9">
        <v>23</v>
      </c>
      <c r="B14" s="14" t="s">
        <v>574</v>
      </c>
      <c r="C14" s="15">
        <v>0</v>
      </c>
      <c r="F14" s="9">
        <v>145</v>
      </c>
      <c r="G14">
        <f t="array" ref="G14">INDEX($A$2:$C$820,MATCH(1,($A$2:$A$820=$F14)*($B$2:$B$820=G$1),0),3)</f>
        <v>9</v>
      </c>
      <c r="H14">
        <f t="array" ref="H14">INDEX($A$2:$C$820,MATCH(1,($A$2:$A$820=$F14)*($B$2:$B$820=H$1),0),3)</f>
        <v>10.5</v>
      </c>
      <c r="I14" t="str">
        <f t="array" ref="I14">INDEX($A$2:$C$820,MATCH(1,($A$2:$A$820=$F14)*($B$2:$B$820=I$1),0),3)</f>
        <v>3</v>
      </c>
      <c r="J14" t="str">
        <f t="array" ref="J14">INDEX($A$2:$C$820,MATCH(1,($A$2:$A$820=$F14)*($B$2:$B$820=J$1),0),3)</f>
        <v>3</v>
      </c>
      <c r="K14">
        <f t="array" ref="K14">INDEX($A$2:$C$820,MATCH(1,($A$2:$A$820=$F14)*($B$2:$B$820=K$1),0),3)</f>
        <v>12</v>
      </c>
      <c r="L14">
        <f t="array" ref="L14">INDEX($A$2:$C$820,MATCH(1,($A$2:$A$820=$F14)*($B$2:$B$820=L$1),0),3)</f>
        <v>10.5</v>
      </c>
      <c r="M14">
        <f t="array" ref="M14">INDEX($A$2:$C$820,MATCH(1,($A$2:$A$820=$F14)*($B$2:$B$820=M$1),0),3)</f>
        <v>8</v>
      </c>
      <c r="N14">
        <f t="array" ref="N14">INDEX($A$2:$C$820,MATCH(1,($A$2:$A$820=$F14)*($B$2:$B$820=N$1),0),3)</f>
        <v>6</v>
      </c>
      <c r="O14">
        <f t="array" ref="O14">INDEX($A$2:$C$820,MATCH(1,($A$2:$A$820=$F14)*($B$2:$B$820=O$1),0),3)</f>
        <v>12</v>
      </c>
    </row>
    <row r="15" spans="1:15" x14ac:dyDescent="0.25">
      <c r="A15" s="9">
        <v>23</v>
      </c>
      <c r="B15" s="14" t="s">
        <v>573</v>
      </c>
      <c r="C15" s="15">
        <v>3</v>
      </c>
      <c r="F15" s="9">
        <v>149</v>
      </c>
      <c r="G15">
        <f t="array" ref="G15">INDEX($A$2:$C$820,MATCH(1,($A$2:$A$820=$F15)*($B$2:$B$820=G$1),0),3)</f>
        <v>3</v>
      </c>
      <c r="H15">
        <f t="array" ref="H15">INDEX($A$2:$C$820,MATCH(1,($A$2:$A$820=$F15)*($B$2:$B$820=H$1),0),3)</f>
        <v>10.5</v>
      </c>
      <c r="I15" t="str">
        <f t="array" ref="I15">INDEX($A$2:$C$820,MATCH(1,($A$2:$A$820=$F15)*($B$2:$B$820=I$1),0),3)</f>
        <v>1</v>
      </c>
      <c r="J15" t="str">
        <f t="array" ref="J15">INDEX($A$2:$C$820,MATCH(1,($A$2:$A$820=$F15)*($B$2:$B$820=J$1),0),3)</f>
        <v>1</v>
      </c>
      <c r="K15">
        <f t="array" ref="K15">INDEX($A$2:$C$820,MATCH(1,($A$2:$A$820=$F15)*($B$2:$B$820=K$1),0),3)</f>
        <v>6</v>
      </c>
      <c r="L15">
        <f t="array" ref="L15">INDEX($A$2:$C$820,MATCH(1,($A$2:$A$820=$F15)*($B$2:$B$820=L$1),0),3)</f>
        <v>6</v>
      </c>
      <c r="M15">
        <f t="array" ref="M15">INDEX($A$2:$C$820,MATCH(1,($A$2:$A$820=$F15)*($B$2:$B$820=M$1),0),3)</f>
        <v>8</v>
      </c>
      <c r="N15">
        <f t="array" ref="N15">INDEX($A$2:$C$820,MATCH(1,($A$2:$A$820=$F15)*($B$2:$B$820=N$1),0),3)</f>
        <v>6</v>
      </c>
      <c r="O15">
        <f t="array" ref="O15">INDEX($A$2:$C$820,MATCH(1,($A$2:$A$820=$F15)*($B$2:$B$820=O$1),0),3)</f>
        <v>9</v>
      </c>
    </row>
    <row r="16" spans="1:15" x14ac:dyDescent="0.25">
      <c r="A16" s="9">
        <v>23</v>
      </c>
      <c r="B16" s="14" t="s">
        <v>572</v>
      </c>
      <c r="C16" s="15">
        <v>4</v>
      </c>
      <c r="F16" s="9">
        <v>152</v>
      </c>
      <c r="G16">
        <f t="array" ref="G16">INDEX($A$2:$C$820,MATCH(1,($A$2:$A$820=$F16)*($B$2:$B$820=G$1),0),3)</f>
        <v>6</v>
      </c>
      <c r="H16">
        <f t="array" ref="H16">INDEX($A$2:$C$820,MATCH(1,($A$2:$A$820=$F16)*($B$2:$B$820=H$1),0),3)</f>
        <v>10.5</v>
      </c>
      <c r="I16" t="str">
        <f t="array" ref="I16">INDEX($A$2:$C$820,MATCH(1,($A$2:$A$820=$F16)*($B$2:$B$820=I$1),0),3)</f>
        <v>2.5</v>
      </c>
      <c r="J16" t="str">
        <f t="array" ref="J16">INDEX($A$2:$C$820,MATCH(1,($A$2:$A$820=$F16)*($B$2:$B$820=J$1),0),3)</f>
        <v>2.5</v>
      </c>
      <c r="K16">
        <f t="array" ref="K16">INDEX($A$2:$C$820,MATCH(1,($A$2:$A$820=$F16)*($B$2:$B$820=K$1),0),3)</f>
        <v>10.5</v>
      </c>
      <c r="L16">
        <f t="array" ref="L16">INDEX($A$2:$C$820,MATCH(1,($A$2:$A$820=$F16)*($B$2:$B$820=L$1),0),3)</f>
        <v>7.5</v>
      </c>
      <c r="M16">
        <f t="array" ref="M16">INDEX($A$2:$C$820,MATCH(1,($A$2:$A$820=$F16)*($B$2:$B$820=M$1),0),3)</f>
        <v>8</v>
      </c>
      <c r="N16">
        <f t="array" ref="N16">INDEX($A$2:$C$820,MATCH(1,($A$2:$A$820=$F16)*($B$2:$B$820=N$1),0),3)</f>
        <v>7.5</v>
      </c>
      <c r="O16">
        <f t="array" ref="O16">INDEX($A$2:$C$820,MATCH(1,($A$2:$A$820=$F16)*($B$2:$B$820=O$1),0),3)</f>
        <v>10.5</v>
      </c>
    </row>
    <row r="17" spans="1:15" x14ac:dyDescent="0.25">
      <c r="A17" s="9">
        <v>23</v>
      </c>
      <c r="B17" s="14" t="s">
        <v>571</v>
      </c>
      <c r="C17" s="15">
        <v>7.5</v>
      </c>
      <c r="F17" s="9">
        <v>158</v>
      </c>
      <c r="G17">
        <f t="array" ref="G17">INDEX($A$2:$C$820,MATCH(1,($A$2:$A$820=$F17)*($B$2:$B$820=G$1),0),3)</f>
        <v>7.5</v>
      </c>
      <c r="H17">
        <f t="array" ref="H17">INDEX($A$2:$C$820,MATCH(1,($A$2:$A$820=$F17)*($B$2:$B$820=H$1),0),3)</f>
        <v>10.5</v>
      </c>
      <c r="I17">
        <f t="array" ref="I17">INDEX($A$2:$C$820,MATCH(1,($A$2:$A$820=$F17)*($B$2:$B$820=I$1),0),3)</f>
        <v>12</v>
      </c>
      <c r="J17">
        <f t="array" ref="J17">INDEX($A$2:$C$820,MATCH(1,($A$2:$A$820=$F17)*($B$2:$B$820=J$1),0),3)</f>
        <v>0</v>
      </c>
      <c r="K17">
        <f t="array" ref="K17">INDEX($A$2:$C$820,MATCH(1,($A$2:$A$820=$F17)*($B$2:$B$820=K$1),0),3)</f>
        <v>9</v>
      </c>
      <c r="L17">
        <f t="array" ref="L17">INDEX($A$2:$C$820,MATCH(1,($A$2:$A$820=$F17)*($B$2:$B$820=L$1),0),3)</f>
        <v>10.5</v>
      </c>
      <c r="M17">
        <f t="array" ref="M17">INDEX($A$2:$C$820,MATCH(1,($A$2:$A$820=$F17)*($B$2:$B$820=M$1),0),3)</f>
        <v>8</v>
      </c>
      <c r="N17" t="e">
        <f t="array" ref="N17">INDEX($A$2:$C$820,MATCH(1,($A$2:$A$820=$F17)*($B$2:$B$820=N$1),0),3)</f>
        <v>#N/A</v>
      </c>
      <c r="O17">
        <f t="array" ref="O17">INDEX($A$2:$C$820,MATCH(1,($A$2:$A$820=$F17)*($B$2:$B$820=O$1),0),3)</f>
        <v>12</v>
      </c>
    </row>
    <row r="18" spans="1:15" x14ac:dyDescent="0.25">
      <c r="A18" s="9">
        <v>23</v>
      </c>
      <c r="B18" s="14" t="s">
        <v>570</v>
      </c>
      <c r="C18" s="15">
        <v>0</v>
      </c>
      <c r="F18" s="9">
        <v>163</v>
      </c>
      <c r="G18">
        <f t="array" ref="G18">INDEX($A$2:$C$820,MATCH(1,($A$2:$A$820=$F18)*($B$2:$B$820=G$1),0),3)</f>
        <v>3</v>
      </c>
      <c r="H18">
        <f t="array" ref="H18">INDEX($A$2:$C$820,MATCH(1,($A$2:$A$820=$F18)*($B$2:$B$820=H$1),0),3)</f>
        <v>12</v>
      </c>
      <c r="I18">
        <f t="array" ref="I18">INDEX($A$2:$C$820,MATCH(1,($A$2:$A$820=$F18)*($B$2:$B$820=I$1),0),3)</f>
        <v>12</v>
      </c>
      <c r="J18">
        <f t="array" ref="J18">INDEX($A$2:$C$820,MATCH(1,($A$2:$A$820=$F18)*($B$2:$B$820=J$1),0),3)</f>
        <v>0</v>
      </c>
      <c r="K18">
        <f t="array" ref="K18">INDEX($A$2:$C$820,MATCH(1,($A$2:$A$820=$F18)*($B$2:$B$820=K$1),0),3)</f>
        <v>10.5</v>
      </c>
      <c r="L18">
        <f t="array" ref="L18">INDEX($A$2:$C$820,MATCH(1,($A$2:$A$820=$F18)*($B$2:$B$820=L$1),0),3)</f>
        <v>6</v>
      </c>
      <c r="M18">
        <f t="array" ref="M18">INDEX($A$2:$C$820,MATCH(1,($A$2:$A$820=$F18)*($B$2:$B$820=M$1),0),3)</f>
        <v>7</v>
      </c>
      <c r="N18" t="e">
        <f t="array" ref="N18">INDEX($A$2:$C$820,MATCH(1,($A$2:$A$820=$F18)*($B$2:$B$820=N$1),0),3)</f>
        <v>#N/A</v>
      </c>
      <c r="O18">
        <f t="array" ref="O18">INDEX($A$2:$C$820,MATCH(1,($A$2:$A$820=$F18)*($B$2:$B$820=O$1),0),3)</f>
        <v>10.5</v>
      </c>
    </row>
    <row r="19" spans="1:15" x14ac:dyDescent="0.25">
      <c r="A19" s="9">
        <v>23</v>
      </c>
      <c r="B19" s="14" t="s">
        <v>569</v>
      </c>
      <c r="C19" s="15">
        <v>0</v>
      </c>
      <c r="F19" s="9">
        <v>166</v>
      </c>
      <c r="G19">
        <f t="array" ref="G19">INDEX($A$2:$C$820,MATCH(1,($A$2:$A$820=$F19)*($B$2:$B$820=G$1),0),3)</f>
        <v>7.5</v>
      </c>
      <c r="H19">
        <f t="array" ref="H19">INDEX($A$2:$C$820,MATCH(1,($A$2:$A$820=$F19)*($B$2:$B$820=H$1),0),3)</f>
        <v>10.5</v>
      </c>
      <c r="I19" t="str">
        <f t="array" ref="I19">INDEX($A$2:$C$820,MATCH(1,($A$2:$A$820=$F19)*($B$2:$B$820=I$1),0),3)</f>
        <v>2.5</v>
      </c>
      <c r="J19" t="str">
        <f t="array" ref="J19">INDEX($A$2:$C$820,MATCH(1,($A$2:$A$820=$F19)*($B$2:$B$820=J$1),0),3)</f>
        <v>2.5</v>
      </c>
      <c r="K19">
        <f t="array" ref="K19">INDEX($A$2:$C$820,MATCH(1,($A$2:$A$820=$F19)*($B$2:$B$820=K$1),0),3)</f>
        <v>9</v>
      </c>
      <c r="L19">
        <f t="array" ref="L19">INDEX($A$2:$C$820,MATCH(1,($A$2:$A$820=$F19)*($B$2:$B$820=L$1),0),3)</f>
        <v>9</v>
      </c>
      <c r="M19">
        <f t="array" ref="M19">INDEX($A$2:$C$820,MATCH(1,($A$2:$A$820=$F19)*($B$2:$B$820=M$1),0),3)</f>
        <v>6</v>
      </c>
      <c r="N19">
        <f t="array" ref="N19">INDEX($A$2:$C$820,MATCH(1,($A$2:$A$820=$F19)*($B$2:$B$820=N$1),0),3)</f>
        <v>9</v>
      </c>
      <c r="O19">
        <f t="array" ref="O19">INDEX($A$2:$C$820,MATCH(1,($A$2:$A$820=$F19)*($B$2:$B$820=O$1),0),3)</f>
        <v>12</v>
      </c>
    </row>
    <row r="20" spans="1:15" x14ac:dyDescent="0.25">
      <c r="A20" s="9">
        <v>33</v>
      </c>
      <c r="B20" s="14" t="s">
        <v>575</v>
      </c>
      <c r="C20" s="15" t="s">
        <v>581</v>
      </c>
      <c r="F20" s="9">
        <v>169</v>
      </c>
      <c r="G20">
        <f t="array" ref="G20">INDEX($A$2:$C$820,MATCH(1,($A$2:$A$820=$F20)*($B$2:$B$820=G$1),0),3)</f>
        <v>12</v>
      </c>
      <c r="H20">
        <f t="array" ref="H20">INDEX($A$2:$C$820,MATCH(1,($A$2:$A$820=$F20)*($B$2:$B$820=H$1),0),3)</f>
        <v>12</v>
      </c>
      <c r="I20" t="str">
        <f t="array" ref="I20">INDEX($A$2:$C$820,MATCH(1,($A$2:$A$820=$F20)*($B$2:$B$820=I$1),0),3)</f>
        <v>4</v>
      </c>
      <c r="J20" t="str">
        <f t="array" ref="J20">INDEX($A$2:$C$820,MATCH(1,($A$2:$A$820=$F20)*($B$2:$B$820=J$1),0),3)</f>
        <v>4</v>
      </c>
      <c r="K20">
        <f t="array" ref="K20">INDEX($A$2:$C$820,MATCH(1,($A$2:$A$820=$F20)*($B$2:$B$820=K$1),0),3)</f>
        <v>12</v>
      </c>
      <c r="L20">
        <f t="array" ref="L20">INDEX($A$2:$C$820,MATCH(1,($A$2:$A$820=$F20)*($B$2:$B$820=L$1),0),3)</f>
        <v>12</v>
      </c>
      <c r="M20">
        <f t="array" ref="M20">INDEX($A$2:$C$820,MATCH(1,($A$2:$A$820=$F20)*($B$2:$B$820=M$1),0),3)</f>
        <v>8</v>
      </c>
      <c r="N20">
        <f t="array" ref="N20">INDEX($A$2:$C$820,MATCH(1,($A$2:$A$820=$F20)*($B$2:$B$820=N$1),0),3)</f>
        <v>10.5</v>
      </c>
      <c r="O20">
        <f t="array" ref="O20">INDEX($A$2:$C$820,MATCH(1,($A$2:$A$820=$F20)*($B$2:$B$820=O$1),0),3)</f>
        <v>12</v>
      </c>
    </row>
    <row r="21" spans="1:15" x14ac:dyDescent="0.25">
      <c r="A21" s="9">
        <v>33</v>
      </c>
      <c r="B21" s="14" t="s">
        <v>576</v>
      </c>
      <c r="C21" s="15" t="s">
        <v>581</v>
      </c>
      <c r="F21" s="9">
        <v>176</v>
      </c>
      <c r="G21">
        <f t="array" ref="G21">INDEX($A$2:$C$820,MATCH(1,($A$2:$A$820=$F21)*($B$2:$B$820=G$1),0),3)</f>
        <v>12</v>
      </c>
      <c r="H21">
        <f t="array" ref="H21">INDEX($A$2:$C$820,MATCH(1,($A$2:$A$820=$F21)*($B$2:$B$820=H$1),0),3)</f>
        <v>10.5</v>
      </c>
      <c r="I21" t="str">
        <f t="array" ref="I21">INDEX($A$2:$C$820,MATCH(1,($A$2:$A$820=$F21)*($B$2:$B$820=I$1),0),3)</f>
        <v>2.5</v>
      </c>
      <c r="J21" t="str">
        <f t="array" ref="J21">INDEX($A$2:$C$820,MATCH(1,($A$2:$A$820=$F21)*($B$2:$B$820=J$1),0),3)</f>
        <v>2.5</v>
      </c>
      <c r="K21">
        <f t="array" ref="K21">INDEX($A$2:$C$820,MATCH(1,($A$2:$A$820=$F21)*($B$2:$B$820=K$1),0),3)</f>
        <v>9</v>
      </c>
      <c r="L21">
        <f t="array" ref="L21">INDEX($A$2:$C$820,MATCH(1,($A$2:$A$820=$F21)*($B$2:$B$820=L$1),0),3)</f>
        <v>10.5</v>
      </c>
      <c r="M21">
        <f t="array" ref="M21">INDEX($A$2:$C$820,MATCH(1,($A$2:$A$820=$F21)*($B$2:$B$820=M$1),0),3)</f>
        <v>7</v>
      </c>
      <c r="N21">
        <f t="array" ref="N21">INDEX($A$2:$C$820,MATCH(1,($A$2:$A$820=$F21)*($B$2:$B$820=N$1),0),3)</f>
        <v>10.5</v>
      </c>
      <c r="O21">
        <f t="array" ref="O21">INDEX($A$2:$C$820,MATCH(1,($A$2:$A$820=$F21)*($B$2:$B$820=O$1),0),3)</f>
        <v>10.5</v>
      </c>
    </row>
    <row r="22" spans="1:15" x14ac:dyDescent="0.25">
      <c r="A22" s="9">
        <v>33</v>
      </c>
      <c r="B22" s="14" t="s">
        <v>574</v>
      </c>
      <c r="C22" s="15">
        <v>9</v>
      </c>
      <c r="F22" s="9">
        <v>192</v>
      </c>
      <c r="G22">
        <f t="array" ref="G22">INDEX($A$2:$C$820,MATCH(1,($A$2:$A$820=$F22)*($B$2:$B$820=G$1),0),3)</f>
        <v>7.5</v>
      </c>
      <c r="H22">
        <f t="array" ref="H22">INDEX($A$2:$C$820,MATCH(1,($A$2:$A$820=$F22)*($B$2:$B$820=H$1),0),3)</f>
        <v>10.5</v>
      </c>
      <c r="I22" t="str">
        <f t="array" ref="I22">INDEX($A$2:$C$820,MATCH(1,($A$2:$A$820=$F22)*($B$2:$B$820=I$1),0),3)</f>
        <v>1</v>
      </c>
      <c r="J22" t="str">
        <f t="array" ref="J22">INDEX($A$2:$C$820,MATCH(1,($A$2:$A$820=$F22)*($B$2:$B$820=J$1),0),3)</f>
        <v>1</v>
      </c>
      <c r="K22">
        <f t="array" ref="K22">INDEX($A$2:$C$820,MATCH(1,($A$2:$A$820=$F22)*($B$2:$B$820=K$1),0),3)</f>
        <v>7.5</v>
      </c>
      <c r="L22">
        <f t="array" ref="L22">INDEX($A$2:$C$820,MATCH(1,($A$2:$A$820=$F22)*($B$2:$B$820=L$1),0),3)</f>
        <v>7.5</v>
      </c>
      <c r="M22">
        <f t="array" ref="M22">INDEX($A$2:$C$820,MATCH(1,($A$2:$A$820=$F22)*($B$2:$B$820=M$1),0),3)</f>
        <v>7</v>
      </c>
      <c r="N22">
        <f t="array" ref="N22">INDEX($A$2:$C$820,MATCH(1,($A$2:$A$820=$F22)*($B$2:$B$820=N$1),0),3)</f>
        <v>6</v>
      </c>
      <c r="O22">
        <f t="array" ref="O22">INDEX($A$2:$C$820,MATCH(1,($A$2:$A$820=$F22)*($B$2:$B$820=O$1),0),3)</f>
        <v>9</v>
      </c>
    </row>
    <row r="23" spans="1:15" x14ac:dyDescent="0.25">
      <c r="A23" s="9">
        <v>33</v>
      </c>
      <c r="B23" s="14" t="s">
        <v>573</v>
      </c>
      <c r="C23" s="15">
        <v>9</v>
      </c>
      <c r="F23" s="9">
        <v>212</v>
      </c>
      <c r="G23">
        <f t="array" ref="G23">INDEX($A$2:$C$820,MATCH(1,($A$2:$A$820=$F23)*($B$2:$B$820=G$1),0),3)</f>
        <v>9</v>
      </c>
      <c r="H23">
        <f t="array" ref="H23">INDEX($A$2:$C$820,MATCH(1,($A$2:$A$820=$F23)*($B$2:$B$820=H$1),0),3)</f>
        <v>12</v>
      </c>
      <c r="I23" t="str">
        <f t="array" ref="I23">INDEX($A$2:$C$820,MATCH(1,($A$2:$A$820=$F23)*($B$2:$B$820=I$1),0),3)</f>
        <v>2</v>
      </c>
      <c r="J23" t="str">
        <f t="array" ref="J23">INDEX($A$2:$C$820,MATCH(1,($A$2:$A$820=$F23)*($B$2:$B$820=J$1),0),3)</f>
        <v>2</v>
      </c>
      <c r="K23">
        <f t="array" ref="K23">INDEX($A$2:$C$820,MATCH(1,($A$2:$A$820=$F23)*($B$2:$B$820=K$1),0),3)</f>
        <v>12</v>
      </c>
      <c r="L23">
        <f t="array" ref="L23">INDEX($A$2:$C$820,MATCH(1,($A$2:$A$820=$F23)*($B$2:$B$820=L$1),0),3)</f>
        <v>10.5</v>
      </c>
      <c r="M23">
        <f t="array" ref="M23">INDEX($A$2:$C$820,MATCH(1,($A$2:$A$820=$F23)*($B$2:$B$820=M$1),0),3)</f>
        <v>8</v>
      </c>
      <c r="N23">
        <f t="array" ref="N23">INDEX($A$2:$C$820,MATCH(1,($A$2:$A$820=$F23)*($B$2:$B$820=N$1),0),3)</f>
        <v>10.5</v>
      </c>
      <c r="O23">
        <f t="array" ref="O23">INDEX($A$2:$C$820,MATCH(1,($A$2:$A$820=$F23)*($B$2:$B$820=O$1),0),3)</f>
        <v>12</v>
      </c>
    </row>
    <row r="24" spans="1:15" x14ac:dyDescent="0.25">
      <c r="A24" s="9">
        <v>33</v>
      </c>
      <c r="B24" s="14" t="s">
        <v>572</v>
      </c>
      <c r="C24" s="15">
        <v>8</v>
      </c>
      <c r="F24" s="9">
        <v>213</v>
      </c>
      <c r="G24">
        <f t="array" ref="G24">INDEX($A$2:$C$820,MATCH(1,($A$2:$A$820=$F24)*($B$2:$B$820=G$1),0),3)</f>
        <v>12</v>
      </c>
      <c r="H24">
        <f t="array" ref="H24">INDEX($A$2:$C$820,MATCH(1,($A$2:$A$820=$F24)*($B$2:$B$820=H$1),0),3)</f>
        <v>12</v>
      </c>
      <c r="I24">
        <f t="array" ref="I24">INDEX($A$2:$C$820,MATCH(1,($A$2:$A$820=$F24)*($B$2:$B$820=I$1),0),3)</f>
        <v>12</v>
      </c>
      <c r="J24">
        <f t="array" ref="J24">INDEX($A$2:$C$820,MATCH(1,($A$2:$A$820=$F24)*($B$2:$B$820=J$1),0),3)</f>
        <v>0</v>
      </c>
      <c r="K24">
        <f t="array" ref="K24">INDEX($A$2:$C$820,MATCH(1,($A$2:$A$820=$F24)*($B$2:$B$820=K$1),0),3)</f>
        <v>10.5</v>
      </c>
      <c r="L24">
        <f t="array" ref="L24">INDEX($A$2:$C$820,MATCH(1,($A$2:$A$820=$F24)*($B$2:$B$820=L$1),0),3)</f>
        <v>12</v>
      </c>
      <c r="M24">
        <f t="array" ref="M24">INDEX($A$2:$C$820,MATCH(1,($A$2:$A$820=$F24)*($B$2:$B$820=M$1),0),3)</f>
        <v>8</v>
      </c>
      <c r="N24" t="e">
        <f t="array" ref="N24">INDEX($A$2:$C$820,MATCH(1,($A$2:$A$820=$F24)*($B$2:$B$820=N$1),0),3)</f>
        <v>#N/A</v>
      </c>
      <c r="O24">
        <f t="array" ref="O24">INDEX($A$2:$C$820,MATCH(1,($A$2:$A$820=$F24)*($B$2:$B$820=O$1),0),3)</f>
        <v>12</v>
      </c>
    </row>
    <row r="25" spans="1:15" x14ac:dyDescent="0.25">
      <c r="A25" s="9">
        <v>33</v>
      </c>
      <c r="B25" s="14" t="s">
        <v>571</v>
      </c>
      <c r="C25" s="15">
        <v>12</v>
      </c>
      <c r="F25" s="9">
        <v>235</v>
      </c>
      <c r="G25">
        <f t="array" ref="G25">INDEX($A$2:$C$820,MATCH(1,($A$2:$A$820=$F25)*($B$2:$B$820=G$1),0),3)</f>
        <v>9</v>
      </c>
      <c r="H25">
        <f t="array" ref="H25">INDEX($A$2:$C$820,MATCH(1,($A$2:$A$820=$F25)*($B$2:$B$820=H$1),0),3)</f>
        <v>9</v>
      </c>
      <c r="I25" t="str">
        <f t="array" ref="I25">INDEX($A$2:$C$820,MATCH(1,($A$2:$A$820=$F25)*($B$2:$B$820=I$1),0),3)</f>
        <v>2.5</v>
      </c>
      <c r="J25" t="str">
        <f t="array" ref="J25">INDEX($A$2:$C$820,MATCH(1,($A$2:$A$820=$F25)*($B$2:$B$820=J$1),0),3)</f>
        <v>2.5</v>
      </c>
      <c r="K25">
        <f t="array" ref="K25">INDEX($A$2:$C$820,MATCH(1,($A$2:$A$820=$F25)*($B$2:$B$820=K$1),0),3)</f>
        <v>9</v>
      </c>
      <c r="L25">
        <f t="array" ref="L25">INDEX($A$2:$C$820,MATCH(1,($A$2:$A$820=$F25)*($B$2:$B$820=L$1),0),3)</f>
        <v>10.5</v>
      </c>
      <c r="M25">
        <f t="array" ref="M25">INDEX($A$2:$C$820,MATCH(1,($A$2:$A$820=$F25)*($B$2:$B$820=M$1),0),3)</f>
        <v>8</v>
      </c>
      <c r="N25">
        <f t="array" ref="N25">INDEX($A$2:$C$820,MATCH(1,($A$2:$A$820=$F25)*($B$2:$B$820=N$1),0),3)</f>
        <v>9</v>
      </c>
      <c r="O25">
        <f t="array" ref="O25">INDEX($A$2:$C$820,MATCH(1,($A$2:$A$820=$F25)*($B$2:$B$820=O$1),0),3)</f>
        <v>10.5</v>
      </c>
    </row>
    <row r="26" spans="1:15" x14ac:dyDescent="0.25">
      <c r="A26" s="9">
        <v>33</v>
      </c>
      <c r="B26" s="14" t="s">
        <v>556</v>
      </c>
      <c r="C26" s="15">
        <v>9</v>
      </c>
      <c r="F26" s="9">
        <v>250</v>
      </c>
      <c r="G26">
        <f t="array" ref="G26">INDEX($A$2:$C$820,MATCH(1,($A$2:$A$820=$F26)*($B$2:$B$820=G$1),0),3)</f>
        <v>6</v>
      </c>
      <c r="H26">
        <f t="array" ref="H26">INDEX($A$2:$C$820,MATCH(1,($A$2:$A$820=$F26)*($B$2:$B$820=H$1),0),3)</f>
        <v>12</v>
      </c>
      <c r="I26">
        <f t="array" ref="I26">INDEX($A$2:$C$820,MATCH(1,($A$2:$A$820=$F26)*($B$2:$B$820=I$1),0),3)</f>
        <v>12</v>
      </c>
      <c r="J26">
        <f t="array" ref="J26">INDEX($A$2:$C$820,MATCH(1,($A$2:$A$820=$F26)*($B$2:$B$820=J$1),0),3)</f>
        <v>0</v>
      </c>
      <c r="K26">
        <f t="array" ref="K26">INDEX($A$2:$C$820,MATCH(1,($A$2:$A$820=$F26)*($B$2:$B$820=K$1),0),3)</f>
        <v>12</v>
      </c>
      <c r="L26">
        <f t="array" ref="L26">INDEX($A$2:$C$820,MATCH(1,($A$2:$A$820=$F26)*($B$2:$B$820=L$1),0),3)</f>
        <v>9</v>
      </c>
      <c r="M26">
        <f t="array" ref="M26">INDEX($A$2:$C$820,MATCH(1,($A$2:$A$820=$F26)*($B$2:$B$820=M$1),0),3)</f>
        <v>8</v>
      </c>
      <c r="N26" t="e">
        <f t="array" ref="N26">INDEX($A$2:$C$820,MATCH(1,($A$2:$A$820=$F26)*($B$2:$B$820=N$1),0),3)</f>
        <v>#N/A</v>
      </c>
      <c r="O26">
        <f t="array" ref="O26">INDEX($A$2:$C$820,MATCH(1,($A$2:$A$820=$F26)*($B$2:$B$820=O$1),0),3)</f>
        <v>12</v>
      </c>
    </row>
    <row r="27" spans="1:15" x14ac:dyDescent="0.25">
      <c r="A27" s="9">
        <v>33</v>
      </c>
      <c r="B27" s="14" t="s">
        <v>570</v>
      </c>
      <c r="C27" s="15">
        <v>7.5</v>
      </c>
      <c r="F27" s="9">
        <v>257</v>
      </c>
      <c r="G27">
        <f t="array" ref="G27">INDEX($A$2:$C$820,MATCH(1,($A$2:$A$820=$F27)*($B$2:$B$820=G$1),0),3)</f>
        <v>7.5</v>
      </c>
      <c r="H27">
        <f t="array" ref="H27">INDEX($A$2:$C$820,MATCH(1,($A$2:$A$820=$F27)*($B$2:$B$820=H$1),0),3)</f>
        <v>10.5</v>
      </c>
      <c r="I27" t="str">
        <f t="array" ref="I27">INDEX($A$2:$C$820,MATCH(1,($A$2:$A$820=$F27)*($B$2:$B$820=I$1),0),3)</f>
        <v>4</v>
      </c>
      <c r="J27" t="str">
        <f t="array" ref="J27">INDEX($A$2:$C$820,MATCH(1,($A$2:$A$820=$F27)*($B$2:$B$820=J$1),0),3)</f>
        <v>4</v>
      </c>
      <c r="K27">
        <f t="array" ref="K27">INDEX($A$2:$C$820,MATCH(1,($A$2:$A$820=$F27)*($B$2:$B$820=K$1),0),3)</f>
        <v>7.5</v>
      </c>
      <c r="L27">
        <f t="array" ref="L27">INDEX($A$2:$C$820,MATCH(1,($A$2:$A$820=$F27)*($B$2:$B$820=L$1),0),3)</f>
        <v>12</v>
      </c>
      <c r="M27">
        <f t="array" ref="M27">INDEX($A$2:$C$820,MATCH(1,($A$2:$A$820=$F27)*($B$2:$B$820=M$1),0),3)</f>
        <v>8</v>
      </c>
      <c r="N27">
        <f t="array" ref="N27">INDEX($A$2:$C$820,MATCH(1,($A$2:$A$820=$F27)*($B$2:$B$820=N$1),0),3)</f>
        <v>9</v>
      </c>
      <c r="O27">
        <f t="array" ref="O27">INDEX($A$2:$C$820,MATCH(1,($A$2:$A$820=$F27)*($B$2:$B$820=O$1),0),3)</f>
        <v>12</v>
      </c>
    </row>
    <row r="28" spans="1:15" x14ac:dyDescent="0.25">
      <c r="A28" s="9">
        <v>33</v>
      </c>
      <c r="B28" s="14" t="s">
        <v>569</v>
      </c>
      <c r="C28" s="15">
        <v>9</v>
      </c>
      <c r="F28" s="9">
        <v>258</v>
      </c>
      <c r="G28">
        <f t="array" ref="G28">INDEX($A$2:$C$820,MATCH(1,($A$2:$A$820=$F28)*($B$2:$B$820=G$1),0),3)</f>
        <v>7.5</v>
      </c>
      <c r="H28">
        <f t="array" ref="H28">INDEX($A$2:$C$820,MATCH(1,($A$2:$A$820=$F28)*($B$2:$B$820=H$1),0),3)</f>
        <v>12</v>
      </c>
      <c r="I28">
        <f t="array" ref="I28">INDEX($A$2:$C$820,MATCH(1,($A$2:$A$820=$F28)*($B$2:$B$820=I$1),0),3)</f>
        <v>12</v>
      </c>
      <c r="J28">
        <f t="array" ref="J28">INDEX($A$2:$C$820,MATCH(1,($A$2:$A$820=$F28)*($B$2:$B$820=J$1),0),3)</f>
        <v>0</v>
      </c>
      <c r="K28">
        <f t="array" ref="K28">INDEX($A$2:$C$820,MATCH(1,($A$2:$A$820=$F28)*($B$2:$B$820=K$1),0),3)</f>
        <v>9</v>
      </c>
      <c r="L28">
        <f t="array" ref="L28">INDEX($A$2:$C$820,MATCH(1,($A$2:$A$820=$F28)*($B$2:$B$820=L$1),0),3)</f>
        <v>7.5</v>
      </c>
      <c r="M28">
        <f t="array" ref="M28">INDEX($A$2:$C$820,MATCH(1,($A$2:$A$820=$F28)*($B$2:$B$820=M$1),0),3)</f>
        <v>8</v>
      </c>
      <c r="N28" t="e">
        <f t="array" ref="N28">INDEX($A$2:$C$820,MATCH(1,($A$2:$A$820=$F28)*($B$2:$B$820=N$1),0),3)</f>
        <v>#N/A</v>
      </c>
      <c r="O28">
        <f t="array" ref="O28">INDEX($A$2:$C$820,MATCH(1,($A$2:$A$820=$F28)*($B$2:$B$820=O$1),0),3)</f>
        <v>10.5</v>
      </c>
    </row>
    <row r="29" spans="1:15" x14ac:dyDescent="0.25">
      <c r="A29" s="9">
        <v>36</v>
      </c>
      <c r="B29" s="14" t="s">
        <v>575</v>
      </c>
      <c r="C29" s="15" t="s">
        <v>580</v>
      </c>
      <c r="F29" s="9">
        <v>259</v>
      </c>
      <c r="G29">
        <f t="array" ref="G29">INDEX($A$2:$C$820,MATCH(1,($A$2:$A$820=$F29)*($B$2:$B$820=G$1),0),3)</f>
        <v>6</v>
      </c>
      <c r="H29">
        <f t="array" ref="H29">INDEX($A$2:$C$820,MATCH(1,($A$2:$A$820=$F29)*($B$2:$B$820=H$1),0),3)</f>
        <v>10.5</v>
      </c>
      <c r="I29" t="str">
        <f t="array" ref="I29">INDEX($A$2:$C$820,MATCH(1,($A$2:$A$820=$F29)*($B$2:$B$820=I$1),0),3)</f>
        <v>3</v>
      </c>
      <c r="J29" t="str">
        <f t="array" ref="J29">INDEX($A$2:$C$820,MATCH(1,($A$2:$A$820=$F29)*($B$2:$B$820=J$1),0),3)</f>
        <v>3</v>
      </c>
      <c r="K29">
        <f t="array" ref="K29">INDEX($A$2:$C$820,MATCH(1,($A$2:$A$820=$F29)*($B$2:$B$820=K$1),0),3)</f>
        <v>9</v>
      </c>
      <c r="L29">
        <f t="array" ref="L29">INDEX($A$2:$C$820,MATCH(1,($A$2:$A$820=$F29)*($B$2:$B$820=L$1),0),3)</f>
        <v>12</v>
      </c>
      <c r="M29">
        <f t="array" ref="M29">INDEX($A$2:$C$820,MATCH(1,($A$2:$A$820=$F29)*($B$2:$B$820=M$1),0),3)</f>
        <v>8</v>
      </c>
      <c r="N29">
        <f t="array" ref="N29">INDEX($A$2:$C$820,MATCH(1,($A$2:$A$820=$F29)*($B$2:$B$820=N$1),0),3)</f>
        <v>7.5</v>
      </c>
      <c r="O29">
        <f t="array" ref="O29">INDEX($A$2:$C$820,MATCH(1,($A$2:$A$820=$F29)*($B$2:$B$820=O$1),0),3)</f>
        <v>12</v>
      </c>
    </row>
    <row r="30" spans="1:15" x14ac:dyDescent="0.25">
      <c r="A30" s="9">
        <v>36</v>
      </c>
      <c r="B30" s="14" t="s">
        <v>576</v>
      </c>
      <c r="C30" s="15" t="s">
        <v>580</v>
      </c>
      <c r="F30" s="9">
        <v>268</v>
      </c>
      <c r="G30">
        <f t="array" ref="G30">INDEX($A$2:$C$820,MATCH(1,($A$2:$A$820=$F30)*($B$2:$B$820=G$1),0),3)</f>
        <v>6</v>
      </c>
      <c r="H30">
        <f t="array" ref="H30">INDEX($A$2:$C$820,MATCH(1,($A$2:$A$820=$F30)*($B$2:$B$820=H$1),0),3)</f>
        <v>10.5</v>
      </c>
      <c r="I30" t="str">
        <f t="array" ref="I30">INDEX($A$2:$C$820,MATCH(1,($A$2:$A$820=$F30)*($B$2:$B$820=I$1),0),3)</f>
        <v>2.5</v>
      </c>
      <c r="J30" t="str">
        <f t="array" ref="J30">INDEX($A$2:$C$820,MATCH(1,($A$2:$A$820=$F30)*($B$2:$B$820=J$1),0),3)</f>
        <v>2.5</v>
      </c>
      <c r="K30">
        <f t="array" ref="K30">INDEX($A$2:$C$820,MATCH(1,($A$2:$A$820=$F30)*($B$2:$B$820=K$1),0),3)</f>
        <v>6</v>
      </c>
      <c r="L30">
        <f t="array" ref="L30">INDEX($A$2:$C$820,MATCH(1,($A$2:$A$820=$F30)*($B$2:$B$820=L$1),0),3)</f>
        <v>7.5</v>
      </c>
      <c r="M30">
        <f t="array" ref="M30">INDEX($A$2:$C$820,MATCH(1,($A$2:$A$820=$F30)*($B$2:$B$820=M$1),0),3)</f>
        <v>7</v>
      </c>
      <c r="N30">
        <f t="array" ref="N30">INDEX($A$2:$C$820,MATCH(1,($A$2:$A$820=$F30)*($B$2:$B$820=N$1),0),3)</f>
        <v>6</v>
      </c>
      <c r="O30">
        <f t="array" ref="O30">INDEX($A$2:$C$820,MATCH(1,($A$2:$A$820=$F30)*($B$2:$B$820=O$1),0),3)</f>
        <v>9</v>
      </c>
    </row>
    <row r="31" spans="1:15" x14ac:dyDescent="0.25">
      <c r="A31" s="9">
        <v>36</v>
      </c>
      <c r="B31" s="14" t="s">
        <v>574</v>
      </c>
      <c r="C31" s="15">
        <v>7.5</v>
      </c>
      <c r="F31" s="9">
        <v>272</v>
      </c>
      <c r="G31">
        <f t="array" ref="G31">INDEX($A$2:$C$820,MATCH(1,($A$2:$A$820=$F31)*($B$2:$B$820=G$1),0),3)</f>
        <v>3</v>
      </c>
      <c r="H31" t="e">
        <f t="array" ref="H31">INDEX($A$2:$C$820,MATCH(1,($A$2:$A$820=$F31)*($B$2:$B$820=H$1),0),3)</f>
        <v>#N/A</v>
      </c>
      <c r="I31">
        <f t="array" ref="I31">INDEX($A$2:$C$820,MATCH(1,($A$2:$A$820=$F31)*($B$2:$B$820=I$1),0),3)</f>
        <v>12</v>
      </c>
      <c r="J31">
        <f t="array" ref="J31">INDEX($A$2:$C$820,MATCH(1,($A$2:$A$820=$F31)*($B$2:$B$820=J$1),0),3)</f>
        <v>0</v>
      </c>
      <c r="K31">
        <f t="array" ref="K31">INDEX($A$2:$C$820,MATCH(1,($A$2:$A$820=$F31)*($B$2:$B$820=K$1),0),3)</f>
        <v>9</v>
      </c>
      <c r="L31">
        <f t="array" ref="L31">INDEX($A$2:$C$820,MATCH(1,($A$2:$A$820=$F31)*($B$2:$B$820=L$1),0),3)</f>
        <v>7.5</v>
      </c>
      <c r="M31">
        <f t="array" ref="M31">INDEX($A$2:$C$820,MATCH(1,($A$2:$A$820=$F31)*($B$2:$B$820=M$1),0),3)</f>
        <v>7</v>
      </c>
      <c r="N31">
        <f t="array" ref="N31">INDEX($A$2:$C$820,MATCH(1,($A$2:$A$820=$F31)*($B$2:$B$820=N$1),0),3)</f>
        <v>9</v>
      </c>
      <c r="O31">
        <f t="array" ref="O31">INDEX($A$2:$C$820,MATCH(1,($A$2:$A$820=$F31)*($B$2:$B$820=O$1),0),3)</f>
        <v>9</v>
      </c>
    </row>
    <row r="32" spans="1:15" x14ac:dyDescent="0.25">
      <c r="A32" s="9">
        <v>36</v>
      </c>
      <c r="B32" s="14" t="s">
        <v>573</v>
      </c>
      <c r="C32" s="15">
        <v>7.5</v>
      </c>
      <c r="F32" s="9">
        <v>287</v>
      </c>
      <c r="G32">
        <f t="array" ref="G32">INDEX($A$2:$C$820,MATCH(1,($A$2:$A$820=$F32)*($B$2:$B$820=G$1),0),3)</f>
        <v>10.5</v>
      </c>
      <c r="H32">
        <f t="array" ref="H32">INDEX($A$2:$C$820,MATCH(1,($A$2:$A$820=$F32)*($B$2:$B$820=H$1),0),3)</f>
        <v>10.5</v>
      </c>
      <c r="I32" t="str">
        <f t="array" ref="I32">INDEX($A$2:$C$820,MATCH(1,($A$2:$A$820=$F32)*($B$2:$B$820=I$1),0),3)</f>
        <v>3.5</v>
      </c>
      <c r="J32" t="str">
        <f t="array" ref="J32">INDEX($A$2:$C$820,MATCH(1,($A$2:$A$820=$F32)*($B$2:$B$820=J$1),0),3)</f>
        <v>3.5</v>
      </c>
      <c r="K32">
        <f t="array" ref="K32">INDEX($A$2:$C$820,MATCH(1,($A$2:$A$820=$F32)*($B$2:$B$820=K$1),0),3)</f>
        <v>12</v>
      </c>
      <c r="L32">
        <f t="array" ref="L32">INDEX($A$2:$C$820,MATCH(1,($A$2:$A$820=$F32)*($B$2:$B$820=L$1),0),3)</f>
        <v>12</v>
      </c>
      <c r="M32">
        <f t="array" ref="M32">INDEX($A$2:$C$820,MATCH(1,($A$2:$A$820=$F32)*($B$2:$B$820=M$1),0),3)</f>
        <v>8</v>
      </c>
      <c r="N32">
        <f t="array" ref="N32">INDEX($A$2:$C$820,MATCH(1,($A$2:$A$820=$F32)*($B$2:$B$820=N$1),0),3)</f>
        <v>10.5</v>
      </c>
      <c r="O32">
        <f t="array" ref="O32">INDEX($A$2:$C$820,MATCH(1,($A$2:$A$820=$F32)*($B$2:$B$820=O$1),0),3)</f>
        <v>9</v>
      </c>
    </row>
    <row r="33" spans="1:15" x14ac:dyDescent="0.25">
      <c r="A33" s="9">
        <v>36</v>
      </c>
      <c r="B33" s="14" t="s">
        <v>572</v>
      </c>
      <c r="C33" s="15">
        <v>7</v>
      </c>
      <c r="F33" s="9">
        <v>320</v>
      </c>
      <c r="G33">
        <f t="array" ref="G33">INDEX($A$2:$C$820,MATCH(1,($A$2:$A$820=$F33)*($B$2:$B$820=G$1),0),3)</f>
        <v>3</v>
      </c>
      <c r="H33">
        <f t="array" ref="H33">INDEX($A$2:$C$820,MATCH(1,($A$2:$A$820=$F33)*($B$2:$B$820=H$1),0),3)</f>
        <v>10.5</v>
      </c>
      <c r="I33">
        <f t="array" ref="I33">INDEX($A$2:$C$820,MATCH(1,($A$2:$A$820=$F33)*($B$2:$B$820=I$1),0),3)</f>
        <v>10.5</v>
      </c>
      <c r="J33">
        <f t="array" ref="J33">INDEX($A$2:$C$820,MATCH(1,($A$2:$A$820=$F33)*($B$2:$B$820=J$1),0),3)</f>
        <v>0</v>
      </c>
      <c r="K33">
        <f t="array" ref="K33">INDEX($A$2:$C$820,MATCH(1,($A$2:$A$820=$F33)*($B$2:$B$820=K$1),0),3)</f>
        <v>7.5</v>
      </c>
      <c r="L33">
        <f t="array" ref="L33">INDEX($A$2:$C$820,MATCH(1,($A$2:$A$820=$F33)*($B$2:$B$820=L$1),0),3)</f>
        <v>3</v>
      </c>
      <c r="M33">
        <f t="array" ref="M33">INDEX($A$2:$C$820,MATCH(1,($A$2:$A$820=$F33)*($B$2:$B$820=M$1),0),3)</f>
        <v>7</v>
      </c>
      <c r="N33" t="e">
        <f t="array" ref="N33">INDEX($A$2:$C$820,MATCH(1,($A$2:$A$820=$F33)*($B$2:$B$820=N$1),0),3)</f>
        <v>#N/A</v>
      </c>
      <c r="O33">
        <f t="array" ref="O33">INDEX($A$2:$C$820,MATCH(1,($A$2:$A$820=$F33)*($B$2:$B$820=O$1),0),3)</f>
        <v>3</v>
      </c>
    </row>
    <row r="34" spans="1:15" x14ac:dyDescent="0.25">
      <c r="A34" s="9">
        <v>36</v>
      </c>
      <c r="B34" s="14" t="s">
        <v>571</v>
      </c>
      <c r="C34" s="15">
        <v>10.5</v>
      </c>
      <c r="F34" s="9">
        <v>329</v>
      </c>
      <c r="G34">
        <f t="array" ref="G34">INDEX($A$2:$C$820,MATCH(1,($A$2:$A$820=$F34)*($B$2:$B$820=G$1),0),3)</f>
        <v>10.5</v>
      </c>
      <c r="H34" t="e">
        <f t="array" ref="H34">INDEX($A$2:$C$820,MATCH(1,($A$2:$A$820=$F34)*($B$2:$B$820=H$1),0),3)</f>
        <v>#N/A</v>
      </c>
      <c r="I34">
        <f t="array" ref="I34">INDEX($A$2:$C$820,MATCH(1,($A$2:$A$820=$F34)*($B$2:$B$820=I$1),0),3)</f>
        <v>9</v>
      </c>
      <c r="J34">
        <f t="array" ref="J34">INDEX($A$2:$C$820,MATCH(1,($A$2:$A$820=$F34)*($B$2:$B$820=J$1),0),3)</f>
        <v>7.5</v>
      </c>
      <c r="K34">
        <f t="array" ref="K34">INDEX($A$2:$C$820,MATCH(1,($A$2:$A$820=$F34)*($B$2:$B$820=K$1),0),3)</f>
        <v>6</v>
      </c>
      <c r="L34">
        <f t="array" ref="L34">INDEX($A$2:$C$820,MATCH(1,($A$2:$A$820=$F34)*($B$2:$B$820=L$1),0),3)</f>
        <v>7.5</v>
      </c>
      <c r="M34">
        <f t="array" ref="M34">INDEX($A$2:$C$820,MATCH(1,($A$2:$A$820=$F34)*($B$2:$B$820=M$1),0),3)</f>
        <v>6</v>
      </c>
      <c r="N34" t="e">
        <f t="array" ref="N34">INDEX($A$2:$C$820,MATCH(1,($A$2:$A$820=$F34)*($B$2:$B$820=N$1),0),3)</f>
        <v>#N/A</v>
      </c>
      <c r="O34">
        <f t="array" ref="O34">INDEX($A$2:$C$820,MATCH(1,($A$2:$A$820=$F34)*($B$2:$B$820=O$1),0),3)</f>
        <v>7.5</v>
      </c>
    </row>
    <row r="35" spans="1:15" x14ac:dyDescent="0.25">
      <c r="A35" s="9">
        <v>36</v>
      </c>
      <c r="B35" s="14" t="s">
        <v>556</v>
      </c>
      <c r="C35" s="15">
        <v>9</v>
      </c>
      <c r="F35" s="9">
        <v>334</v>
      </c>
      <c r="G35">
        <f t="array" ref="G35">INDEX($A$2:$C$820,MATCH(1,($A$2:$A$820=$F35)*($B$2:$B$820=G$1),0),3)</f>
        <v>9</v>
      </c>
      <c r="H35">
        <f t="array" ref="H35">INDEX($A$2:$C$820,MATCH(1,($A$2:$A$820=$F35)*($B$2:$B$820=H$1),0),3)</f>
        <v>12</v>
      </c>
      <c r="I35" t="str">
        <f t="array" ref="I35">INDEX($A$2:$C$820,MATCH(1,($A$2:$A$820=$F35)*($B$2:$B$820=I$1),0),3)</f>
        <v>3</v>
      </c>
      <c r="J35" t="str">
        <f t="array" ref="J35">INDEX($A$2:$C$820,MATCH(1,($A$2:$A$820=$F35)*($B$2:$B$820=J$1),0),3)</f>
        <v>3</v>
      </c>
      <c r="K35">
        <f t="array" ref="K35">INDEX($A$2:$C$820,MATCH(1,($A$2:$A$820=$F35)*($B$2:$B$820=K$1),0),3)</f>
        <v>7.5</v>
      </c>
      <c r="L35">
        <f t="array" ref="L35">INDEX($A$2:$C$820,MATCH(1,($A$2:$A$820=$F35)*($B$2:$B$820=L$1),0),3)</f>
        <v>10.5</v>
      </c>
      <c r="M35">
        <f t="array" ref="M35">INDEX($A$2:$C$820,MATCH(1,($A$2:$A$820=$F35)*($B$2:$B$820=M$1),0),3)</f>
        <v>8</v>
      </c>
      <c r="N35">
        <f t="array" ref="N35">INDEX($A$2:$C$820,MATCH(1,($A$2:$A$820=$F35)*($B$2:$B$820=N$1),0),3)</f>
        <v>12</v>
      </c>
      <c r="O35">
        <f t="array" ref="O35">INDEX($A$2:$C$820,MATCH(1,($A$2:$A$820=$F35)*($B$2:$B$820=O$1),0),3)</f>
        <v>10.5</v>
      </c>
    </row>
    <row r="36" spans="1:15" x14ac:dyDescent="0.25">
      <c r="A36" s="9">
        <v>36</v>
      </c>
      <c r="B36" s="14" t="s">
        <v>570</v>
      </c>
      <c r="C36" s="15">
        <v>6</v>
      </c>
      <c r="F36" s="9">
        <v>369</v>
      </c>
      <c r="G36">
        <f t="array" ref="G36">INDEX($A$2:$C$820,MATCH(1,($A$2:$A$820=$F36)*($B$2:$B$820=G$1),0),3)</f>
        <v>10.5</v>
      </c>
      <c r="H36">
        <f t="array" ref="H36">INDEX($A$2:$C$820,MATCH(1,($A$2:$A$820=$F36)*($B$2:$B$820=H$1),0),3)</f>
        <v>12</v>
      </c>
      <c r="I36" t="str">
        <f t="array" ref="I36">INDEX($A$2:$C$820,MATCH(1,($A$2:$A$820=$F36)*($B$2:$B$820=I$1),0),3)</f>
        <v>2.5</v>
      </c>
      <c r="J36" t="str">
        <f t="array" ref="J36">INDEX($A$2:$C$820,MATCH(1,($A$2:$A$820=$F36)*($B$2:$B$820=J$1),0),3)</f>
        <v>2.5</v>
      </c>
      <c r="K36">
        <f t="array" ref="K36">INDEX($A$2:$C$820,MATCH(1,($A$2:$A$820=$F36)*($B$2:$B$820=K$1),0),3)</f>
        <v>10.5</v>
      </c>
      <c r="L36">
        <f t="array" ref="L36">INDEX($A$2:$C$820,MATCH(1,($A$2:$A$820=$F36)*($B$2:$B$820=L$1),0),3)</f>
        <v>9</v>
      </c>
      <c r="M36">
        <f t="array" ref="M36">INDEX($A$2:$C$820,MATCH(1,($A$2:$A$820=$F36)*($B$2:$B$820=M$1),0),3)</f>
        <v>8</v>
      </c>
      <c r="N36">
        <f t="array" ref="N36">INDEX($A$2:$C$820,MATCH(1,($A$2:$A$820=$F36)*($B$2:$B$820=N$1),0),3)</f>
        <v>7.5</v>
      </c>
      <c r="O36">
        <f t="array" ref="O36">INDEX($A$2:$C$820,MATCH(1,($A$2:$A$820=$F36)*($B$2:$B$820=O$1),0),3)</f>
        <v>12</v>
      </c>
    </row>
    <row r="37" spans="1:15" x14ac:dyDescent="0.25">
      <c r="A37" s="9">
        <v>36</v>
      </c>
      <c r="B37" s="14" t="s">
        <v>569</v>
      </c>
      <c r="C37" s="15">
        <v>3</v>
      </c>
      <c r="F37" s="9">
        <v>396</v>
      </c>
      <c r="G37">
        <f t="array" ref="G37">INDEX($A$2:$C$820,MATCH(1,($A$2:$A$820=$F37)*($B$2:$B$820=G$1),0),3)</f>
        <v>3</v>
      </c>
      <c r="H37">
        <f t="array" ref="H37">INDEX($A$2:$C$820,MATCH(1,($A$2:$A$820=$F37)*($B$2:$B$820=H$1),0),3)</f>
        <v>10.5</v>
      </c>
      <c r="I37" t="str">
        <f t="array" ref="I37">INDEX($A$2:$C$820,MATCH(1,($A$2:$A$820=$F37)*($B$2:$B$820=I$1),0),3)</f>
        <v>2</v>
      </c>
      <c r="J37" t="str">
        <f t="array" ref="J37">INDEX($A$2:$C$820,MATCH(1,($A$2:$A$820=$F37)*($B$2:$B$820=J$1),0),3)</f>
        <v>2</v>
      </c>
      <c r="K37">
        <f t="array" ref="K37">INDEX($A$2:$C$820,MATCH(1,($A$2:$A$820=$F37)*($B$2:$B$820=K$1),0),3)</f>
        <v>10.5</v>
      </c>
      <c r="L37">
        <f t="array" ref="L37">INDEX($A$2:$C$820,MATCH(1,($A$2:$A$820=$F37)*($B$2:$B$820=L$1),0),3)</f>
        <v>6</v>
      </c>
      <c r="M37">
        <f t="array" ref="M37">INDEX($A$2:$C$820,MATCH(1,($A$2:$A$820=$F37)*($B$2:$B$820=M$1),0),3)</f>
        <v>7</v>
      </c>
      <c r="N37">
        <f t="array" ref="N37">INDEX($A$2:$C$820,MATCH(1,($A$2:$A$820=$F37)*($B$2:$B$820=N$1),0),3)</f>
        <v>6</v>
      </c>
      <c r="O37">
        <f t="array" ref="O37">INDEX($A$2:$C$820,MATCH(1,($A$2:$A$820=$F37)*($B$2:$B$820=O$1),0),3)</f>
        <v>9</v>
      </c>
    </row>
    <row r="38" spans="1:15" x14ac:dyDescent="0.25">
      <c r="A38" s="9">
        <v>39</v>
      </c>
      <c r="B38" s="14" t="s">
        <v>575</v>
      </c>
      <c r="C38" s="15" t="s">
        <v>580</v>
      </c>
      <c r="F38" s="9">
        <v>400</v>
      </c>
      <c r="G38">
        <f t="array" ref="G38">INDEX($A$2:$C$820,MATCH(1,($A$2:$A$820=$F38)*($B$2:$B$820=G$1),0),3)</f>
        <v>7.5</v>
      </c>
      <c r="H38">
        <f t="array" ref="H38">INDEX($A$2:$C$820,MATCH(1,($A$2:$A$820=$F38)*($B$2:$B$820=H$1),0),3)</f>
        <v>10.5</v>
      </c>
      <c r="I38" t="str">
        <f t="array" ref="I38">INDEX($A$2:$C$820,MATCH(1,($A$2:$A$820=$F38)*($B$2:$B$820=I$1),0),3)</f>
        <v>2.5</v>
      </c>
      <c r="J38" t="str">
        <f t="array" ref="J38">INDEX($A$2:$C$820,MATCH(1,($A$2:$A$820=$F38)*($B$2:$B$820=J$1),0),3)</f>
        <v>2.5</v>
      </c>
      <c r="K38">
        <f t="array" ref="K38">INDEX($A$2:$C$820,MATCH(1,($A$2:$A$820=$F38)*($B$2:$B$820=K$1),0),3)</f>
        <v>6</v>
      </c>
      <c r="L38">
        <f t="array" ref="L38">INDEX($A$2:$C$820,MATCH(1,($A$2:$A$820=$F38)*($B$2:$B$820=L$1),0),3)</f>
        <v>7.5</v>
      </c>
      <c r="M38">
        <f t="array" ref="M38">INDEX($A$2:$C$820,MATCH(1,($A$2:$A$820=$F38)*($B$2:$B$820=M$1),0),3)</f>
        <v>7</v>
      </c>
      <c r="N38">
        <f t="array" ref="N38">INDEX($A$2:$C$820,MATCH(1,($A$2:$A$820=$F38)*($B$2:$B$820=N$1),0),3)</f>
        <v>7.5</v>
      </c>
      <c r="O38">
        <f t="array" ref="O38">INDEX($A$2:$C$820,MATCH(1,($A$2:$A$820=$F38)*($B$2:$B$820=O$1),0),3)</f>
        <v>10.5</v>
      </c>
    </row>
    <row r="39" spans="1:15" x14ac:dyDescent="0.25">
      <c r="A39" s="9">
        <v>39</v>
      </c>
      <c r="B39" s="14" t="s">
        <v>576</v>
      </c>
      <c r="C39" s="15" t="s">
        <v>580</v>
      </c>
      <c r="F39" s="9">
        <v>405</v>
      </c>
      <c r="G39">
        <f t="array" ref="G39">INDEX($A$2:$C$820,MATCH(1,($A$2:$A$820=$F39)*($B$2:$B$820=G$1),0),3)</f>
        <v>6</v>
      </c>
      <c r="H39">
        <f t="array" ref="H39">INDEX($A$2:$C$820,MATCH(1,($A$2:$A$820=$F39)*($B$2:$B$820=H$1),0),3)</f>
        <v>10.5</v>
      </c>
      <c r="I39" t="str">
        <f t="array" ref="I39">INDEX($A$2:$C$820,MATCH(1,($A$2:$A$820=$F39)*($B$2:$B$820=I$1),0),3)</f>
        <v>2.5</v>
      </c>
      <c r="J39" t="str">
        <f t="array" ref="J39">INDEX($A$2:$C$820,MATCH(1,($A$2:$A$820=$F39)*($B$2:$B$820=J$1),0),3)</f>
        <v>2.5</v>
      </c>
      <c r="K39">
        <f t="array" ref="K39">INDEX($A$2:$C$820,MATCH(1,($A$2:$A$820=$F39)*($B$2:$B$820=K$1),0),3)</f>
        <v>6</v>
      </c>
      <c r="L39">
        <f t="array" ref="L39">INDEX($A$2:$C$820,MATCH(1,($A$2:$A$820=$F39)*($B$2:$B$820=L$1),0),3)</f>
        <v>7.5</v>
      </c>
      <c r="M39">
        <f t="array" ref="M39">INDEX($A$2:$C$820,MATCH(1,($A$2:$A$820=$F39)*($B$2:$B$820=M$1),0),3)</f>
        <v>7</v>
      </c>
      <c r="N39">
        <f t="array" ref="N39">INDEX($A$2:$C$820,MATCH(1,($A$2:$A$820=$F39)*($B$2:$B$820=N$1),0),3)</f>
        <v>6</v>
      </c>
      <c r="O39">
        <f t="array" ref="O39">INDEX($A$2:$C$820,MATCH(1,($A$2:$A$820=$F39)*($B$2:$B$820=O$1),0),3)</f>
        <v>10.5</v>
      </c>
    </row>
    <row r="40" spans="1:15" x14ac:dyDescent="0.25">
      <c r="A40" s="9">
        <v>39</v>
      </c>
      <c r="B40" s="14" t="s">
        <v>574</v>
      </c>
      <c r="C40" s="15">
        <v>7.5</v>
      </c>
      <c r="F40" s="9">
        <v>410</v>
      </c>
      <c r="G40">
        <f t="array" ref="G40">INDEX($A$2:$C$820,MATCH(1,($A$2:$A$820=$F40)*($B$2:$B$820=G$1),0),3)</f>
        <v>3</v>
      </c>
      <c r="H40">
        <f t="array" ref="H40">INDEX($A$2:$C$820,MATCH(1,($A$2:$A$820=$F40)*($B$2:$B$820=H$1),0),3)</f>
        <v>10.5</v>
      </c>
      <c r="I40" t="str">
        <f t="array" ref="I40">INDEX($A$2:$C$820,MATCH(1,($A$2:$A$820=$F40)*($B$2:$B$820=I$1),0),3)</f>
        <v>1</v>
      </c>
      <c r="J40" t="str">
        <f t="array" ref="J40">INDEX($A$2:$C$820,MATCH(1,($A$2:$A$820=$F40)*($B$2:$B$820=J$1),0),3)</f>
        <v>1</v>
      </c>
      <c r="K40">
        <f t="array" ref="K40">INDEX($A$2:$C$820,MATCH(1,($A$2:$A$820=$F40)*($B$2:$B$820=K$1),0),3)</f>
        <v>6</v>
      </c>
      <c r="L40">
        <f t="array" ref="L40">INDEX($A$2:$C$820,MATCH(1,($A$2:$A$820=$F40)*($B$2:$B$820=L$1),0),3)</f>
        <v>6</v>
      </c>
      <c r="M40">
        <f t="array" ref="M40">INDEX($A$2:$C$820,MATCH(1,($A$2:$A$820=$F40)*($B$2:$B$820=M$1),0),3)</f>
        <v>7</v>
      </c>
      <c r="N40">
        <f t="array" ref="N40">INDEX($A$2:$C$820,MATCH(1,($A$2:$A$820=$F40)*($B$2:$B$820=N$1),0),3)</f>
        <v>6</v>
      </c>
      <c r="O40">
        <f t="array" ref="O40">INDEX($A$2:$C$820,MATCH(1,($A$2:$A$820=$F40)*($B$2:$B$820=O$1),0),3)</f>
        <v>3</v>
      </c>
    </row>
    <row r="41" spans="1:15" x14ac:dyDescent="0.25">
      <c r="A41" s="9">
        <v>39</v>
      </c>
      <c r="B41" s="14" t="s">
        <v>573</v>
      </c>
      <c r="C41" s="15">
        <v>7.5</v>
      </c>
      <c r="F41" s="9">
        <v>414</v>
      </c>
      <c r="G41">
        <f t="array" ref="G41">INDEX($A$2:$C$820,MATCH(1,($A$2:$A$820=$F41)*($B$2:$B$820=G$1),0),3)</f>
        <v>3</v>
      </c>
      <c r="H41">
        <f t="array" ref="H41">INDEX($A$2:$C$820,MATCH(1,($A$2:$A$820=$F41)*($B$2:$B$820=H$1),0),3)</f>
        <v>10.5</v>
      </c>
      <c r="I41" t="str">
        <f t="array" ref="I41">INDEX($A$2:$C$820,MATCH(1,($A$2:$A$820=$F41)*($B$2:$B$820=I$1),0),3)</f>
        <v>1</v>
      </c>
      <c r="J41" t="str">
        <f t="array" ref="J41">INDEX($A$2:$C$820,MATCH(1,($A$2:$A$820=$F41)*($B$2:$B$820=J$1),0),3)</f>
        <v>1</v>
      </c>
      <c r="K41">
        <f t="array" ref="K41">INDEX($A$2:$C$820,MATCH(1,($A$2:$A$820=$F41)*($B$2:$B$820=K$1),0),3)</f>
        <v>6</v>
      </c>
      <c r="L41">
        <f t="array" ref="L41">INDEX($A$2:$C$820,MATCH(1,($A$2:$A$820=$F41)*($B$2:$B$820=L$1),0),3)</f>
        <v>7.5</v>
      </c>
      <c r="M41">
        <f t="array" ref="M41">INDEX($A$2:$C$820,MATCH(1,($A$2:$A$820=$F41)*($B$2:$B$820=M$1),0),3)</f>
        <v>7</v>
      </c>
      <c r="N41">
        <f t="array" ref="N41">INDEX($A$2:$C$820,MATCH(1,($A$2:$A$820=$F41)*($B$2:$B$820=N$1),0),3)</f>
        <v>6</v>
      </c>
      <c r="O41">
        <f t="array" ref="O41">INDEX($A$2:$C$820,MATCH(1,($A$2:$A$820=$F41)*($B$2:$B$820=O$1),0),3)</f>
        <v>7.5</v>
      </c>
    </row>
    <row r="42" spans="1:15" x14ac:dyDescent="0.25">
      <c r="A42" s="9">
        <v>39</v>
      </c>
      <c r="B42" s="14" t="s">
        <v>572</v>
      </c>
      <c r="C42" s="15">
        <v>7</v>
      </c>
      <c r="F42" s="9">
        <v>421</v>
      </c>
      <c r="G42">
        <f t="array" ref="G42">INDEX($A$2:$C$820,MATCH(1,($A$2:$A$820=$F42)*($B$2:$B$820=G$1),0),3)</f>
        <v>7.5</v>
      </c>
      <c r="H42">
        <f t="array" ref="H42">INDEX($A$2:$C$820,MATCH(1,($A$2:$A$820=$F42)*($B$2:$B$820=H$1),0),3)</f>
        <v>12</v>
      </c>
      <c r="I42" t="str">
        <f t="array" ref="I42">INDEX($A$2:$C$820,MATCH(1,($A$2:$A$820=$F42)*($B$2:$B$820=I$1),0),3)</f>
        <v>2</v>
      </c>
      <c r="J42" t="str">
        <f t="array" ref="J42">INDEX($A$2:$C$820,MATCH(1,($A$2:$A$820=$F42)*($B$2:$B$820=J$1),0),3)</f>
        <v>2</v>
      </c>
      <c r="K42">
        <f t="array" ref="K42">INDEX($A$2:$C$820,MATCH(1,($A$2:$A$820=$F42)*($B$2:$B$820=K$1),0),3)</f>
        <v>7.5</v>
      </c>
      <c r="L42">
        <f t="array" ref="L42">INDEX($A$2:$C$820,MATCH(1,($A$2:$A$820=$F42)*($B$2:$B$820=L$1),0),3)</f>
        <v>7.5</v>
      </c>
      <c r="M42">
        <f t="array" ref="M42">INDEX($A$2:$C$820,MATCH(1,($A$2:$A$820=$F42)*($B$2:$B$820=M$1),0),3)</f>
        <v>8</v>
      </c>
      <c r="N42">
        <f t="array" ref="N42">INDEX($A$2:$C$820,MATCH(1,($A$2:$A$820=$F42)*($B$2:$B$820=N$1),0),3)</f>
        <v>7.5</v>
      </c>
      <c r="O42">
        <f t="array" ref="O42">INDEX($A$2:$C$820,MATCH(1,($A$2:$A$820=$F42)*($B$2:$B$820=O$1),0),3)</f>
        <v>7.5</v>
      </c>
    </row>
    <row r="43" spans="1:15" x14ac:dyDescent="0.25">
      <c r="A43" s="9">
        <v>39</v>
      </c>
      <c r="B43" s="14" t="s">
        <v>571</v>
      </c>
      <c r="C43" s="15">
        <v>10.5</v>
      </c>
      <c r="F43" s="9">
        <v>423</v>
      </c>
      <c r="G43">
        <f t="array" ref="G43">INDEX($A$2:$C$820,MATCH(1,($A$2:$A$820=$F43)*($B$2:$B$820=G$1),0),3)</f>
        <v>9</v>
      </c>
      <c r="H43">
        <f t="array" ref="H43">INDEX($A$2:$C$820,MATCH(1,($A$2:$A$820=$F43)*($B$2:$B$820=H$1),0),3)</f>
        <v>10.5</v>
      </c>
      <c r="I43">
        <f t="array" ref="I43">INDEX($A$2:$C$820,MATCH(1,($A$2:$A$820=$F43)*($B$2:$B$820=I$1),0),3)</f>
        <v>12</v>
      </c>
      <c r="J43">
        <f t="array" ref="J43">INDEX($A$2:$C$820,MATCH(1,($A$2:$A$820=$F43)*($B$2:$B$820=J$1),0),3)</f>
        <v>0</v>
      </c>
      <c r="K43">
        <f t="array" ref="K43">INDEX($A$2:$C$820,MATCH(1,($A$2:$A$820=$F43)*($B$2:$B$820=K$1),0),3)</f>
        <v>12</v>
      </c>
      <c r="L43">
        <f t="array" ref="L43">INDEX($A$2:$C$820,MATCH(1,($A$2:$A$820=$F43)*($B$2:$B$820=L$1),0),3)</f>
        <v>9</v>
      </c>
      <c r="M43">
        <f t="array" ref="M43">INDEX($A$2:$C$820,MATCH(1,($A$2:$A$820=$F43)*($B$2:$B$820=M$1),0),3)</f>
        <v>7</v>
      </c>
      <c r="N43" t="e">
        <f t="array" ref="N43">INDEX($A$2:$C$820,MATCH(1,($A$2:$A$820=$F43)*($B$2:$B$820=N$1),0),3)</f>
        <v>#N/A</v>
      </c>
      <c r="O43">
        <f t="array" ref="O43">INDEX($A$2:$C$820,MATCH(1,($A$2:$A$820=$F43)*($B$2:$B$820=O$1),0),3)</f>
        <v>10.5</v>
      </c>
    </row>
    <row r="44" spans="1:15" x14ac:dyDescent="0.25">
      <c r="A44" s="9">
        <v>39</v>
      </c>
      <c r="B44" s="14" t="s">
        <v>556</v>
      </c>
      <c r="C44" s="15">
        <v>6</v>
      </c>
      <c r="F44" s="9">
        <v>432</v>
      </c>
      <c r="G44">
        <f t="array" ref="G44">INDEX($A$2:$C$820,MATCH(1,($A$2:$A$820=$F44)*($B$2:$B$820=G$1),0),3)</f>
        <v>6</v>
      </c>
      <c r="H44" t="e">
        <f t="array" ref="H44">INDEX($A$2:$C$820,MATCH(1,($A$2:$A$820=$F44)*($B$2:$B$820=H$1),0),3)</f>
        <v>#N/A</v>
      </c>
      <c r="I44">
        <f t="array" ref="I44">INDEX($A$2:$C$820,MATCH(1,($A$2:$A$820=$F44)*($B$2:$B$820=I$1),0),3)</f>
        <v>12</v>
      </c>
      <c r="J44">
        <f t="array" ref="J44">INDEX($A$2:$C$820,MATCH(1,($A$2:$A$820=$F44)*($B$2:$B$820=J$1),0),3)</f>
        <v>0</v>
      </c>
      <c r="K44">
        <f t="array" ref="K44">INDEX($A$2:$C$820,MATCH(1,($A$2:$A$820=$F44)*($B$2:$B$820=K$1),0),3)</f>
        <v>7.5</v>
      </c>
      <c r="L44">
        <f t="array" ref="L44">INDEX($A$2:$C$820,MATCH(1,($A$2:$A$820=$F44)*($B$2:$B$820=L$1),0),3)</f>
        <v>9</v>
      </c>
      <c r="M44">
        <f t="array" ref="M44">INDEX($A$2:$C$820,MATCH(1,($A$2:$A$820=$F44)*($B$2:$B$820=M$1),0),3)</f>
        <v>8</v>
      </c>
      <c r="N44">
        <f t="array" ref="N44">INDEX($A$2:$C$820,MATCH(1,($A$2:$A$820=$F44)*($B$2:$B$820=N$1),0),3)</f>
        <v>7.5</v>
      </c>
      <c r="O44">
        <f t="array" ref="O44">INDEX($A$2:$C$820,MATCH(1,($A$2:$A$820=$F44)*($B$2:$B$820=O$1),0),3)</f>
        <v>12</v>
      </c>
    </row>
    <row r="45" spans="1:15" x14ac:dyDescent="0.25">
      <c r="A45" s="9">
        <v>39</v>
      </c>
      <c r="B45" s="14" t="s">
        <v>570</v>
      </c>
      <c r="C45" s="15">
        <v>10.5</v>
      </c>
      <c r="F45" s="9">
        <v>461</v>
      </c>
      <c r="G45">
        <f t="array" ref="G45">INDEX($A$2:$C$820,MATCH(1,($A$2:$A$820=$F45)*($B$2:$B$820=G$1),0),3)</f>
        <v>3</v>
      </c>
      <c r="H45">
        <f t="array" ref="H45">INDEX($A$2:$C$820,MATCH(1,($A$2:$A$820=$F45)*($B$2:$B$820=H$1),0),3)</f>
        <v>10.5</v>
      </c>
      <c r="I45" t="str">
        <f t="array" ref="I45">INDEX($A$2:$C$820,MATCH(1,($A$2:$A$820=$F45)*($B$2:$B$820=I$1),0),3)</f>
        <v>2</v>
      </c>
      <c r="J45" t="str">
        <f t="array" ref="J45">INDEX($A$2:$C$820,MATCH(1,($A$2:$A$820=$F45)*($B$2:$B$820=J$1),0),3)</f>
        <v>2</v>
      </c>
      <c r="K45">
        <f t="array" ref="K45">INDEX($A$2:$C$820,MATCH(1,($A$2:$A$820=$F45)*($B$2:$B$820=K$1),0),3)</f>
        <v>6</v>
      </c>
      <c r="L45">
        <f t="array" ref="L45">INDEX($A$2:$C$820,MATCH(1,($A$2:$A$820=$F45)*($B$2:$B$820=L$1),0),3)</f>
        <v>6</v>
      </c>
      <c r="M45">
        <f t="array" ref="M45">INDEX($A$2:$C$820,MATCH(1,($A$2:$A$820=$F45)*($B$2:$B$820=M$1),0),3)</f>
        <v>6</v>
      </c>
      <c r="N45">
        <f t="array" ref="N45">INDEX($A$2:$C$820,MATCH(1,($A$2:$A$820=$F45)*($B$2:$B$820=N$1),0),3)</f>
        <v>6</v>
      </c>
      <c r="O45">
        <f t="array" ref="O45">INDEX($A$2:$C$820,MATCH(1,($A$2:$A$820=$F45)*($B$2:$B$820=O$1),0),3)</f>
        <v>10.5</v>
      </c>
    </row>
    <row r="46" spans="1:15" x14ac:dyDescent="0.25">
      <c r="A46" s="9">
        <v>39</v>
      </c>
      <c r="B46" s="14" t="s">
        <v>569</v>
      </c>
      <c r="C46" s="15">
        <v>6</v>
      </c>
      <c r="F46" s="9">
        <v>462</v>
      </c>
      <c r="G46">
        <f t="array" ref="G46">INDEX($A$2:$C$820,MATCH(1,($A$2:$A$820=$F46)*($B$2:$B$820=G$1),0),3)</f>
        <v>3</v>
      </c>
      <c r="H46">
        <f t="array" ref="H46">INDEX($A$2:$C$820,MATCH(1,($A$2:$A$820=$F46)*($B$2:$B$820=H$1),0),3)</f>
        <v>9</v>
      </c>
      <c r="I46" t="str">
        <f t="array" ref="I46">INDEX($A$2:$C$820,MATCH(1,($A$2:$A$820=$F46)*($B$2:$B$820=I$1),0),3)</f>
        <v>1</v>
      </c>
      <c r="J46" t="str">
        <f t="array" ref="J46">INDEX($A$2:$C$820,MATCH(1,($A$2:$A$820=$F46)*($B$2:$B$820=J$1),0),3)</f>
        <v>1</v>
      </c>
      <c r="K46">
        <f t="array" ref="K46">INDEX($A$2:$C$820,MATCH(1,($A$2:$A$820=$F46)*($B$2:$B$820=K$1),0),3)</f>
        <v>6</v>
      </c>
      <c r="L46">
        <f t="array" ref="L46">INDEX($A$2:$C$820,MATCH(1,($A$2:$A$820=$F46)*($B$2:$B$820=L$1),0),3)</f>
        <v>6</v>
      </c>
      <c r="M46">
        <f t="array" ref="M46">INDEX($A$2:$C$820,MATCH(1,($A$2:$A$820=$F46)*($B$2:$B$820=M$1),0),3)</f>
        <v>8</v>
      </c>
      <c r="N46">
        <f t="array" ref="N46">INDEX($A$2:$C$820,MATCH(1,($A$2:$A$820=$F46)*($B$2:$B$820=N$1),0),3)</f>
        <v>6</v>
      </c>
      <c r="O46">
        <f t="array" ref="O46">INDEX($A$2:$C$820,MATCH(1,($A$2:$A$820=$F46)*($B$2:$B$820=O$1),0),3)</f>
        <v>12</v>
      </c>
    </row>
    <row r="47" spans="1:15" x14ac:dyDescent="0.25">
      <c r="A47" s="9">
        <v>62</v>
      </c>
      <c r="B47" s="14" t="s">
        <v>575</v>
      </c>
      <c r="C47" s="15" t="s">
        <v>578</v>
      </c>
      <c r="F47" s="9">
        <v>491</v>
      </c>
      <c r="G47">
        <f t="array" ref="G47">INDEX($A$2:$C$820,MATCH(1,($A$2:$A$820=$F47)*($B$2:$B$820=G$1),0),3)</f>
        <v>12</v>
      </c>
      <c r="H47" t="e">
        <f t="array" ref="H47">INDEX($A$2:$C$820,MATCH(1,($A$2:$A$820=$F47)*($B$2:$B$820=H$1),0),3)</f>
        <v>#N/A</v>
      </c>
      <c r="I47">
        <f t="array" ref="I47">INDEX($A$2:$C$820,MATCH(1,($A$2:$A$820=$F47)*($B$2:$B$820=I$1),0),3)</f>
        <v>12</v>
      </c>
      <c r="J47">
        <f t="array" ref="J47">INDEX($A$2:$C$820,MATCH(1,($A$2:$A$820=$F47)*($B$2:$B$820=J$1),0),3)</f>
        <v>7.5</v>
      </c>
      <c r="K47">
        <f t="array" ref="K47">INDEX($A$2:$C$820,MATCH(1,($A$2:$A$820=$F47)*($B$2:$B$820=K$1),0),3)</f>
        <v>12</v>
      </c>
      <c r="L47">
        <f t="array" ref="L47">INDEX($A$2:$C$820,MATCH(1,($A$2:$A$820=$F47)*($B$2:$B$820=L$1),0),3)</f>
        <v>12</v>
      </c>
      <c r="M47">
        <f t="array" ref="M47">INDEX($A$2:$C$820,MATCH(1,($A$2:$A$820=$F47)*($B$2:$B$820=M$1),0),3)</f>
        <v>8</v>
      </c>
      <c r="N47" t="e">
        <f t="array" ref="N47">INDEX($A$2:$C$820,MATCH(1,($A$2:$A$820=$F47)*($B$2:$B$820=N$1),0),3)</f>
        <v>#N/A</v>
      </c>
      <c r="O47">
        <f t="array" ref="O47">INDEX($A$2:$C$820,MATCH(1,($A$2:$A$820=$F47)*($B$2:$B$820=O$1),0),3)</f>
        <v>12</v>
      </c>
    </row>
    <row r="48" spans="1:15" x14ac:dyDescent="0.25">
      <c r="A48" s="9">
        <v>62</v>
      </c>
      <c r="B48" s="14" t="s">
        <v>576</v>
      </c>
      <c r="C48" s="15" t="s">
        <v>578</v>
      </c>
      <c r="F48" s="9">
        <v>501</v>
      </c>
      <c r="G48">
        <f t="array" ref="G48">INDEX($A$2:$C$820,MATCH(1,($A$2:$A$820=$F48)*($B$2:$B$820=G$1),0),3)</f>
        <v>7.5</v>
      </c>
      <c r="H48">
        <f t="array" ref="H48">INDEX($A$2:$C$820,MATCH(1,($A$2:$A$820=$F48)*($B$2:$B$820=H$1),0),3)</f>
        <v>10.5</v>
      </c>
      <c r="I48">
        <f t="array" ref="I48">INDEX($A$2:$C$820,MATCH(1,($A$2:$A$820=$F48)*($B$2:$B$820=I$1),0),3)</f>
        <v>12</v>
      </c>
      <c r="J48">
        <f t="array" ref="J48">INDEX($A$2:$C$820,MATCH(1,($A$2:$A$820=$F48)*($B$2:$B$820=J$1),0),3)</f>
        <v>0</v>
      </c>
      <c r="K48">
        <f t="array" ref="K48">INDEX($A$2:$C$820,MATCH(1,($A$2:$A$820=$F48)*($B$2:$B$820=K$1),0),3)</f>
        <v>12</v>
      </c>
      <c r="L48">
        <f t="array" ref="L48">INDEX($A$2:$C$820,MATCH(1,($A$2:$A$820=$F48)*($B$2:$B$820=L$1),0),3)</f>
        <v>7.5</v>
      </c>
      <c r="M48">
        <f t="array" ref="M48">INDEX($A$2:$C$820,MATCH(1,($A$2:$A$820=$F48)*($B$2:$B$820=M$1),0),3)</f>
        <v>8</v>
      </c>
      <c r="N48" t="e">
        <f t="array" ref="N48">INDEX($A$2:$C$820,MATCH(1,($A$2:$A$820=$F48)*($B$2:$B$820=N$1),0),3)</f>
        <v>#N/A</v>
      </c>
      <c r="O48">
        <f t="array" ref="O48">INDEX($A$2:$C$820,MATCH(1,($A$2:$A$820=$F48)*($B$2:$B$820=O$1),0),3)</f>
        <v>10.5</v>
      </c>
    </row>
    <row r="49" spans="1:15" x14ac:dyDescent="0.25">
      <c r="A49" s="9">
        <v>62</v>
      </c>
      <c r="B49" s="14" t="s">
        <v>574</v>
      </c>
      <c r="C49" s="15">
        <v>7.5</v>
      </c>
      <c r="F49" s="9">
        <v>511</v>
      </c>
      <c r="G49">
        <f t="array" ref="G49">INDEX($A$2:$C$820,MATCH(1,($A$2:$A$820=$F49)*($B$2:$B$820=G$1),0),3)</f>
        <v>6</v>
      </c>
      <c r="H49" t="e">
        <f t="array" ref="H49">INDEX($A$2:$C$820,MATCH(1,($A$2:$A$820=$F49)*($B$2:$B$820=H$1),0),3)</f>
        <v>#N/A</v>
      </c>
      <c r="I49">
        <f t="array" ref="I49">INDEX($A$2:$C$820,MATCH(1,($A$2:$A$820=$F49)*($B$2:$B$820=I$1),0),3)</f>
        <v>10.5</v>
      </c>
      <c r="J49">
        <f t="array" ref="J49">INDEX($A$2:$C$820,MATCH(1,($A$2:$A$820=$F49)*($B$2:$B$820=J$1),0),3)</f>
        <v>0</v>
      </c>
      <c r="K49">
        <f t="array" ref="K49">INDEX($A$2:$C$820,MATCH(1,($A$2:$A$820=$F49)*($B$2:$B$820=K$1),0),3)</f>
        <v>6</v>
      </c>
      <c r="L49">
        <f t="array" ref="L49">INDEX($A$2:$C$820,MATCH(1,($A$2:$A$820=$F49)*($B$2:$B$820=L$1),0),3)</f>
        <v>6</v>
      </c>
      <c r="M49">
        <f t="array" ref="M49">INDEX($A$2:$C$820,MATCH(1,($A$2:$A$820=$F49)*($B$2:$B$820=M$1),0),3)</f>
        <v>6</v>
      </c>
      <c r="N49">
        <f t="array" ref="N49">INDEX($A$2:$C$820,MATCH(1,($A$2:$A$820=$F49)*($B$2:$B$820=N$1),0),3)</f>
        <v>6</v>
      </c>
      <c r="O49">
        <f t="array" ref="O49">INDEX($A$2:$C$820,MATCH(1,($A$2:$A$820=$F49)*($B$2:$B$820=O$1),0),3)</f>
        <v>9</v>
      </c>
    </row>
    <row r="50" spans="1:15" x14ac:dyDescent="0.25">
      <c r="A50" s="9">
        <v>62</v>
      </c>
      <c r="B50" s="14" t="s">
        <v>573</v>
      </c>
      <c r="C50" s="15">
        <v>7.5</v>
      </c>
      <c r="F50" s="9">
        <v>524</v>
      </c>
      <c r="G50">
        <f t="array" ref="G50">INDEX($A$2:$C$820,MATCH(1,($A$2:$A$820=$F50)*($B$2:$B$820=G$1),0),3)</f>
        <v>7.5</v>
      </c>
      <c r="H50">
        <f t="array" ref="H50">INDEX($A$2:$C$820,MATCH(1,($A$2:$A$820=$F50)*($B$2:$B$820=H$1),0),3)</f>
        <v>10.5</v>
      </c>
      <c r="I50">
        <f t="array" ref="I50">INDEX($A$2:$C$820,MATCH(1,($A$2:$A$820=$F50)*($B$2:$B$820=I$1),0),3)</f>
        <v>12</v>
      </c>
      <c r="J50">
        <f t="array" ref="J50">INDEX($A$2:$C$820,MATCH(1,($A$2:$A$820=$F50)*($B$2:$B$820=J$1),0),3)</f>
        <v>0</v>
      </c>
      <c r="K50">
        <f t="array" ref="K50">INDEX($A$2:$C$820,MATCH(1,($A$2:$A$820=$F50)*($B$2:$B$820=K$1),0),3)</f>
        <v>9</v>
      </c>
      <c r="L50">
        <f t="array" ref="L50">INDEX($A$2:$C$820,MATCH(1,($A$2:$A$820=$F50)*($B$2:$B$820=L$1),0),3)</f>
        <v>9</v>
      </c>
      <c r="M50">
        <f t="array" ref="M50">INDEX($A$2:$C$820,MATCH(1,($A$2:$A$820=$F50)*($B$2:$B$820=M$1),0),3)</f>
        <v>6</v>
      </c>
      <c r="N50" t="e">
        <f t="array" ref="N50">INDEX($A$2:$C$820,MATCH(1,($A$2:$A$820=$F50)*($B$2:$B$820=N$1),0),3)</f>
        <v>#N/A</v>
      </c>
      <c r="O50">
        <f t="array" ref="O50">INDEX($A$2:$C$820,MATCH(1,($A$2:$A$820=$F50)*($B$2:$B$820=O$1),0),3)</f>
        <v>9</v>
      </c>
    </row>
    <row r="51" spans="1:15" x14ac:dyDescent="0.25">
      <c r="A51" s="9">
        <v>62</v>
      </c>
      <c r="B51" s="14" t="s">
        <v>572</v>
      </c>
      <c r="C51" s="15">
        <v>8</v>
      </c>
      <c r="F51" s="9">
        <v>536</v>
      </c>
      <c r="G51">
        <f t="array" ref="G51">INDEX($A$2:$C$820,MATCH(1,($A$2:$A$820=$F51)*($B$2:$B$820=G$1),0),3)</f>
        <v>9</v>
      </c>
      <c r="H51">
        <f t="array" ref="H51">INDEX($A$2:$C$820,MATCH(1,($A$2:$A$820=$F51)*($B$2:$B$820=H$1),0),3)</f>
        <v>12</v>
      </c>
      <c r="I51" t="str">
        <f t="array" ref="I51">INDEX($A$2:$C$820,MATCH(1,($A$2:$A$820=$F51)*($B$2:$B$820=I$1),0),3)</f>
        <v>2.5</v>
      </c>
      <c r="J51" t="str">
        <f t="array" ref="J51">INDEX($A$2:$C$820,MATCH(1,($A$2:$A$820=$F51)*($B$2:$B$820=J$1),0),3)</f>
        <v>2.5</v>
      </c>
      <c r="K51">
        <f t="array" ref="K51">INDEX($A$2:$C$820,MATCH(1,($A$2:$A$820=$F51)*($B$2:$B$820=K$1),0),3)</f>
        <v>9</v>
      </c>
      <c r="L51">
        <f t="array" ref="L51">INDEX($A$2:$C$820,MATCH(1,($A$2:$A$820=$F51)*($B$2:$B$820=L$1),0),3)</f>
        <v>9</v>
      </c>
      <c r="M51">
        <f t="array" ref="M51">INDEX($A$2:$C$820,MATCH(1,($A$2:$A$820=$F51)*($B$2:$B$820=M$1),0),3)</f>
        <v>8</v>
      </c>
      <c r="N51">
        <f t="array" ref="N51">INDEX($A$2:$C$820,MATCH(1,($A$2:$A$820=$F51)*($B$2:$B$820=N$1),0),3)</f>
        <v>6</v>
      </c>
      <c r="O51">
        <f t="array" ref="O51">INDEX($A$2:$C$820,MATCH(1,($A$2:$A$820=$F51)*($B$2:$B$820=O$1),0),3)</f>
        <v>10.5</v>
      </c>
    </row>
    <row r="52" spans="1:15" x14ac:dyDescent="0.25">
      <c r="A52" s="9">
        <v>62</v>
      </c>
      <c r="B52" s="14" t="s">
        <v>571</v>
      </c>
      <c r="C52" s="15">
        <v>10.5</v>
      </c>
      <c r="F52" s="9">
        <v>554</v>
      </c>
      <c r="G52">
        <f t="array" ref="G52">INDEX($A$2:$C$820,MATCH(1,($A$2:$A$820=$F52)*($B$2:$B$820=G$1),0),3)</f>
        <v>3</v>
      </c>
      <c r="H52">
        <f t="array" ref="H52">INDEX($A$2:$C$820,MATCH(1,($A$2:$A$820=$F52)*($B$2:$B$820=H$1),0),3)</f>
        <v>10.5</v>
      </c>
      <c r="I52" t="str">
        <f t="array" ref="I52">INDEX($A$2:$C$820,MATCH(1,($A$2:$A$820=$F52)*($B$2:$B$820=I$1),0),3)</f>
        <v>1</v>
      </c>
      <c r="J52" t="str">
        <f t="array" ref="J52">INDEX($A$2:$C$820,MATCH(1,($A$2:$A$820=$F52)*($B$2:$B$820=J$1),0),3)</f>
        <v>1</v>
      </c>
      <c r="K52">
        <f t="array" ref="K52">INDEX($A$2:$C$820,MATCH(1,($A$2:$A$820=$F52)*($B$2:$B$820=K$1),0),3)</f>
        <v>3</v>
      </c>
      <c r="L52">
        <f t="array" ref="L52">INDEX($A$2:$C$820,MATCH(1,($A$2:$A$820=$F52)*($B$2:$B$820=L$1),0),3)</f>
        <v>7.5</v>
      </c>
      <c r="M52">
        <f t="array" ref="M52">INDEX($A$2:$C$820,MATCH(1,($A$2:$A$820=$F52)*($B$2:$B$820=M$1),0),3)</f>
        <v>7</v>
      </c>
      <c r="N52">
        <f t="array" ref="N52">INDEX($A$2:$C$820,MATCH(1,($A$2:$A$820=$F52)*($B$2:$B$820=N$1),0),3)</f>
        <v>6</v>
      </c>
      <c r="O52">
        <f t="array" ref="O52">INDEX($A$2:$C$820,MATCH(1,($A$2:$A$820=$F52)*($B$2:$B$820=O$1),0),3)</f>
        <v>6</v>
      </c>
    </row>
    <row r="53" spans="1:15" x14ac:dyDescent="0.25">
      <c r="A53" s="9">
        <v>62</v>
      </c>
      <c r="B53" s="14" t="s">
        <v>556</v>
      </c>
      <c r="C53" s="15">
        <v>6</v>
      </c>
      <c r="F53" s="9">
        <v>555</v>
      </c>
      <c r="G53">
        <f t="array" ref="G53">INDEX($A$2:$C$820,MATCH(1,($A$2:$A$820=$F53)*($B$2:$B$820=G$1),0),3)</f>
        <v>3</v>
      </c>
      <c r="H53">
        <f t="array" ref="H53">INDEX($A$2:$C$820,MATCH(1,($A$2:$A$820=$F53)*($B$2:$B$820=H$1),0),3)</f>
        <v>10.5</v>
      </c>
      <c r="I53">
        <f t="array" ref="I53">INDEX($A$2:$C$820,MATCH(1,($A$2:$A$820=$F53)*($B$2:$B$820=I$1),0),3)</f>
        <v>12</v>
      </c>
      <c r="J53">
        <f t="array" ref="J53">INDEX($A$2:$C$820,MATCH(1,($A$2:$A$820=$F53)*($B$2:$B$820=J$1),0),3)</f>
        <v>0</v>
      </c>
      <c r="K53">
        <f t="array" ref="K53">INDEX($A$2:$C$820,MATCH(1,($A$2:$A$820=$F53)*($B$2:$B$820=K$1),0),3)</f>
        <v>3</v>
      </c>
      <c r="L53">
        <f t="array" ref="L53">INDEX($A$2:$C$820,MATCH(1,($A$2:$A$820=$F53)*($B$2:$B$820=L$1),0),3)</f>
        <v>6</v>
      </c>
      <c r="M53">
        <f t="array" ref="M53">INDEX($A$2:$C$820,MATCH(1,($A$2:$A$820=$F53)*($B$2:$B$820=M$1),0),3)</f>
        <v>6</v>
      </c>
      <c r="N53" t="e">
        <f t="array" ref="N53">INDEX($A$2:$C$820,MATCH(1,($A$2:$A$820=$F53)*($B$2:$B$820=N$1),0),3)</f>
        <v>#N/A</v>
      </c>
      <c r="O53">
        <f t="array" ref="O53">INDEX($A$2:$C$820,MATCH(1,($A$2:$A$820=$F53)*($B$2:$B$820=O$1),0),3)</f>
        <v>3</v>
      </c>
    </row>
    <row r="54" spans="1:15" x14ac:dyDescent="0.25">
      <c r="A54" s="9">
        <v>62</v>
      </c>
      <c r="B54" s="14" t="s">
        <v>570</v>
      </c>
      <c r="C54" s="15">
        <v>7.5</v>
      </c>
      <c r="F54" s="9">
        <v>580</v>
      </c>
      <c r="G54">
        <f t="array" ref="G54">INDEX($A$2:$C$820,MATCH(1,($A$2:$A$820=$F54)*($B$2:$B$820=G$1),0),3)</f>
        <v>10.5</v>
      </c>
      <c r="H54">
        <f t="array" ref="H54">INDEX($A$2:$C$820,MATCH(1,($A$2:$A$820=$F54)*($B$2:$B$820=H$1),0),3)</f>
        <v>12</v>
      </c>
      <c r="I54" t="str">
        <f t="array" ref="I54">INDEX($A$2:$C$820,MATCH(1,($A$2:$A$820=$F54)*($B$2:$B$820=I$1),0),3)</f>
        <v>2</v>
      </c>
      <c r="J54" t="str">
        <f t="array" ref="J54">INDEX($A$2:$C$820,MATCH(1,($A$2:$A$820=$F54)*($B$2:$B$820=J$1),0),3)</f>
        <v>2</v>
      </c>
      <c r="K54">
        <f t="array" ref="K54">INDEX($A$2:$C$820,MATCH(1,($A$2:$A$820=$F54)*($B$2:$B$820=K$1),0),3)</f>
        <v>12</v>
      </c>
      <c r="L54">
        <f t="array" ref="L54">INDEX($A$2:$C$820,MATCH(1,($A$2:$A$820=$F54)*($B$2:$B$820=L$1),0),3)</f>
        <v>9</v>
      </c>
      <c r="M54">
        <f t="array" ref="M54">INDEX($A$2:$C$820,MATCH(1,($A$2:$A$820=$F54)*($B$2:$B$820=M$1),0),3)</f>
        <v>6</v>
      </c>
      <c r="N54">
        <f t="array" ref="N54">INDEX($A$2:$C$820,MATCH(1,($A$2:$A$820=$F54)*($B$2:$B$820=N$1),0),3)</f>
        <v>10.5</v>
      </c>
      <c r="O54">
        <f t="array" ref="O54">INDEX($A$2:$C$820,MATCH(1,($A$2:$A$820=$F54)*($B$2:$B$820=O$1),0),3)</f>
        <v>9</v>
      </c>
    </row>
    <row r="55" spans="1:15" x14ac:dyDescent="0.25">
      <c r="A55" s="9">
        <v>62</v>
      </c>
      <c r="B55" s="14" t="s">
        <v>569</v>
      </c>
      <c r="C55" s="15">
        <v>7.5</v>
      </c>
      <c r="F55" s="9">
        <v>610</v>
      </c>
      <c r="G55">
        <f t="array" ref="G55">INDEX($A$2:$C$820,MATCH(1,($A$2:$A$820=$F55)*($B$2:$B$820=G$1),0),3)</f>
        <v>7.5</v>
      </c>
      <c r="H55">
        <f t="array" ref="H55">INDEX($A$2:$C$820,MATCH(1,($A$2:$A$820=$F55)*($B$2:$B$820=H$1),0),3)</f>
        <v>10.5</v>
      </c>
      <c r="I55" t="str">
        <f t="array" ref="I55">INDEX($A$2:$C$820,MATCH(1,($A$2:$A$820=$F55)*($B$2:$B$820=I$1),0),3)</f>
        <v>2.5</v>
      </c>
      <c r="J55" t="str">
        <f t="array" ref="J55">INDEX($A$2:$C$820,MATCH(1,($A$2:$A$820=$F55)*($B$2:$B$820=J$1),0),3)</f>
        <v>2.5</v>
      </c>
      <c r="K55">
        <f t="array" ref="K55">INDEX($A$2:$C$820,MATCH(1,($A$2:$A$820=$F55)*($B$2:$B$820=K$1),0),3)</f>
        <v>6</v>
      </c>
      <c r="L55">
        <f t="array" ref="L55">INDEX($A$2:$C$820,MATCH(1,($A$2:$A$820=$F55)*($B$2:$B$820=L$1),0),3)</f>
        <v>6</v>
      </c>
      <c r="M55">
        <f t="array" ref="M55">INDEX($A$2:$C$820,MATCH(1,($A$2:$A$820=$F55)*($B$2:$B$820=M$1),0),3)</f>
        <v>7</v>
      </c>
      <c r="N55">
        <f t="array" ref="N55">INDEX($A$2:$C$820,MATCH(1,($A$2:$A$820=$F55)*($B$2:$B$820=N$1),0),3)</f>
        <v>6</v>
      </c>
      <c r="O55">
        <f t="array" ref="O55">INDEX($A$2:$C$820,MATCH(1,($A$2:$A$820=$F55)*($B$2:$B$820=O$1),0),3)</f>
        <v>7.5</v>
      </c>
    </row>
    <row r="56" spans="1:15" x14ac:dyDescent="0.25">
      <c r="A56" s="9">
        <v>64</v>
      </c>
      <c r="B56" s="14" t="s">
        <v>575</v>
      </c>
      <c r="C56" s="15" t="s">
        <v>581</v>
      </c>
      <c r="F56" s="9">
        <v>612</v>
      </c>
      <c r="G56">
        <f t="array" ref="G56">INDEX($A$2:$C$820,MATCH(1,($A$2:$A$820=$F56)*($B$2:$B$820=G$1),0),3)</f>
        <v>6</v>
      </c>
      <c r="H56">
        <f t="array" ref="H56">INDEX($A$2:$C$820,MATCH(1,($A$2:$A$820=$F56)*($B$2:$B$820=H$1),0),3)</f>
        <v>12</v>
      </c>
      <c r="I56" t="str">
        <f t="array" ref="I56">INDEX($A$2:$C$820,MATCH(1,($A$2:$A$820=$F56)*($B$2:$B$820=I$1),0),3)</f>
        <v>1</v>
      </c>
      <c r="J56" t="str">
        <f t="array" ref="J56">INDEX($A$2:$C$820,MATCH(1,($A$2:$A$820=$F56)*($B$2:$B$820=J$1),0),3)</f>
        <v>1</v>
      </c>
      <c r="K56">
        <f t="array" ref="K56">INDEX($A$2:$C$820,MATCH(1,($A$2:$A$820=$F56)*($B$2:$B$820=K$1),0),3)</f>
        <v>6</v>
      </c>
      <c r="L56">
        <f t="array" ref="L56">INDEX($A$2:$C$820,MATCH(1,($A$2:$A$820=$F56)*($B$2:$B$820=L$1),0),3)</f>
        <v>7.5</v>
      </c>
      <c r="M56">
        <f t="array" ref="M56">INDEX($A$2:$C$820,MATCH(1,($A$2:$A$820=$F56)*($B$2:$B$820=M$1),0),3)</f>
        <v>8</v>
      </c>
      <c r="N56">
        <f t="array" ref="N56">INDEX($A$2:$C$820,MATCH(1,($A$2:$A$820=$F56)*($B$2:$B$820=N$1),0),3)</f>
        <v>6</v>
      </c>
      <c r="O56">
        <f t="array" ref="O56">INDEX($A$2:$C$820,MATCH(1,($A$2:$A$820=$F56)*($B$2:$B$820=O$1),0),3)</f>
        <v>9</v>
      </c>
    </row>
    <row r="57" spans="1:15" x14ac:dyDescent="0.25">
      <c r="A57" s="9">
        <v>64</v>
      </c>
      <c r="B57" s="14" t="s">
        <v>576</v>
      </c>
      <c r="C57" s="15" t="s">
        <v>581</v>
      </c>
      <c r="F57" s="9">
        <v>625</v>
      </c>
      <c r="G57">
        <f t="array" ref="G57">INDEX($A$2:$C$820,MATCH(1,($A$2:$A$820=$F57)*($B$2:$B$820=G$1),0),3)</f>
        <v>3</v>
      </c>
      <c r="H57" t="e">
        <f t="array" ref="H57">INDEX($A$2:$C$820,MATCH(1,($A$2:$A$820=$F57)*($B$2:$B$820=H$1),0),3)</f>
        <v>#N/A</v>
      </c>
      <c r="I57">
        <f t="array" ref="I57">INDEX($A$2:$C$820,MATCH(1,($A$2:$A$820=$F57)*($B$2:$B$820=I$1),0),3)</f>
        <v>9</v>
      </c>
      <c r="J57">
        <f t="array" ref="J57">INDEX($A$2:$C$820,MATCH(1,($A$2:$A$820=$F57)*($B$2:$B$820=J$1),0),3)</f>
        <v>3</v>
      </c>
      <c r="K57">
        <f t="array" ref="K57">INDEX($A$2:$C$820,MATCH(1,($A$2:$A$820=$F57)*($B$2:$B$820=K$1),0),3)</f>
        <v>3</v>
      </c>
      <c r="L57">
        <f t="array" ref="L57">INDEX($A$2:$C$820,MATCH(1,($A$2:$A$820=$F57)*($B$2:$B$820=L$1),0),3)</f>
        <v>7.5</v>
      </c>
      <c r="M57">
        <f t="array" ref="M57">INDEX($A$2:$C$820,MATCH(1,($A$2:$A$820=$F57)*($B$2:$B$820=M$1),0),3)</f>
        <v>8</v>
      </c>
      <c r="N57" t="e">
        <f t="array" ref="N57">INDEX($A$2:$C$820,MATCH(1,($A$2:$A$820=$F57)*($B$2:$B$820=N$1),0),3)</f>
        <v>#N/A</v>
      </c>
      <c r="O57">
        <f t="array" ref="O57">INDEX($A$2:$C$820,MATCH(1,($A$2:$A$820=$F57)*($B$2:$B$820=O$1),0),3)</f>
        <v>9</v>
      </c>
    </row>
    <row r="58" spans="1:15" x14ac:dyDescent="0.25">
      <c r="A58" s="9">
        <v>64</v>
      </c>
      <c r="B58" s="14" t="s">
        <v>574</v>
      </c>
      <c r="C58" s="15">
        <v>6</v>
      </c>
      <c r="F58" s="9">
        <v>638</v>
      </c>
      <c r="G58">
        <f t="array" ref="G58">INDEX($A$2:$C$820,MATCH(1,($A$2:$A$820=$F58)*($B$2:$B$820=G$1),0),3)</f>
        <v>10.5</v>
      </c>
      <c r="H58">
        <f t="array" ref="H58">INDEX($A$2:$C$820,MATCH(1,($A$2:$A$820=$F58)*($B$2:$B$820=H$1),0),3)</f>
        <v>12</v>
      </c>
      <c r="I58" t="str">
        <f t="array" ref="I58">INDEX($A$2:$C$820,MATCH(1,($A$2:$A$820=$F58)*($B$2:$B$820=I$1),0),3)</f>
        <v>3</v>
      </c>
      <c r="J58" t="str">
        <f t="array" ref="J58">INDEX($A$2:$C$820,MATCH(1,($A$2:$A$820=$F58)*($B$2:$B$820=J$1),0),3)</f>
        <v>3</v>
      </c>
      <c r="K58">
        <f t="array" ref="K58">INDEX($A$2:$C$820,MATCH(1,($A$2:$A$820=$F58)*($B$2:$B$820=K$1),0),3)</f>
        <v>12</v>
      </c>
      <c r="L58">
        <f t="array" ref="L58">INDEX($A$2:$C$820,MATCH(1,($A$2:$A$820=$F58)*($B$2:$B$820=L$1),0),3)</f>
        <v>10.5</v>
      </c>
      <c r="M58">
        <f t="array" ref="M58">INDEX($A$2:$C$820,MATCH(1,($A$2:$A$820=$F58)*($B$2:$B$820=M$1),0),3)</f>
        <v>8</v>
      </c>
      <c r="N58">
        <f t="array" ref="N58">INDEX($A$2:$C$820,MATCH(1,($A$2:$A$820=$F58)*($B$2:$B$820=N$1),0),3)</f>
        <v>10.5</v>
      </c>
      <c r="O58">
        <f t="array" ref="O58">INDEX($A$2:$C$820,MATCH(1,($A$2:$A$820=$F58)*($B$2:$B$820=O$1),0),3)</f>
        <v>12</v>
      </c>
    </row>
    <row r="59" spans="1:15" x14ac:dyDescent="0.25">
      <c r="A59" s="9">
        <v>64</v>
      </c>
      <c r="B59" s="14" t="s">
        <v>573</v>
      </c>
      <c r="C59" s="15">
        <v>7.5</v>
      </c>
      <c r="F59" s="9">
        <v>643</v>
      </c>
      <c r="G59">
        <f t="array" ref="G59">INDEX($A$2:$C$820,MATCH(1,($A$2:$A$820=$F59)*($B$2:$B$820=G$1),0),3)</f>
        <v>12</v>
      </c>
      <c r="H59">
        <f t="array" ref="H59">INDEX($A$2:$C$820,MATCH(1,($A$2:$A$820=$F59)*($B$2:$B$820=H$1),0),3)</f>
        <v>12</v>
      </c>
      <c r="I59" t="str">
        <f t="array" ref="I59">INDEX($A$2:$C$820,MATCH(1,($A$2:$A$820=$F59)*($B$2:$B$820=I$1),0),3)</f>
        <v>4</v>
      </c>
      <c r="J59" t="str">
        <f t="array" ref="J59">INDEX($A$2:$C$820,MATCH(1,($A$2:$A$820=$F59)*($B$2:$B$820=J$1),0),3)</f>
        <v>4</v>
      </c>
      <c r="K59">
        <f t="array" ref="K59">INDEX($A$2:$C$820,MATCH(1,($A$2:$A$820=$F59)*($B$2:$B$820=K$1),0),3)</f>
        <v>12</v>
      </c>
      <c r="L59">
        <f t="array" ref="L59">INDEX($A$2:$C$820,MATCH(1,($A$2:$A$820=$F59)*($B$2:$B$820=L$1),0),3)</f>
        <v>12</v>
      </c>
      <c r="M59">
        <f t="array" ref="M59">INDEX($A$2:$C$820,MATCH(1,($A$2:$A$820=$F59)*($B$2:$B$820=M$1),0),3)</f>
        <v>8</v>
      </c>
      <c r="N59">
        <f t="array" ref="N59">INDEX($A$2:$C$820,MATCH(1,($A$2:$A$820=$F59)*($B$2:$B$820=N$1),0),3)</f>
        <v>10.5</v>
      </c>
      <c r="O59">
        <f t="array" ref="O59">INDEX($A$2:$C$820,MATCH(1,($A$2:$A$820=$F59)*($B$2:$B$820=O$1),0),3)</f>
        <v>12</v>
      </c>
    </row>
    <row r="60" spans="1:15" x14ac:dyDescent="0.25">
      <c r="A60" s="9">
        <v>64</v>
      </c>
      <c r="B60" s="14" t="s">
        <v>572</v>
      </c>
      <c r="C60" s="15">
        <v>7</v>
      </c>
      <c r="F60" s="9">
        <v>644</v>
      </c>
      <c r="G60">
        <f t="array" ref="G60">INDEX($A$2:$C$820,MATCH(1,($A$2:$A$820=$F60)*($B$2:$B$820=G$1),0),3)</f>
        <v>10.5</v>
      </c>
      <c r="H60">
        <f t="array" ref="H60">INDEX($A$2:$C$820,MATCH(1,($A$2:$A$820=$F60)*($B$2:$B$820=H$1),0),3)</f>
        <v>12</v>
      </c>
      <c r="I60" t="str">
        <f t="array" ref="I60">INDEX($A$2:$C$820,MATCH(1,($A$2:$A$820=$F60)*($B$2:$B$820=I$1),0),3)</f>
        <v>3</v>
      </c>
      <c r="J60" t="str">
        <f t="array" ref="J60">INDEX($A$2:$C$820,MATCH(1,($A$2:$A$820=$F60)*($B$2:$B$820=J$1),0),3)</f>
        <v>3</v>
      </c>
      <c r="K60">
        <f t="array" ref="K60">INDEX($A$2:$C$820,MATCH(1,($A$2:$A$820=$F60)*($B$2:$B$820=K$1),0),3)</f>
        <v>9</v>
      </c>
      <c r="L60">
        <f t="array" ref="L60">INDEX($A$2:$C$820,MATCH(1,($A$2:$A$820=$F60)*($B$2:$B$820=L$1),0),3)</f>
        <v>12</v>
      </c>
      <c r="M60">
        <f t="array" ref="M60">INDEX($A$2:$C$820,MATCH(1,($A$2:$A$820=$F60)*($B$2:$B$820=M$1),0),3)</f>
        <v>8</v>
      </c>
      <c r="N60">
        <f t="array" ref="N60">INDEX($A$2:$C$820,MATCH(1,($A$2:$A$820=$F60)*($B$2:$B$820=N$1),0),3)</f>
        <v>10.5</v>
      </c>
      <c r="O60">
        <f t="array" ref="O60">INDEX($A$2:$C$820,MATCH(1,($A$2:$A$820=$F60)*($B$2:$B$820=O$1),0),3)</f>
        <v>12</v>
      </c>
    </row>
    <row r="61" spans="1:15" x14ac:dyDescent="0.25">
      <c r="A61" s="9">
        <v>64</v>
      </c>
      <c r="B61" s="14" t="s">
        <v>571</v>
      </c>
      <c r="C61" s="15">
        <v>12</v>
      </c>
      <c r="F61" s="9">
        <v>658</v>
      </c>
      <c r="G61">
        <f t="array" ref="G61">INDEX($A$2:$C$820,MATCH(1,($A$2:$A$820=$F61)*($B$2:$B$820=G$1),0),3)</f>
        <v>9</v>
      </c>
      <c r="H61">
        <f t="array" ref="H61">INDEX($A$2:$C$820,MATCH(1,($A$2:$A$820=$F61)*($B$2:$B$820=H$1),0),3)</f>
        <v>10.5</v>
      </c>
      <c r="I61" t="str">
        <f t="array" ref="I61">INDEX($A$2:$C$820,MATCH(1,($A$2:$A$820=$F61)*($B$2:$B$820=I$1),0),3)</f>
        <v>3</v>
      </c>
      <c r="J61" t="str">
        <f t="array" ref="J61">INDEX($A$2:$C$820,MATCH(1,($A$2:$A$820=$F61)*($B$2:$B$820=J$1),0),3)</f>
        <v>3</v>
      </c>
      <c r="K61">
        <f t="array" ref="K61">INDEX($A$2:$C$820,MATCH(1,($A$2:$A$820=$F61)*($B$2:$B$820=K$1),0),3)</f>
        <v>12</v>
      </c>
      <c r="L61">
        <f t="array" ref="L61">INDEX($A$2:$C$820,MATCH(1,($A$2:$A$820=$F61)*($B$2:$B$820=L$1),0),3)</f>
        <v>7.5</v>
      </c>
      <c r="M61">
        <f t="array" ref="M61">INDEX($A$2:$C$820,MATCH(1,($A$2:$A$820=$F61)*($B$2:$B$820=M$1),0),3)</f>
        <v>8</v>
      </c>
      <c r="N61">
        <f t="array" ref="N61">INDEX($A$2:$C$820,MATCH(1,($A$2:$A$820=$F61)*($B$2:$B$820=N$1),0),3)</f>
        <v>9</v>
      </c>
      <c r="O61">
        <f t="array" ref="O61">INDEX($A$2:$C$820,MATCH(1,($A$2:$A$820=$F61)*($B$2:$B$820=O$1),0),3)</f>
        <v>9</v>
      </c>
    </row>
    <row r="62" spans="1:15" x14ac:dyDescent="0.25">
      <c r="A62" s="9">
        <v>64</v>
      </c>
      <c r="B62" s="14" t="s">
        <v>556</v>
      </c>
      <c r="C62" s="15">
        <v>7.5</v>
      </c>
      <c r="F62" s="9">
        <v>676</v>
      </c>
      <c r="G62">
        <f t="array" ref="G62">INDEX($A$2:$C$820,MATCH(1,($A$2:$A$820=$F62)*($B$2:$B$820=G$1),0),3)</f>
        <v>3</v>
      </c>
      <c r="H62">
        <f t="array" ref="H62">INDEX($A$2:$C$820,MATCH(1,($A$2:$A$820=$F62)*($B$2:$B$820=H$1),0),3)</f>
        <v>10.5</v>
      </c>
      <c r="I62">
        <f t="array" ref="I62">INDEX($A$2:$C$820,MATCH(1,($A$2:$A$820=$F62)*($B$2:$B$820=I$1),0),3)</f>
        <v>10.5</v>
      </c>
      <c r="J62">
        <f t="array" ref="J62">INDEX($A$2:$C$820,MATCH(1,($A$2:$A$820=$F62)*($B$2:$B$820=J$1),0),3)</f>
        <v>0</v>
      </c>
      <c r="K62">
        <f t="array" ref="K62">INDEX($A$2:$C$820,MATCH(1,($A$2:$A$820=$F62)*($B$2:$B$820=K$1),0),3)</f>
        <v>9</v>
      </c>
      <c r="L62">
        <f t="array" ref="L62">INDEX($A$2:$C$820,MATCH(1,($A$2:$A$820=$F62)*($B$2:$B$820=L$1),0),3)</f>
        <v>7.5</v>
      </c>
      <c r="M62">
        <f t="array" ref="M62">INDEX($A$2:$C$820,MATCH(1,($A$2:$A$820=$F62)*($B$2:$B$820=M$1),0),3)</f>
        <v>8</v>
      </c>
      <c r="N62" t="e">
        <f t="array" ref="N62">INDEX($A$2:$C$820,MATCH(1,($A$2:$A$820=$F62)*($B$2:$B$820=N$1),0),3)</f>
        <v>#N/A</v>
      </c>
      <c r="O62">
        <f t="array" ref="O62">INDEX($A$2:$C$820,MATCH(1,($A$2:$A$820=$F62)*($B$2:$B$820=O$1),0),3)</f>
        <v>6</v>
      </c>
    </row>
    <row r="63" spans="1:15" x14ac:dyDescent="0.25">
      <c r="A63" s="9">
        <v>64</v>
      </c>
      <c r="B63" s="14" t="s">
        <v>570</v>
      </c>
      <c r="C63" s="15">
        <v>10.5</v>
      </c>
      <c r="F63" s="9">
        <v>679</v>
      </c>
      <c r="G63">
        <f t="array" ref="G63">INDEX($A$2:$C$820,MATCH(1,($A$2:$A$820=$F63)*($B$2:$B$820=G$1),0),3)</f>
        <v>10.5</v>
      </c>
      <c r="H63">
        <f t="array" ref="H63">INDEX($A$2:$C$820,MATCH(1,($A$2:$A$820=$F63)*($B$2:$B$820=H$1),0),3)</f>
        <v>10.5</v>
      </c>
      <c r="I63" t="str">
        <f t="array" ref="I63">INDEX($A$2:$C$820,MATCH(1,($A$2:$A$820=$F63)*($B$2:$B$820=I$1),0),3)</f>
        <v>4</v>
      </c>
      <c r="J63" t="str">
        <f t="array" ref="J63">INDEX($A$2:$C$820,MATCH(1,($A$2:$A$820=$F63)*($B$2:$B$820=J$1),0),3)</f>
        <v>4</v>
      </c>
      <c r="K63">
        <f t="array" ref="K63">INDEX($A$2:$C$820,MATCH(1,($A$2:$A$820=$F63)*($B$2:$B$820=K$1),0),3)</f>
        <v>10.5</v>
      </c>
      <c r="L63">
        <f t="array" ref="L63">INDEX($A$2:$C$820,MATCH(1,($A$2:$A$820=$F63)*($B$2:$B$820=L$1),0),3)</f>
        <v>12</v>
      </c>
      <c r="M63">
        <f t="array" ref="M63">INDEX($A$2:$C$820,MATCH(1,($A$2:$A$820=$F63)*($B$2:$B$820=M$1),0),3)</f>
        <v>6</v>
      </c>
      <c r="N63">
        <f t="array" ref="N63">INDEX($A$2:$C$820,MATCH(1,($A$2:$A$820=$F63)*($B$2:$B$820=N$1),0),3)</f>
        <v>10.5</v>
      </c>
      <c r="O63">
        <f t="array" ref="O63">INDEX($A$2:$C$820,MATCH(1,($A$2:$A$820=$F63)*($B$2:$B$820=O$1),0),3)</f>
        <v>12</v>
      </c>
    </row>
    <row r="64" spans="1:15" x14ac:dyDescent="0.25">
      <c r="A64" s="9">
        <v>64</v>
      </c>
      <c r="B64" s="14" t="s">
        <v>569</v>
      </c>
      <c r="C64" s="15">
        <v>6</v>
      </c>
      <c r="F64" s="9">
        <v>701</v>
      </c>
      <c r="G64">
        <f t="array" ref="G64">INDEX($A$2:$C$820,MATCH(1,($A$2:$A$820=$F64)*($B$2:$B$820=G$1),0),3)</f>
        <v>9</v>
      </c>
      <c r="H64">
        <f t="array" ref="H64">INDEX($A$2:$C$820,MATCH(1,($A$2:$A$820=$F64)*($B$2:$B$820=H$1),0),3)</f>
        <v>10.5</v>
      </c>
      <c r="I64" t="str">
        <f t="array" ref="I64">INDEX($A$2:$C$820,MATCH(1,($A$2:$A$820=$F64)*($B$2:$B$820=I$1),0),3)</f>
        <v>2</v>
      </c>
      <c r="J64" t="str">
        <f t="array" ref="J64">INDEX($A$2:$C$820,MATCH(1,($A$2:$A$820=$F64)*($B$2:$B$820=J$1),0),3)</f>
        <v>2</v>
      </c>
      <c r="K64">
        <f t="array" ref="K64">INDEX($A$2:$C$820,MATCH(1,($A$2:$A$820=$F64)*($B$2:$B$820=K$1),0),3)</f>
        <v>6</v>
      </c>
      <c r="L64">
        <f t="array" ref="L64">INDEX($A$2:$C$820,MATCH(1,($A$2:$A$820=$F64)*($B$2:$B$820=L$1),0),3)</f>
        <v>7.5</v>
      </c>
      <c r="M64">
        <f t="array" ref="M64">INDEX($A$2:$C$820,MATCH(1,($A$2:$A$820=$F64)*($B$2:$B$820=M$1),0),3)</f>
        <v>8</v>
      </c>
      <c r="N64">
        <f t="array" ref="N64">INDEX($A$2:$C$820,MATCH(1,($A$2:$A$820=$F64)*($B$2:$B$820=N$1),0),3)</f>
        <v>6</v>
      </c>
      <c r="O64">
        <f t="array" ref="O64">INDEX($A$2:$C$820,MATCH(1,($A$2:$A$820=$F64)*($B$2:$B$820=O$1),0),3)</f>
        <v>10.5</v>
      </c>
    </row>
    <row r="65" spans="1:15" x14ac:dyDescent="0.25">
      <c r="A65" s="9">
        <v>80</v>
      </c>
      <c r="B65" s="16"/>
      <c r="C65" s="15"/>
      <c r="F65" s="9">
        <v>707</v>
      </c>
      <c r="G65">
        <f t="array" ref="G65">INDEX($A$2:$C$820,MATCH(1,($A$2:$A$820=$F65)*($B$2:$B$820=G$1),0),3)</f>
        <v>6</v>
      </c>
      <c r="H65">
        <f t="array" ref="H65">INDEX($A$2:$C$820,MATCH(1,($A$2:$A$820=$F65)*($B$2:$B$820=H$1),0),3)</f>
        <v>10.5</v>
      </c>
      <c r="I65">
        <f t="array" ref="I65">INDEX($A$2:$C$820,MATCH(1,($A$2:$A$820=$F65)*($B$2:$B$820=I$1),0),3)</f>
        <v>12</v>
      </c>
      <c r="J65">
        <f t="array" ref="J65">INDEX($A$2:$C$820,MATCH(1,($A$2:$A$820=$F65)*($B$2:$B$820=J$1),0),3)</f>
        <v>0</v>
      </c>
      <c r="K65">
        <f t="array" ref="K65">INDEX($A$2:$C$820,MATCH(1,($A$2:$A$820=$F65)*($B$2:$B$820=K$1),0),3)</f>
        <v>6</v>
      </c>
      <c r="L65">
        <f t="array" ref="L65">INDEX($A$2:$C$820,MATCH(1,($A$2:$A$820=$F65)*($B$2:$B$820=L$1),0),3)</f>
        <v>7.5</v>
      </c>
      <c r="M65">
        <f t="array" ref="M65">INDEX($A$2:$C$820,MATCH(1,($A$2:$A$820=$F65)*($B$2:$B$820=M$1),0),3)</f>
        <v>8</v>
      </c>
      <c r="N65" t="e">
        <f t="array" ref="N65">INDEX($A$2:$C$820,MATCH(1,($A$2:$A$820=$F65)*($B$2:$B$820=N$1),0),3)</f>
        <v>#N/A</v>
      </c>
      <c r="O65">
        <f t="array" ref="O65">INDEX($A$2:$C$820,MATCH(1,($A$2:$A$820=$F65)*($B$2:$B$820=O$1),0),3)</f>
        <v>10.5</v>
      </c>
    </row>
    <row r="66" spans="1:15" x14ac:dyDescent="0.25">
      <c r="A66" s="9">
        <v>80</v>
      </c>
      <c r="B66" s="16"/>
      <c r="C66" s="15"/>
      <c r="F66" s="9">
        <v>713</v>
      </c>
      <c r="G66">
        <f t="array" ref="G66">INDEX($A$2:$C$820,MATCH(1,($A$2:$A$820=$F66)*($B$2:$B$820=G$1),0),3)</f>
        <v>7.5</v>
      </c>
      <c r="H66">
        <f t="array" ref="H66">INDEX($A$2:$C$820,MATCH(1,($A$2:$A$820=$F66)*($B$2:$B$820=H$1),0),3)</f>
        <v>12</v>
      </c>
      <c r="I66" t="str">
        <f t="array" ref="I66">INDEX($A$2:$C$820,MATCH(1,($A$2:$A$820=$F66)*($B$2:$B$820=I$1),0),3)</f>
        <v>2</v>
      </c>
      <c r="J66" t="str">
        <f t="array" ref="J66">INDEX($A$2:$C$820,MATCH(1,($A$2:$A$820=$F66)*($B$2:$B$820=J$1),0),3)</f>
        <v>2</v>
      </c>
      <c r="K66">
        <f t="array" ref="K66">INDEX($A$2:$C$820,MATCH(1,($A$2:$A$820=$F66)*($B$2:$B$820=K$1),0),3)</f>
        <v>9</v>
      </c>
      <c r="L66">
        <f t="array" ref="L66">INDEX($A$2:$C$820,MATCH(1,($A$2:$A$820=$F66)*($B$2:$B$820=L$1),0),3)</f>
        <v>7.5</v>
      </c>
      <c r="M66">
        <f t="array" ref="M66">INDEX($A$2:$C$820,MATCH(1,($A$2:$A$820=$F66)*($B$2:$B$820=M$1),0),3)</f>
        <v>8</v>
      </c>
      <c r="N66">
        <f t="array" ref="N66">INDEX($A$2:$C$820,MATCH(1,($A$2:$A$820=$F66)*($B$2:$B$820=N$1),0),3)</f>
        <v>10.5</v>
      </c>
      <c r="O66">
        <f t="array" ref="O66">INDEX($A$2:$C$820,MATCH(1,($A$2:$A$820=$F66)*($B$2:$B$820=O$1),0),3)</f>
        <v>9</v>
      </c>
    </row>
    <row r="67" spans="1:15" x14ac:dyDescent="0.25">
      <c r="A67" s="9">
        <v>80</v>
      </c>
      <c r="B67" s="14" t="s">
        <v>576</v>
      </c>
      <c r="C67" s="15">
        <v>3</v>
      </c>
      <c r="F67" s="9">
        <v>723</v>
      </c>
      <c r="G67">
        <f t="array" ref="G67">INDEX($A$2:$C$820,MATCH(1,($A$2:$A$820=$F67)*($B$2:$B$820=G$1),0),3)</f>
        <v>12</v>
      </c>
      <c r="H67">
        <f t="array" ref="H67">INDEX($A$2:$C$820,MATCH(1,($A$2:$A$820=$F67)*($B$2:$B$820=H$1),0),3)</f>
        <v>12</v>
      </c>
      <c r="I67" t="str">
        <f t="array" ref="I67">INDEX($A$2:$C$820,MATCH(1,($A$2:$A$820=$F67)*($B$2:$B$820=I$1),0),3)</f>
        <v>3.5</v>
      </c>
      <c r="J67" t="str">
        <f t="array" ref="J67">INDEX($A$2:$C$820,MATCH(1,($A$2:$A$820=$F67)*($B$2:$B$820=J$1),0),3)</f>
        <v>3.5</v>
      </c>
      <c r="K67">
        <f t="array" ref="K67">INDEX($A$2:$C$820,MATCH(1,($A$2:$A$820=$F67)*($B$2:$B$820=K$1),0),3)</f>
        <v>12</v>
      </c>
      <c r="L67">
        <f t="array" ref="L67">INDEX($A$2:$C$820,MATCH(1,($A$2:$A$820=$F67)*($B$2:$B$820=L$1),0),3)</f>
        <v>10.5</v>
      </c>
      <c r="M67">
        <f t="array" ref="M67">INDEX($A$2:$C$820,MATCH(1,($A$2:$A$820=$F67)*($B$2:$B$820=M$1),0),3)</f>
        <v>8</v>
      </c>
      <c r="N67">
        <f t="array" ref="N67">INDEX($A$2:$C$820,MATCH(1,($A$2:$A$820=$F67)*($B$2:$B$820=N$1),0),3)</f>
        <v>10.5</v>
      </c>
      <c r="O67">
        <f t="array" ref="O67">INDEX($A$2:$C$820,MATCH(1,($A$2:$A$820=$F67)*($B$2:$B$820=O$1),0),3)</f>
        <v>12</v>
      </c>
    </row>
    <row r="68" spans="1:15" x14ac:dyDescent="0.25">
      <c r="A68" s="9">
        <v>80</v>
      </c>
      <c r="B68" s="14" t="s">
        <v>575</v>
      </c>
      <c r="C68" s="15">
        <v>12</v>
      </c>
      <c r="F68" s="9">
        <v>740</v>
      </c>
      <c r="G68">
        <f t="array" ref="G68">INDEX($A$2:$C$820,MATCH(1,($A$2:$A$820=$F68)*($B$2:$B$820=G$1),0),3)</f>
        <v>7.5</v>
      </c>
      <c r="H68">
        <f t="array" ref="H68">INDEX($A$2:$C$820,MATCH(1,($A$2:$A$820=$F68)*($B$2:$B$820=H$1),0),3)</f>
        <v>10.5</v>
      </c>
      <c r="I68" t="str">
        <f t="array" ref="I68">INDEX($A$2:$C$820,MATCH(1,($A$2:$A$820=$F68)*($B$2:$B$820=I$1),0),3)</f>
        <v>2</v>
      </c>
      <c r="J68" t="str">
        <f t="array" ref="J68">INDEX($A$2:$C$820,MATCH(1,($A$2:$A$820=$F68)*($B$2:$B$820=J$1),0),3)</f>
        <v>2</v>
      </c>
      <c r="K68">
        <f t="array" ref="K68">INDEX($A$2:$C$820,MATCH(1,($A$2:$A$820=$F68)*($B$2:$B$820=K$1),0),3)</f>
        <v>9</v>
      </c>
      <c r="L68">
        <f t="array" ref="L68">INDEX($A$2:$C$820,MATCH(1,($A$2:$A$820=$F68)*($B$2:$B$820=L$1),0),3)</f>
        <v>7.5</v>
      </c>
      <c r="M68">
        <f t="array" ref="M68">INDEX($A$2:$C$820,MATCH(1,($A$2:$A$820=$F68)*($B$2:$B$820=M$1),0),3)</f>
        <v>8</v>
      </c>
      <c r="N68">
        <f t="array" ref="N68">INDEX($A$2:$C$820,MATCH(1,($A$2:$A$820=$F68)*($B$2:$B$820=N$1),0),3)</f>
        <v>6</v>
      </c>
      <c r="O68">
        <f t="array" ref="O68">INDEX($A$2:$C$820,MATCH(1,($A$2:$A$820=$F68)*($B$2:$B$820=O$1),0),3)</f>
        <v>12</v>
      </c>
    </row>
    <row r="69" spans="1:15" x14ac:dyDescent="0.25">
      <c r="A69" s="9">
        <v>80</v>
      </c>
      <c r="B69" s="14" t="s">
        <v>574</v>
      </c>
      <c r="C69" s="15">
        <v>9</v>
      </c>
      <c r="F69" s="9">
        <v>754</v>
      </c>
      <c r="G69">
        <f t="array" ref="G69">INDEX($A$2:$C$820,MATCH(1,($A$2:$A$820=$F69)*($B$2:$B$820=G$1),0),3)</f>
        <v>9</v>
      </c>
      <c r="H69">
        <f t="array" ref="H69">INDEX($A$2:$C$820,MATCH(1,($A$2:$A$820=$F69)*($B$2:$B$820=H$1),0),3)</f>
        <v>10.5</v>
      </c>
      <c r="I69">
        <f t="array" ref="I69">INDEX($A$2:$C$820,MATCH(1,($A$2:$A$820=$F69)*($B$2:$B$820=I$1),0),3)</f>
        <v>12</v>
      </c>
      <c r="J69">
        <f t="array" ref="J69">INDEX($A$2:$C$820,MATCH(1,($A$2:$A$820=$F69)*($B$2:$B$820=J$1),0),3)</f>
        <v>0</v>
      </c>
      <c r="K69">
        <f t="array" ref="K69">INDEX($A$2:$C$820,MATCH(1,($A$2:$A$820=$F69)*($B$2:$B$820=K$1),0),3)</f>
        <v>12</v>
      </c>
      <c r="L69">
        <f t="array" ref="L69">INDEX($A$2:$C$820,MATCH(1,($A$2:$A$820=$F69)*($B$2:$B$820=L$1),0),3)</f>
        <v>9</v>
      </c>
      <c r="M69">
        <f t="array" ref="M69">INDEX($A$2:$C$820,MATCH(1,($A$2:$A$820=$F69)*($B$2:$B$820=M$1),0),3)</f>
        <v>7</v>
      </c>
      <c r="N69" t="e">
        <f t="array" ref="N69">INDEX($A$2:$C$820,MATCH(1,($A$2:$A$820=$F69)*($B$2:$B$820=N$1),0),3)</f>
        <v>#N/A</v>
      </c>
      <c r="O69">
        <f t="array" ref="O69">INDEX($A$2:$C$820,MATCH(1,($A$2:$A$820=$F69)*($B$2:$B$820=O$1),0),3)</f>
        <v>9</v>
      </c>
    </row>
    <row r="70" spans="1:15" x14ac:dyDescent="0.25">
      <c r="A70" s="9">
        <v>80</v>
      </c>
      <c r="B70" s="14" t="s">
        <v>573</v>
      </c>
      <c r="C70" s="15">
        <v>7.5</v>
      </c>
      <c r="F70" s="9">
        <v>763</v>
      </c>
      <c r="G70">
        <f t="array" ref="G70">INDEX($A$2:$C$820,MATCH(1,($A$2:$A$820=$F70)*($B$2:$B$820=G$1),0),3)</f>
        <v>7.5</v>
      </c>
      <c r="H70" t="e">
        <f t="array" ref="H70">INDEX($A$2:$C$820,MATCH(1,($A$2:$A$820=$F70)*($B$2:$B$820=H$1),0),3)</f>
        <v>#N/A</v>
      </c>
      <c r="I70">
        <f t="array" ref="I70">INDEX($A$2:$C$820,MATCH(1,($A$2:$A$820=$F70)*($B$2:$B$820=I$1),0),3)</f>
        <v>12</v>
      </c>
      <c r="J70">
        <f t="array" ref="J70">INDEX($A$2:$C$820,MATCH(1,($A$2:$A$820=$F70)*($B$2:$B$820=J$1),0),3)</f>
        <v>7.5</v>
      </c>
      <c r="K70">
        <f t="array" ref="K70">INDEX($A$2:$C$820,MATCH(1,($A$2:$A$820=$F70)*($B$2:$B$820=K$1),0),3)</f>
        <v>10.5</v>
      </c>
      <c r="L70">
        <f t="array" ref="L70">INDEX($A$2:$C$820,MATCH(1,($A$2:$A$820=$F70)*($B$2:$B$820=L$1),0),3)</f>
        <v>7.5</v>
      </c>
      <c r="M70">
        <f t="array" ref="M70">INDEX($A$2:$C$820,MATCH(1,($A$2:$A$820=$F70)*($B$2:$B$820=M$1),0),3)</f>
        <v>7</v>
      </c>
      <c r="N70" t="e">
        <f t="array" ref="N70">INDEX($A$2:$C$820,MATCH(1,($A$2:$A$820=$F70)*($B$2:$B$820=N$1),0),3)</f>
        <v>#N/A</v>
      </c>
      <c r="O70">
        <f t="array" ref="O70">INDEX($A$2:$C$820,MATCH(1,($A$2:$A$820=$F70)*($B$2:$B$820=O$1),0),3)</f>
        <v>12</v>
      </c>
    </row>
    <row r="71" spans="1:15" x14ac:dyDescent="0.25">
      <c r="A71" s="9">
        <v>80</v>
      </c>
      <c r="B71" s="14" t="s">
        <v>572</v>
      </c>
      <c r="C71" s="15">
        <v>7</v>
      </c>
      <c r="F71" s="9">
        <v>769</v>
      </c>
      <c r="G71">
        <f t="array" ref="G71">INDEX($A$2:$C$820,MATCH(1,($A$2:$A$820=$F71)*($B$2:$B$820=G$1),0),3)</f>
        <v>12</v>
      </c>
      <c r="H71">
        <f t="array" ref="H71">INDEX($A$2:$C$820,MATCH(1,($A$2:$A$820=$F71)*($B$2:$B$820=H$1),0),3)</f>
        <v>12</v>
      </c>
      <c r="I71">
        <f t="array" ref="I71">INDEX($A$2:$C$820,MATCH(1,($A$2:$A$820=$F71)*($B$2:$B$820=I$1),0),3)</f>
        <v>12</v>
      </c>
      <c r="J71">
        <f t="array" ref="J71">INDEX($A$2:$C$820,MATCH(1,($A$2:$A$820=$F71)*($B$2:$B$820=J$1),0),3)</f>
        <v>0</v>
      </c>
      <c r="K71">
        <f t="array" ref="K71">INDEX($A$2:$C$820,MATCH(1,($A$2:$A$820=$F71)*($B$2:$B$820=K$1),0),3)</f>
        <v>12</v>
      </c>
      <c r="L71">
        <f t="array" ref="L71">INDEX($A$2:$C$820,MATCH(1,($A$2:$A$820=$F71)*($B$2:$B$820=L$1),0),3)</f>
        <v>12</v>
      </c>
      <c r="M71">
        <f t="array" ref="M71">INDEX($A$2:$C$820,MATCH(1,($A$2:$A$820=$F71)*($B$2:$B$820=M$1),0),3)</f>
        <v>8</v>
      </c>
      <c r="N71" t="e">
        <f t="array" ref="N71">INDEX($A$2:$C$820,MATCH(1,($A$2:$A$820=$F71)*($B$2:$B$820=N$1),0),3)</f>
        <v>#N/A</v>
      </c>
      <c r="O71">
        <f t="array" ref="O71">INDEX($A$2:$C$820,MATCH(1,($A$2:$A$820=$F71)*($B$2:$B$820=O$1),0),3)</f>
        <v>12</v>
      </c>
    </row>
    <row r="72" spans="1:15" x14ac:dyDescent="0.25">
      <c r="A72" s="9">
        <v>80</v>
      </c>
      <c r="B72" s="14" t="s">
        <v>570</v>
      </c>
      <c r="C72" s="15">
        <v>10.5</v>
      </c>
      <c r="F72" s="9">
        <v>770</v>
      </c>
      <c r="G72">
        <f t="array" ref="G72">INDEX($A$2:$C$820,MATCH(1,($A$2:$A$820=$F72)*($B$2:$B$820=G$1),0),3)</f>
        <v>9</v>
      </c>
      <c r="H72">
        <f t="array" ref="H72">INDEX($A$2:$C$820,MATCH(1,($A$2:$A$820=$F72)*($B$2:$B$820=H$1),0),3)</f>
        <v>12</v>
      </c>
      <c r="I72">
        <f t="array" ref="I72">INDEX($A$2:$C$820,MATCH(1,($A$2:$A$820=$F72)*($B$2:$B$820=I$1),0),3)</f>
        <v>12</v>
      </c>
      <c r="J72">
        <f t="array" ref="J72">INDEX($A$2:$C$820,MATCH(1,($A$2:$A$820=$F72)*($B$2:$B$820=J$1),0),3)</f>
        <v>0</v>
      </c>
      <c r="K72">
        <f t="array" ref="K72">INDEX($A$2:$C$820,MATCH(1,($A$2:$A$820=$F72)*($B$2:$B$820=K$1),0),3)</f>
        <v>12</v>
      </c>
      <c r="L72">
        <f t="array" ref="L72">INDEX($A$2:$C$820,MATCH(1,($A$2:$A$820=$F72)*($B$2:$B$820=L$1),0),3)</f>
        <v>10.5</v>
      </c>
      <c r="M72">
        <f t="array" ref="M72">INDEX($A$2:$C$820,MATCH(1,($A$2:$A$820=$F72)*($B$2:$B$820=M$1),0),3)</f>
        <v>8</v>
      </c>
      <c r="N72" t="e">
        <f t="array" ref="N72">INDEX($A$2:$C$820,MATCH(1,($A$2:$A$820=$F72)*($B$2:$B$820=N$1),0),3)</f>
        <v>#N/A</v>
      </c>
      <c r="O72">
        <f t="array" ref="O72">INDEX($A$2:$C$820,MATCH(1,($A$2:$A$820=$F72)*($B$2:$B$820=O$1),0),3)</f>
        <v>12</v>
      </c>
    </row>
    <row r="73" spans="1:15" x14ac:dyDescent="0.25">
      <c r="A73" s="9">
        <v>80</v>
      </c>
      <c r="B73" s="14" t="s">
        <v>569</v>
      </c>
      <c r="C73" s="15">
        <v>6</v>
      </c>
      <c r="F73" s="9">
        <v>773</v>
      </c>
      <c r="G73">
        <f t="array" ref="G73">INDEX($A$2:$C$820,MATCH(1,($A$2:$A$820=$F73)*($B$2:$B$820=G$1),0),3)</f>
        <v>7.5</v>
      </c>
      <c r="H73">
        <f t="array" ref="H73">INDEX($A$2:$C$820,MATCH(1,($A$2:$A$820=$F73)*($B$2:$B$820=H$1),0),3)</f>
        <v>10.5</v>
      </c>
      <c r="I73" t="str">
        <f t="array" ref="I73">INDEX($A$2:$C$820,MATCH(1,($A$2:$A$820=$F73)*($B$2:$B$820=I$1),0),3)</f>
        <v>1</v>
      </c>
      <c r="J73" t="str">
        <f t="array" ref="J73">INDEX($A$2:$C$820,MATCH(1,($A$2:$A$820=$F73)*($B$2:$B$820=J$1),0),3)</f>
        <v>1</v>
      </c>
      <c r="K73">
        <f t="array" ref="K73">INDEX($A$2:$C$820,MATCH(1,($A$2:$A$820=$F73)*($B$2:$B$820=K$1),0),3)</f>
        <v>7.5</v>
      </c>
      <c r="L73">
        <f t="array" ref="L73">INDEX($A$2:$C$820,MATCH(1,($A$2:$A$820=$F73)*($B$2:$B$820=L$1),0),3)</f>
        <v>9</v>
      </c>
      <c r="M73">
        <f t="array" ref="M73">INDEX($A$2:$C$820,MATCH(1,($A$2:$A$820=$F73)*($B$2:$B$820=M$1),0),3)</f>
        <v>7</v>
      </c>
      <c r="N73">
        <f t="array" ref="N73">INDEX($A$2:$C$820,MATCH(1,($A$2:$A$820=$F73)*($B$2:$B$820=N$1),0),3)</f>
        <v>7.5</v>
      </c>
      <c r="O73">
        <f t="array" ref="O73">INDEX($A$2:$C$820,MATCH(1,($A$2:$A$820=$F73)*($B$2:$B$820=O$1),0),3)</f>
        <v>10.5</v>
      </c>
    </row>
    <row r="74" spans="1:15" x14ac:dyDescent="0.25">
      <c r="A74" s="9">
        <v>90</v>
      </c>
      <c r="B74" s="14" t="s">
        <v>575</v>
      </c>
      <c r="C74" s="15" t="s">
        <v>579</v>
      </c>
      <c r="F74" s="9">
        <v>783</v>
      </c>
      <c r="G74">
        <f t="array" ref="G74">INDEX($A$2:$C$820,MATCH(1,($A$2:$A$820=$F74)*($B$2:$B$820=G$1),0),3)</f>
        <v>7.5</v>
      </c>
      <c r="H74">
        <f t="array" ref="H74">INDEX($A$2:$C$820,MATCH(1,($A$2:$A$820=$F74)*($B$2:$B$820=H$1),0),3)</f>
        <v>12</v>
      </c>
      <c r="I74" t="str">
        <f t="array" ref="I74">INDEX($A$2:$C$820,MATCH(1,($A$2:$A$820=$F74)*($B$2:$B$820=I$1),0),3)</f>
        <v>1</v>
      </c>
      <c r="J74" t="str">
        <f t="array" ref="J74">INDEX($A$2:$C$820,MATCH(1,($A$2:$A$820=$F74)*($B$2:$B$820=J$1),0),3)</f>
        <v>1</v>
      </c>
      <c r="K74">
        <f t="array" ref="K74">INDEX($A$2:$C$820,MATCH(1,($A$2:$A$820=$F74)*($B$2:$B$820=K$1),0),3)</f>
        <v>7.5</v>
      </c>
      <c r="L74">
        <f t="array" ref="L74">INDEX($A$2:$C$820,MATCH(1,($A$2:$A$820=$F74)*($B$2:$B$820=L$1),0),3)</f>
        <v>7.5</v>
      </c>
      <c r="M74">
        <f t="array" ref="M74">INDEX($A$2:$C$820,MATCH(1,($A$2:$A$820=$F74)*($B$2:$B$820=M$1),0),3)</f>
        <v>8</v>
      </c>
      <c r="N74">
        <f t="array" ref="N74">INDEX($A$2:$C$820,MATCH(1,($A$2:$A$820=$F74)*($B$2:$B$820=N$1),0),3)</f>
        <v>6</v>
      </c>
      <c r="O74">
        <f t="array" ref="O74">INDEX($A$2:$C$820,MATCH(1,($A$2:$A$820=$F74)*($B$2:$B$820=O$1),0),3)</f>
        <v>12</v>
      </c>
    </row>
    <row r="75" spans="1:15" x14ac:dyDescent="0.25">
      <c r="A75" s="9">
        <v>90</v>
      </c>
      <c r="B75" s="14" t="s">
        <v>576</v>
      </c>
      <c r="C75" s="15" t="s">
        <v>579</v>
      </c>
      <c r="F75" s="9">
        <v>796</v>
      </c>
      <c r="G75">
        <f t="array" ref="G75">INDEX($A$2:$C$820,MATCH(1,($A$2:$A$820=$F75)*($B$2:$B$820=G$1),0),3)</f>
        <v>3</v>
      </c>
      <c r="H75">
        <f t="array" ref="H75">INDEX($A$2:$C$820,MATCH(1,($A$2:$A$820=$F75)*($B$2:$B$820=H$1),0),3)</f>
        <v>10.5</v>
      </c>
      <c r="I75" t="str">
        <f t="array" ref="I75">INDEX($A$2:$C$820,MATCH(1,($A$2:$A$820=$F75)*($B$2:$B$820=I$1),0),3)</f>
        <v>1</v>
      </c>
      <c r="J75" t="str">
        <f t="array" ref="J75">INDEX($A$2:$C$820,MATCH(1,($A$2:$A$820=$F75)*($B$2:$B$820=J$1),0),3)</f>
        <v>1</v>
      </c>
      <c r="K75">
        <f t="array" ref="K75">INDEX($A$2:$C$820,MATCH(1,($A$2:$A$820=$F75)*($B$2:$B$820=K$1),0),3)</f>
        <v>6</v>
      </c>
      <c r="L75">
        <f t="array" ref="L75">INDEX($A$2:$C$820,MATCH(1,($A$2:$A$820=$F75)*($B$2:$B$820=L$1),0),3)</f>
        <v>6</v>
      </c>
      <c r="M75">
        <f t="array" ref="M75">INDEX($A$2:$C$820,MATCH(1,($A$2:$A$820=$F75)*($B$2:$B$820=M$1),0),3)</f>
        <v>6</v>
      </c>
      <c r="N75">
        <f t="array" ref="N75">INDEX($A$2:$C$820,MATCH(1,($A$2:$A$820=$F75)*($B$2:$B$820=N$1),0),3)</f>
        <v>6</v>
      </c>
      <c r="O75">
        <f t="array" ref="O75">INDEX($A$2:$C$820,MATCH(1,($A$2:$A$820=$F75)*($B$2:$B$820=O$1),0),3)</f>
        <v>7.5</v>
      </c>
    </row>
    <row r="76" spans="1:15" x14ac:dyDescent="0.25">
      <c r="A76" s="9">
        <v>90</v>
      </c>
      <c r="B76" s="14" t="s">
        <v>574</v>
      </c>
      <c r="C76" s="15">
        <v>12</v>
      </c>
      <c r="F76" s="9">
        <v>807</v>
      </c>
      <c r="G76">
        <f t="array" ref="G76">INDEX($A$2:$C$820,MATCH(1,($A$2:$A$820=$F76)*($B$2:$B$820=G$1),0),3)</f>
        <v>10.5</v>
      </c>
      <c r="H76">
        <f t="array" ref="H76">INDEX($A$2:$C$820,MATCH(1,($A$2:$A$820=$F76)*($B$2:$B$820=H$1),0),3)</f>
        <v>10.5</v>
      </c>
      <c r="I76" t="str">
        <f t="array" ref="I76">INDEX($A$2:$C$820,MATCH(1,($A$2:$A$820=$F76)*($B$2:$B$820=I$1),0),3)</f>
        <v>3</v>
      </c>
      <c r="J76" t="str">
        <f t="array" ref="J76">INDEX($A$2:$C$820,MATCH(1,($A$2:$A$820=$F76)*($B$2:$B$820=J$1),0),3)</f>
        <v>3</v>
      </c>
      <c r="K76">
        <f t="array" ref="K76">INDEX($A$2:$C$820,MATCH(1,($A$2:$A$820=$F76)*($B$2:$B$820=K$1),0),3)</f>
        <v>12</v>
      </c>
      <c r="L76">
        <f t="array" ref="L76">INDEX($A$2:$C$820,MATCH(1,($A$2:$A$820=$F76)*($B$2:$B$820=L$1),0),3)</f>
        <v>10.5</v>
      </c>
      <c r="M76">
        <f t="array" ref="M76">INDEX($A$2:$C$820,MATCH(1,($A$2:$A$820=$F76)*($B$2:$B$820=M$1),0),3)</f>
        <v>8</v>
      </c>
      <c r="N76">
        <f t="array" ref="N76">INDEX($A$2:$C$820,MATCH(1,($A$2:$A$820=$F76)*($B$2:$B$820=N$1),0),3)</f>
        <v>9</v>
      </c>
      <c r="O76">
        <f t="array" ref="O76">INDEX($A$2:$C$820,MATCH(1,($A$2:$A$820=$F76)*($B$2:$B$820=O$1),0),3)</f>
        <v>10.5</v>
      </c>
    </row>
    <row r="77" spans="1:15" x14ac:dyDescent="0.25">
      <c r="A77" s="9">
        <v>90</v>
      </c>
      <c r="B77" s="14" t="s">
        <v>573</v>
      </c>
      <c r="C77" s="15">
        <v>12</v>
      </c>
      <c r="F77" s="9">
        <v>812</v>
      </c>
      <c r="G77">
        <f t="array" ref="G77">INDEX($A$2:$C$820,MATCH(1,($A$2:$A$820=$F77)*($B$2:$B$820=G$1),0),3)</f>
        <v>7.5</v>
      </c>
      <c r="H77">
        <f t="array" ref="H77">INDEX($A$2:$C$820,MATCH(1,($A$2:$A$820=$F77)*($B$2:$B$820=H$1),0),3)</f>
        <v>9</v>
      </c>
      <c r="I77" t="str">
        <f t="array" ref="I77">INDEX($A$2:$C$820,MATCH(1,($A$2:$A$820=$F77)*($B$2:$B$820=I$1),0),3)</f>
        <v>2</v>
      </c>
      <c r="J77" t="str">
        <f t="array" ref="J77">INDEX($A$2:$C$820,MATCH(1,($A$2:$A$820=$F77)*($B$2:$B$820=J$1),0),3)</f>
        <v>2</v>
      </c>
      <c r="K77">
        <f t="array" ref="K77">INDEX($A$2:$C$820,MATCH(1,($A$2:$A$820=$F77)*($B$2:$B$820=K$1),0),3)</f>
        <v>6</v>
      </c>
      <c r="L77">
        <f t="array" ref="L77">INDEX($A$2:$C$820,MATCH(1,($A$2:$A$820=$F77)*($B$2:$B$820=L$1),0),3)</f>
        <v>9</v>
      </c>
      <c r="M77">
        <f t="array" ref="M77">INDEX($A$2:$C$820,MATCH(1,($A$2:$A$820=$F77)*($B$2:$B$820=M$1),0),3)</f>
        <v>7</v>
      </c>
      <c r="N77">
        <f t="array" ref="N77">INDEX($A$2:$C$820,MATCH(1,($A$2:$A$820=$F77)*($B$2:$B$820=N$1),0),3)</f>
        <v>7.5</v>
      </c>
      <c r="O77">
        <f t="array" ref="O77">INDEX($A$2:$C$820,MATCH(1,($A$2:$A$820=$F77)*($B$2:$B$820=O$1),0),3)</f>
        <v>12</v>
      </c>
    </row>
    <row r="78" spans="1:15" x14ac:dyDescent="0.25">
      <c r="A78" s="9">
        <v>90</v>
      </c>
      <c r="B78" s="14" t="s">
        <v>572</v>
      </c>
      <c r="C78" s="15">
        <v>8</v>
      </c>
      <c r="F78" s="9">
        <v>830</v>
      </c>
      <c r="G78">
        <f t="array" ref="G78">INDEX($A$2:$C$820,MATCH(1,($A$2:$A$820=$F78)*($B$2:$B$820=G$1),0),3)</f>
        <v>6</v>
      </c>
      <c r="H78">
        <f t="array" ref="H78">INDEX($A$2:$C$820,MATCH(1,($A$2:$A$820=$F78)*($B$2:$B$820=H$1),0),3)</f>
        <v>10.5</v>
      </c>
      <c r="I78" t="str">
        <f t="array" ref="I78">INDEX($A$2:$C$820,MATCH(1,($A$2:$A$820=$F78)*($B$2:$B$820=I$1),0),3)</f>
        <v>1</v>
      </c>
      <c r="J78" t="str">
        <f t="array" ref="J78">INDEX($A$2:$C$820,MATCH(1,($A$2:$A$820=$F78)*($B$2:$B$820=J$1),0),3)</f>
        <v>1</v>
      </c>
      <c r="K78">
        <f t="array" ref="K78">INDEX($A$2:$C$820,MATCH(1,($A$2:$A$820=$F78)*($B$2:$B$820=K$1),0),3)</f>
        <v>6</v>
      </c>
      <c r="L78">
        <f t="array" ref="L78">INDEX($A$2:$C$820,MATCH(1,($A$2:$A$820=$F78)*($B$2:$B$820=L$1),0),3)</f>
        <v>6</v>
      </c>
      <c r="M78">
        <f t="array" ref="M78">INDEX($A$2:$C$820,MATCH(1,($A$2:$A$820=$F78)*($B$2:$B$820=M$1),0),3)</f>
        <v>6</v>
      </c>
      <c r="N78">
        <f t="array" ref="N78">INDEX($A$2:$C$820,MATCH(1,($A$2:$A$820=$F78)*($B$2:$B$820=N$1),0),3)</f>
        <v>7.5</v>
      </c>
      <c r="O78">
        <f t="array" ref="O78">INDEX($A$2:$C$820,MATCH(1,($A$2:$A$820=$F78)*($B$2:$B$820=O$1),0),3)</f>
        <v>7.5</v>
      </c>
    </row>
    <row r="79" spans="1:15" x14ac:dyDescent="0.25">
      <c r="A79" s="9">
        <v>90</v>
      </c>
      <c r="B79" s="14" t="s">
        <v>571</v>
      </c>
      <c r="C79" s="15">
        <v>12</v>
      </c>
      <c r="F79" s="9">
        <v>831</v>
      </c>
      <c r="G79">
        <f t="array" ref="G79">INDEX($A$2:$C$820,MATCH(1,($A$2:$A$820=$F79)*($B$2:$B$820=G$1),0),3)</f>
        <v>6</v>
      </c>
      <c r="H79" t="e">
        <f t="array" ref="H79">INDEX($A$2:$C$820,MATCH(1,($A$2:$A$820=$F79)*($B$2:$B$820=H$1),0),3)</f>
        <v>#N/A</v>
      </c>
      <c r="I79">
        <f t="array" ref="I79">INDEX($A$2:$C$820,MATCH(1,($A$2:$A$820=$F79)*($B$2:$B$820=I$1),0),3)</f>
        <v>12</v>
      </c>
      <c r="J79">
        <f t="array" ref="J79">INDEX($A$2:$C$820,MATCH(1,($A$2:$A$820=$F79)*($B$2:$B$820=J$1),0),3)</f>
        <v>7.5</v>
      </c>
      <c r="K79">
        <f t="array" ref="K79">INDEX($A$2:$C$820,MATCH(1,($A$2:$A$820=$F79)*($B$2:$B$820=K$1),0),3)</f>
        <v>7.5</v>
      </c>
      <c r="L79">
        <f t="array" ref="L79">INDEX($A$2:$C$820,MATCH(1,($A$2:$A$820=$F79)*($B$2:$B$820=L$1),0),3)</f>
        <v>9</v>
      </c>
      <c r="M79">
        <f t="array" ref="M79">INDEX($A$2:$C$820,MATCH(1,($A$2:$A$820=$F79)*($B$2:$B$820=M$1),0),3)</f>
        <v>7</v>
      </c>
      <c r="N79" t="e">
        <f t="array" ref="N79">INDEX($A$2:$C$820,MATCH(1,($A$2:$A$820=$F79)*($B$2:$B$820=N$1),0),3)</f>
        <v>#N/A</v>
      </c>
      <c r="O79">
        <f t="array" ref="O79">INDEX($A$2:$C$820,MATCH(1,($A$2:$A$820=$F79)*($B$2:$B$820=O$1),0),3)</f>
        <v>10.5</v>
      </c>
    </row>
    <row r="80" spans="1:15" x14ac:dyDescent="0.25">
      <c r="A80" s="9">
        <v>90</v>
      </c>
      <c r="B80" s="14" t="s">
        <v>556</v>
      </c>
      <c r="C80" s="15">
        <v>12</v>
      </c>
      <c r="F80" s="9">
        <v>833</v>
      </c>
      <c r="G80">
        <f t="array" ref="G80">INDEX($A$2:$C$820,MATCH(1,($A$2:$A$820=$F80)*($B$2:$B$820=G$1),0),3)</f>
        <v>7.5</v>
      </c>
      <c r="H80">
        <f t="array" ref="H80">INDEX($A$2:$C$820,MATCH(1,($A$2:$A$820=$F80)*($B$2:$B$820=H$1),0),3)</f>
        <v>10.5</v>
      </c>
      <c r="I80">
        <f t="array" ref="I80">INDEX($A$2:$C$820,MATCH(1,($A$2:$A$820=$F80)*($B$2:$B$820=I$1),0),3)</f>
        <v>12</v>
      </c>
      <c r="J80">
        <f t="array" ref="J80">INDEX($A$2:$C$820,MATCH(1,($A$2:$A$820=$F80)*($B$2:$B$820=J$1),0),3)</f>
        <v>0</v>
      </c>
      <c r="K80">
        <f t="array" ref="K80">INDEX($A$2:$C$820,MATCH(1,($A$2:$A$820=$F80)*($B$2:$B$820=K$1),0),3)</f>
        <v>7.5</v>
      </c>
      <c r="L80">
        <f t="array" ref="L80">INDEX($A$2:$C$820,MATCH(1,($A$2:$A$820=$F80)*($B$2:$B$820=L$1),0),3)</f>
        <v>7.5</v>
      </c>
      <c r="M80">
        <f t="array" ref="M80">INDEX($A$2:$C$820,MATCH(1,($A$2:$A$820=$F80)*($B$2:$B$820=M$1),0),3)</f>
        <v>7</v>
      </c>
      <c r="N80" t="e">
        <f t="array" ref="N80">INDEX($A$2:$C$820,MATCH(1,($A$2:$A$820=$F80)*($B$2:$B$820=N$1),0),3)</f>
        <v>#N/A</v>
      </c>
      <c r="O80">
        <f t="array" ref="O80">INDEX($A$2:$C$820,MATCH(1,($A$2:$A$820=$F80)*($B$2:$B$820=O$1),0),3)</f>
        <v>10.5</v>
      </c>
    </row>
    <row r="81" spans="1:15" x14ac:dyDescent="0.25">
      <c r="A81" s="9">
        <v>90</v>
      </c>
      <c r="B81" s="14" t="s">
        <v>570</v>
      </c>
      <c r="C81" s="15">
        <v>12</v>
      </c>
      <c r="F81" s="9">
        <v>841</v>
      </c>
      <c r="G81">
        <f t="array" ref="G81">INDEX($A$2:$C$820,MATCH(1,($A$2:$A$820=$F81)*($B$2:$B$820=G$1),0),3)</f>
        <v>9</v>
      </c>
      <c r="H81">
        <f t="array" ref="H81">INDEX($A$2:$C$820,MATCH(1,($A$2:$A$820=$F81)*($B$2:$B$820=H$1),0),3)</f>
        <v>12</v>
      </c>
      <c r="I81">
        <f t="array" ref="I81">INDEX($A$2:$C$820,MATCH(1,($A$2:$A$820=$F81)*($B$2:$B$820=I$1),0),3)</f>
        <v>12</v>
      </c>
      <c r="J81">
        <f t="array" ref="J81">INDEX($A$2:$C$820,MATCH(1,($A$2:$A$820=$F81)*($B$2:$B$820=J$1),0),3)</f>
        <v>0</v>
      </c>
      <c r="K81">
        <f t="array" ref="K81">INDEX($A$2:$C$820,MATCH(1,($A$2:$A$820=$F81)*($B$2:$B$820=K$1),0),3)</f>
        <v>12</v>
      </c>
      <c r="L81">
        <f t="array" ref="L81">INDEX($A$2:$C$820,MATCH(1,($A$2:$A$820=$F81)*($B$2:$B$820=L$1),0),3)</f>
        <v>7.5</v>
      </c>
      <c r="M81">
        <f t="array" ref="M81">INDEX($A$2:$C$820,MATCH(1,($A$2:$A$820=$F81)*($B$2:$B$820=M$1),0),3)</f>
        <v>8</v>
      </c>
      <c r="N81" t="e">
        <f t="array" ref="N81">INDEX($A$2:$C$820,MATCH(1,($A$2:$A$820=$F81)*($B$2:$B$820=N$1),0),3)</f>
        <v>#N/A</v>
      </c>
      <c r="O81">
        <f t="array" ref="O81">INDEX($A$2:$C$820,MATCH(1,($A$2:$A$820=$F81)*($B$2:$B$820=O$1),0),3)</f>
        <v>10.5</v>
      </c>
    </row>
    <row r="82" spans="1:15" x14ac:dyDescent="0.25">
      <c r="A82" s="9">
        <v>90</v>
      </c>
      <c r="B82" s="14" t="s">
        <v>569</v>
      </c>
      <c r="C82" s="15">
        <v>10.5</v>
      </c>
      <c r="F82" s="9">
        <v>854</v>
      </c>
      <c r="G82">
        <f t="array" ref="G82">INDEX($A$2:$C$820,MATCH(1,($A$2:$A$820=$F82)*($B$2:$B$820=G$1),0),3)</f>
        <v>7.5</v>
      </c>
      <c r="H82">
        <f t="array" ref="H82">INDEX($A$2:$C$820,MATCH(1,($A$2:$A$820=$F82)*($B$2:$B$820=H$1),0),3)</f>
        <v>10.5</v>
      </c>
      <c r="I82">
        <f t="array" ref="I82">INDEX($A$2:$C$820,MATCH(1,($A$2:$A$820=$F82)*($B$2:$B$820=I$1),0),3)</f>
        <v>10.5</v>
      </c>
      <c r="J82">
        <f t="array" ref="J82">INDEX($A$2:$C$820,MATCH(1,($A$2:$A$820=$F82)*($B$2:$B$820=J$1),0),3)</f>
        <v>0</v>
      </c>
      <c r="K82">
        <f t="array" ref="K82">INDEX($A$2:$C$820,MATCH(1,($A$2:$A$820=$F82)*($B$2:$B$820=K$1),0),3)</f>
        <v>3</v>
      </c>
      <c r="L82">
        <f t="array" ref="L82">INDEX($A$2:$C$820,MATCH(1,($A$2:$A$820=$F82)*($B$2:$B$820=L$1),0),3)</f>
        <v>9</v>
      </c>
      <c r="M82">
        <f t="array" ref="M82">INDEX($A$2:$C$820,MATCH(1,($A$2:$A$820=$F82)*($B$2:$B$820=M$1),0),3)</f>
        <v>8</v>
      </c>
      <c r="N82" t="e">
        <f t="array" ref="N82">INDEX($A$2:$C$820,MATCH(1,($A$2:$A$820=$F82)*($B$2:$B$820=N$1),0),3)</f>
        <v>#N/A</v>
      </c>
      <c r="O82">
        <f t="array" ref="O82">INDEX($A$2:$C$820,MATCH(1,($A$2:$A$820=$F82)*($B$2:$B$820=O$1),0),3)</f>
        <v>9</v>
      </c>
    </row>
    <row r="83" spans="1:15" x14ac:dyDescent="0.25">
      <c r="A83" s="9">
        <v>92</v>
      </c>
      <c r="B83" s="14" t="s">
        <v>575</v>
      </c>
      <c r="C83" s="15" t="s">
        <v>578</v>
      </c>
      <c r="F83" s="9">
        <v>855</v>
      </c>
      <c r="G83">
        <f t="array" ref="G83">INDEX($A$2:$C$820,MATCH(1,($A$2:$A$820=$F83)*($B$2:$B$820=G$1),0),3)</f>
        <v>6</v>
      </c>
      <c r="H83">
        <f t="array" ref="H83">INDEX($A$2:$C$820,MATCH(1,($A$2:$A$820=$F83)*($B$2:$B$820=H$1),0),3)</f>
        <v>12</v>
      </c>
      <c r="I83">
        <f t="array" ref="I83">INDEX($A$2:$C$820,MATCH(1,($A$2:$A$820=$F83)*($B$2:$B$820=I$1),0),3)</f>
        <v>10.5</v>
      </c>
      <c r="J83">
        <f t="array" ref="J83">INDEX($A$2:$C$820,MATCH(1,($A$2:$A$820=$F83)*($B$2:$B$820=J$1),0),3)</f>
        <v>0</v>
      </c>
      <c r="K83">
        <f t="array" ref="K83">INDEX($A$2:$C$820,MATCH(1,($A$2:$A$820=$F83)*($B$2:$B$820=K$1),0),3)</f>
        <v>6</v>
      </c>
      <c r="L83">
        <f t="array" ref="L83">INDEX($A$2:$C$820,MATCH(1,($A$2:$A$820=$F83)*($B$2:$B$820=L$1),0),3)</f>
        <v>10.5</v>
      </c>
      <c r="M83">
        <f t="array" ref="M83">INDEX($A$2:$C$820,MATCH(1,($A$2:$A$820=$F83)*($B$2:$B$820=M$1),0),3)</f>
        <v>7</v>
      </c>
      <c r="N83" t="e">
        <f t="array" ref="N83">INDEX($A$2:$C$820,MATCH(1,($A$2:$A$820=$F83)*($B$2:$B$820=N$1),0),3)</f>
        <v>#N/A</v>
      </c>
      <c r="O83">
        <f t="array" ref="O83">INDEX($A$2:$C$820,MATCH(1,($A$2:$A$820=$F83)*($B$2:$B$820=O$1),0),3)</f>
        <v>10.5</v>
      </c>
    </row>
    <row r="84" spans="1:15" x14ac:dyDescent="0.25">
      <c r="A84" s="9">
        <v>92</v>
      </c>
      <c r="B84" s="14" t="s">
        <v>576</v>
      </c>
      <c r="C84" s="15" t="s">
        <v>578</v>
      </c>
      <c r="F84" s="9">
        <v>856</v>
      </c>
      <c r="G84">
        <f t="array" ref="G84">INDEX($A$2:$C$820,MATCH(1,($A$2:$A$820=$F84)*($B$2:$B$820=G$1),0),3)</f>
        <v>9</v>
      </c>
      <c r="H84">
        <f t="array" ref="H84">INDEX($A$2:$C$820,MATCH(1,($A$2:$A$820=$F84)*($B$2:$B$820=H$1),0),3)</f>
        <v>12</v>
      </c>
      <c r="I84" t="str">
        <f t="array" ref="I84">INDEX($A$2:$C$820,MATCH(1,($A$2:$A$820=$F84)*($B$2:$B$820=I$1),0),3)</f>
        <v>2.5</v>
      </c>
      <c r="J84" t="str">
        <f t="array" ref="J84">INDEX($A$2:$C$820,MATCH(1,($A$2:$A$820=$F84)*($B$2:$B$820=J$1),0),3)</f>
        <v>2.5</v>
      </c>
      <c r="K84">
        <f t="array" ref="K84">INDEX($A$2:$C$820,MATCH(1,($A$2:$A$820=$F84)*($B$2:$B$820=K$1),0),3)</f>
        <v>7.5</v>
      </c>
      <c r="L84">
        <f t="array" ref="L84">INDEX($A$2:$C$820,MATCH(1,($A$2:$A$820=$F84)*($B$2:$B$820=L$1),0),3)</f>
        <v>9</v>
      </c>
      <c r="M84">
        <f t="array" ref="M84">INDEX($A$2:$C$820,MATCH(1,($A$2:$A$820=$F84)*($B$2:$B$820=M$1),0),3)</f>
        <v>8</v>
      </c>
      <c r="N84">
        <f t="array" ref="N84">INDEX($A$2:$C$820,MATCH(1,($A$2:$A$820=$F84)*($B$2:$B$820=N$1),0),3)</f>
        <v>7.5</v>
      </c>
      <c r="O84">
        <f t="array" ref="O84">INDEX($A$2:$C$820,MATCH(1,($A$2:$A$820=$F84)*($B$2:$B$820=O$1),0),3)</f>
        <v>6</v>
      </c>
    </row>
    <row r="85" spans="1:15" x14ac:dyDescent="0.25">
      <c r="A85" s="9">
        <v>92</v>
      </c>
      <c r="B85" s="14" t="s">
        <v>574</v>
      </c>
      <c r="C85" s="15">
        <v>6</v>
      </c>
      <c r="F85" s="9">
        <v>863</v>
      </c>
      <c r="G85">
        <f t="array" ref="G85">INDEX($A$2:$C$820,MATCH(1,($A$2:$A$820=$F85)*($B$2:$B$820=G$1),0),3)</f>
        <v>10.5</v>
      </c>
      <c r="H85">
        <f t="array" ref="H85">INDEX($A$2:$C$820,MATCH(1,($A$2:$A$820=$F85)*($B$2:$B$820=H$1),0),3)</f>
        <v>12</v>
      </c>
      <c r="I85">
        <f t="array" ref="I85">INDEX($A$2:$C$820,MATCH(1,($A$2:$A$820=$F85)*($B$2:$B$820=I$1),0),3)</f>
        <v>12</v>
      </c>
      <c r="J85">
        <f t="array" ref="J85">INDEX($A$2:$C$820,MATCH(1,($A$2:$A$820=$F85)*($B$2:$B$820=J$1),0),3)</f>
        <v>0</v>
      </c>
      <c r="K85">
        <f t="array" ref="K85">INDEX($A$2:$C$820,MATCH(1,($A$2:$A$820=$F85)*($B$2:$B$820=K$1),0),3)</f>
        <v>12</v>
      </c>
      <c r="L85">
        <f t="array" ref="L85">INDEX($A$2:$C$820,MATCH(1,($A$2:$A$820=$F85)*($B$2:$B$820=L$1),0),3)</f>
        <v>10.5</v>
      </c>
      <c r="M85">
        <f t="array" ref="M85">INDEX($A$2:$C$820,MATCH(1,($A$2:$A$820=$F85)*($B$2:$B$820=M$1),0),3)</f>
        <v>8</v>
      </c>
      <c r="N85" t="e">
        <f t="array" ref="N85">INDEX($A$2:$C$820,MATCH(1,($A$2:$A$820=$F85)*($B$2:$B$820=N$1),0),3)</f>
        <v>#N/A</v>
      </c>
      <c r="O85">
        <f t="array" ref="O85">INDEX($A$2:$C$820,MATCH(1,($A$2:$A$820=$F85)*($B$2:$B$820=O$1),0),3)</f>
        <v>12</v>
      </c>
    </row>
    <row r="86" spans="1:15" x14ac:dyDescent="0.25">
      <c r="A86" s="9">
        <v>92</v>
      </c>
      <c r="B86" s="14" t="s">
        <v>573</v>
      </c>
      <c r="C86" s="15">
        <v>6</v>
      </c>
      <c r="F86" s="9">
        <v>874</v>
      </c>
      <c r="G86">
        <f t="array" ref="G86">INDEX($A$2:$C$820,MATCH(1,($A$2:$A$820=$F86)*($B$2:$B$820=G$1),0),3)</f>
        <v>7.5</v>
      </c>
      <c r="H86">
        <f t="array" ref="H86">INDEX($A$2:$C$820,MATCH(1,($A$2:$A$820=$F86)*($B$2:$B$820=H$1),0),3)</f>
        <v>10.5</v>
      </c>
      <c r="I86">
        <f t="array" ref="I86">INDEX($A$2:$C$820,MATCH(1,($A$2:$A$820=$F86)*($B$2:$B$820=I$1),0),3)</f>
        <v>12</v>
      </c>
      <c r="J86">
        <f t="array" ref="J86">INDEX($A$2:$C$820,MATCH(1,($A$2:$A$820=$F86)*($B$2:$B$820=J$1),0),3)</f>
        <v>0</v>
      </c>
      <c r="K86">
        <f t="array" ref="K86">INDEX($A$2:$C$820,MATCH(1,($A$2:$A$820=$F86)*($B$2:$B$820=K$1),0),3)</f>
        <v>9</v>
      </c>
      <c r="L86">
        <f t="array" ref="L86">INDEX($A$2:$C$820,MATCH(1,($A$2:$A$820=$F86)*($B$2:$B$820=L$1),0),3)</f>
        <v>7.5</v>
      </c>
      <c r="M86">
        <f t="array" ref="M86">INDEX($A$2:$C$820,MATCH(1,($A$2:$A$820=$F86)*($B$2:$B$820=M$1),0),3)</f>
        <v>8</v>
      </c>
      <c r="N86" t="e">
        <f t="array" ref="N86">INDEX($A$2:$C$820,MATCH(1,($A$2:$A$820=$F86)*($B$2:$B$820=N$1),0),3)</f>
        <v>#N/A</v>
      </c>
      <c r="O86">
        <f t="array" ref="O86">INDEX($A$2:$C$820,MATCH(1,($A$2:$A$820=$F86)*($B$2:$B$820=O$1),0),3)</f>
        <v>10.5</v>
      </c>
    </row>
    <row r="87" spans="1:15" x14ac:dyDescent="0.25">
      <c r="A87" s="9">
        <v>92</v>
      </c>
      <c r="B87" s="14" t="s">
        <v>572</v>
      </c>
      <c r="C87" s="15">
        <v>5</v>
      </c>
      <c r="F87" s="9">
        <v>879</v>
      </c>
      <c r="G87">
        <f t="array" ref="G87">INDEX($A$2:$C$820,MATCH(1,($A$2:$A$820=$F87)*($B$2:$B$820=G$1),0),3)</f>
        <v>9</v>
      </c>
      <c r="H87">
        <f t="array" ref="H87">INDEX($A$2:$C$820,MATCH(1,($A$2:$A$820=$F87)*($B$2:$B$820=H$1),0),3)</f>
        <v>12</v>
      </c>
      <c r="I87">
        <f t="array" ref="I87">INDEX($A$2:$C$820,MATCH(1,($A$2:$A$820=$F87)*($B$2:$B$820=I$1),0),3)</f>
        <v>12</v>
      </c>
      <c r="J87">
        <f t="array" ref="J87">INDEX($A$2:$C$820,MATCH(1,($A$2:$A$820=$F87)*($B$2:$B$820=J$1),0),3)</f>
        <v>0</v>
      </c>
      <c r="K87">
        <f t="array" ref="K87">INDEX($A$2:$C$820,MATCH(1,($A$2:$A$820=$F87)*($B$2:$B$820=K$1),0),3)</f>
        <v>12</v>
      </c>
      <c r="L87">
        <f t="array" ref="L87">INDEX($A$2:$C$820,MATCH(1,($A$2:$A$820=$F87)*($B$2:$B$820=L$1),0),3)</f>
        <v>10.5</v>
      </c>
      <c r="M87">
        <f t="array" ref="M87">INDEX($A$2:$C$820,MATCH(1,($A$2:$A$820=$F87)*($B$2:$B$820=M$1),0),3)</f>
        <v>7</v>
      </c>
      <c r="N87" t="e">
        <f t="array" ref="N87">INDEX($A$2:$C$820,MATCH(1,($A$2:$A$820=$F87)*($B$2:$B$820=N$1),0),3)</f>
        <v>#N/A</v>
      </c>
      <c r="O87">
        <f t="array" ref="O87">INDEX($A$2:$C$820,MATCH(1,($A$2:$A$820=$F87)*($B$2:$B$820=O$1),0),3)</f>
        <v>10.5</v>
      </c>
    </row>
    <row r="88" spans="1:15" x14ac:dyDescent="0.25">
      <c r="A88" s="9">
        <v>92</v>
      </c>
      <c r="B88" s="14" t="s">
        <v>571</v>
      </c>
      <c r="C88" s="15">
        <v>10.5</v>
      </c>
      <c r="F88" s="9">
        <v>924</v>
      </c>
      <c r="G88">
        <f t="array" ref="G88">INDEX($A$2:$C$820,MATCH(1,($A$2:$A$820=$F88)*($B$2:$B$820=G$1),0),3)</f>
        <v>7.5</v>
      </c>
      <c r="H88">
        <f t="array" ref="H88">INDEX($A$2:$C$820,MATCH(1,($A$2:$A$820=$F88)*($B$2:$B$820=H$1),0),3)</f>
        <v>10.5</v>
      </c>
      <c r="I88">
        <f t="array" ref="I88">INDEX($A$2:$C$820,MATCH(1,($A$2:$A$820=$F88)*($B$2:$B$820=I$1),0),3)</f>
        <v>12</v>
      </c>
      <c r="J88">
        <f t="array" ref="J88">INDEX($A$2:$C$820,MATCH(1,($A$2:$A$820=$F88)*($B$2:$B$820=J$1),0),3)</f>
        <v>0</v>
      </c>
      <c r="K88">
        <f t="array" ref="K88">INDEX($A$2:$C$820,MATCH(1,($A$2:$A$820=$F88)*($B$2:$B$820=K$1),0),3)</f>
        <v>12</v>
      </c>
      <c r="L88">
        <f t="array" ref="L88">INDEX($A$2:$C$820,MATCH(1,($A$2:$A$820=$F88)*($B$2:$B$820=L$1),0),3)</f>
        <v>10.5</v>
      </c>
      <c r="M88">
        <f t="array" ref="M88">INDEX($A$2:$C$820,MATCH(1,($A$2:$A$820=$F88)*($B$2:$B$820=M$1),0),3)</f>
        <v>7</v>
      </c>
      <c r="N88" t="e">
        <f t="array" ref="N88">INDEX($A$2:$C$820,MATCH(1,($A$2:$A$820=$F88)*($B$2:$B$820=N$1),0),3)</f>
        <v>#N/A</v>
      </c>
      <c r="O88">
        <f t="array" ref="O88">INDEX($A$2:$C$820,MATCH(1,($A$2:$A$820=$F88)*($B$2:$B$820=O$1),0),3)</f>
        <v>10.5</v>
      </c>
    </row>
    <row r="89" spans="1:15" x14ac:dyDescent="0.25">
      <c r="A89" s="9">
        <v>92</v>
      </c>
      <c r="B89" s="14" t="s">
        <v>556</v>
      </c>
      <c r="C89" s="15">
        <v>7.5</v>
      </c>
      <c r="F89" s="9">
        <v>942</v>
      </c>
      <c r="G89">
        <f t="array" ref="G89">INDEX($A$2:$C$820,MATCH(1,($A$2:$A$820=$F89)*($B$2:$B$820=G$1),0),3)</f>
        <v>7.5</v>
      </c>
      <c r="H89">
        <f t="array" ref="H89">INDEX($A$2:$C$820,MATCH(1,($A$2:$A$820=$F89)*($B$2:$B$820=H$1),0),3)</f>
        <v>10.5</v>
      </c>
      <c r="I89" t="str">
        <f t="array" ref="I89">INDEX($A$2:$C$820,MATCH(1,($A$2:$A$820=$F89)*($B$2:$B$820=I$1),0),3)</f>
        <v>1</v>
      </c>
      <c r="J89" t="str">
        <f t="array" ref="J89">INDEX($A$2:$C$820,MATCH(1,($A$2:$A$820=$F89)*($B$2:$B$820=J$1),0),3)</f>
        <v>1</v>
      </c>
      <c r="K89">
        <f t="array" ref="K89">INDEX($A$2:$C$820,MATCH(1,($A$2:$A$820=$F89)*($B$2:$B$820=K$1),0),3)</f>
        <v>6</v>
      </c>
      <c r="L89">
        <f t="array" ref="L89">INDEX($A$2:$C$820,MATCH(1,($A$2:$A$820=$F89)*($B$2:$B$820=L$1),0),3)</f>
        <v>7.5</v>
      </c>
      <c r="M89">
        <f t="array" ref="M89">INDEX($A$2:$C$820,MATCH(1,($A$2:$A$820=$F89)*($B$2:$B$820=M$1),0),3)</f>
        <v>8</v>
      </c>
      <c r="N89">
        <f t="array" ref="N89">INDEX($A$2:$C$820,MATCH(1,($A$2:$A$820=$F89)*($B$2:$B$820=N$1),0),3)</f>
        <v>6</v>
      </c>
      <c r="O89">
        <f t="array" ref="O89">INDEX($A$2:$C$820,MATCH(1,($A$2:$A$820=$F89)*($B$2:$B$820=O$1),0),3)</f>
        <v>12</v>
      </c>
    </row>
    <row r="90" spans="1:15" x14ac:dyDescent="0.25">
      <c r="A90" s="9">
        <v>92</v>
      </c>
      <c r="B90" s="14" t="s">
        <v>570</v>
      </c>
      <c r="C90" s="15">
        <v>6</v>
      </c>
      <c r="F90" s="9">
        <v>950</v>
      </c>
      <c r="G90">
        <f t="array" ref="G90">INDEX($A$2:$C$820,MATCH(1,($A$2:$A$820=$F90)*($B$2:$B$820=G$1),0),3)</f>
        <v>6</v>
      </c>
      <c r="H90">
        <f t="array" ref="H90">INDEX($A$2:$C$820,MATCH(1,($A$2:$A$820=$F90)*($B$2:$B$820=H$1),0),3)</f>
        <v>12</v>
      </c>
      <c r="I90" t="str">
        <f t="array" ref="I90">INDEX($A$2:$C$820,MATCH(1,($A$2:$A$820=$F90)*($B$2:$B$820=I$1),0),3)</f>
        <v>2</v>
      </c>
      <c r="J90" t="str">
        <f t="array" ref="J90">INDEX($A$2:$C$820,MATCH(1,($A$2:$A$820=$F90)*($B$2:$B$820=J$1),0),3)</f>
        <v>2</v>
      </c>
      <c r="K90">
        <f t="array" ref="K90">INDEX($A$2:$C$820,MATCH(1,($A$2:$A$820=$F90)*($B$2:$B$820=K$1),0),3)</f>
        <v>6</v>
      </c>
      <c r="L90">
        <f t="array" ref="L90">INDEX($A$2:$C$820,MATCH(1,($A$2:$A$820=$F90)*($B$2:$B$820=L$1),0),3)</f>
        <v>7.5</v>
      </c>
      <c r="M90">
        <f t="array" ref="M90">INDEX($A$2:$C$820,MATCH(1,($A$2:$A$820=$F90)*($B$2:$B$820=M$1),0),3)</f>
        <v>5</v>
      </c>
      <c r="N90">
        <f t="array" ref="N90">INDEX($A$2:$C$820,MATCH(1,($A$2:$A$820=$F90)*($B$2:$B$820=N$1),0),3)</f>
        <v>6</v>
      </c>
      <c r="O90">
        <f t="array" ref="O90">INDEX($A$2:$C$820,MATCH(1,($A$2:$A$820=$F90)*($B$2:$B$820=O$1),0),3)</f>
        <v>9</v>
      </c>
    </row>
    <row r="91" spans="1:15" x14ac:dyDescent="0.25">
      <c r="A91" s="9">
        <v>92</v>
      </c>
      <c r="B91" s="14" t="s">
        <v>569</v>
      </c>
      <c r="C91" s="15">
        <v>6</v>
      </c>
      <c r="F91" s="9">
        <v>972</v>
      </c>
      <c r="G91">
        <f t="array" ref="G91">INDEX($A$2:$C$820,MATCH(1,($A$2:$A$820=$F91)*($B$2:$B$820=G$1),0),3)</f>
        <v>0</v>
      </c>
      <c r="H91">
        <f t="array" ref="H91">INDEX($A$2:$C$820,MATCH(1,($A$2:$A$820=$F91)*($B$2:$B$820=H$1),0),3)</f>
        <v>9</v>
      </c>
      <c r="I91">
        <f t="array" ref="I91">INDEX($A$2:$C$820,MATCH(1,($A$2:$A$820=$F91)*($B$2:$B$820=I$1),0),3)</f>
        <v>10.5</v>
      </c>
      <c r="J91">
        <f t="array" ref="J91">INDEX($A$2:$C$820,MATCH(1,($A$2:$A$820=$F91)*($B$2:$B$820=J$1),0),3)</f>
        <v>0</v>
      </c>
      <c r="K91">
        <f t="array" ref="K91">INDEX($A$2:$C$820,MATCH(1,($A$2:$A$820=$F91)*($B$2:$B$820=K$1),0),3)</f>
        <v>3</v>
      </c>
      <c r="L91">
        <f t="array" ref="L91">INDEX($A$2:$C$820,MATCH(1,($A$2:$A$820=$F91)*($B$2:$B$820=L$1),0),3)</f>
        <v>3</v>
      </c>
      <c r="M91">
        <f t="array" ref="M91">INDEX($A$2:$C$820,MATCH(1,($A$2:$A$820=$F91)*($B$2:$B$820=M$1),0),3)</f>
        <v>5</v>
      </c>
      <c r="N91" t="e">
        <f t="array" ref="N91">INDEX($A$2:$C$820,MATCH(1,($A$2:$A$820=$F91)*($B$2:$B$820=N$1),0),3)</f>
        <v>#N/A</v>
      </c>
      <c r="O91">
        <f t="array" ref="O91">INDEX($A$2:$C$820,MATCH(1,($A$2:$A$820=$F91)*($B$2:$B$820=O$1),0),3)</f>
        <v>6</v>
      </c>
    </row>
    <row r="92" spans="1:15" x14ac:dyDescent="0.25">
      <c r="A92" s="9">
        <v>129</v>
      </c>
      <c r="B92" s="14" t="s">
        <v>576</v>
      </c>
      <c r="C92" s="15"/>
      <c r="F92" s="9">
        <v>982</v>
      </c>
      <c r="G92">
        <f t="array" ref="G92">INDEX($A$2:$C$820,MATCH(1,($A$2:$A$820=$F92)*($B$2:$B$820=G$1),0),3)</f>
        <v>3</v>
      </c>
      <c r="H92">
        <f t="array" ref="H92">INDEX($A$2:$C$820,MATCH(1,($A$2:$A$820=$F92)*($B$2:$B$820=H$1),0),3)</f>
        <v>12</v>
      </c>
      <c r="I92" t="str">
        <f t="array" ref="I92">INDEX($A$2:$C$820,MATCH(1,($A$2:$A$820=$F92)*($B$2:$B$820=I$1),0),3)</f>
        <v>2</v>
      </c>
      <c r="J92" t="str">
        <f t="array" ref="J92">INDEX($A$2:$C$820,MATCH(1,($A$2:$A$820=$F92)*($B$2:$B$820=J$1),0),3)</f>
        <v>2</v>
      </c>
      <c r="K92">
        <f t="array" ref="K92">INDEX($A$2:$C$820,MATCH(1,($A$2:$A$820=$F92)*($B$2:$B$820=K$1),0),3)</f>
        <v>7.5</v>
      </c>
      <c r="L92">
        <f t="array" ref="L92">INDEX($A$2:$C$820,MATCH(1,($A$2:$A$820=$F92)*($B$2:$B$820=L$1),0),3)</f>
        <v>6</v>
      </c>
      <c r="M92">
        <f t="array" ref="M92">INDEX($A$2:$C$820,MATCH(1,($A$2:$A$820=$F92)*($B$2:$B$820=M$1),0),3)</f>
        <v>6</v>
      </c>
      <c r="N92">
        <f t="array" ref="N92">INDEX($A$2:$C$820,MATCH(1,($A$2:$A$820=$F92)*($B$2:$B$820=N$1),0),3)</f>
        <v>6</v>
      </c>
      <c r="O92">
        <f t="array" ref="O92">INDEX($A$2:$C$820,MATCH(1,($A$2:$A$820=$F92)*($B$2:$B$820=O$1),0),3)</f>
        <v>12</v>
      </c>
    </row>
    <row r="93" spans="1:15" x14ac:dyDescent="0.25">
      <c r="A93" s="9">
        <v>129</v>
      </c>
      <c r="B93" s="16"/>
      <c r="C93" s="15"/>
    </row>
    <row r="94" spans="1:15" x14ac:dyDescent="0.25">
      <c r="A94" s="9">
        <v>129</v>
      </c>
      <c r="B94" s="14" t="s">
        <v>575</v>
      </c>
      <c r="C94" s="15">
        <v>12</v>
      </c>
    </row>
    <row r="95" spans="1:15" x14ac:dyDescent="0.25">
      <c r="A95" s="9">
        <v>129</v>
      </c>
      <c r="B95" s="14" t="s">
        <v>574</v>
      </c>
      <c r="C95" s="15">
        <v>7.5</v>
      </c>
    </row>
    <row r="96" spans="1:15" x14ac:dyDescent="0.25">
      <c r="A96" s="9">
        <v>129</v>
      </c>
      <c r="B96" s="14" t="s">
        <v>573</v>
      </c>
      <c r="C96" s="15">
        <v>6</v>
      </c>
    </row>
    <row r="97" spans="1:3" x14ac:dyDescent="0.25">
      <c r="A97" s="9">
        <v>129</v>
      </c>
      <c r="B97" s="14" t="s">
        <v>572</v>
      </c>
      <c r="C97" s="15">
        <v>7</v>
      </c>
    </row>
    <row r="98" spans="1:3" x14ac:dyDescent="0.25">
      <c r="A98" s="9">
        <v>129</v>
      </c>
      <c r="B98" s="14" t="s">
        <v>571</v>
      </c>
      <c r="C98" s="15">
        <v>10.5</v>
      </c>
    </row>
    <row r="99" spans="1:3" x14ac:dyDescent="0.25">
      <c r="A99" s="9">
        <v>129</v>
      </c>
      <c r="B99" s="14" t="s">
        <v>570</v>
      </c>
      <c r="C99" s="15">
        <v>7.5</v>
      </c>
    </row>
    <row r="100" spans="1:3" x14ac:dyDescent="0.25">
      <c r="A100" s="9">
        <v>129</v>
      </c>
      <c r="B100" s="14" t="s">
        <v>569</v>
      </c>
      <c r="C100" s="15">
        <v>3</v>
      </c>
    </row>
    <row r="101" spans="1:3" x14ac:dyDescent="0.25">
      <c r="A101" s="9">
        <v>138</v>
      </c>
      <c r="B101" s="14" t="s">
        <v>575</v>
      </c>
      <c r="C101" s="15" t="s">
        <v>580</v>
      </c>
    </row>
    <row r="102" spans="1:3" x14ac:dyDescent="0.25">
      <c r="A102" s="9">
        <v>138</v>
      </c>
      <c r="B102" s="14" t="s">
        <v>576</v>
      </c>
      <c r="C102" s="15" t="s">
        <v>580</v>
      </c>
    </row>
    <row r="103" spans="1:3" x14ac:dyDescent="0.25">
      <c r="A103" s="9">
        <v>138</v>
      </c>
      <c r="B103" s="14" t="s">
        <v>574</v>
      </c>
      <c r="C103" s="15">
        <v>12</v>
      </c>
    </row>
    <row r="104" spans="1:3" x14ac:dyDescent="0.25">
      <c r="A104" s="9">
        <v>138</v>
      </c>
      <c r="B104" s="14" t="s">
        <v>573</v>
      </c>
      <c r="C104" s="15">
        <v>6</v>
      </c>
    </row>
    <row r="105" spans="1:3" x14ac:dyDescent="0.25">
      <c r="A105" s="9">
        <v>138</v>
      </c>
      <c r="B105" s="14" t="s">
        <v>572</v>
      </c>
      <c r="C105" s="15">
        <v>8</v>
      </c>
    </row>
    <row r="106" spans="1:3" x14ac:dyDescent="0.25">
      <c r="A106" s="9">
        <v>138</v>
      </c>
      <c r="B106" s="14" t="s">
        <v>571</v>
      </c>
      <c r="C106" s="15">
        <v>10.5</v>
      </c>
    </row>
    <row r="107" spans="1:3" x14ac:dyDescent="0.25">
      <c r="A107" s="9">
        <v>138</v>
      </c>
      <c r="B107" s="14" t="s">
        <v>556</v>
      </c>
      <c r="C107" s="15">
        <v>9</v>
      </c>
    </row>
    <row r="108" spans="1:3" x14ac:dyDescent="0.25">
      <c r="A108" s="9">
        <v>138</v>
      </c>
      <c r="B108" s="14" t="s">
        <v>570</v>
      </c>
      <c r="C108" s="15">
        <v>9</v>
      </c>
    </row>
    <row r="109" spans="1:3" x14ac:dyDescent="0.25">
      <c r="A109" s="9">
        <v>138</v>
      </c>
      <c r="B109" s="14" t="s">
        <v>569</v>
      </c>
      <c r="C109" s="15">
        <v>6</v>
      </c>
    </row>
    <row r="110" spans="1:3" x14ac:dyDescent="0.25">
      <c r="A110" s="9">
        <v>145</v>
      </c>
      <c r="B110" s="14" t="s">
        <v>575</v>
      </c>
      <c r="C110" s="15" t="s">
        <v>579</v>
      </c>
    </row>
    <row r="111" spans="1:3" x14ac:dyDescent="0.25">
      <c r="A111" s="9">
        <v>145</v>
      </c>
      <c r="B111" s="14" t="s">
        <v>576</v>
      </c>
      <c r="C111" s="15" t="s">
        <v>579</v>
      </c>
    </row>
    <row r="112" spans="1:3" x14ac:dyDescent="0.25">
      <c r="A112" s="9">
        <v>145</v>
      </c>
      <c r="B112" s="14" t="s">
        <v>574</v>
      </c>
      <c r="C112" s="15">
        <v>12</v>
      </c>
    </row>
    <row r="113" spans="1:3" x14ac:dyDescent="0.25">
      <c r="A113" s="9">
        <v>145</v>
      </c>
      <c r="B113" s="14" t="s">
        <v>573</v>
      </c>
      <c r="C113" s="15">
        <v>10.5</v>
      </c>
    </row>
    <row r="114" spans="1:3" x14ac:dyDescent="0.25">
      <c r="A114" s="9">
        <v>145</v>
      </c>
      <c r="B114" s="14" t="s">
        <v>572</v>
      </c>
      <c r="C114" s="15">
        <v>8</v>
      </c>
    </row>
    <row r="115" spans="1:3" x14ac:dyDescent="0.25">
      <c r="A115" s="9">
        <v>145</v>
      </c>
      <c r="B115" s="14" t="s">
        <v>571</v>
      </c>
      <c r="C115" s="15">
        <v>10.5</v>
      </c>
    </row>
    <row r="116" spans="1:3" x14ac:dyDescent="0.25">
      <c r="A116" s="9">
        <v>145</v>
      </c>
      <c r="B116" s="14" t="s">
        <v>556</v>
      </c>
      <c r="C116" s="15">
        <v>6</v>
      </c>
    </row>
    <row r="117" spans="1:3" x14ac:dyDescent="0.25">
      <c r="A117" s="9">
        <v>145</v>
      </c>
      <c r="B117" s="14" t="s">
        <v>570</v>
      </c>
      <c r="C117" s="15">
        <v>12</v>
      </c>
    </row>
    <row r="118" spans="1:3" x14ac:dyDescent="0.25">
      <c r="A118" s="9">
        <v>145</v>
      </c>
      <c r="B118" s="14" t="s">
        <v>569</v>
      </c>
      <c r="C118" s="15">
        <v>9</v>
      </c>
    </row>
    <row r="119" spans="1:3" x14ac:dyDescent="0.25">
      <c r="A119" s="9">
        <v>149</v>
      </c>
      <c r="B119" s="14" t="s">
        <v>575</v>
      </c>
      <c r="C119" s="15" t="s">
        <v>578</v>
      </c>
    </row>
    <row r="120" spans="1:3" x14ac:dyDescent="0.25">
      <c r="A120" s="9">
        <v>149</v>
      </c>
      <c r="B120" s="14" t="s">
        <v>576</v>
      </c>
      <c r="C120" s="15" t="s">
        <v>578</v>
      </c>
    </row>
    <row r="121" spans="1:3" x14ac:dyDescent="0.25">
      <c r="A121" s="9">
        <v>149</v>
      </c>
      <c r="B121" s="14" t="s">
        <v>574</v>
      </c>
      <c r="C121" s="15">
        <v>6</v>
      </c>
    </row>
    <row r="122" spans="1:3" x14ac:dyDescent="0.25">
      <c r="A122" s="9">
        <v>149</v>
      </c>
      <c r="B122" s="14" t="s">
        <v>573</v>
      </c>
      <c r="C122" s="15">
        <v>6</v>
      </c>
    </row>
    <row r="123" spans="1:3" x14ac:dyDescent="0.25">
      <c r="A123" s="9">
        <v>149</v>
      </c>
      <c r="B123" s="14" t="s">
        <v>572</v>
      </c>
      <c r="C123" s="15">
        <v>8</v>
      </c>
    </row>
    <row r="124" spans="1:3" x14ac:dyDescent="0.25">
      <c r="A124" s="9">
        <v>149</v>
      </c>
      <c r="B124" s="14" t="s">
        <v>571</v>
      </c>
      <c r="C124" s="15">
        <v>10.5</v>
      </c>
    </row>
    <row r="125" spans="1:3" x14ac:dyDescent="0.25">
      <c r="A125" s="9">
        <v>149</v>
      </c>
      <c r="B125" s="14" t="s">
        <v>556</v>
      </c>
      <c r="C125" s="15">
        <v>6</v>
      </c>
    </row>
    <row r="126" spans="1:3" x14ac:dyDescent="0.25">
      <c r="A126" s="9">
        <v>149</v>
      </c>
      <c r="B126" s="14" t="s">
        <v>570</v>
      </c>
      <c r="C126" s="15">
        <v>9</v>
      </c>
    </row>
    <row r="127" spans="1:3" x14ac:dyDescent="0.25">
      <c r="A127" s="9">
        <v>149</v>
      </c>
      <c r="B127" s="14" t="s">
        <v>569</v>
      </c>
      <c r="C127" s="15">
        <v>3</v>
      </c>
    </row>
    <row r="128" spans="1:3" x14ac:dyDescent="0.25">
      <c r="A128" s="9">
        <v>152</v>
      </c>
      <c r="B128" s="14" t="s">
        <v>575</v>
      </c>
      <c r="C128" s="15" t="s">
        <v>581</v>
      </c>
    </row>
    <row r="129" spans="1:3" x14ac:dyDescent="0.25">
      <c r="A129" s="9">
        <v>152</v>
      </c>
      <c r="B129" s="14" t="s">
        <v>576</v>
      </c>
      <c r="C129" s="15" t="s">
        <v>581</v>
      </c>
    </row>
    <row r="130" spans="1:3" x14ac:dyDescent="0.25">
      <c r="A130" s="9">
        <v>152</v>
      </c>
      <c r="B130" s="14" t="s">
        <v>574</v>
      </c>
      <c r="C130" s="15">
        <v>10.5</v>
      </c>
    </row>
    <row r="131" spans="1:3" x14ac:dyDescent="0.25">
      <c r="A131" s="9">
        <v>152</v>
      </c>
      <c r="B131" s="14" t="s">
        <v>573</v>
      </c>
      <c r="C131" s="15">
        <v>7.5</v>
      </c>
    </row>
    <row r="132" spans="1:3" x14ac:dyDescent="0.25">
      <c r="A132" s="9">
        <v>152</v>
      </c>
      <c r="B132" s="14" t="s">
        <v>572</v>
      </c>
      <c r="C132" s="15">
        <v>8</v>
      </c>
    </row>
    <row r="133" spans="1:3" x14ac:dyDescent="0.25">
      <c r="A133" s="9">
        <v>152</v>
      </c>
      <c r="B133" s="14" t="s">
        <v>571</v>
      </c>
      <c r="C133" s="15">
        <v>10.5</v>
      </c>
    </row>
    <row r="134" spans="1:3" x14ac:dyDescent="0.25">
      <c r="A134" s="9">
        <v>152</v>
      </c>
      <c r="B134" s="14" t="s">
        <v>556</v>
      </c>
      <c r="C134" s="15">
        <v>7.5</v>
      </c>
    </row>
    <row r="135" spans="1:3" x14ac:dyDescent="0.25">
      <c r="A135" s="9">
        <v>152</v>
      </c>
      <c r="B135" s="14" t="s">
        <v>570</v>
      </c>
      <c r="C135" s="15">
        <v>10.5</v>
      </c>
    </row>
    <row r="136" spans="1:3" x14ac:dyDescent="0.25">
      <c r="A136" s="9">
        <v>152</v>
      </c>
      <c r="B136" s="14" t="s">
        <v>569</v>
      </c>
      <c r="C136" s="15">
        <v>6</v>
      </c>
    </row>
    <row r="137" spans="1:3" x14ac:dyDescent="0.25">
      <c r="A137" s="9">
        <v>158</v>
      </c>
      <c r="B137" s="14" t="s">
        <v>576</v>
      </c>
      <c r="C137" s="15"/>
    </row>
    <row r="138" spans="1:3" x14ac:dyDescent="0.25">
      <c r="A138" s="9">
        <v>158</v>
      </c>
      <c r="B138" s="16"/>
      <c r="C138" s="15"/>
    </row>
    <row r="139" spans="1:3" x14ac:dyDescent="0.25">
      <c r="A139" s="9">
        <v>158</v>
      </c>
      <c r="B139" s="14" t="s">
        <v>575</v>
      </c>
      <c r="C139" s="15">
        <v>12</v>
      </c>
    </row>
    <row r="140" spans="1:3" x14ac:dyDescent="0.25">
      <c r="A140" s="9">
        <v>158</v>
      </c>
      <c r="B140" s="14" t="s">
        <v>574</v>
      </c>
      <c r="C140" s="15">
        <v>9</v>
      </c>
    </row>
    <row r="141" spans="1:3" x14ac:dyDescent="0.25">
      <c r="A141" s="9">
        <v>158</v>
      </c>
      <c r="B141" s="14" t="s">
        <v>573</v>
      </c>
      <c r="C141" s="15">
        <v>10.5</v>
      </c>
    </row>
    <row r="142" spans="1:3" x14ac:dyDescent="0.25">
      <c r="A142" s="9">
        <v>158</v>
      </c>
      <c r="B142" s="14" t="s">
        <v>572</v>
      </c>
      <c r="C142" s="15">
        <v>8</v>
      </c>
    </row>
    <row r="143" spans="1:3" x14ac:dyDescent="0.25">
      <c r="A143" s="9">
        <v>158</v>
      </c>
      <c r="B143" s="14" t="s">
        <v>571</v>
      </c>
      <c r="C143" s="15">
        <v>10.5</v>
      </c>
    </row>
    <row r="144" spans="1:3" x14ac:dyDescent="0.25">
      <c r="A144" s="9">
        <v>158</v>
      </c>
      <c r="B144" s="14" t="s">
        <v>570</v>
      </c>
      <c r="C144" s="15">
        <v>12</v>
      </c>
    </row>
    <row r="145" spans="1:3" x14ac:dyDescent="0.25">
      <c r="A145" s="9">
        <v>158</v>
      </c>
      <c r="B145" s="14" t="s">
        <v>569</v>
      </c>
      <c r="C145" s="15">
        <v>7.5</v>
      </c>
    </row>
    <row r="146" spans="1:3" x14ac:dyDescent="0.25">
      <c r="A146" s="9">
        <v>163</v>
      </c>
      <c r="B146" s="14" t="s">
        <v>576</v>
      </c>
      <c r="C146" s="15"/>
    </row>
    <row r="147" spans="1:3" x14ac:dyDescent="0.25">
      <c r="A147" s="9">
        <v>163</v>
      </c>
      <c r="B147" s="16"/>
      <c r="C147" s="15"/>
    </row>
    <row r="148" spans="1:3" x14ac:dyDescent="0.25">
      <c r="A148" s="9">
        <v>163</v>
      </c>
      <c r="B148" s="14" t="s">
        <v>575</v>
      </c>
      <c r="C148" s="15">
        <v>12</v>
      </c>
    </row>
    <row r="149" spans="1:3" x14ac:dyDescent="0.25">
      <c r="A149" s="9">
        <v>163</v>
      </c>
      <c r="B149" s="14" t="s">
        <v>574</v>
      </c>
      <c r="C149" s="15">
        <v>10.5</v>
      </c>
    </row>
    <row r="150" spans="1:3" x14ac:dyDescent="0.25">
      <c r="A150" s="9">
        <v>163</v>
      </c>
      <c r="B150" s="14" t="s">
        <v>573</v>
      </c>
      <c r="C150" s="15">
        <v>6</v>
      </c>
    </row>
    <row r="151" spans="1:3" x14ac:dyDescent="0.25">
      <c r="A151" s="9">
        <v>163</v>
      </c>
      <c r="B151" s="14" t="s">
        <v>572</v>
      </c>
      <c r="C151" s="15">
        <v>7</v>
      </c>
    </row>
    <row r="152" spans="1:3" x14ac:dyDescent="0.25">
      <c r="A152" s="9">
        <v>163</v>
      </c>
      <c r="B152" s="14" t="s">
        <v>571</v>
      </c>
      <c r="C152" s="15">
        <v>12</v>
      </c>
    </row>
    <row r="153" spans="1:3" x14ac:dyDescent="0.25">
      <c r="A153" s="9">
        <v>163</v>
      </c>
      <c r="B153" s="14" t="s">
        <v>570</v>
      </c>
      <c r="C153" s="15">
        <v>10.5</v>
      </c>
    </row>
    <row r="154" spans="1:3" x14ac:dyDescent="0.25">
      <c r="A154" s="9">
        <v>163</v>
      </c>
      <c r="B154" s="14" t="s">
        <v>569</v>
      </c>
      <c r="C154" s="15">
        <v>3</v>
      </c>
    </row>
    <row r="155" spans="1:3" x14ac:dyDescent="0.25">
      <c r="A155" s="9">
        <v>166</v>
      </c>
      <c r="B155" s="14" t="s">
        <v>575</v>
      </c>
      <c r="C155" s="15" t="s">
        <v>581</v>
      </c>
    </row>
    <row r="156" spans="1:3" x14ac:dyDescent="0.25">
      <c r="A156" s="9">
        <v>166</v>
      </c>
      <c r="B156" s="14" t="s">
        <v>576</v>
      </c>
      <c r="C156" s="15" t="s">
        <v>581</v>
      </c>
    </row>
    <row r="157" spans="1:3" x14ac:dyDescent="0.25">
      <c r="A157" s="9">
        <v>166</v>
      </c>
      <c r="B157" s="14" t="s">
        <v>574</v>
      </c>
      <c r="C157" s="15">
        <v>9</v>
      </c>
    </row>
    <row r="158" spans="1:3" x14ac:dyDescent="0.25">
      <c r="A158" s="9">
        <v>166</v>
      </c>
      <c r="B158" s="14" t="s">
        <v>573</v>
      </c>
      <c r="C158" s="15">
        <v>9</v>
      </c>
    </row>
    <row r="159" spans="1:3" x14ac:dyDescent="0.25">
      <c r="A159" s="9">
        <v>166</v>
      </c>
      <c r="B159" s="14" t="s">
        <v>572</v>
      </c>
      <c r="C159" s="15">
        <v>6</v>
      </c>
    </row>
    <row r="160" spans="1:3" x14ac:dyDescent="0.25">
      <c r="A160" s="9">
        <v>166</v>
      </c>
      <c r="B160" s="14" t="s">
        <v>571</v>
      </c>
      <c r="C160" s="15">
        <v>10.5</v>
      </c>
    </row>
    <row r="161" spans="1:3" x14ac:dyDescent="0.25">
      <c r="A161" s="9">
        <v>166</v>
      </c>
      <c r="B161" s="14" t="s">
        <v>556</v>
      </c>
      <c r="C161" s="15">
        <v>9</v>
      </c>
    </row>
    <row r="162" spans="1:3" x14ac:dyDescent="0.25">
      <c r="A162" s="9">
        <v>166</v>
      </c>
      <c r="B162" s="14" t="s">
        <v>570</v>
      </c>
      <c r="C162" s="15">
        <v>12</v>
      </c>
    </row>
    <row r="163" spans="1:3" x14ac:dyDescent="0.25">
      <c r="A163" s="9">
        <v>166</v>
      </c>
      <c r="B163" s="14" t="s">
        <v>569</v>
      </c>
      <c r="C163" s="15">
        <v>7.5</v>
      </c>
    </row>
    <row r="164" spans="1:3" x14ac:dyDescent="0.25">
      <c r="A164" s="9">
        <v>169</v>
      </c>
      <c r="B164" s="14" t="s">
        <v>575</v>
      </c>
      <c r="C164" s="15" t="s">
        <v>583</v>
      </c>
    </row>
    <row r="165" spans="1:3" x14ac:dyDescent="0.25">
      <c r="A165" s="9">
        <v>169</v>
      </c>
      <c r="B165" s="14" t="s">
        <v>576</v>
      </c>
      <c r="C165" s="15" t="s">
        <v>583</v>
      </c>
    </row>
    <row r="166" spans="1:3" x14ac:dyDescent="0.25">
      <c r="A166" s="9">
        <v>169</v>
      </c>
      <c r="B166" s="14" t="s">
        <v>574</v>
      </c>
      <c r="C166" s="15">
        <v>12</v>
      </c>
    </row>
    <row r="167" spans="1:3" x14ac:dyDescent="0.25">
      <c r="A167" s="9">
        <v>169</v>
      </c>
      <c r="B167" s="14" t="s">
        <v>573</v>
      </c>
      <c r="C167" s="15">
        <v>12</v>
      </c>
    </row>
    <row r="168" spans="1:3" x14ac:dyDescent="0.25">
      <c r="A168" s="9">
        <v>169</v>
      </c>
      <c r="B168" s="14" t="s">
        <v>572</v>
      </c>
      <c r="C168" s="15">
        <v>8</v>
      </c>
    </row>
    <row r="169" spans="1:3" x14ac:dyDescent="0.25">
      <c r="A169" s="9">
        <v>169</v>
      </c>
      <c r="B169" s="14" t="s">
        <v>571</v>
      </c>
      <c r="C169" s="15">
        <v>12</v>
      </c>
    </row>
    <row r="170" spans="1:3" x14ac:dyDescent="0.25">
      <c r="A170" s="9">
        <v>169</v>
      </c>
      <c r="B170" s="14" t="s">
        <v>556</v>
      </c>
      <c r="C170" s="15">
        <v>10.5</v>
      </c>
    </row>
    <row r="171" spans="1:3" x14ac:dyDescent="0.25">
      <c r="A171" s="9">
        <v>169</v>
      </c>
      <c r="B171" s="14" t="s">
        <v>570</v>
      </c>
      <c r="C171" s="15">
        <v>12</v>
      </c>
    </row>
    <row r="172" spans="1:3" x14ac:dyDescent="0.25">
      <c r="A172" s="9">
        <v>169</v>
      </c>
      <c r="B172" s="14" t="s">
        <v>569</v>
      </c>
      <c r="C172" s="15">
        <v>12</v>
      </c>
    </row>
    <row r="173" spans="1:3" x14ac:dyDescent="0.25">
      <c r="A173" s="9">
        <v>176</v>
      </c>
      <c r="B173" s="14" t="s">
        <v>575</v>
      </c>
      <c r="C173" s="15" t="s">
        <v>581</v>
      </c>
    </row>
    <row r="174" spans="1:3" x14ac:dyDescent="0.25">
      <c r="A174" s="9">
        <v>176</v>
      </c>
      <c r="B174" s="14" t="s">
        <v>576</v>
      </c>
      <c r="C174" s="15" t="s">
        <v>581</v>
      </c>
    </row>
    <row r="175" spans="1:3" x14ac:dyDescent="0.25">
      <c r="A175" s="9">
        <v>176</v>
      </c>
      <c r="B175" s="14" t="s">
        <v>574</v>
      </c>
      <c r="C175" s="15">
        <v>9</v>
      </c>
    </row>
    <row r="176" spans="1:3" x14ac:dyDescent="0.25">
      <c r="A176" s="9">
        <v>176</v>
      </c>
      <c r="B176" s="14" t="s">
        <v>573</v>
      </c>
      <c r="C176" s="15">
        <v>10.5</v>
      </c>
    </row>
    <row r="177" spans="1:3" x14ac:dyDescent="0.25">
      <c r="A177" s="9">
        <v>176</v>
      </c>
      <c r="B177" s="14" t="s">
        <v>572</v>
      </c>
      <c r="C177" s="15">
        <v>7</v>
      </c>
    </row>
    <row r="178" spans="1:3" x14ac:dyDescent="0.25">
      <c r="A178" s="9">
        <v>176</v>
      </c>
      <c r="B178" s="14" t="s">
        <v>571</v>
      </c>
      <c r="C178" s="15">
        <v>10.5</v>
      </c>
    </row>
    <row r="179" spans="1:3" x14ac:dyDescent="0.25">
      <c r="A179" s="9">
        <v>176</v>
      </c>
      <c r="B179" s="14" t="s">
        <v>556</v>
      </c>
      <c r="C179" s="15">
        <v>10.5</v>
      </c>
    </row>
    <row r="180" spans="1:3" x14ac:dyDescent="0.25">
      <c r="A180" s="9">
        <v>176</v>
      </c>
      <c r="B180" s="14" t="s">
        <v>570</v>
      </c>
      <c r="C180" s="15">
        <v>10.5</v>
      </c>
    </row>
    <row r="181" spans="1:3" x14ac:dyDescent="0.25">
      <c r="A181" s="9">
        <v>176</v>
      </c>
      <c r="B181" s="14" t="s">
        <v>569</v>
      </c>
      <c r="C181" s="15">
        <v>12</v>
      </c>
    </row>
    <row r="182" spans="1:3" x14ac:dyDescent="0.25">
      <c r="A182" s="9">
        <v>192</v>
      </c>
      <c r="B182" s="14" t="s">
        <v>575</v>
      </c>
      <c r="C182" s="15" t="s">
        <v>578</v>
      </c>
    </row>
    <row r="183" spans="1:3" x14ac:dyDescent="0.25">
      <c r="A183" s="9">
        <v>192</v>
      </c>
      <c r="B183" s="14" t="s">
        <v>576</v>
      </c>
      <c r="C183" s="15" t="s">
        <v>578</v>
      </c>
    </row>
    <row r="184" spans="1:3" x14ac:dyDescent="0.25">
      <c r="A184" s="9">
        <v>192</v>
      </c>
      <c r="B184" s="14" t="s">
        <v>574</v>
      </c>
      <c r="C184" s="15">
        <v>7.5</v>
      </c>
    </row>
    <row r="185" spans="1:3" x14ac:dyDescent="0.25">
      <c r="A185" s="9">
        <v>192</v>
      </c>
      <c r="B185" s="14" t="s">
        <v>573</v>
      </c>
      <c r="C185" s="15">
        <v>7.5</v>
      </c>
    </row>
    <row r="186" spans="1:3" x14ac:dyDescent="0.25">
      <c r="A186" s="9">
        <v>192</v>
      </c>
      <c r="B186" s="14" t="s">
        <v>572</v>
      </c>
      <c r="C186" s="15">
        <v>7</v>
      </c>
    </row>
    <row r="187" spans="1:3" x14ac:dyDescent="0.25">
      <c r="A187" s="9">
        <v>192</v>
      </c>
      <c r="B187" s="14" t="s">
        <v>571</v>
      </c>
      <c r="C187" s="15">
        <v>10.5</v>
      </c>
    </row>
    <row r="188" spans="1:3" x14ac:dyDescent="0.25">
      <c r="A188" s="9">
        <v>192</v>
      </c>
      <c r="B188" s="14" t="s">
        <v>556</v>
      </c>
      <c r="C188" s="15">
        <v>6</v>
      </c>
    </row>
    <row r="189" spans="1:3" x14ac:dyDescent="0.25">
      <c r="A189" s="9">
        <v>192</v>
      </c>
      <c r="B189" s="14" t="s">
        <v>570</v>
      </c>
      <c r="C189" s="15">
        <v>9</v>
      </c>
    </row>
    <row r="190" spans="1:3" x14ac:dyDescent="0.25">
      <c r="A190" s="9">
        <v>192</v>
      </c>
      <c r="B190" s="14" t="s">
        <v>569</v>
      </c>
      <c r="C190" s="15">
        <v>7.5</v>
      </c>
    </row>
    <row r="191" spans="1:3" x14ac:dyDescent="0.25">
      <c r="A191" s="9">
        <v>212</v>
      </c>
      <c r="B191" s="14" t="s">
        <v>575</v>
      </c>
      <c r="C191" s="15" t="s">
        <v>580</v>
      </c>
    </row>
    <row r="192" spans="1:3" x14ac:dyDescent="0.25">
      <c r="A192" s="9">
        <v>212</v>
      </c>
      <c r="B192" s="14" t="s">
        <v>576</v>
      </c>
      <c r="C192" s="15" t="s">
        <v>580</v>
      </c>
    </row>
    <row r="193" spans="1:3" x14ac:dyDescent="0.25">
      <c r="A193" s="9">
        <v>212</v>
      </c>
      <c r="B193" s="14" t="s">
        <v>574</v>
      </c>
      <c r="C193" s="15">
        <v>12</v>
      </c>
    </row>
    <row r="194" spans="1:3" x14ac:dyDescent="0.25">
      <c r="A194" s="9">
        <v>212</v>
      </c>
      <c r="B194" s="14" t="s">
        <v>573</v>
      </c>
      <c r="C194" s="15">
        <v>10.5</v>
      </c>
    </row>
    <row r="195" spans="1:3" x14ac:dyDescent="0.25">
      <c r="A195" s="9">
        <v>212</v>
      </c>
      <c r="B195" s="14" t="s">
        <v>572</v>
      </c>
      <c r="C195" s="15">
        <v>8</v>
      </c>
    </row>
    <row r="196" spans="1:3" x14ac:dyDescent="0.25">
      <c r="A196" s="9">
        <v>212</v>
      </c>
      <c r="B196" s="14" t="s">
        <v>571</v>
      </c>
      <c r="C196" s="15">
        <v>12</v>
      </c>
    </row>
    <row r="197" spans="1:3" x14ac:dyDescent="0.25">
      <c r="A197" s="9">
        <v>212</v>
      </c>
      <c r="B197" s="14" t="s">
        <v>556</v>
      </c>
      <c r="C197" s="15">
        <v>10.5</v>
      </c>
    </row>
    <row r="198" spans="1:3" x14ac:dyDescent="0.25">
      <c r="A198" s="9">
        <v>212</v>
      </c>
      <c r="B198" s="14" t="s">
        <v>570</v>
      </c>
      <c r="C198" s="15">
        <v>12</v>
      </c>
    </row>
    <row r="199" spans="1:3" x14ac:dyDescent="0.25">
      <c r="A199" s="9">
        <v>212</v>
      </c>
      <c r="B199" s="14" t="s">
        <v>569</v>
      </c>
      <c r="C199" s="15">
        <v>9</v>
      </c>
    </row>
    <row r="200" spans="1:3" x14ac:dyDescent="0.25">
      <c r="A200" s="9">
        <v>213</v>
      </c>
      <c r="B200" s="14" t="s">
        <v>576</v>
      </c>
      <c r="C200" s="15"/>
    </row>
    <row r="201" spans="1:3" x14ac:dyDescent="0.25">
      <c r="A201" s="9">
        <v>213</v>
      </c>
      <c r="B201" s="16"/>
      <c r="C201" s="15"/>
    </row>
    <row r="202" spans="1:3" x14ac:dyDescent="0.25">
      <c r="A202" s="9">
        <v>213</v>
      </c>
      <c r="B202" s="14" t="s">
        <v>575</v>
      </c>
      <c r="C202" s="15">
        <v>12</v>
      </c>
    </row>
    <row r="203" spans="1:3" x14ac:dyDescent="0.25">
      <c r="A203" s="9">
        <v>213</v>
      </c>
      <c r="B203" s="14" t="s">
        <v>574</v>
      </c>
      <c r="C203" s="15">
        <v>10.5</v>
      </c>
    </row>
    <row r="204" spans="1:3" x14ac:dyDescent="0.25">
      <c r="A204" s="9">
        <v>213</v>
      </c>
      <c r="B204" s="14" t="s">
        <v>573</v>
      </c>
      <c r="C204" s="15">
        <v>12</v>
      </c>
    </row>
    <row r="205" spans="1:3" x14ac:dyDescent="0.25">
      <c r="A205" s="9">
        <v>213</v>
      </c>
      <c r="B205" s="14" t="s">
        <v>572</v>
      </c>
      <c r="C205" s="15">
        <v>8</v>
      </c>
    </row>
    <row r="206" spans="1:3" x14ac:dyDescent="0.25">
      <c r="A206" s="9">
        <v>213</v>
      </c>
      <c r="B206" s="14" t="s">
        <v>571</v>
      </c>
      <c r="C206" s="15">
        <v>12</v>
      </c>
    </row>
    <row r="207" spans="1:3" x14ac:dyDescent="0.25">
      <c r="A207" s="9">
        <v>213</v>
      </c>
      <c r="B207" s="14" t="s">
        <v>570</v>
      </c>
      <c r="C207" s="15">
        <v>12</v>
      </c>
    </row>
    <row r="208" spans="1:3" x14ac:dyDescent="0.25">
      <c r="A208" s="9">
        <v>213</v>
      </c>
      <c r="B208" s="14" t="s">
        <v>569</v>
      </c>
      <c r="C208" s="15">
        <v>12</v>
      </c>
    </row>
    <row r="209" spans="1:3" x14ac:dyDescent="0.25">
      <c r="A209" s="9">
        <v>235</v>
      </c>
      <c r="B209" s="14" t="s">
        <v>575</v>
      </c>
      <c r="C209" s="15" t="s">
        <v>581</v>
      </c>
    </row>
    <row r="210" spans="1:3" x14ac:dyDescent="0.25">
      <c r="A210" s="9">
        <v>235</v>
      </c>
      <c r="B210" s="14" t="s">
        <v>576</v>
      </c>
      <c r="C210" s="15" t="s">
        <v>581</v>
      </c>
    </row>
    <row r="211" spans="1:3" x14ac:dyDescent="0.25">
      <c r="A211" s="9">
        <v>235</v>
      </c>
      <c r="B211" s="14" t="s">
        <v>574</v>
      </c>
      <c r="C211" s="15">
        <v>9</v>
      </c>
    </row>
    <row r="212" spans="1:3" x14ac:dyDescent="0.25">
      <c r="A212" s="9">
        <v>235</v>
      </c>
      <c r="B212" s="14" t="s">
        <v>573</v>
      </c>
      <c r="C212" s="15">
        <v>10.5</v>
      </c>
    </row>
    <row r="213" spans="1:3" x14ac:dyDescent="0.25">
      <c r="A213" s="9">
        <v>235</v>
      </c>
      <c r="B213" s="14" t="s">
        <v>572</v>
      </c>
      <c r="C213" s="15">
        <v>8</v>
      </c>
    </row>
    <row r="214" spans="1:3" x14ac:dyDescent="0.25">
      <c r="A214" s="9">
        <v>235</v>
      </c>
      <c r="B214" s="14" t="s">
        <v>571</v>
      </c>
      <c r="C214" s="15">
        <v>9</v>
      </c>
    </row>
    <row r="215" spans="1:3" x14ac:dyDescent="0.25">
      <c r="A215" s="9">
        <v>235</v>
      </c>
      <c r="B215" s="14" t="s">
        <v>556</v>
      </c>
      <c r="C215" s="15">
        <v>9</v>
      </c>
    </row>
    <row r="216" spans="1:3" x14ac:dyDescent="0.25">
      <c r="A216" s="9">
        <v>235</v>
      </c>
      <c r="B216" s="14" t="s">
        <v>570</v>
      </c>
      <c r="C216" s="15">
        <v>10.5</v>
      </c>
    </row>
    <row r="217" spans="1:3" x14ac:dyDescent="0.25">
      <c r="A217" s="9">
        <v>235</v>
      </c>
      <c r="B217" s="14" t="s">
        <v>569</v>
      </c>
      <c r="C217" s="15">
        <v>9</v>
      </c>
    </row>
    <row r="218" spans="1:3" x14ac:dyDescent="0.25">
      <c r="A218" s="9">
        <v>250</v>
      </c>
      <c r="B218" s="14" t="s">
        <v>576</v>
      </c>
      <c r="C218" s="15"/>
    </row>
    <row r="219" spans="1:3" x14ac:dyDescent="0.25">
      <c r="A219" s="9">
        <v>250</v>
      </c>
      <c r="B219" s="16"/>
      <c r="C219" s="15"/>
    </row>
    <row r="220" spans="1:3" x14ac:dyDescent="0.25">
      <c r="A220" s="9">
        <v>250</v>
      </c>
      <c r="B220" s="14" t="s">
        <v>575</v>
      </c>
      <c r="C220" s="15">
        <v>12</v>
      </c>
    </row>
    <row r="221" spans="1:3" x14ac:dyDescent="0.25">
      <c r="A221" s="9">
        <v>250</v>
      </c>
      <c r="B221" s="14" t="s">
        <v>574</v>
      </c>
      <c r="C221" s="15">
        <v>12</v>
      </c>
    </row>
    <row r="222" spans="1:3" x14ac:dyDescent="0.25">
      <c r="A222" s="9">
        <v>250</v>
      </c>
      <c r="B222" s="14" t="s">
        <v>573</v>
      </c>
      <c r="C222" s="15">
        <v>9</v>
      </c>
    </row>
    <row r="223" spans="1:3" x14ac:dyDescent="0.25">
      <c r="A223" s="9">
        <v>250</v>
      </c>
      <c r="B223" s="14" t="s">
        <v>572</v>
      </c>
      <c r="C223" s="15">
        <v>8</v>
      </c>
    </row>
    <row r="224" spans="1:3" x14ac:dyDescent="0.25">
      <c r="A224" s="9">
        <v>250</v>
      </c>
      <c r="B224" s="14" t="s">
        <v>571</v>
      </c>
      <c r="C224" s="15">
        <v>12</v>
      </c>
    </row>
    <row r="225" spans="1:3" x14ac:dyDescent="0.25">
      <c r="A225" s="9">
        <v>250</v>
      </c>
      <c r="B225" s="14" t="s">
        <v>570</v>
      </c>
      <c r="C225" s="15">
        <v>12</v>
      </c>
    </row>
    <row r="226" spans="1:3" x14ac:dyDescent="0.25">
      <c r="A226" s="9">
        <v>250</v>
      </c>
      <c r="B226" s="14" t="s">
        <v>569</v>
      </c>
      <c r="C226" s="15">
        <v>6</v>
      </c>
    </row>
    <row r="227" spans="1:3" x14ac:dyDescent="0.25">
      <c r="A227" s="9">
        <v>257</v>
      </c>
      <c r="B227" s="14" t="s">
        <v>575</v>
      </c>
      <c r="C227" s="15" t="s">
        <v>583</v>
      </c>
    </row>
    <row r="228" spans="1:3" x14ac:dyDescent="0.25">
      <c r="A228" s="9">
        <v>257</v>
      </c>
      <c r="B228" s="14" t="s">
        <v>576</v>
      </c>
      <c r="C228" s="15" t="s">
        <v>583</v>
      </c>
    </row>
    <row r="229" spans="1:3" x14ac:dyDescent="0.25">
      <c r="A229" s="9">
        <v>257</v>
      </c>
      <c r="B229" s="14" t="s">
        <v>574</v>
      </c>
      <c r="C229" s="15">
        <v>7.5</v>
      </c>
    </row>
    <row r="230" spans="1:3" x14ac:dyDescent="0.25">
      <c r="A230" s="9">
        <v>257</v>
      </c>
      <c r="B230" s="14" t="s">
        <v>573</v>
      </c>
      <c r="C230" s="15">
        <v>12</v>
      </c>
    </row>
    <row r="231" spans="1:3" x14ac:dyDescent="0.25">
      <c r="A231" s="9">
        <v>257</v>
      </c>
      <c r="B231" s="14" t="s">
        <v>572</v>
      </c>
      <c r="C231" s="15">
        <v>8</v>
      </c>
    </row>
    <row r="232" spans="1:3" x14ac:dyDescent="0.25">
      <c r="A232" s="9">
        <v>257</v>
      </c>
      <c r="B232" s="14" t="s">
        <v>571</v>
      </c>
      <c r="C232" s="15">
        <v>10.5</v>
      </c>
    </row>
    <row r="233" spans="1:3" x14ac:dyDescent="0.25">
      <c r="A233" s="9">
        <v>257</v>
      </c>
      <c r="B233" s="14" t="s">
        <v>556</v>
      </c>
      <c r="C233" s="15">
        <v>9</v>
      </c>
    </row>
    <row r="234" spans="1:3" x14ac:dyDescent="0.25">
      <c r="A234" s="9">
        <v>257</v>
      </c>
      <c r="B234" s="14" t="s">
        <v>570</v>
      </c>
      <c r="C234" s="15">
        <v>12</v>
      </c>
    </row>
    <row r="235" spans="1:3" x14ac:dyDescent="0.25">
      <c r="A235" s="9">
        <v>257</v>
      </c>
      <c r="B235" s="14" t="s">
        <v>569</v>
      </c>
      <c r="C235" s="15">
        <v>7.5</v>
      </c>
    </row>
    <row r="236" spans="1:3" x14ac:dyDescent="0.25">
      <c r="A236" s="9">
        <v>258</v>
      </c>
      <c r="B236" s="14" t="s">
        <v>576</v>
      </c>
      <c r="C236" s="15"/>
    </row>
    <row r="237" spans="1:3" x14ac:dyDescent="0.25">
      <c r="A237" s="9">
        <v>258</v>
      </c>
      <c r="B237" s="16"/>
      <c r="C237" s="15"/>
    </row>
    <row r="238" spans="1:3" x14ac:dyDescent="0.25">
      <c r="A238" s="9">
        <v>258</v>
      </c>
      <c r="B238" s="14" t="s">
        <v>575</v>
      </c>
      <c r="C238" s="15">
        <v>12</v>
      </c>
    </row>
    <row r="239" spans="1:3" x14ac:dyDescent="0.25">
      <c r="A239" s="9">
        <v>258</v>
      </c>
      <c r="B239" s="14" t="s">
        <v>574</v>
      </c>
      <c r="C239" s="15">
        <v>9</v>
      </c>
    </row>
    <row r="240" spans="1:3" x14ac:dyDescent="0.25">
      <c r="A240" s="9">
        <v>258</v>
      </c>
      <c r="B240" s="14" t="s">
        <v>573</v>
      </c>
      <c r="C240" s="15">
        <v>7.5</v>
      </c>
    </row>
    <row r="241" spans="1:3" x14ac:dyDescent="0.25">
      <c r="A241" s="9">
        <v>258</v>
      </c>
      <c r="B241" s="14" t="s">
        <v>572</v>
      </c>
      <c r="C241" s="15">
        <v>8</v>
      </c>
    </row>
    <row r="242" spans="1:3" x14ac:dyDescent="0.25">
      <c r="A242" s="9">
        <v>258</v>
      </c>
      <c r="B242" s="14" t="s">
        <v>571</v>
      </c>
      <c r="C242" s="15">
        <v>12</v>
      </c>
    </row>
    <row r="243" spans="1:3" x14ac:dyDescent="0.25">
      <c r="A243" s="9">
        <v>258</v>
      </c>
      <c r="B243" s="14" t="s">
        <v>570</v>
      </c>
      <c r="C243" s="15">
        <v>10.5</v>
      </c>
    </row>
    <row r="244" spans="1:3" x14ac:dyDescent="0.25">
      <c r="A244" s="9">
        <v>258</v>
      </c>
      <c r="B244" s="14" t="s">
        <v>569</v>
      </c>
      <c r="C244" s="15">
        <v>7.5</v>
      </c>
    </row>
    <row r="245" spans="1:3" x14ac:dyDescent="0.25">
      <c r="A245" s="9">
        <v>259</v>
      </c>
      <c r="B245" s="14" t="s">
        <v>575</v>
      </c>
      <c r="C245" s="15" t="s">
        <v>579</v>
      </c>
    </row>
    <row r="246" spans="1:3" x14ac:dyDescent="0.25">
      <c r="A246" s="9">
        <v>259</v>
      </c>
      <c r="B246" s="14" t="s">
        <v>576</v>
      </c>
      <c r="C246" s="15" t="s">
        <v>579</v>
      </c>
    </row>
    <row r="247" spans="1:3" x14ac:dyDescent="0.25">
      <c r="A247" s="9">
        <v>259</v>
      </c>
      <c r="B247" s="14" t="s">
        <v>574</v>
      </c>
      <c r="C247" s="15">
        <v>9</v>
      </c>
    </row>
    <row r="248" spans="1:3" x14ac:dyDescent="0.25">
      <c r="A248" s="9">
        <v>259</v>
      </c>
      <c r="B248" s="14" t="s">
        <v>573</v>
      </c>
      <c r="C248" s="15">
        <v>12</v>
      </c>
    </row>
    <row r="249" spans="1:3" x14ac:dyDescent="0.25">
      <c r="A249" s="9">
        <v>259</v>
      </c>
      <c r="B249" s="14" t="s">
        <v>572</v>
      </c>
      <c r="C249" s="15">
        <v>8</v>
      </c>
    </row>
    <row r="250" spans="1:3" x14ac:dyDescent="0.25">
      <c r="A250" s="9">
        <v>259</v>
      </c>
      <c r="B250" s="14" t="s">
        <v>571</v>
      </c>
      <c r="C250" s="15">
        <v>10.5</v>
      </c>
    </row>
    <row r="251" spans="1:3" x14ac:dyDescent="0.25">
      <c r="A251" s="9">
        <v>259</v>
      </c>
      <c r="B251" s="14" t="s">
        <v>556</v>
      </c>
      <c r="C251" s="15">
        <v>7.5</v>
      </c>
    </row>
    <row r="252" spans="1:3" x14ac:dyDescent="0.25">
      <c r="A252" s="9">
        <v>259</v>
      </c>
      <c r="B252" s="14" t="s">
        <v>570</v>
      </c>
      <c r="C252" s="15">
        <v>12</v>
      </c>
    </row>
    <row r="253" spans="1:3" x14ac:dyDescent="0.25">
      <c r="A253" s="9">
        <v>259</v>
      </c>
      <c r="B253" s="14" t="s">
        <v>569</v>
      </c>
      <c r="C253" s="15">
        <v>6</v>
      </c>
    </row>
    <row r="254" spans="1:3" x14ac:dyDescent="0.25">
      <c r="A254" s="9">
        <v>268</v>
      </c>
      <c r="B254" s="14" t="s">
        <v>575</v>
      </c>
      <c r="C254" s="15" t="s">
        <v>581</v>
      </c>
    </row>
    <row r="255" spans="1:3" x14ac:dyDescent="0.25">
      <c r="A255" s="9">
        <v>268</v>
      </c>
      <c r="B255" s="14" t="s">
        <v>576</v>
      </c>
      <c r="C255" s="15" t="s">
        <v>581</v>
      </c>
    </row>
    <row r="256" spans="1:3" x14ac:dyDescent="0.25">
      <c r="A256" s="9">
        <v>268</v>
      </c>
      <c r="B256" s="14" t="s">
        <v>574</v>
      </c>
      <c r="C256" s="15">
        <v>6</v>
      </c>
    </row>
    <row r="257" spans="1:3" x14ac:dyDescent="0.25">
      <c r="A257" s="9">
        <v>268</v>
      </c>
      <c r="B257" s="14" t="s">
        <v>573</v>
      </c>
      <c r="C257" s="15">
        <v>7.5</v>
      </c>
    </row>
    <row r="258" spans="1:3" x14ac:dyDescent="0.25">
      <c r="A258" s="9">
        <v>268</v>
      </c>
      <c r="B258" s="14" t="s">
        <v>572</v>
      </c>
      <c r="C258" s="15">
        <v>7</v>
      </c>
    </row>
    <row r="259" spans="1:3" x14ac:dyDescent="0.25">
      <c r="A259" s="9">
        <v>268</v>
      </c>
      <c r="B259" s="14" t="s">
        <v>571</v>
      </c>
      <c r="C259" s="15">
        <v>10.5</v>
      </c>
    </row>
    <row r="260" spans="1:3" x14ac:dyDescent="0.25">
      <c r="A260" s="9">
        <v>268</v>
      </c>
      <c r="B260" s="14" t="s">
        <v>556</v>
      </c>
      <c r="C260" s="15">
        <v>6</v>
      </c>
    </row>
    <row r="261" spans="1:3" x14ac:dyDescent="0.25">
      <c r="A261" s="9">
        <v>268</v>
      </c>
      <c r="B261" s="14" t="s">
        <v>570</v>
      </c>
      <c r="C261" s="15">
        <v>9</v>
      </c>
    </row>
    <row r="262" spans="1:3" x14ac:dyDescent="0.25">
      <c r="A262" s="9">
        <v>268</v>
      </c>
      <c r="B262" s="14" t="s">
        <v>569</v>
      </c>
      <c r="C262" s="15">
        <v>6</v>
      </c>
    </row>
    <row r="263" spans="1:3" x14ac:dyDescent="0.25">
      <c r="A263" s="9">
        <v>272</v>
      </c>
      <c r="B263" s="14" t="s">
        <v>576</v>
      </c>
      <c r="C263" s="15"/>
    </row>
    <row r="264" spans="1:3" x14ac:dyDescent="0.25">
      <c r="A264" s="9">
        <v>272</v>
      </c>
      <c r="B264" s="16"/>
      <c r="C264" s="15"/>
    </row>
    <row r="265" spans="1:3" x14ac:dyDescent="0.25">
      <c r="A265" s="9">
        <v>272</v>
      </c>
      <c r="B265" s="14" t="s">
        <v>575</v>
      </c>
      <c r="C265" s="15">
        <v>12</v>
      </c>
    </row>
    <row r="266" spans="1:3" x14ac:dyDescent="0.25">
      <c r="A266" s="9">
        <v>272</v>
      </c>
      <c r="B266" s="14" t="s">
        <v>574</v>
      </c>
      <c r="C266" s="15">
        <v>9</v>
      </c>
    </row>
    <row r="267" spans="1:3" x14ac:dyDescent="0.25">
      <c r="A267" s="9">
        <v>272</v>
      </c>
      <c r="B267" s="14" t="s">
        <v>573</v>
      </c>
      <c r="C267" s="15">
        <v>7.5</v>
      </c>
    </row>
    <row r="268" spans="1:3" x14ac:dyDescent="0.25">
      <c r="A268" s="9">
        <v>272</v>
      </c>
      <c r="B268" s="14" t="s">
        <v>572</v>
      </c>
      <c r="C268" s="15">
        <v>7</v>
      </c>
    </row>
    <row r="269" spans="1:3" x14ac:dyDescent="0.25">
      <c r="A269" s="9">
        <v>272</v>
      </c>
      <c r="B269" s="14" t="s">
        <v>556</v>
      </c>
      <c r="C269" s="15">
        <v>9</v>
      </c>
    </row>
    <row r="270" spans="1:3" x14ac:dyDescent="0.25">
      <c r="A270" s="9">
        <v>272</v>
      </c>
      <c r="B270" s="14" t="s">
        <v>570</v>
      </c>
      <c r="C270" s="15">
        <v>9</v>
      </c>
    </row>
    <row r="271" spans="1:3" x14ac:dyDescent="0.25">
      <c r="A271" s="9">
        <v>272</v>
      </c>
      <c r="B271" s="14" t="s">
        <v>569</v>
      </c>
      <c r="C271" s="15">
        <v>3</v>
      </c>
    </row>
    <row r="272" spans="1:3" x14ac:dyDescent="0.25">
      <c r="A272" s="9">
        <v>287</v>
      </c>
      <c r="B272" s="14" t="s">
        <v>575</v>
      </c>
      <c r="C272" s="15" t="s">
        <v>582</v>
      </c>
    </row>
    <row r="273" spans="1:3" x14ac:dyDescent="0.25">
      <c r="A273" s="9">
        <v>287</v>
      </c>
      <c r="B273" s="14" t="s">
        <v>576</v>
      </c>
      <c r="C273" s="15" t="s">
        <v>582</v>
      </c>
    </row>
    <row r="274" spans="1:3" x14ac:dyDescent="0.25">
      <c r="A274" s="9">
        <v>287</v>
      </c>
      <c r="B274" s="14" t="s">
        <v>574</v>
      </c>
      <c r="C274" s="15">
        <v>12</v>
      </c>
    </row>
    <row r="275" spans="1:3" x14ac:dyDescent="0.25">
      <c r="A275" s="9">
        <v>287</v>
      </c>
      <c r="B275" s="14" t="s">
        <v>573</v>
      </c>
      <c r="C275" s="15">
        <v>12</v>
      </c>
    </row>
    <row r="276" spans="1:3" x14ac:dyDescent="0.25">
      <c r="A276" s="9">
        <v>287</v>
      </c>
      <c r="B276" s="14" t="s">
        <v>572</v>
      </c>
      <c r="C276" s="15">
        <v>8</v>
      </c>
    </row>
    <row r="277" spans="1:3" x14ac:dyDescent="0.25">
      <c r="A277" s="9">
        <v>287</v>
      </c>
      <c r="B277" s="14" t="s">
        <v>571</v>
      </c>
      <c r="C277" s="15">
        <v>10.5</v>
      </c>
    </row>
    <row r="278" spans="1:3" x14ac:dyDescent="0.25">
      <c r="A278" s="9">
        <v>287</v>
      </c>
      <c r="B278" s="14" t="s">
        <v>556</v>
      </c>
      <c r="C278" s="15">
        <v>10.5</v>
      </c>
    </row>
    <row r="279" spans="1:3" x14ac:dyDescent="0.25">
      <c r="A279" s="9">
        <v>287</v>
      </c>
      <c r="B279" s="14" t="s">
        <v>570</v>
      </c>
      <c r="C279" s="15">
        <v>9</v>
      </c>
    </row>
    <row r="280" spans="1:3" x14ac:dyDescent="0.25">
      <c r="A280" s="9">
        <v>287</v>
      </c>
      <c r="B280" s="14" t="s">
        <v>569</v>
      </c>
      <c r="C280" s="15">
        <v>10.5</v>
      </c>
    </row>
    <row r="281" spans="1:3" x14ac:dyDescent="0.25">
      <c r="A281" s="9">
        <v>320</v>
      </c>
      <c r="B281" s="14" t="s">
        <v>576</v>
      </c>
      <c r="C281" s="15"/>
    </row>
    <row r="282" spans="1:3" x14ac:dyDescent="0.25">
      <c r="A282" s="9">
        <v>320</v>
      </c>
      <c r="B282" s="16"/>
      <c r="C282" s="15"/>
    </row>
    <row r="283" spans="1:3" x14ac:dyDescent="0.25">
      <c r="A283" s="9">
        <v>320</v>
      </c>
      <c r="B283" s="14" t="s">
        <v>575</v>
      </c>
      <c r="C283" s="15">
        <v>10.5</v>
      </c>
    </row>
    <row r="284" spans="1:3" x14ac:dyDescent="0.25">
      <c r="A284" s="9">
        <v>320</v>
      </c>
      <c r="B284" s="14" t="s">
        <v>574</v>
      </c>
      <c r="C284" s="15">
        <v>7.5</v>
      </c>
    </row>
    <row r="285" spans="1:3" x14ac:dyDescent="0.25">
      <c r="A285" s="9">
        <v>320</v>
      </c>
      <c r="B285" s="14" t="s">
        <v>573</v>
      </c>
      <c r="C285" s="15">
        <v>3</v>
      </c>
    </row>
    <row r="286" spans="1:3" x14ac:dyDescent="0.25">
      <c r="A286" s="9">
        <v>320</v>
      </c>
      <c r="B286" s="14" t="s">
        <v>572</v>
      </c>
      <c r="C286" s="15">
        <v>7</v>
      </c>
    </row>
    <row r="287" spans="1:3" x14ac:dyDescent="0.25">
      <c r="A287" s="9">
        <v>320</v>
      </c>
      <c r="B287" s="14" t="s">
        <v>571</v>
      </c>
      <c r="C287" s="15">
        <v>10.5</v>
      </c>
    </row>
    <row r="288" spans="1:3" x14ac:dyDescent="0.25">
      <c r="A288" s="9">
        <v>320</v>
      </c>
      <c r="B288" s="14" t="s">
        <v>570</v>
      </c>
      <c r="C288" s="15">
        <v>3</v>
      </c>
    </row>
    <row r="289" spans="1:3" x14ac:dyDescent="0.25">
      <c r="A289" s="9">
        <v>320</v>
      </c>
      <c r="B289" s="14" t="s">
        <v>569</v>
      </c>
      <c r="C289" s="15">
        <v>3</v>
      </c>
    </row>
    <row r="290" spans="1:3" x14ac:dyDescent="0.25">
      <c r="A290" s="9">
        <v>329</v>
      </c>
      <c r="B290" s="16"/>
      <c r="C290" s="15"/>
    </row>
    <row r="291" spans="1:3" x14ac:dyDescent="0.25">
      <c r="A291" s="9">
        <v>329</v>
      </c>
      <c r="B291" s="16"/>
      <c r="C291" s="15"/>
    </row>
    <row r="292" spans="1:3" x14ac:dyDescent="0.25">
      <c r="A292" s="9">
        <v>329</v>
      </c>
      <c r="B292" s="14" t="s">
        <v>576</v>
      </c>
      <c r="C292" s="15">
        <v>7.5</v>
      </c>
    </row>
    <row r="293" spans="1:3" x14ac:dyDescent="0.25">
      <c r="A293" s="9">
        <v>329</v>
      </c>
      <c r="B293" s="14" t="s">
        <v>575</v>
      </c>
      <c r="C293" s="15">
        <v>9</v>
      </c>
    </row>
    <row r="294" spans="1:3" x14ac:dyDescent="0.25">
      <c r="A294" s="9">
        <v>329</v>
      </c>
      <c r="B294" s="14" t="s">
        <v>574</v>
      </c>
      <c r="C294" s="15">
        <v>6</v>
      </c>
    </row>
    <row r="295" spans="1:3" x14ac:dyDescent="0.25">
      <c r="A295" s="9">
        <v>329</v>
      </c>
      <c r="B295" s="14" t="s">
        <v>573</v>
      </c>
      <c r="C295" s="15">
        <v>7.5</v>
      </c>
    </row>
    <row r="296" spans="1:3" x14ac:dyDescent="0.25">
      <c r="A296" s="9">
        <v>329</v>
      </c>
      <c r="B296" s="14" t="s">
        <v>572</v>
      </c>
      <c r="C296" s="15">
        <v>6</v>
      </c>
    </row>
    <row r="297" spans="1:3" x14ac:dyDescent="0.25">
      <c r="A297" s="9">
        <v>329</v>
      </c>
      <c r="B297" s="14" t="s">
        <v>570</v>
      </c>
      <c r="C297" s="15">
        <v>7.5</v>
      </c>
    </row>
    <row r="298" spans="1:3" x14ac:dyDescent="0.25">
      <c r="A298" s="9">
        <v>329</v>
      </c>
      <c r="B298" s="14" t="s">
        <v>569</v>
      </c>
      <c r="C298" s="15">
        <v>10.5</v>
      </c>
    </row>
    <row r="299" spans="1:3" x14ac:dyDescent="0.25">
      <c r="A299" s="9">
        <v>334</v>
      </c>
      <c r="B299" s="14" t="s">
        <v>575</v>
      </c>
      <c r="C299" s="15" t="s">
        <v>579</v>
      </c>
    </row>
    <row r="300" spans="1:3" x14ac:dyDescent="0.25">
      <c r="A300" s="9">
        <v>334</v>
      </c>
      <c r="B300" s="14" t="s">
        <v>576</v>
      </c>
      <c r="C300" s="15" t="s">
        <v>579</v>
      </c>
    </row>
    <row r="301" spans="1:3" x14ac:dyDescent="0.25">
      <c r="A301" s="9">
        <v>334</v>
      </c>
      <c r="B301" s="14" t="s">
        <v>574</v>
      </c>
      <c r="C301" s="15">
        <v>7.5</v>
      </c>
    </row>
    <row r="302" spans="1:3" x14ac:dyDescent="0.25">
      <c r="A302" s="9">
        <v>334</v>
      </c>
      <c r="B302" s="14" t="s">
        <v>573</v>
      </c>
      <c r="C302" s="15">
        <v>10.5</v>
      </c>
    </row>
    <row r="303" spans="1:3" x14ac:dyDescent="0.25">
      <c r="A303" s="9">
        <v>334</v>
      </c>
      <c r="B303" s="14" t="s">
        <v>572</v>
      </c>
      <c r="C303" s="15">
        <v>8</v>
      </c>
    </row>
    <row r="304" spans="1:3" x14ac:dyDescent="0.25">
      <c r="A304" s="9">
        <v>334</v>
      </c>
      <c r="B304" s="14" t="s">
        <v>571</v>
      </c>
      <c r="C304" s="15">
        <v>12</v>
      </c>
    </row>
    <row r="305" spans="1:3" x14ac:dyDescent="0.25">
      <c r="A305" s="9">
        <v>334</v>
      </c>
      <c r="B305" s="14" t="s">
        <v>556</v>
      </c>
      <c r="C305" s="15">
        <v>12</v>
      </c>
    </row>
    <row r="306" spans="1:3" x14ac:dyDescent="0.25">
      <c r="A306" s="9">
        <v>334</v>
      </c>
      <c r="B306" s="14" t="s">
        <v>570</v>
      </c>
      <c r="C306" s="15">
        <v>10.5</v>
      </c>
    </row>
    <row r="307" spans="1:3" x14ac:dyDescent="0.25">
      <c r="A307" s="9">
        <v>334</v>
      </c>
      <c r="B307" s="14" t="s">
        <v>569</v>
      </c>
      <c r="C307" s="15">
        <v>9</v>
      </c>
    </row>
    <row r="308" spans="1:3" x14ac:dyDescent="0.25">
      <c r="A308" s="9">
        <v>369</v>
      </c>
      <c r="B308" s="14" t="s">
        <v>575</v>
      </c>
      <c r="C308" s="15" t="s">
        <v>581</v>
      </c>
    </row>
    <row r="309" spans="1:3" x14ac:dyDescent="0.25">
      <c r="A309" s="9">
        <v>369</v>
      </c>
      <c r="B309" s="14" t="s">
        <v>576</v>
      </c>
      <c r="C309" s="15" t="s">
        <v>581</v>
      </c>
    </row>
    <row r="310" spans="1:3" x14ac:dyDescent="0.25">
      <c r="A310" s="9">
        <v>369</v>
      </c>
      <c r="B310" s="14" t="s">
        <v>574</v>
      </c>
      <c r="C310" s="15">
        <v>10.5</v>
      </c>
    </row>
    <row r="311" spans="1:3" x14ac:dyDescent="0.25">
      <c r="A311" s="9">
        <v>369</v>
      </c>
      <c r="B311" s="14" t="s">
        <v>573</v>
      </c>
      <c r="C311" s="15">
        <v>9</v>
      </c>
    </row>
    <row r="312" spans="1:3" x14ac:dyDescent="0.25">
      <c r="A312" s="9">
        <v>369</v>
      </c>
      <c r="B312" s="14" t="s">
        <v>572</v>
      </c>
      <c r="C312" s="15">
        <v>8</v>
      </c>
    </row>
    <row r="313" spans="1:3" x14ac:dyDescent="0.25">
      <c r="A313" s="9">
        <v>369</v>
      </c>
      <c r="B313" s="14" t="s">
        <v>571</v>
      </c>
      <c r="C313" s="15">
        <v>12</v>
      </c>
    </row>
    <row r="314" spans="1:3" x14ac:dyDescent="0.25">
      <c r="A314" s="9">
        <v>369</v>
      </c>
      <c r="B314" s="14" t="s">
        <v>556</v>
      </c>
      <c r="C314" s="15">
        <v>7.5</v>
      </c>
    </row>
    <row r="315" spans="1:3" x14ac:dyDescent="0.25">
      <c r="A315" s="9">
        <v>369</v>
      </c>
      <c r="B315" s="14" t="s">
        <v>570</v>
      </c>
      <c r="C315" s="15">
        <v>12</v>
      </c>
    </row>
    <row r="316" spans="1:3" x14ac:dyDescent="0.25">
      <c r="A316" s="9">
        <v>369</v>
      </c>
      <c r="B316" s="14" t="s">
        <v>569</v>
      </c>
      <c r="C316" s="15">
        <v>10.5</v>
      </c>
    </row>
    <row r="317" spans="1:3" x14ac:dyDescent="0.25">
      <c r="A317" s="9">
        <v>396</v>
      </c>
      <c r="B317" s="14" t="s">
        <v>575</v>
      </c>
      <c r="C317" s="15" t="s">
        <v>580</v>
      </c>
    </row>
    <row r="318" spans="1:3" x14ac:dyDescent="0.25">
      <c r="A318" s="9">
        <v>396</v>
      </c>
      <c r="B318" s="14" t="s">
        <v>576</v>
      </c>
      <c r="C318" s="15" t="s">
        <v>580</v>
      </c>
    </row>
    <row r="319" spans="1:3" x14ac:dyDescent="0.25">
      <c r="A319" s="9">
        <v>396</v>
      </c>
      <c r="B319" s="14" t="s">
        <v>574</v>
      </c>
      <c r="C319" s="15">
        <v>10.5</v>
      </c>
    </row>
    <row r="320" spans="1:3" x14ac:dyDescent="0.25">
      <c r="A320" s="9">
        <v>396</v>
      </c>
      <c r="B320" s="14" t="s">
        <v>573</v>
      </c>
      <c r="C320" s="15">
        <v>6</v>
      </c>
    </row>
    <row r="321" spans="1:3" x14ac:dyDescent="0.25">
      <c r="A321" s="9">
        <v>396</v>
      </c>
      <c r="B321" s="14" t="s">
        <v>572</v>
      </c>
      <c r="C321" s="15">
        <v>7</v>
      </c>
    </row>
    <row r="322" spans="1:3" x14ac:dyDescent="0.25">
      <c r="A322" s="9">
        <v>396</v>
      </c>
      <c r="B322" s="14" t="s">
        <v>571</v>
      </c>
      <c r="C322" s="15">
        <v>10.5</v>
      </c>
    </row>
    <row r="323" spans="1:3" x14ac:dyDescent="0.25">
      <c r="A323" s="9">
        <v>396</v>
      </c>
      <c r="B323" s="14" t="s">
        <v>556</v>
      </c>
      <c r="C323" s="15">
        <v>6</v>
      </c>
    </row>
    <row r="324" spans="1:3" x14ac:dyDescent="0.25">
      <c r="A324" s="9">
        <v>396</v>
      </c>
      <c r="B324" s="14" t="s">
        <v>570</v>
      </c>
      <c r="C324" s="15">
        <v>9</v>
      </c>
    </row>
    <row r="325" spans="1:3" x14ac:dyDescent="0.25">
      <c r="A325" s="9">
        <v>396</v>
      </c>
      <c r="B325" s="14" t="s">
        <v>569</v>
      </c>
      <c r="C325" s="15">
        <v>3</v>
      </c>
    </row>
    <row r="326" spans="1:3" x14ac:dyDescent="0.25">
      <c r="A326" s="9">
        <v>400</v>
      </c>
      <c r="B326" s="14" t="s">
        <v>575</v>
      </c>
      <c r="C326" s="15" t="s">
        <v>581</v>
      </c>
    </row>
    <row r="327" spans="1:3" x14ac:dyDescent="0.25">
      <c r="A327" s="9">
        <v>400</v>
      </c>
      <c r="B327" s="14" t="s">
        <v>576</v>
      </c>
      <c r="C327" s="15" t="s">
        <v>581</v>
      </c>
    </row>
    <row r="328" spans="1:3" x14ac:dyDescent="0.25">
      <c r="A328" s="9">
        <v>400</v>
      </c>
      <c r="B328" s="14" t="s">
        <v>574</v>
      </c>
      <c r="C328" s="15">
        <v>6</v>
      </c>
    </row>
    <row r="329" spans="1:3" x14ac:dyDescent="0.25">
      <c r="A329" s="9">
        <v>400</v>
      </c>
      <c r="B329" s="14" t="s">
        <v>573</v>
      </c>
      <c r="C329" s="15">
        <v>7.5</v>
      </c>
    </row>
    <row r="330" spans="1:3" x14ac:dyDescent="0.25">
      <c r="A330" s="9">
        <v>400</v>
      </c>
      <c r="B330" s="14" t="s">
        <v>572</v>
      </c>
      <c r="C330" s="15">
        <v>7</v>
      </c>
    </row>
    <row r="331" spans="1:3" x14ac:dyDescent="0.25">
      <c r="A331" s="9">
        <v>400</v>
      </c>
      <c r="B331" s="14" t="s">
        <v>571</v>
      </c>
      <c r="C331" s="15">
        <v>10.5</v>
      </c>
    </row>
    <row r="332" spans="1:3" x14ac:dyDescent="0.25">
      <c r="A332" s="9">
        <v>400</v>
      </c>
      <c r="B332" s="14" t="s">
        <v>556</v>
      </c>
      <c r="C332" s="15">
        <v>7.5</v>
      </c>
    </row>
    <row r="333" spans="1:3" x14ac:dyDescent="0.25">
      <c r="A333" s="9">
        <v>400</v>
      </c>
      <c r="B333" s="14" t="s">
        <v>570</v>
      </c>
      <c r="C333" s="15">
        <v>10.5</v>
      </c>
    </row>
    <row r="334" spans="1:3" x14ac:dyDescent="0.25">
      <c r="A334" s="9">
        <v>400</v>
      </c>
      <c r="B334" s="14" t="s">
        <v>569</v>
      </c>
      <c r="C334" s="15">
        <v>7.5</v>
      </c>
    </row>
    <row r="335" spans="1:3" x14ac:dyDescent="0.25">
      <c r="A335" s="9">
        <v>405</v>
      </c>
      <c r="B335" s="14" t="s">
        <v>575</v>
      </c>
      <c r="C335" s="15" t="s">
        <v>581</v>
      </c>
    </row>
    <row r="336" spans="1:3" x14ac:dyDescent="0.25">
      <c r="A336" s="9">
        <v>405</v>
      </c>
      <c r="B336" s="14" t="s">
        <v>576</v>
      </c>
      <c r="C336" s="15" t="s">
        <v>581</v>
      </c>
    </row>
    <row r="337" spans="1:3" x14ac:dyDescent="0.25">
      <c r="A337" s="9">
        <v>405</v>
      </c>
      <c r="B337" s="14" t="s">
        <v>574</v>
      </c>
      <c r="C337" s="15">
        <v>6</v>
      </c>
    </row>
    <row r="338" spans="1:3" x14ac:dyDescent="0.25">
      <c r="A338" s="9">
        <v>405</v>
      </c>
      <c r="B338" s="14" t="s">
        <v>573</v>
      </c>
      <c r="C338" s="15">
        <v>7.5</v>
      </c>
    </row>
    <row r="339" spans="1:3" x14ac:dyDescent="0.25">
      <c r="A339" s="9">
        <v>405</v>
      </c>
      <c r="B339" s="14" t="s">
        <v>572</v>
      </c>
      <c r="C339" s="15">
        <v>7</v>
      </c>
    </row>
    <row r="340" spans="1:3" x14ac:dyDescent="0.25">
      <c r="A340" s="9">
        <v>405</v>
      </c>
      <c r="B340" s="14" t="s">
        <v>571</v>
      </c>
      <c r="C340" s="15">
        <v>10.5</v>
      </c>
    </row>
    <row r="341" spans="1:3" x14ac:dyDescent="0.25">
      <c r="A341" s="9">
        <v>405</v>
      </c>
      <c r="B341" s="14" t="s">
        <v>556</v>
      </c>
      <c r="C341" s="15">
        <v>6</v>
      </c>
    </row>
    <row r="342" spans="1:3" x14ac:dyDescent="0.25">
      <c r="A342" s="9">
        <v>405</v>
      </c>
      <c r="B342" s="14" t="s">
        <v>570</v>
      </c>
      <c r="C342" s="15">
        <v>10.5</v>
      </c>
    </row>
    <row r="343" spans="1:3" x14ac:dyDescent="0.25">
      <c r="A343" s="9">
        <v>405</v>
      </c>
      <c r="B343" s="14" t="s">
        <v>569</v>
      </c>
      <c r="C343" s="15">
        <v>6</v>
      </c>
    </row>
    <row r="344" spans="1:3" x14ac:dyDescent="0.25">
      <c r="A344" s="9">
        <v>410</v>
      </c>
      <c r="B344" s="14" t="s">
        <v>575</v>
      </c>
      <c r="C344" s="15" t="s">
        <v>578</v>
      </c>
    </row>
    <row r="345" spans="1:3" x14ac:dyDescent="0.25">
      <c r="A345" s="9">
        <v>410</v>
      </c>
      <c r="B345" s="14" t="s">
        <v>576</v>
      </c>
      <c r="C345" s="15" t="s">
        <v>578</v>
      </c>
    </row>
    <row r="346" spans="1:3" x14ac:dyDescent="0.25">
      <c r="A346" s="9">
        <v>410</v>
      </c>
      <c r="B346" s="14" t="s">
        <v>574</v>
      </c>
      <c r="C346" s="15">
        <v>6</v>
      </c>
    </row>
    <row r="347" spans="1:3" x14ac:dyDescent="0.25">
      <c r="A347" s="9">
        <v>410</v>
      </c>
      <c r="B347" s="14" t="s">
        <v>573</v>
      </c>
      <c r="C347" s="15">
        <v>6</v>
      </c>
    </row>
    <row r="348" spans="1:3" x14ac:dyDescent="0.25">
      <c r="A348" s="9">
        <v>410</v>
      </c>
      <c r="B348" s="14" t="s">
        <v>572</v>
      </c>
      <c r="C348" s="15">
        <v>7</v>
      </c>
    </row>
    <row r="349" spans="1:3" x14ac:dyDescent="0.25">
      <c r="A349" s="9">
        <v>410</v>
      </c>
      <c r="B349" s="14" t="s">
        <v>571</v>
      </c>
      <c r="C349" s="15">
        <v>10.5</v>
      </c>
    </row>
    <row r="350" spans="1:3" x14ac:dyDescent="0.25">
      <c r="A350" s="9">
        <v>410</v>
      </c>
      <c r="B350" s="14" t="s">
        <v>556</v>
      </c>
      <c r="C350" s="15">
        <v>6</v>
      </c>
    </row>
    <row r="351" spans="1:3" x14ac:dyDescent="0.25">
      <c r="A351" s="9">
        <v>410</v>
      </c>
      <c r="B351" s="14" t="s">
        <v>570</v>
      </c>
      <c r="C351" s="15">
        <v>3</v>
      </c>
    </row>
    <row r="352" spans="1:3" x14ac:dyDescent="0.25">
      <c r="A352" s="9">
        <v>410</v>
      </c>
      <c r="B352" s="14" t="s">
        <v>569</v>
      </c>
      <c r="C352" s="15">
        <v>3</v>
      </c>
    </row>
    <row r="353" spans="1:3" x14ac:dyDescent="0.25">
      <c r="A353" s="9">
        <v>414</v>
      </c>
      <c r="B353" s="14" t="s">
        <v>575</v>
      </c>
      <c r="C353" s="15" t="s">
        <v>578</v>
      </c>
    </row>
    <row r="354" spans="1:3" x14ac:dyDescent="0.25">
      <c r="A354" s="9">
        <v>414</v>
      </c>
      <c r="B354" s="14" t="s">
        <v>576</v>
      </c>
      <c r="C354" s="15" t="s">
        <v>578</v>
      </c>
    </row>
    <row r="355" spans="1:3" x14ac:dyDescent="0.25">
      <c r="A355" s="9">
        <v>414</v>
      </c>
      <c r="B355" s="14" t="s">
        <v>574</v>
      </c>
      <c r="C355" s="15">
        <v>6</v>
      </c>
    </row>
    <row r="356" spans="1:3" x14ac:dyDescent="0.25">
      <c r="A356" s="9">
        <v>414</v>
      </c>
      <c r="B356" s="14" t="s">
        <v>573</v>
      </c>
      <c r="C356" s="15">
        <v>7.5</v>
      </c>
    </row>
    <row r="357" spans="1:3" x14ac:dyDescent="0.25">
      <c r="A357" s="9">
        <v>414</v>
      </c>
      <c r="B357" s="14" t="s">
        <v>572</v>
      </c>
      <c r="C357" s="15">
        <v>7</v>
      </c>
    </row>
    <row r="358" spans="1:3" x14ac:dyDescent="0.25">
      <c r="A358" s="9">
        <v>414</v>
      </c>
      <c r="B358" s="14" t="s">
        <v>571</v>
      </c>
      <c r="C358" s="15">
        <v>10.5</v>
      </c>
    </row>
    <row r="359" spans="1:3" x14ac:dyDescent="0.25">
      <c r="A359" s="9">
        <v>414</v>
      </c>
      <c r="B359" s="14" t="s">
        <v>556</v>
      </c>
      <c r="C359" s="15">
        <v>6</v>
      </c>
    </row>
    <row r="360" spans="1:3" x14ac:dyDescent="0.25">
      <c r="A360" s="9">
        <v>414</v>
      </c>
      <c r="B360" s="14" t="s">
        <v>570</v>
      </c>
      <c r="C360" s="15">
        <v>7.5</v>
      </c>
    </row>
    <row r="361" spans="1:3" x14ac:dyDescent="0.25">
      <c r="A361" s="9">
        <v>414</v>
      </c>
      <c r="B361" s="14" t="s">
        <v>569</v>
      </c>
      <c r="C361" s="15">
        <v>3</v>
      </c>
    </row>
    <row r="362" spans="1:3" x14ac:dyDescent="0.25">
      <c r="A362" s="9">
        <v>421</v>
      </c>
      <c r="B362" s="14" t="s">
        <v>575</v>
      </c>
      <c r="C362" s="15" t="s">
        <v>580</v>
      </c>
    </row>
    <row r="363" spans="1:3" x14ac:dyDescent="0.25">
      <c r="A363" s="9">
        <v>421</v>
      </c>
      <c r="B363" s="14" t="s">
        <v>576</v>
      </c>
      <c r="C363" s="15" t="s">
        <v>580</v>
      </c>
    </row>
    <row r="364" spans="1:3" x14ac:dyDescent="0.25">
      <c r="A364" s="9">
        <v>421</v>
      </c>
      <c r="B364" s="14" t="s">
        <v>574</v>
      </c>
      <c r="C364" s="15">
        <v>7.5</v>
      </c>
    </row>
    <row r="365" spans="1:3" x14ac:dyDescent="0.25">
      <c r="A365" s="9">
        <v>421</v>
      </c>
      <c r="B365" s="14" t="s">
        <v>573</v>
      </c>
      <c r="C365" s="15">
        <v>7.5</v>
      </c>
    </row>
    <row r="366" spans="1:3" x14ac:dyDescent="0.25">
      <c r="A366" s="9">
        <v>421</v>
      </c>
      <c r="B366" s="14" t="s">
        <v>572</v>
      </c>
      <c r="C366" s="15">
        <v>8</v>
      </c>
    </row>
    <row r="367" spans="1:3" x14ac:dyDescent="0.25">
      <c r="A367" s="9">
        <v>421</v>
      </c>
      <c r="B367" s="14" t="s">
        <v>571</v>
      </c>
      <c r="C367" s="15">
        <v>12</v>
      </c>
    </row>
    <row r="368" spans="1:3" x14ac:dyDescent="0.25">
      <c r="A368" s="9">
        <v>421</v>
      </c>
      <c r="B368" s="14" t="s">
        <v>556</v>
      </c>
      <c r="C368" s="15">
        <v>7.5</v>
      </c>
    </row>
    <row r="369" spans="1:3" x14ac:dyDescent="0.25">
      <c r="A369" s="9">
        <v>421</v>
      </c>
      <c r="B369" s="14" t="s">
        <v>570</v>
      </c>
      <c r="C369" s="15">
        <v>7.5</v>
      </c>
    </row>
    <row r="370" spans="1:3" x14ac:dyDescent="0.25">
      <c r="A370" s="9">
        <v>421</v>
      </c>
      <c r="B370" s="14" t="s">
        <v>569</v>
      </c>
      <c r="C370" s="15">
        <v>7.5</v>
      </c>
    </row>
    <row r="371" spans="1:3" x14ac:dyDescent="0.25">
      <c r="A371" s="9">
        <v>423</v>
      </c>
      <c r="B371" s="14" t="s">
        <v>576</v>
      </c>
      <c r="C371" s="15"/>
    </row>
    <row r="372" spans="1:3" x14ac:dyDescent="0.25">
      <c r="A372" s="9">
        <v>423</v>
      </c>
      <c r="B372" s="16"/>
      <c r="C372" s="15"/>
    </row>
    <row r="373" spans="1:3" x14ac:dyDescent="0.25">
      <c r="A373" s="9">
        <v>423</v>
      </c>
      <c r="B373" s="14" t="s">
        <v>575</v>
      </c>
      <c r="C373" s="15">
        <v>12</v>
      </c>
    </row>
    <row r="374" spans="1:3" x14ac:dyDescent="0.25">
      <c r="A374" s="9">
        <v>423</v>
      </c>
      <c r="B374" s="14" t="s">
        <v>574</v>
      </c>
      <c r="C374" s="15">
        <v>12</v>
      </c>
    </row>
    <row r="375" spans="1:3" x14ac:dyDescent="0.25">
      <c r="A375" s="9">
        <v>423</v>
      </c>
      <c r="B375" s="14" t="s">
        <v>573</v>
      </c>
      <c r="C375" s="15">
        <v>9</v>
      </c>
    </row>
    <row r="376" spans="1:3" x14ac:dyDescent="0.25">
      <c r="A376" s="9">
        <v>423</v>
      </c>
      <c r="B376" s="14" t="s">
        <v>572</v>
      </c>
      <c r="C376" s="15">
        <v>7</v>
      </c>
    </row>
    <row r="377" spans="1:3" x14ac:dyDescent="0.25">
      <c r="A377" s="9">
        <v>423</v>
      </c>
      <c r="B377" s="14" t="s">
        <v>571</v>
      </c>
      <c r="C377" s="15">
        <v>10.5</v>
      </c>
    </row>
    <row r="378" spans="1:3" x14ac:dyDescent="0.25">
      <c r="A378" s="9">
        <v>423</v>
      </c>
      <c r="B378" s="14" t="s">
        <v>570</v>
      </c>
      <c r="C378" s="15">
        <v>10.5</v>
      </c>
    </row>
    <row r="379" spans="1:3" x14ac:dyDescent="0.25">
      <c r="A379" s="9">
        <v>423</v>
      </c>
      <c r="B379" s="14" t="s">
        <v>569</v>
      </c>
      <c r="C379" s="15">
        <v>9</v>
      </c>
    </row>
    <row r="380" spans="1:3" x14ac:dyDescent="0.25">
      <c r="A380" s="9">
        <v>432</v>
      </c>
      <c r="B380" s="14" t="s">
        <v>576</v>
      </c>
      <c r="C380" s="15"/>
    </row>
    <row r="381" spans="1:3" x14ac:dyDescent="0.25">
      <c r="A381" s="9">
        <v>432</v>
      </c>
      <c r="B381" s="16"/>
      <c r="C381" s="15"/>
    </row>
    <row r="382" spans="1:3" x14ac:dyDescent="0.25">
      <c r="A382" s="9">
        <v>432</v>
      </c>
      <c r="B382" s="14" t="s">
        <v>575</v>
      </c>
      <c r="C382" s="15">
        <v>12</v>
      </c>
    </row>
    <row r="383" spans="1:3" x14ac:dyDescent="0.25">
      <c r="A383" s="9">
        <v>432</v>
      </c>
      <c r="B383" s="14" t="s">
        <v>574</v>
      </c>
      <c r="C383" s="15">
        <v>7.5</v>
      </c>
    </row>
    <row r="384" spans="1:3" x14ac:dyDescent="0.25">
      <c r="A384" s="9">
        <v>432</v>
      </c>
      <c r="B384" s="14" t="s">
        <v>573</v>
      </c>
      <c r="C384" s="15">
        <v>9</v>
      </c>
    </row>
    <row r="385" spans="1:3" x14ac:dyDescent="0.25">
      <c r="A385" s="9">
        <v>432</v>
      </c>
      <c r="B385" s="14" t="s">
        <v>572</v>
      </c>
      <c r="C385" s="15">
        <v>8</v>
      </c>
    </row>
    <row r="386" spans="1:3" x14ac:dyDescent="0.25">
      <c r="A386" s="9">
        <v>432</v>
      </c>
      <c r="B386" s="14" t="s">
        <v>556</v>
      </c>
      <c r="C386" s="15">
        <v>7.5</v>
      </c>
    </row>
    <row r="387" spans="1:3" x14ac:dyDescent="0.25">
      <c r="A387" s="9">
        <v>432</v>
      </c>
      <c r="B387" s="14" t="s">
        <v>570</v>
      </c>
      <c r="C387" s="15">
        <v>12</v>
      </c>
    </row>
    <row r="388" spans="1:3" x14ac:dyDescent="0.25">
      <c r="A388" s="9">
        <v>432</v>
      </c>
      <c r="B388" s="14" t="s">
        <v>569</v>
      </c>
      <c r="C388" s="15">
        <v>6</v>
      </c>
    </row>
    <row r="389" spans="1:3" x14ac:dyDescent="0.25">
      <c r="A389" s="9">
        <v>461</v>
      </c>
      <c r="B389" s="14" t="s">
        <v>575</v>
      </c>
      <c r="C389" s="15" t="s">
        <v>580</v>
      </c>
    </row>
    <row r="390" spans="1:3" x14ac:dyDescent="0.25">
      <c r="A390" s="9">
        <v>461</v>
      </c>
      <c r="B390" s="14" t="s">
        <v>576</v>
      </c>
      <c r="C390" s="15" t="s">
        <v>580</v>
      </c>
    </row>
    <row r="391" spans="1:3" x14ac:dyDescent="0.25">
      <c r="A391" s="9">
        <v>461</v>
      </c>
      <c r="B391" s="14" t="s">
        <v>574</v>
      </c>
      <c r="C391" s="15">
        <v>6</v>
      </c>
    </row>
    <row r="392" spans="1:3" x14ac:dyDescent="0.25">
      <c r="A392" s="9">
        <v>461</v>
      </c>
      <c r="B392" s="14" t="s">
        <v>573</v>
      </c>
      <c r="C392" s="15">
        <v>6</v>
      </c>
    </row>
    <row r="393" spans="1:3" x14ac:dyDescent="0.25">
      <c r="A393" s="9">
        <v>461</v>
      </c>
      <c r="B393" s="14" t="s">
        <v>572</v>
      </c>
      <c r="C393" s="15">
        <v>6</v>
      </c>
    </row>
    <row r="394" spans="1:3" x14ac:dyDescent="0.25">
      <c r="A394" s="9">
        <v>461</v>
      </c>
      <c r="B394" s="14" t="s">
        <v>571</v>
      </c>
      <c r="C394" s="15">
        <v>10.5</v>
      </c>
    </row>
    <row r="395" spans="1:3" x14ac:dyDescent="0.25">
      <c r="A395" s="9">
        <v>461</v>
      </c>
      <c r="B395" s="14" t="s">
        <v>556</v>
      </c>
      <c r="C395" s="15">
        <v>6</v>
      </c>
    </row>
    <row r="396" spans="1:3" x14ac:dyDescent="0.25">
      <c r="A396" s="9">
        <v>461</v>
      </c>
      <c r="B396" s="14" t="s">
        <v>570</v>
      </c>
      <c r="C396" s="15">
        <v>10.5</v>
      </c>
    </row>
    <row r="397" spans="1:3" x14ac:dyDescent="0.25">
      <c r="A397" s="9">
        <v>461</v>
      </c>
      <c r="B397" s="14" t="s">
        <v>569</v>
      </c>
      <c r="C397" s="15">
        <v>3</v>
      </c>
    </row>
    <row r="398" spans="1:3" x14ac:dyDescent="0.25">
      <c r="A398" s="9">
        <v>462</v>
      </c>
      <c r="B398" s="14" t="s">
        <v>575</v>
      </c>
      <c r="C398" s="15" t="s">
        <v>578</v>
      </c>
    </row>
    <row r="399" spans="1:3" x14ac:dyDescent="0.25">
      <c r="A399" s="9">
        <v>462</v>
      </c>
      <c r="B399" s="14" t="s">
        <v>576</v>
      </c>
      <c r="C399" s="15" t="s">
        <v>578</v>
      </c>
    </row>
    <row r="400" spans="1:3" x14ac:dyDescent="0.25">
      <c r="A400" s="9">
        <v>462</v>
      </c>
      <c r="B400" s="14" t="s">
        <v>574</v>
      </c>
      <c r="C400" s="15">
        <v>6</v>
      </c>
    </row>
    <row r="401" spans="1:3" x14ac:dyDescent="0.25">
      <c r="A401" s="9">
        <v>462</v>
      </c>
      <c r="B401" s="14" t="s">
        <v>573</v>
      </c>
      <c r="C401" s="15">
        <v>6</v>
      </c>
    </row>
    <row r="402" spans="1:3" x14ac:dyDescent="0.25">
      <c r="A402" s="9">
        <v>462</v>
      </c>
      <c r="B402" s="14" t="s">
        <v>572</v>
      </c>
      <c r="C402" s="15">
        <v>8</v>
      </c>
    </row>
    <row r="403" spans="1:3" x14ac:dyDescent="0.25">
      <c r="A403" s="9">
        <v>462</v>
      </c>
      <c r="B403" s="14" t="s">
        <v>571</v>
      </c>
      <c r="C403" s="15">
        <v>9</v>
      </c>
    </row>
    <row r="404" spans="1:3" x14ac:dyDescent="0.25">
      <c r="A404" s="9">
        <v>462</v>
      </c>
      <c r="B404" s="14" t="s">
        <v>556</v>
      </c>
      <c r="C404" s="15">
        <v>6</v>
      </c>
    </row>
    <row r="405" spans="1:3" x14ac:dyDescent="0.25">
      <c r="A405" s="9">
        <v>462</v>
      </c>
      <c r="B405" s="14" t="s">
        <v>570</v>
      </c>
      <c r="C405" s="15">
        <v>12</v>
      </c>
    </row>
    <row r="406" spans="1:3" x14ac:dyDescent="0.25">
      <c r="A406" s="9">
        <v>462</v>
      </c>
      <c r="B406" s="14" t="s">
        <v>569</v>
      </c>
      <c r="C406" s="15">
        <v>3</v>
      </c>
    </row>
    <row r="407" spans="1:3" x14ac:dyDescent="0.25">
      <c r="A407" s="9">
        <v>491</v>
      </c>
      <c r="B407" s="16"/>
      <c r="C407" s="15"/>
    </row>
    <row r="408" spans="1:3" x14ac:dyDescent="0.25">
      <c r="A408" s="9">
        <v>491</v>
      </c>
      <c r="B408" s="16"/>
      <c r="C408" s="15"/>
    </row>
    <row r="409" spans="1:3" x14ac:dyDescent="0.25">
      <c r="A409" s="9">
        <v>491</v>
      </c>
      <c r="B409" s="14" t="s">
        <v>576</v>
      </c>
      <c r="C409" s="15">
        <v>7.5</v>
      </c>
    </row>
    <row r="410" spans="1:3" x14ac:dyDescent="0.25">
      <c r="A410" s="9">
        <v>491</v>
      </c>
      <c r="B410" s="14" t="s">
        <v>575</v>
      </c>
      <c r="C410" s="15">
        <v>12</v>
      </c>
    </row>
    <row r="411" spans="1:3" x14ac:dyDescent="0.25">
      <c r="A411" s="9">
        <v>491</v>
      </c>
      <c r="B411" s="14" t="s">
        <v>574</v>
      </c>
      <c r="C411" s="15">
        <v>12</v>
      </c>
    </row>
    <row r="412" spans="1:3" x14ac:dyDescent="0.25">
      <c r="A412" s="9">
        <v>491</v>
      </c>
      <c r="B412" s="14" t="s">
        <v>573</v>
      </c>
      <c r="C412" s="15">
        <v>12</v>
      </c>
    </row>
    <row r="413" spans="1:3" x14ac:dyDescent="0.25">
      <c r="A413" s="9">
        <v>491</v>
      </c>
      <c r="B413" s="14" t="s">
        <v>572</v>
      </c>
      <c r="C413" s="15">
        <v>8</v>
      </c>
    </row>
    <row r="414" spans="1:3" x14ac:dyDescent="0.25">
      <c r="A414" s="9">
        <v>491</v>
      </c>
      <c r="B414" s="14" t="s">
        <v>570</v>
      </c>
      <c r="C414" s="15">
        <v>12</v>
      </c>
    </row>
    <row r="415" spans="1:3" x14ac:dyDescent="0.25">
      <c r="A415" s="9">
        <v>491</v>
      </c>
      <c r="B415" s="14" t="s">
        <v>569</v>
      </c>
      <c r="C415" s="15">
        <v>12</v>
      </c>
    </row>
    <row r="416" spans="1:3" x14ac:dyDescent="0.25">
      <c r="A416" s="9">
        <v>501</v>
      </c>
      <c r="B416" s="14" t="s">
        <v>576</v>
      </c>
      <c r="C416" s="15"/>
    </row>
    <row r="417" spans="1:3" x14ac:dyDescent="0.25">
      <c r="A417" s="9">
        <v>501</v>
      </c>
      <c r="B417" s="16"/>
      <c r="C417" s="15"/>
    </row>
    <row r="418" spans="1:3" x14ac:dyDescent="0.25">
      <c r="A418" s="9">
        <v>501</v>
      </c>
      <c r="B418" s="14" t="s">
        <v>575</v>
      </c>
      <c r="C418" s="15">
        <v>12</v>
      </c>
    </row>
    <row r="419" spans="1:3" x14ac:dyDescent="0.25">
      <c r="A419" s="9">
        <v>501</v>
      </c>
      <c r="B419" s="14" t="s">
        <v>574</v>
      </c>
      <c r="C419" s="15">
        <v>12</v>
      </c>
    </row>
    <row r="420" spans="1:3" x14ac:dyDescent="0.25">
      <c r="A420" s="9">
        <v>501</v>
      </c>
      <c r="B420" s="14" t="s">
        <v>573</v>
      </c>
      <c r="C420" s="15">
        <v>7.5</v>
      </c>
    </row>
    <row r="421" spans="1:3" x14ac:dyDescent="0.25">
      <c r="A421" s="9">
        <v>501</v>
      </c>
      <c r="B421" s="14" t="s">
        <v>572</v>
      </c>
      <c r="C421" s="15">
        <v>8</v>
      </c>
    </row>
    <row r="422" spans="1:3" x14ac:dyDescent="0.25">
      <c r="A422" s="9">
        <v>501</v>
      </c>
      <c r="B422" s="14" t="s">
        <v>571</v>
      </c>
      <c r="C422" s="15">
        <v>10.5</v>
      </c>
    </row>
    <row r="423" spans="1:3" x14ac:dyDescent="0.25">
      <c r="A423" s="9">
        <v>501</v>
      </c>
      <c r="B423" s="14" t="s">
        <v>570</v>
      </c>
      <c r="C423" s="15">
        <v>10.5</v>
      </c>
    </row>
    <row r="424" spans="1:3" x14ac:dyDescent="0.25">
      <c r="A424" s="9">
        <v>501</v>
      </c>
      <c r="B424" s="14" t="s">
        <v>569</v>
      </c>
      <c r="C424" s="15">
        <v>7.5</v>
      </c>
    </row>
    <row r="425" spans="1:3" x14ac:dyDescent="0.25">
      <c r="A425" s="9">
        <v>511</v>
      </c>
      <c r="B425" s="14" t="s">
        <v>576</v>
      </c>
      <c r="C425" s="15"/>
    </row>
    <row r="426" spans="1:3" x14ac:dyDescent="0.25">
      <c r="A426" s="9">
        <v>511</v>
      </c>
      <c r="B426" s="16"/>
      <c r="C426" s="15"/>
    </row>
    <row r="427" spans="1:3" x14ac:dyDescent="0.25">
      <c r="A427" s="9">
        <v>511</v>
      </c>
      <c r="B427" s="14" t="s">
        <v>575</v>
      </c>
      <c r="C427" s="15">
        <v>10.5</v>
      </c>
    </row>
    <row r="428" spans="1:3" x14ac:dyDescent="0.25">
      <c r="A428" s="9">
        <v>511</v>
      </c>
      <c r="B428" s="14" t="s">
        <v>574</v>
      </c>
      <c r="C428" s="15">
        <v>6</v>
      </c>
    </row>
    <row r="429" spans="1:3" x14ac:dyDescent="0.25">
      <c r="A429" s="9">
        <v>511</v>
      </c>
      <c r="B429" s="14" t="s">
        <v>573</v>
      </c>
      <c r="C429" s="15">
        <v>6</v>
      </c>
    </row>
    <row r="430" spans="1:3" x14ac:dyDescent="0.25">
      <c r="A430" s="9">
        <v>511</v>
      </c>
      <c r="B430" s="14" t="s">
        <v>572</v>
      </c>
      <c r="C430" s="15">
        <v>6</v>
      </c>
    </row>
    <row r="431" spans="1:3" x14ac:dyDescent="0.25">
      <c r="A431" s="9">
        <v>511</v>
      </c>
      <c r="B431" s="14" t="s">
        <v>556</v>
      </c>
      <c r="C431" s="15">
        <v>6</v>
      </c>
    </row>
    <row r="432" spans="1:3" x14ac:dyDescent="0.25">
      <c r="A432" s="9">
        <v>511</v>
      </c>
      <c r="B432" s="14" t="s">
        <v>570</v>
      </c>
      <c r="C432" s="15">
        <v>9</v>
      </c>
    </row>
    <row r="433" spans="1:3" x14ac:dyDescent="0.25">
      <c r="A433" s="9">
        <v>511</v>
      </c>
      <c r="B433" s="14" t="s">
        <v>569</v>
      </c>
      <c r="C433" s="15">
        <v>6</v>
      </c>
    </row>
    <row r="434" spans="1:3" x14ac:dyDescent="0.25">
      <c r="A434" s="9">
        <v>524</v>
      </c>
      <c r="B434" s="14" t="s">
        <v>576</v>
      </c>
      <c r="C434" s="15"/>
    </row>
    <row r="435" spans="1:3" x14ac:dyDescent="0.25">
      <c r="A435" s="9">
        <v>524</v>
      </c>
      <c r="B435" s="16"/>
      <c r="C435" s="15"/>
    </row>
    <row r="436" spans="1:3" x14ac:dyDescent="0.25">
      <c r="A436" s="9">
        <v>524</v>
      </c>
      <c r="B436" s="14" t="s">
        <v>575</v>
      </c>
      <c r="C436" s="15">
        <v>12</v>
      </c>
    </row>
    <row r="437" spans="1:3" x14ac:dyDescent="0.25">
      <c r="A437" s="9">
        <v>524</v>
      </c>
      <c r="B437" s="14" t="s">
        <v>574</v>
      </c>
      <c r="C437" s="15">
        <v>9</v>
      </c>
    </row>
    <row r="438" spans="1:3" x14ac:dyDescent="0.25">
      <c r="A438" s="9">
        <v>524</v>
      </c>
      <c r="B438" s="14" t="s">
        <v>573</v>
      </c>
      <c r="C438" s="15">
        <v>9</v>
      </c>
    </row>
    <row r="439" spans="1:3" x14ac:dyDescent="0.25">
      <c r="A439" s="9">
        <v>524</v>
      </c>
      <c r="B439" s="14" t="s">
        <v>572</v>
      </c>
      <c r="C439" s="15">
        <v>6</v>
      </c>
    </row>
    <row r="440" spans="1:3" x14ac:dyDescent="0.25">
      <c r="A440" s="9">
        <v>524</v>
      </c>
      <c r="B440" s="14" t="s">
        <v>571</v>
      </c>
      <c r="C440" s="15">
        <v>10.5</v>
      </c>
    </row>
    <row r="441" spans="1:3" x14ac:dyDescent="0.25">
      <c r="A441" s="9">
        <v>524</v>
      </c>
      <c r="B441" s="14" t="s">
        <v>570</v>
      </c>
      <c r="C441" s="15">
        <v>9</v>
      </c>
    </row>
    <row r="442" spans="1:3" x14ac:dyDescent="0.25">
      <c r="A442" s="9">
        <v>524</v>
      </c>
      <c r="B442" s="14" t="s">
        <v>569</v>
      </c>
      <c r="C442" s="15">
        <v>7.5</v>
      </c>
    </row>
    <row r="443" spans="1:3" x14ac:dyDescent="0.25">
      <c r="A443" s="9">
        <v>536</v>
      </c>
      <c r="B443" s="14" t="s">
        <v>575</v>
      </c>
      <c r="C443" s="15" t="s">
        <v>581</v>
      </c>
    </row>
    <row r="444" spans="1:3" x14ac:dyDescent="0.25">
      <c r="A444" s="9">
        <v>536</v>
      </c>
      <c r="B444" s="14" t="s">
        <v>576</v>
      </c>
      <c r="C444" s="15" t="s">
        <v>581</v>
      </c>
    </row>
    <row r="445" spans="1:3" x14ac:dyDescent="0.25">
      <c r="A445" s="9">
        <v>536</v>
      </c>
      <c r="B445" s="14" t="s">
        <v>574</v>
      </c>
      <c r="C445" s="15">
        <v>9</v>
      </c>
    </row>
    <row r="446" spans="1:3" x14ac:dyDescent="0.25">
      <c r="A446" s="9">
        <v>536</v>
      </c>
      <c r="B446" s="14" t="s">
        <v>573</v>
      </c>
      <c r="C446" s="15">
        <v>9</v>
      </c>
    </row>
    <row r="447" spans="1:3" x14ac:dyDescent="0.25">
      <c r="A447" s="9">
        <v>536</v>
      </c>
      <c r="B447" s="14" t="s">
        <v>572</v>
      </c>
      <c r="C447" s="15">
        <v>8</v>
      </c>
    </row>
    <row r="448" spans="1:3" x14ac:dyDescent="0.25">
      <c r="A448" s="9">
        <v>536</v>
      </c>
      <c r="B448" s="14" t="s">
        <v>571</v>
      </c>
      <c r="C448" s="15">
        <v>12</v>
      </c>
    </row>
    <row r="449" spans="1:3" x14ac:dyDescent="0.25">
      <c r="A449" s="9">
        <v>536</v>
      </c>
      <c r="B449" s="14" t="s">
        <v>556</v>
      </c>
      <c r="C449" s="15">
        <v>6</v>
      </c>
    </row>
    <row r="450" spans="1:3" x14ac:dyDescent="0.25">
      <c r="A450" s="9">
        <v>536</v>
      </c>
      <c r="B450" s="14" t="s">
        <v>570</v>
      </c>
      <c r="C450" s="15">
        <v>10.5</v>
      </c>
    </row>
    <row r="451" spans="1:3" x14ac:dyDescent="0.25">
      <c r="A451" s="9">
        <v>536</v>
      </c>
      <c r="B451" s="14" t="s">
        <v>569</v>
      </c>
      <c r="C451" s="15">
        <v>9</v>
      </c>
    </row>
    <row r="452" spans="1:3" x14ac:dyDescent="0.25">
      <c r="A452" s="9">
        <v>554</v>
      </c>
      <c r="B452" s="14" t="s">
        <v>575</v>
      </c>
      <c r="C452" s="15" t="s">
        <v>578</v>
      </c>
    </row>
    <row r="453" spans="1:3" x14ac:dyDescent="0.25">
      <c r="A453" s="9">
        <v>554</v>
      </c>
      <c r="B453" s="14" t="s">
        <v>576</v>
      </c>
      <c r="C453" s="15" t="s">
        <v>578</v>
      </c>
    </row>
    <row r="454" spans="1:3" x14ac:dyDescent="0.25">
      <c r="A454" s="9">
        <v>554</v>
      </c>
      <c r="B454" s="14" t="s">
        <v>574</v>
      </c>
      <c r="C454" s="15">
        <v>3</v>
      </c>
    </row>
    <row r="455" spans="1:3" x14ac:dyDescent="0.25">
      <c r="A455" s="9">
        <v>554</v>
      </c>
      <c r="B455" s="14" t="s">
        <v>573</v>
      </c>
      <c r="C455" s="15">
        <v>7.5</v>
      </c>
    </row>
    <row r="456" spans="1:3" x14ac:dyDescent="0.25">
      <c r="A456" s="9">
        <v>554</v>
      </c>
      <c r="B456" s="14" t="s">
        <v>572</v>
      </c>
      <c r="C456" s="15">
        <v>7</v>
      </c>
    </row>
    <row r="457" spans="1:3" x14ac:dyDescent="0.25">
      <c r="A457" s="9">
        <v>554</v>
      </c>
      <c r="B457" s="14" t="s">
        <v>571</v>
      </c>
      <c r="C457" s="15">
        <v>10.5</v>
      </c>
    </row>
    <row r="458" spans="1:3" x14ac:dyDescent="0.25">
      <c r="A458" s="9">
        <v>554</v>
      </c>
      <c r="B458" s="14" t="s">
        <v>556</v>
      </c>
      <c r="C458" s="15">
        <v>6</v>
      </c>
    </row>
    <row r="459" spans="1:3" x14ac:dyDescent="0.25">
      <c r="A459" s="9">
        <v>554</v>
      </c>
      <c r="B459" s="14" t="s">
        <v>570</v>
      </c>
      <c r="C459" s="15">
        <v>6</v>
      </c>
    </row>
    <row r="460" spans="1:3" x14ac:dyDescent="0.25">
      <c r="A460" s="9">
        <v>554</v>
      </c>
      <c r="B460" s="14" t="s">
        <v>569</v>
      </c>
      <c r="C460" s="15">
        <v>3</v>
      </c>
    </row>
    <row r="461" spans="1:3" x14ac:dyDescent="0.25">
      <c r="A461" s="9">
        <v>555</v>
      </c>
      <c r="B461" s="14" t="s">
        <v>576</v>
      </c>
      <c r="C461" s="15"/>
    </row>
    <row r="462" spans="1:3" x14ac:dyDescent="0.25">
      <c r="A462" s="9">
        <v>555</v>
      </c>
      <c r="B462" s="16"/>
      <c r="C462" s="15"/>
    </row>
    <row r="463" spans="1:3" x14ac:dyDescent="0.25">
      <c r="A463" s="9">
        <v>555</v>
      </c>
      <c r="B463" s="14" t="s">
        <v>575</v>
      </c>
      <c r="C463" s="15">
        <v>12</v>
      </c>
    </row>
    <row r="464" spans="1:3" x14ac:dyDescent="0.25">
      <c r="A464" s="9">
        <v>555</v>
      </c>
      <c r="B464" s="14" t="s">
        <v>574</v>
      </c>
      <c r="C464" s="15">
        <v>3</v>
      </c>
    </row>
    <row r="465" spans="1:3" x14ac:dyDescent="0.25">
      <c r="A465" s="9">
        <v>555</v>
      </c>
      <c r="B465" s="14" t="s">
        <v>573</v>
      </c>
      <c r="C465" s="15">
        <v>6</v>
      </c>
    </row>
    <row r="466" spans="1:3" x14ac:dyDescent="0.25">
      <c r="A466" s="9">
        <v>555</v>
      </c>
      <c r="B466" s="14" t="s">
        <v>572</v>
      </c>
      <c r="C466" s="15">
        <v>6</v>
      </c>
    </row>
    <row r="467" spans="1:3" x14ac:dyDescent="0.25">
      <c r="A467" s="9">
        <v>555</v>
      </c>
      <c r="B467" s="14" t="s">
        <v>571</v>
      </c>
      <c r="C467" s="15">
        <v>10.5</v>
      </c>
    </row>
    <row r="468" spans="1:3" x14ac:dyDescent="0.25">
      <c r="A468" s="9">
        <v>555</v>
      </c>
      <c r="B468" s="14" t="s">
        <v>570</v>
      </c>
      <c r="C468" s="15">
        <v>3</v>
      </c>
    </row>
    <row r="469" spans="1:3" x14ac:dyDescent="0.25">
      <c r="A469" s="9">
        <v>555</v>
      </c>
      <c r="B469" s="14" t="s">
        <v>569</v>
      </c>
      <c r="C469" s="15">
        <v>3</v>
      </c>
    </row>
    <row r="470" spans="1:3" x14ac:dyDescent="0.25">
      <c r="A470" s="9">
        <v>580</v>
      </c>
      <c r="B470" s="14" t="s">
        <v>575</v>
      </c>
      <c r="C470" s="15" t="s">
        <v>580</v>
      </c>
    </row>
    <row r="471" spans="1:3" x14ac:dyDescent="0.25">
      <c r="A471" s="9">
        <v>580</v>
      </c>
      <c r="B471" s="14" t="s">
        <v>576</v>
      </c>
      <c r="C471" s="15" t="s">
        <v>580</v>
      </c>
    </row>
    <row r="472" spans="1:3" x14ac:dyDescent="0.25">
      <c r="A472" s="9">
        <v>580</v>
      </c>
      <c r="B472" s="14" t="s">
        <v>574</v>
      </c>
      <c r="C472" s="15">
        <v>12</v>
      </c>
    </row>
    <row r="473" spans="1:3" x14ac:dyDescent="0.25">
      <c r="A473" s="9">
        <v>580</v>
      </c>
      <c r="B473" s="14" t="s">
        <v>573</v>
      </c>
      <c r="C473" s="15">
        <v>9</v>
      </c>
    </row>
    <row r="474" spans="1:3" x14ac:dyDescent="0.25">
      <c r="A474" s="9">
        <v>580</v>
      </c>
      <c r="B474" s="14" t="s">
        <v>572</v>
      </c>
      <c r="C474" s="15">
        <v>6</v>
      </c>
    </row>
    <row r="475" spans="1:3" x14ac:dyDescent="0.25">
      <c r="A475" s="9">
        <v>580</v>
      </c>
      <c r="B475" s="14" t="s">
        <v>571</v>
      </c>
      <c r="C475" s="15">
        <v>12</v>
      </c>
    </row>
    <row r="476" spans="1:3" x14ac:dyDescent="0.25">
      <c r="A476" s="9">
        <v>580</v>
      </c>
      <c r="B476" s="14" t="s">
        <v>556</v>
      </c>
      <c r="C476" s="15">
        <v>10.5</v>
      </c>
    </row>
    <row r="477" spans="1:3" x14ac:dyDescent="0.25">
      <c r="A477" s="9">
        <v>580</v>
      </c>
      <c r="B477" s="14" t="s">
        <v>570</v>
      </c>
      <c r="C477" s="15">
        <v>9</v>
      </c>
    </row>
    <row r="478" spans="1:3" x14ac:dyDescent="0.25">
      <c r="A478" s="9">
        <v>580</v>
      </c>
      <c r="B478" s="14" t="s">
        <v>569</v>
      </c>
      <c r="C478" s="15">
        <v>10.5</v>
      </c>
    </row>
    <row r="479" spans="1:3" x14ac:dyDescent="0.25">
      <c r="A479" s="9">
        <v>610</v>
      </c>
      <c r="B479" s="14" t="s">
        <v>575</v>
      </c>
      <c r="C479" s="15" t="s">
        <v>581</v>
      </c>
    </row>
    <row r="480" spans="1:3" x14ac:dyDescent="0.25">
      <c r="A480" s="9">
        <v>610</v>
      </c>
      <c r="B480" s="14" t="s">
        <v>576</v>
      </c>
      <c r="C480" s="15" t="s">
        <v>581</v>
      </c>
    </row>
    <row r="481" spans="1:3" x14ac:dyDescent="0.25">
      <c r="A481" s="9">
        <v>610</v>
      </c>
      <c r="B481" s="14" t="s">
        <v>574</v>
      </c>
      <c r="C481" s="15">
        <v>6</v>
      </c>
    </row>
    <row r="482" spans="1:3" x14ac:dyDescent="0.25">
      <c r="A482" s="9">
        <v>610</v>
      </c>
      <c r="B482" s="14" t="s">
        <v>573</v>
      </c>
      <c r="C482" s="15">
        <v>6</v>
      </c>
    </row>
    <row r="483" spans="1:3" x14ac:dyDescent="0.25">
      <c r="A483" s="9">
        <v>610</v>
      </c>
      <c r="B483" s="14" t="s">
        <v>572</v>
      </c>
      <c r="C483" s="15">
        <v>7</v>
      </c>
    </row>
    <row r="484" spans="1:3" x14ac:dyDescent="0.25">
      <c r="A484" s="9">
        <v>610</v>
      </c>
      <c r="B484" s="14" t="s">
        <v>571</v>
      </c>
      <c r="C484" s="15">
        <v>10.5</v>
      </c>
    </row>
    <row r="485" spans="1:3" x14ac:dyDescent="0.25">
      <c r="A485" s="9">
        <v>610</v>
      </c>
      <c r="B485" s="14" t="s">
        <v>556</v>
      </c>
      <c r="C485" s="15">
        <v>6</v>
      </c>
    </row>
    <row r="486" spans="1:3" x14ac:dyDescent="0.25">
      <c r="A486" s="9">
        <v>610</v>
      </c>
      <c r="B486" s="14" t="s">
        <v>570</v>
      </c>
      <c r="C486" s="15">
        <v>7.5</v>
      </c>
    </row>
    <row r="487" spans="1:3" x14ac:dyDescent="0.25">
      <c r="A487" s="9">
        <v>610</v>
      </c>
      <c r="B487" s="14" t="s">
        <v>569</v>
      </c>
      <c r="C487" s="15">
        <v>7.5</v>
      </c>
    </row>
    <row r="488" spans="1:3" x14ac:dyDescent="0.25">
      <c r="A488" s="9">
        <v>612</v>
      </c>
      <c r="B488" s="14" t="s">
        <v>575</v>
      </c>
      <c r="C488" s="15" t="s">
        <v>578</v>
      </c>
    </row>
    <row r="489" spans="1:3" x14ac:dyDescent="0.25">
      <c r="A489" s="9">
        <v>612</v>
      </c>
      <c r="B489" s="14" t="s">
        <v>576</v>
      </c>
      <c r="C489" s="15" t="s">
        <v>578</v>
      </c>
    </row>
    <row r="490" spans="1:3" x14ac:dyDescent="0.25">
      <c r="A490" s="9">
        <v>612</v>
      </c>
      <c r="B490" s="14" t="s">
        <v>574</v>
      </c>
      <c r="C490" s="15">
        <v>6</v>
      </c>
    </row>
    <row r="491" spans="1:3" x14ac:dyDescent="0.25">
      <c r="A491" s="9">
        <v>612</v>
      </c>
      <c r="B491" s="14" t="s">
        <v>573</v>
      </c>
      <c r="C491" s="15">
        <v>7.5</v>
      </c>
    </row>
    <row r="492" spans="1:3" x14ac:dyDescent="0.25">
      <c r="A492" s="9">
        <v>612</v>
      </c>
      <c r="B492" s="14" t="s">
        <v>572</v>
      </c>
      <c r="C492" s="15">
        <v>8</v>
      </c>
    </row>
    <row r="493" spans="1:3" x14ac:dyDescent="0.25">
      <c r="A493" s="9">
        <v>612</v>
      </c>
      <c r="B493" s="14" t="s">
        <v>571</v>
      </c>
      <c r="C493" s="15">
        <v>12</v>
      </c>
    </row>
    <row r="494" spans="1:3" x14ac:dyDescent="0.25">
      <c r="A494" s="9">
        <v>612</v>
      </c>
      <c r="B494" s="14" t="s">
        <v>556</v>
      </c>
      <c r="C494" s="15">
        <v>6</v>
      </c>
    </row>
    <row r="495" spans="1:3" x14ac:dyDescent="0.25">
      <c r="A495" s="9">
        <v>612</v>
      </c>
      <c r="B495" s="14" t="s">
        <v>570</v>
      </c>
      <c r="C495" s="15">
        <v>9</v>
      </c>
    </row>
    <row r="496" spans="1:3" x14ac:dyDescent="0.25">
      <c r="A496" s="9">
        <v>612</v>
      </c>
      <c r="B496" s="14" t="s">
        <v>569</v>
      </c>
      <c r="C496" s="15">
        <v>6</v>
      </c>
    </row>
    <row r="497" spans="1:3" x14ac:dyDescent="0.25">
      <c r="A497" s="9">
        <v>625</v>
      </c>
      <c r="B497" s="16"/>
      <c r="C497" s="15"/>
    </row>
    <row r="498" spans="1:3" x14ac:dyDescent="0.25">
      <c r="A498" s="9">
        <v>625</v>
      </c>
      <c r="B498" s="16"/>
      <c r="C498" s="15"/>
    </row>
    <row r="499" spans="1:3" x14ac:dyDescent="0.25">
      <c r="A499" s="9">
        <v>625</v>
      </c>
      <c r="B499" s="14" t="s">
        <v>576</v>
      </c>
      <c r="C499" s="15">
        <v>3</v>
      </c>
    </row>
    <row r="500" spans="1:3" x14ac:dyDescent="0.25">
      <c r="A500" s="9">
        <v>625</v>
      </c>
      <c r="B500" s="14" t="s">
        <v>575</v>
      </c>
      <c r="C500" s="15">
        <v>9</v>
      </c>
    </row>
    <row r="501" spans="1:3" x14ac:dyDescent="0.25">
      <c r="A501" s="9">
        <v>625</v>
      </c>
      <c r="B501" s="14" t="s">
        <v>574</v>
      </c>
      <c r="C501" s="15">
        <v>3</v>
      </c>
    </row>
    <row r="502" spans="1:3" x14ac:dyDescent="0.25">
      <c r="A502" s="9">
        <v>625</v>
      </c>
      <c r="B502" s="14" t="s">
        <v>573</v>
      </c>
      <c r="C502" s="15">
        <v>7.5</v>
      </c>
    </row>
    <row r="503" spans="1:3" x14ac:dyDescent="0.25">
      <c r="A503" s="9">
        <v>625</v>
      </c>
      <c r="B503" s="14" t="s">
        <v>572</v>
      </c>
      <c r="C503" s="15">
        <v>8</v>
      </c>
    </row>
    <row r="504" spans="1:3" x14ac:dyDescent="0.25">
      <c r="A504" s="9">
        <v>625</v>
      </c>
      <c r="B504" s="14" t="s">
        <v>570</v>
      </c>
      <c r="C504" s="15">
        <v>9</v>
      </c>
    </row>
    <row r="505" spans="1:3" x14ac:dyDescent="0.25">
      <c r="A505" s="9">
        <v>625</v>
      </c>
      <c r="B505" s="14" t="s">
        <v>569</v>
      </c>
      <c r="C505" s="15">
        <v>3</v>
      </c>
    </row>
    <row r="506" spans="1:3" x14ac:dyDescent="0.25">
      <c r="A506" s="9">
        <v>638</v>
      </c>
      <c r="B506" s="14" t="s">
        <v>575</v>
      </c>
      <c r="C506" s="15" t="s">
        <v>579</v>
      </c>
    </row>
    <row r="507" spans="1:3" x14ac:dyDescent="0.25">
      <c r="A507" s="9">
        <v>638</v>
      </c>
      <c r="B507" s="14" t="s">
        <v>576</v>
      </c>
      <c r="C507" s="15" t="s">
        <v>579</v>
      </c>
    </row>
    <row r="508" spans="1:3" x14ac:dyDescent="0.25">
      <c r="A508" s="9">
        <v>638</v>
      </c>
      <c r="B508" s="14" t="s">
        <v>574</v>
      </c>
      <c r="C508" s="15">
        <v>12</v>
      </c>
    </row>
    <row r="509" spans="1:3" x14ac:dyDescent="0.25">
      <c r="A509" s="9">
        <v>638</v>
      </c>
      <c r="B509" s="14" t="s">
        <v>573</v>
      </c>
      <c r="C509" s="15">
        <v>10.5</v>
      </c>
    </row>
    <row r="510" spans="1:3" x14ac:dyDescent="0.25">
      <c r="A510" s="9">
        <v>638</v>
      </c>
      <c r="B510" s="14" t="s">
        <v>572</v>
      </c>
      <c r="C510" s="15">
        <v>8</v>
      </c>
    </row>
    <row r="511" spans="1:3" x14ac:dyDescent="0.25">
      <c r="A511" s="9">
        <v>638</v>
      </c>
      <c r="B511" s="14" t="s">
        <v>571</v>
      </c>
      <c r="C511" s="15">
        <v>12</v>
      </c>
    </row>
    <row r="512" spans="1:3" x14ac:dyDescent="0.25">
      <c r="A512" s="9">
        <v>638</v>
      </c>
      <c r="B512" s="14" t="s">
        <v>556</v>
      </c>
      <c r="C512" s="15">
        <v>10.5</v>
      </c>
    </row>
    <row r="513" spans="1:3" x14ac:dyDescent="0.25">
      <c r="A513" s="9">
        <v>638</v>
      </c>
      <c r="B513" s="14" t="s">
        <v>570</v>
      </c>
      <c r="C513" s="15">
        <v>12</v>
      </c>
    </row>
    <row r="514" spans="1:3" x14ac:dyDescent="0.25">
      <c r="A514" s="9">
        <v>638</v>
      </c>
      <c r="B514" s="14" t="s">
        <v>569</v>
      </c>
      <c r="C514" s="15">
        <v>10.5</v>
      </c>
    </row>
    <row r="515" spans="1:3" x14ac:dyDescent="0.25">
      <c r="A515" s="9">
        <v>643</v>
      </c>
      <c r="B515" s="14" t="s">
        <v>575</v>
      </c>
      <c r="C515" s="15" t="s">
        <v>583</v>
      </c>
    </row>
    <row r="516" spans="1:3" x14ac:dyDescent="0.25">
      <c r="A516" s="9">
        <v>643</v>
      </c>
      <c r="B516" s="14" t="s">
        <v>576</v>
      </c>
      <c r="C516" s="15" t="s">
        <v>583</v>
      </c>
    </row>
    <row r="517" spans="1:3" x14ac:dyDescent="0.25">
      <c r="A517" s="9">
        <v>643</v>
      </c>
      <c r="B517" s="14" t="s">
        <v>574</v>
      </c>
      <c r="C517" s="15">
        <v>12</v>
      </c>
    </row>
    <row r="518" spans="1:3" x14ac:dyDescent="0.25">
      <c r="A518" s="9">
        <v>643</v>
      </c>
      <c r="B518" s="14" t="s">
        <v>573</v>
      </c>
      <c r="C518" s="15">
        <v>12</v>
      </c>
    </row>
    <row r="519" spans="1:3" x14ac:dyDescent="0.25">
      <c r="A519" s="9">
        <v>643</v>
      </c>
      <c r="B519" s="14" t="s">
        <v>572</v>
      </c>
      <c r="C519" s="15">
        <v>8</v>
      </c>
    </row>
    <row r="520" spans="1:3" x14ac:dyDescent="0.25">
      <c r="A520" s="9">
        <v>643</v>
      </c>
      <c r="B520" s="14" t="s">
        <v>571</v>
      </c>
      <c r="C520" s="15">
        <v>12</v>
      </c>
    </row>
    <row r="521" spans="1:3" x14ac:dyDescent="0.25">
      <c r="A521" s="9">
        <v>643</v>
      </c>
      <c r="B521" s="14" t="s">
        <v>556</v>
      </c>
      <c r="C521" s="15">
        <v>10.5</v>
      </c>
    </row>
    <row r="522" spans="1:3" x14ac:dyDescent="0.25">
      <c r="A522" s="9">
        <v>643</v>
      </c>
      <c r="B522" s="14" t="s">
        <v>570</v>
      </c>
      <c r="C522" s="15">
        <v>12</v>
      </c>
    </row>
    <row r="523" spans="1:3" x14ac:dyDescent="0.25">
      <c r="A523" s="9">
        <v>643</v>
      </c>
      <c r="B523" s="14" t="s">
        <v>569</v>
      </c>
      <c r="C523" s="15">
        <v>12</v>
      </c>
    </row>
    <row r="524" spans="1:3" x14ac:dyDescent="0.25">
      <c r="A524" s="9">
        <v>644</v>
      </c>
      <c r="B524" s="14" t="s">
        <v>575</v>
      </c>
      <c r="C524" s="15" t="s">
        <v>579</v>
      </c>
    </row>
    <row r="525" spans="1:3" x14ac:dyDescent="0.25">
      <c r="A525" s="9">
        <v>644</v>
      </c>
      <c r="B525" s="14" t="s">
        <v>576</v>
      </c>
      <c r="C525" s="15" t="s">
        <v>579</v>
      </c>
    </row>
    <row r="526" spans="1:3" x14ac:dyDescent="0.25">
      <c r="A526" s="9">
        <v>644</v>
      </c>
      <c r="B526" s="14" t="s">
        <v>574</v>
      </c>
      <c r="C526" s="15">
        <v>9</v>
      </c>
    </row>
    <row r="527" spans="1:3" x14ac:dyDescent="0.25">
      <c r="A527" s="9">
        <v>644</v>
      </c>
      <c r="B527" s="14" t="s">
        <v>573</v>
      </c>
      <c r="C527" s="15">
        <v>12</v>
      </c>
    </row>
    <row r="528" spans="1:3" x14ac:dyDescent="0.25">
      <c r="A528" s="9">
        <v>644</v>
      </c>
      <c r="B528" s="14" t="s">
        <v>572</v>
      </c>
      <c r="C528" s="15">
        <v>8</v>
      </c>
    </row>
    <row r="529" spans="1:3" x14ac:dyDescent="0.25">
      <c r="A529" s="9">
        <v>644</v>
      </c>
      <c r="B529" s="14" t="s">
        <v>571</v>
      </c>
      <c r="C529" s="15">
        <v>12</v>
      </c>
    </row>
    <row r="530" spans="1:3" x14ac:dyDescent="0.25">
      <c r="A530" s="9">
        <v>644</v>
      </c>
      <c r="B530" s="14" t="s">
        <v>556</v>
      </c>
      <c r="C530" s="15">
        <v>10.5</v>
      </c>
    </row>
    <row r="531" spans="1:3" x14ac:dyDescent="0.25">
      <c r="A531" s="9">
        <v>644</v>
      </c>
      <c r="B531" s="14" t="s">
        <v>570</v>
      </c>
      <c r="C531" s="15">
        <v>12</v>
      </c>
    </row>
    <row r="532" spans="1:3" x14ac:dyDescent="0.25">
      <c r="A532" s="9">
        <v>644</v>
      </c>
      <c r="B532" s="14" t="s">
        <v>569</v>
      </c>
      <c r="C532" s="15">
        <v>10.5</v>
      </c>
    </row>
    <row r="533" spans="1:3" x14ac:dyDescent="0.25">
      <c r="A533" s="9">
        <v>658</v>
      </c>
      <c r="B533" s="14" t="s">
        <v>575</v>
      </c>
      <c r="C533" s="15" t="s">
        <v>579</v>
      </c>
    </row>
    <row r="534" spans="1:3" x14ac:dyDescent="0.25">
      <c r="A534" s="9">
        <v>658</v>
      </c>
      <c r="B534" s="14" t="s">
        <v>576</v>
      </c>
      <c r="C534" s="15" t="s">
        <v>579</v>
      </c>
    </row>
    <row r="535" spans="1:3" x14ac:dyDescent="0.25">
      <c r="A535" s="9">
        <v>658</v>
      </c>
      <c r="B535" s="14" t="s">
        <v>574</v>
      </c>
      <c r="C535" s="15">
        <v>12</v>
      </c>
    </row>
    <row r="536" spans="1:3" x14ac:dyDescent="0.25">
      <c r="A536" s="9">
        <v>658</v>
      </c>
      <c r="B536" s="14" t="s">
        <v>573</v>
      </c>
      <c r="C536" s="15">
        <v>7.5</v>
      </c>
    </row>
    <row r="537" spans="1:3" x14ac:dyDescent="0.25">
      <c r="A537" s="9">
        <v>658</v>
      </c>
      <c r="B537" s="14" t="s">
        <v>572</v>
      </c>
      <c r="C537" s="15">
        <v>8</v>
      </c>
    </row>
    <row r="538" spans="1:3" x14ac:dyDescent="0.25">
      <c r="A538" s="9">
        <v>658</v>
      </c>
      <c r="B538" s="14" t="s">
        <v>571</v>
      </c>
      <c r="C538" s="15">
        <v>10.5</v>
      </c>
    </row>
    <row r="539" spans="1:3" x14ac:dyDescent="0.25">
      <c r="A539" s="9">
        <v>658</v>
      </c>
      <c r="B539" s="14" t="s">
        <v>556</v>
      </c>
      <c r="C539" s="15">
        <v>9</v>
      </c>
    </row>
    <row r="540" spans="1:3" x14ac:dyDescent="0.25">
      <c r="A540" s="9">
        <v>658</v>
      </c>
      <c r="B540" s="14" t="s">
        <v>570</v>
      </c>
      <c r="C540" s="15">
        <v>9</v>
      </c>
    </row>
    <row r="541" spans="1:3" x14ac:dyDescent="0.25">
      <c r="A541" s="9">
        <v>658</v>
      </c>
      <c r="B541" s="14" t="s">
        <v>569</v>
      </c>
      <c r="C541" s="15">
        <v>9</v>
      </c>
    </row>
    <row r="542" spans="1:3" x14ac:dyDescent="0.25">
      <c r="A542" s="9">
        <v>676</v>
      </c>
      <c r="B542" s="14" t="s">
        <v>576</v>
      </c>
      <c r="C542" s="15"/>
    </row>
    <row r="543" spans="1:3" x14ac:dyDescent="0.25">
      <c r="A543" s="9">
        <v>676</v>
      </c>
      <c r="B543" s="16"/>
      <c r="C543" s="15"/>
    </row>
    <row r="544" spans="1:3" x14ac:dyDescent="0.25">
      <c r="A544" s="9">
        <v>676</v>
      </c>
      <c r="B544" s="14" t="s">
        <v>575</v>
      </c>
      <c r="C544" s="15">
        <v>10.5</v>
      </c>
    </row>
    <row r="545" spans="1:3" x14ac:dyDescent="0.25">
      <c r="A545" s="9">
        <v>676</v>
      </c>
      <c r="B545" s="14" t="s">
        <v>574</v>
      </c>
      <c r="C545" s="15">
        <v>9</v>
      </c>
    </row>
    <row r="546" spans="1:3" x14ac:dyDescent="0.25">
      <c r="A546" s="9">
        <v>676</v>
      </c>
      <c r="B546" s="14" t="s">
        <v>573</v>
      </c>
      <c r="C546" s="15">
        <v>7.5</v>
      </c>
    </row>
    <row r="547" spans="1:3" x14ac:dyDescent="0.25">
      <c r="A547" s="9">
        <v>676</v>
      </c>
      <c r="B547" s="14" t="s">
        <v>572</v>
      </c>
      <c r="C547" s="15">
        <v>8</v>
      </c>
    </row>
    <row r="548" spans="1:3" x14ac:dyDescent="0.25">
      <c r="A548" s="9">
        <v>676</v>
      </c>
      <c r="B548" s="14" t="s">
        <v>571</v>
      </c>
      <c r="C548" s="15">
        <v>10.5</v>
      </c>
    </row>
    <row r="549" spans="1:3" x14ac:dyDescent="0.25">
      <c r="A549" s="9">
        <v>676</v>
      </c>
      <c r="B549" s="14" t="s">
        <v>570</v>
      </c>
      <c r="C549" s="15">
        <v>6</v>
      </c>
    </row>
    <row r="550" spans="1:3" x14ac:dyDescent="0.25">
      <c r="A550" s="9">
        <v>676</v>
      </c>
      <c r="B550" s="14" t="s">
        <v>569</v>
      </c>
      <c r="C550" s="15">
        <v>3</v>
      </c>
    </row>
    <row r="551" spans="1:3" x14ac:dyDescent="0.25">
      <c r="A551" s="9">
        <v>679</v>
      </c>
      <c r="B551" s="14" t="s">
        <v>575</v>
      </c>
      <c r="C551" s="15" t="s">
        <v>583</v>
      </c>
    </row>
    <row r="552" spans="1:3" x14ac:dyDescent="0.25">
      <c r="A552" s="9">
        <v>679</v>
      </c>
      <c r="B552" s="14" t="s">
        <v>576</v>
      </c>
      <c r="C552" s="15" t="s">
        <v>583</v>
      </c>
    </row>
    <row r="553" spans="1:3" x14ac:dyDescent="0.25">
      <c r="A553" s="9">
        <v>679</v>
      </c>
      <c r="B553" s="14" t="s">
        <v>574</v>
      </c>
      <c r="C553" s="15">
        <v>10.5</v>
      </c>
    </row>
    <row r="554" spans="1:3" x14ac:dyDescent="0.25">
      <c r="A554" s="9">
        <v>679</v>
      </c>
      <c r="B554" s="14" t="s">
        <v>573</v>
      </c>
      <c r="C554" s="15">
        <v>12</v>
      </c>
    </row>
    <row r="555" spans="1:3" x14ac:dyDescent="0.25">
      <c r="A555" s="9">
        <v>679</v>
      </c>
      <c r="B555" s="14" t="s">
        <v>572</v>
      </c>
      <c r="C555" s="15">
        <v>6</v>
      </c>
    </row>
    <row r="556" spans="1:3" x14ac:dyDescent="0.25">
      <c r="A556" s="9">
        <v>679</v>
      </c>
      <c r="B556" s="14" t="s">
        <v>571</v>
      </c>
      <c r="C556" s="15">
        <v>10.5</v>
      </c>
    </row>
    <row r="557" spans="1:3" x14ac:dyDescent="0.25">
      <c r="A557" s="9">
        <v>679</v>
      </c>
      <c r="B557" s="14" t="s">
        <v>556</v>
      </c>
      <c r="C557" s="15">
        <v>10.5</v>
      </c>
    </row>
    <row r="558" spans="1:3" x14ac:dyDescent="0.25">
      <c r="A558" s="9">
        <v>679</v>
      </c>
      <c r="B558" s="14" t="s">
        <v>570</v>
      </c>
      <c r="C558" s="15">
        <v>12</v>
      </c>
    </row>
    <row r="559" spans="1:3" x14ac:dyDescent="0.25">
      <c r="A559" s="9">
        <v>679</v>
      </c>
      <c r="B559" s="14" t="s">
        <v>569</v>
      </c>
      <c r="C559" s="15">
        <v>10.5</v>
      </c>
    </row>
    <row r="560" spans="1:3" x14ac:dyDescent="0.25">
      <c r="A560" s="9">
        <v>701</v>
      </c>
      <c r="B560" s="14" t="s">
        <v>575</v>
      </c>
      <c r="C560" s="15" t="s">
        <v>580</v>
      </c>
    </row>
    <row r="561" spans="1:3" x14ac:dyDescent="0.25">
      <c r="A561" s="9">
        <v>701</v>
      </c>
      <c r="B561" s="14" t="s">
        <v>576</v>
      </c>
      <c r="C561" s="15" t="s">
        <v>580</v>
      </c>
    </row>
    <row r="562" spans="1:3" x14ac:dyDescent="0.25">
      <c r="A562" s="9">
        <v>701</v>
      </c>
      <c r="B562" s="14" t="s">
        <v>574</v>
      </c>
      <c r="C562" s="15">
        <v>6</v>
      </c>
    </row>
    <row r="563" spans="1:3" x14ac:dyDescent="0.25">
      <c r="A563" s="9">
        <v>701</v>
      </c>
      <c r="B563" s="14" t="s">
        <v>573</v>
      </c>
      <c r="C563" s="15">
        <v>7.5</v>
      </c>
    </row>
    <row r="564" spans="1:3" x14ac:dyDescent="0.25">
      <c r="A564" s="9">
        <v>701</v>
      </c>
      <c r="B564" s="14" t="s">
        <v>572</v>
      </c>
      <c r="C564" s="15">
        <v>8</v>
      </c>
    </row>
    <row r="565" spans="1:3" x14ac:dyDescent="0.25">
      <c r="A565" s="9">
        <v>701</v>
      </c>
      <c r="B565" s="14" t="s">
        <v>571</v>
      </c>
      <c r="C565" s="15">
        <v>10.5</v>
      </c>
    </row>
    <row r="566" spans="1:3" x14ac:dyDescent="0.25">
      <c r="A566" s="9">
        <v>701</v>
      </c>
      <c r="B566" s="14" t="s">
        <v>556</v>
      </c>
      <c r="C566" s="15">
        <v>6</v>
      </c>
    </row>
    <row r="567" spans="1:3" x14ac:dyDescent="0.25">
      <c r="A567" s="9">
        <v>701</v>
      </c>
      <c r="B567" s="14" t="s">
        <v>570</v>
      </c>
      <c r="C567" s="15">
        <v>10.5</v>
      </c>
    </row>
    <row r="568" spans="1:3" x14ac:dyDescent="0.25">
      <c r="A568" s="9">
        <v>701</v>
      </c>
      <c r="B568" s="14" t="s">
        <v>569</v>
      </c>
      <c r="C568" s="15">
        <v>9</v>
      </c>
    </row>
    <row r="569" spans="1:3" x14ac:dyDescent="0.25">
      <c r="A569" s="9">
        <v>707</v>
      </c>
      <c r="B569" s="14" t="s">
        <v>576</v>
      </c>
      <c r="C569" s="15"/>
    </row>
    <row r="570" spans="1:3" x14ac:dyDescent="0.25">
      <c r="A570" s="9">
        <v>707</v>
      </c>
      <c r="B570" s="16"/>
      <c r="C570" s="15"/>
    </row>
    <row r="571" spans="1:3" x14ac:dyDescent="0.25">
      <c r="A571" s="9">
        <v>707</v>
      </c>
      <c r="B571" s="14" t="s">
        <v>575</v>
      </c>
      <c r="C571" s="15">
        <v>12</v>
      </c>
    </row>
    <row r="572" spans="1:3" x14ac:dyDescent="0.25">
      <c r="A572" s="9">
        <v>707</v>
      </c>
      <c r="B572" s="14" t="s">
        <v>574</v>
      </c>
      <c r="C572" s="15">
        <v>6</v>
      </c>
    </row>
    <row r="573" spans="1:3" x14ac:dyDescent="0.25">
      <c r="A573" s="9">
        <v>707</v>
      </c>
      <c r="B573" s="14" t="s">
        <v>573</v>
      </c>
      <c r="C573" s="15">
        <v>7.5</v>
      </c>
    </row>
    <row r="574" spans="1:3" x14ac:dyDescent="0.25">
      <c r="A574" s="9">
        <v>707</v>
      </c>
      <c r="B574" s="14" t="s">
        <v>572</v>
      </c>
      <c r="C574" s="15">
        <v>8</v>
      </c>
    </row>
    <row r="575" spans="1:3" x14ac:dyDescent="0.25">
      <c r="A575" s="9">
        <v>707</v>
      </c>
      <c r="B575" s="14" t="s">
        <v>571</v>
      </c>
      <c r="C575" s="15">
        <v>10.5</v>
      </c>
    </row>
    <row r="576" spans="1:3" x14ac:dyDescent="0.25">
      <c r="A576" s="9">
        <v>707</v>
      </c>
      <c r="B576" s="14" t="s">
        <v>570</v>
      </c>
      <c r="C576" s="15">
        <v>10.5</v>
      </c>
    </row>
    <row r="577" spans="1:3" x14ac:dyDescent="0.25">
      <c r="A577" s="9">
        <v>707</v>
      </c>
      <c r="B577" s="14" t="s">
        <v>569</v>
      </c>
      <c r="C577" s="15">
        <v>6</v>
      </c>
    </row>
    <row r="578" spans="1:3" x14ac:dyDescent="0.25">
      <c r="A578" s="9">
        <v>713</v>
      </c>
      <c r="B578" s="14" t="s">
        <v>576</v>
      </c>
      <c r="C578" s="15" t="s">
        <v>580</v>
      </c>
    </row>
    <row r="579" spans="1:3" x14ac:dyDescent="0.25">
      <c r="A579" s="9">
        <v>713</v>
      </c>
      <c r="B579" s="14" t="s">
        <v>575</v>
      </c>
      <c r="C579" s="15" t="s">
        <v>580</v>
      </c>
    </row>
    <row r="580" spans="1:3" x14ac:dyDescent="0.25">
      <c r="A580" s="9">
        <v>713</v>
      </c>
      <c r="B580" s="14" t="s">
        <v>574</v>
      </c>
      <c r="C580" s="15">
        <v>9</v>
      </c>
    </row>
    <row r="581" spans="1:3" x14ac:dyDescent="0.25">
      <c r="A581" s="9">
        <v>713</v>
      </c>
      <c r="B581" s="14" t="s">
        <v>573</v>
      </c>
      <c r="C581" s="15">
        <v>7.5</v>
      </c>
    </row>
    <row r="582" spans="1:3" x14ac:dyDescent="0.25">
      <c r="A582" s="9">
        <v>713</v>
      </c>
      <c r="B582" s="14" t="s">
        <v>572</v>
      </c>
      <c r="C582" s="15">
        <v>8</v>
      </c>
    </row>
    <row r="583" spans="1:3" x14ac:dyDescent="0.25">
      <c r="A583" s="9">
        <v>713</v>
      </c>
      <c r="B583" s="14" t="s">
        <v>571</v>
      </c>
      <c r="C583" s="15">
        <v>12</v>
      </c>
    </row>
    <row r="584" spans="1:3" x14ac:dyDescent="0.25">
      <c r="A584" s="9">
        <v>713</v>
      </c>
      <c r="B584" s="14" t="s">
        <v>556</v>
      </c>
      <c r="C584" s="15">
        <v>10.5</v>
      </c>
    </row>
    <row r="585" spans="1:3" x14ac:dyDescent="0.25">
      <c r="A585" s="9">
        <v>713</v>
      </c>
      <c r="B585" s="14" t="s">
        <v>570</v>
      </c>
      <c r="C585" s="15">
        <v>9</v>
      </c>
    </row>
    <row r="586" spans="1:3" x14ac:dyDescent="0.25">
      <c r="A586" s="9">
        <v>713</v>
      </c>
      <c r="B586" s="14" t="s">
        <v>569</v>
      </c>
      <c r="C586" s="15">
        <v>7.5</v>
      </c>
    </row>
    <row r="587" spans="1:3" x14ac:dyDescent="0.25">
      <c r="A587" s="9">
        <v>723</v>
      </c>
      <c r="B587" s="14" t="s">
        <v>576</v>
      </c>
      <c r="C587" s="15" t="s">
        <v>582</v>
      </c>
    </row>
    <row r="588" spans="1:3" x14ac:dyDescent="0.25">
      <c r="A588" s="9">
        <v>723</v>
      </c>
      <c r="B588" s="14" t="s">
        <v>575</v>
      </c>
      <c r="C588" s="15" t="s">
        <v>582</v>
      </c>
    </row>
    <row r="589" spans="1:3" x14ac:dyDescent="0.25">
      <c r="A589" s="9">
        <v>723</v>
      </c>
      <c r="B589" s="14" t="s">
        <v>574</v>
      </c>
      <c r="C589" s="15">
        <v>12</v>
      </c>
    </row>
    <row r="590" spans="1:3" x14ac:dyDescent="0.25">
      <c r="A590" s="9">
        <v>723</v>
      </c>
      <c r="B590" s="14" t="s">
        <v>573</v>
      </c>
      <c r="C590" s="15">
        <v>10.5</v>
      </c>
    </row>
    <row r="591" spans="1:3" x14ac:dyDescent="0.25">
      <c r="A591" s="9">
        <v>723</v>
      </c>
      <c r="B591" s="14" t="s">
        <v>572</v>
      </c>
      <c r="C591" s="15">
        <v>8</v>
      </c>
    </row>
    <row r="592" spans="1:3" x14ac:dyDescent="0.25">
      <c r="A592" s="9">
        <v>723</v>
      </c>
      <c r="B592" s="14" t="s">
        <v>571</v>
      </c>
      <c r="C592" s="15">
        <v>12</v>
      </c>
    </row>
    <row r="593" spans="1:3" x14ac:dyDescent="0.25">
      <c r="A593" s="9">
        <v>723</v>
      </c>
      <c r="B593" s="14" t="s">
        <v>556</v>
      </c>
      <c r="C593" s="15">
        <v>10.5</v>
      </c>
    </row>
    <row r="594" spans="1:3" x14ac:dyDescent="0.25">
      <c r="A594" s="9">
        <v>723</v>
      </c>
      <c r="B594" s="14" t="s">
        <v>570</v>
      </c>
      <c r="C594" s="15">
        <v>12</v>
      </c>
    </row>
    <row r="595" spans="1:3" x14ac:dyDescent="0.25">
      <c r="A595" s="9">
        <v>723</v>
      </c>
      <c r="B595" s="14" t="s">
        <v>569</v>
      </c>
      <c r="C595" s="15">
        <v>12</v>
      </c>
    </row>
    <row r="596" spans="1:3" x14ac:dyDescent="0.25">
      <c r="A596" s="9">
        <v>740</v>
      </c>
      <c r="B596" s="14" t="s">
        <v>576</v>
      </c>
      <c r="C596" s="15" t="s">
        <v>580</v>
      </c>
    </row>
    <row r="597" spans="1:3" x14ac:dyDescent="0.25">
      <c r="A597" s="9">
        <v>740</v>
      </c>
      <c r="B597" s="14" t="s">
        <v>575</v>
      </c>
      <c r="C597" s="15" t="s">
        <v>580</v>
      </c>
    </row>
    <row r="598" spans="1:3" x14ac:dyDescent="0.25">
      <c r="A598" s="9">
        <v>740</v>
      </c>
      <c r="B598" s="14" t="s">
        <v>574</v>
      </c>
      <c r="C598" s="15">
        <v>9</v>
      </c>
    </row>
    <row r="599" spans="1:3" x14ac:dyDescent="0.25">
      <c r="A599" s="9">
        <v>740</v>
      </c>
      <c r="B599" s="14" t="s">
        <v>573</v>
      </c>
      <c r="C599" s="15">
        <v>7.5</v>
      </c>
    </row>
    <row r="600" spans="1:3" x14ac:dyDescent="0.25">
      <c r="A600" s="9">
        <v>740</v>
      </c>
      <c r="B600" s="14" t="s">
        <v>572</v>
      </c>
      <c r="C600" s="15">
        <v>8</v>
      </c>
    </row>
    <row r="601" spans="1:3" x14ac:dyDescent="0.25">
      <c r="A601" s="9">
        <v>740</v>
      </c>
      <c r="B601" s="14" t="s">
        <v>571</v>
      </c>
      <c r="C601" s="15">
        <v>10.5</v>
      </c>
    </row>
    <row r="602" spans="1:3" x14ac:dyDescent="0.25">
      <c r="A602" s="9">
        <v>740</v>
      </c>
      <c r="B602" s="14" t="s">
        <v>556</v>
      </c>
      <c r="C602" s="15">
        <v>6</v>
      </c>
    </row>
    <row r="603" spans="1:3" x14ac:dyDescent="0.25">
      <c r="A603" s="9">
        <v>740</v>
      </c>
      <c r="B603" s="14" t="s">
        <v>570</v>
      </c>
      <c r="C603" s="15">
        <v>12</v>
      </c>
    </row>
    <row r="604" spans="1:3" x14ac:dyDescent="0.25">
      <c r="A604" s="9">
        <v>740</v>
      </c>
      <c r="B604" s="14" t="s">
        <v>569</v>
      </c>
      <c r="C604" s="15">
        <v>7.5</v>
      </c>
    </row>
    <row r="605" spans="1:3" x14ac:dyDescent="0.25">
      <c r="A605" s="9">
        <v>754</v>
      </c>
      <c r="B605" s="16"/>
      <c r="C605" s="15"/>
    </row>
    <row r="606" spans="1:3" x14ac:dyDescent="0.25">
      <c r="A606" s="9">
        <v>754</v>
      </c>
      <c r="B606" s="14" t="s">
        <v>576</v>
      </c>
      <c r="C606" s="15"/>
    </row>
    <row r="607" spans="1:3" x14ac:dyDescent="0.25">
      <c r="A607" s="9">
        <v>754</v>
      </c>
      <c r="B607" s="14" t="s">
        <v>575</v>
      </c>
      <c r="C607" s="15">
        <v>12</v>
      </c>
    </row>
    <row r="608" spans="1:3" x14ac:dyDescent="0.25">
      <c r="A608" s="9">
        <v>754</v>
      </c>
      <c r="B608" s="14" t="s">
        <v>574</v>
      </c>
      <c r="C608" s="15">
        <v>12</v>
      </c>
    </row>
    <row r="609" spans="1:3" x14ac:dyDescent="0.25">
      <c r="A609" s="9">
        <v>754</v>
      </c>
      <c r="B609" s="14" t="s">
        <v>573</v>
      </c>
      <c r="C609" s="15">
        <v>9</v>
      </c>
    </row>
    <row r="610" spans="1:3" x14ac:dyDescent="0.25">
      <c r="A610" s="9">
        <v>754</v>
      </c>
      <c r="B610" s="14" t="s">
        <v>572</v>
      </c>
      <c r="C610" s="15">
        <v>7</v>
      </c>
    </row>
    <row r="611" spans="1:3" x14ac:dyDescent="0.25">
      <c r="A611" s="9">
        <v>754</v>
      </c>
      <c r="B611" s="14" t="s">
        <v>571</v>
      </c>
      <c r="C611" s="15">
        <v>10.5</v>
      </c>
    </row>
    <row r="612" spans="1:3" x14ac:dyDescent="0.25">
      <c r="A612" s="9">
        <v>754</v>
      </c>
      <c r="B612" s="14" t="s">
        <v>570</v>
      </c>
      <c r="C612" s="15">
        <v>9</v>
      </c>
    </row>
    <row r="613" spans="1:3" x14ac:dyDescent="0.25">
      <c r="A613" s="9">
        <v>754</v>
      </c>
      <c r="B613" s="14" t="s">
        <v>569</v>
      </c>
      <c r="C613" s="15">
        <v>9</v>
      </c>
    </row>
    <row r="614" spans="1:3" x14ac:dyDescent="0.25">
      <c r="A614" s="9">
        <v>763</v>
      </c>
      <c r="B614" s="16"/>
      <c r="C614" s="15"/>
    </row>
    <row r="615" spans="1:3" x14ac:dyDescent="0.25">
      <c r="A615" s="9">
        <v>763</v>
      </c>
      <c r="B615" s="16"/>
      <c r="C615" s="15"/>
    </row>
    <row r="616" spans="1:3" x14ac:dyDescent="0.25">
      <c r="A616" s="9">
        <v>763</v>
      </c>
      <c r="B616" s="14" t="s">
        <v>576</v>
      </c>
      <c r="C616" s="15">
        <v>7.5</v>
      </c>
    </row>
    <row r="617" spans="1:3" x14ac:dyDescent="0.25">
      <c r="A617" s="9">
        <v>763</v>
      </c>
      <c r="B617" s="14" t="s">
        <v>575</v>
      </c>
      <c r="C617" s="15">
        <v>12</v>
      </c>
    </row>
    <row r="618" spans="1:3" x14ac:dyDescent="0.25">
      <c r="A618" s="9">
        <v>763</v>
      </c>
      <c r="B618" s="14" t="s">
        <v>574</v>
      </c>
      <c r="C618" s="15">
        <v>10.5</v>
      </c>
    </row>
    <row r="619" spans="1:3" x14ac:dyDescent="0.25">
      <c r="A619" s="9">
        <v>763</v>
      </c>
      <c r="B619" s="14" t="s">
        <v>573</v>
      </c>
      <c r="C619" s="15">
        <v>7.5</v>
      </c>
    </row>
    <row r="620" spans="1:3" x14ac:dyDescent="0.25">
      <c r="A620" s="9">
        <v>763</v>
      </c>
      <c r="B620" s="14" t="s">
        <v>572</v>
      </c>
      <c r="C620" s="15">
        <v>7</v>
      </c>
    </row>
    <row r="621" spans="1:3" x14ac:dyDescent="0.25">
      <c r="A621" s="9">
        <v>763</v>
      </c>
      <c r="B621" s="14" t="s">
        <v>570</v>
      </c>
      <c r="C621" s="15">
        <v>12</v>
      </c>
    </row>
    <row r="622" spans="1:3" x14ac:dyDescent="0.25">
      <c r="A622" s="9">
        <v>763</v>
      </c>
      <c r="B622" s="14" t="s">
        <v>569</v>
      </c>
      <c r="C622" s="15">
        <v>7.5</v>
      </c>
    </row>
    <row r="623" spans="1:3" x14ac:dyDescent="0.25">
      <c r="A623" s="9">
        <v>769</v>
      </c>
      <c r="B623" s="16"/>
      <c r="C623" s="15"/>
    </row>
    <row r="624" spans="1:3" x14ac:dyDescent="0.25">
      <c r="A624" s="9">
        <v>769</v>
      </c>
      <c r="B624" s="14" t="s">
        <v>576</v>
      </c>
      <c r="C624" s="15"/>
    </row>
    <row r="625" spans="1:3" x14ac:dyDescent="0.25">
      <c r="A625" s="9">
        <v>769</v>
      </c>
      <c r="B625" s="14" t="s">
        <v>575</v>
      </c>
      <c r="C625" s="15">
        <v>12</v>
      </c>
    </row>
    <row r="626" spans="1:3" x14ac:dyDescent="0.25">
      <c r="A626" s="9">
        <v>769</v>
      </c>
      <c r="B626" s="14" t="s">
        <v>574</v>
      </c>
      <c r="C626" s="15">
        <v>12</v>
      </c>
    </row>
    <row r="627" spans="1:3" x14ac:dyDescent="0.25">
      <c r="A627" s="9">
        <v>769</v>
      </c>
      <c r="B627" s="14" t="s">
        <v>573</v>
      </c>
      <c r="C627" s="15">
        <v>12</v>
      </c>
    </row>
    <row r="628" spans="1:3" x14ac:dyDescent="0.25">
      <c r="A628" s="9">
        <v>769</v>
      </c>
      <c r="B628" s="14" t="s">
        <v>572</v>
      </c>
      <c r="C628" s="15">
        <v>8</v>
      </c>
    </row>
    <row r="629" spans="1:3" x14ac:dyDescent="0.25">
      <c r="A629" s="9">
        <v>769</v>
      </c>
      <c r="B629" s="14" t="s">
        <v>571</v>
      </c>
      <c r="C629" s="15">
        <v>12</v>
      </c>
    </row>
    <row r="630" spans="1:3" x14ac:dyDescent="0.25">
      <c r="A630" s="9">
        <v>769</v>
      </c>
      <c r="B630" s="14" t="s">
        <v>570</v>
      </c>
      <c r="C630" s="15">
        <v>12</v>
      </c>
    </row>
    <row r="631" spans="1:3" x14ac:dyDescent="0.25">
      <c r="A631" s="9">
        <v>769</v>
      </c>
      <c r="B631" s="14" t="s">
        <v>569</v>
      </c>
      <c r="C631" s="15">
        <v>12</v>
      </c>
    </row>
    <row r="632" spans="1:3" x14ac:dyDescent="0.25">
      <c r="A632" s="9">
        <v>770</v>
      </c>
      <c r="B632" s="16"/>
      <c r="C632" s="15"/>
    </row>
    <row r="633" spans="1:3" x14ac:dyDescent="0.25">
      <c r="A633" s="9">
        <v>770</v>
      </c>
      <c r="B633" s="14" t="s">
        <v>576</v>
      </c>
      <c r="C633" s="15"/>
    </row>
    <row r="634" spans="1:3" x14ac:dyDescent="0.25">
      <c r="A634" s="9">
        <v>770</v>
      </c>
      <c r="B634" s="14" t="s">
        <v>575</v>
      </c>
      <c r="C634" s="15">
        <v>12</v>
      </c>
    </row>
    <row r="635" spans="1:3" x14ac:dyDescent="0.25">
      <c r="A635" s="9">
        <v>770</v>
      </c>
      <c r="B635" s="14" t="s">
        <v>574</v>
      </c>
      <c r="C635" s="15">
        <v>12</v>
      </c>
    </row>
    <row r="636" spans="1:3" x14ac:dyDescent="0.25">
      <c r="A636" s="9">
        <v>770</v>
      </c>
      <c r="B636" s="14" t="s">
        <v>573</v>
      </c>
      <c r="C636" s="15">
        <v>10.5</v>
      </c>
    </row>
    <row r="637" spans="1:3" x14ac:dyDescent="0.25">
      <c r="A637" s="9">
        <v>770</v>
      </c>
      <c r="B637" s="14" t="s">
        <v>572</v>
      </c>
      <c r="C637" s="15">
        <v>8</v>
      </c>
    </row>
    <row r="638" spans="1:3" x14ac:dyDescent="0.25">
      <c r="A638" s="9">
        <v>770</v>
      </c>
      <c r="B638" s="14" t="s">
        <v>571</v>
      </c>
      <c r="C638" s="15">
        <v>12</v>
      </c>
    </row>
    <row r="639" spans="1:3" x14ac:dyDescent="0.25">
      <c r="A639" s="9">
        <v>770</v>
      </c>
      <c r="B639" s="14" t="s">
        <v>570</v>
      </c>
      <c r="C639" s="15">
        <v>12</v>
      </c>
    </row>
    <row r="640" spans="1:3" x14ac:dyDescent="0.25">
      <c r="A640" s="9">
        <v>770</v>
      </c>
      <c r="B640" s="14" t="s">
        <v>569</v>
      </c>
      <c r="C640" s="15">
        <v>9</v>
      </c>
    </row>
    <row r="641" spans="1:3" x14ac:dyDescent="0.25">
      <c r="A641" s="9">
        <v>773</v>
      </c>
      <c r="B641" s="14" t="s">
        <v>576</v>
      </c>
      <c r="C641" s="15" t="s">
        <v>578</v>
      </c>
    </row>
    <row r="642" spans="1:3" x14ac:dyDescent="0.25">
      <c r="A642" s="9">
        <v>773</v>
      </c>
      <c r="B642" s="14" t="s">
        <v>575</v>
      </c>
      <c r="C642" s="15" t="s">
        <v>578</v>
      </c>
    </row>
    <row r="643" spans="1:3" x14ac:dyDescent="0.25">
      <c r="A643" s="9">
        <v>773</v>
      </c>
      <c r="B643" s="14" t="s">
        <v>574</v>
      </c>
      <c r="C643" s="15">
        <v>7.5</v>
      </c>
    </row>
    <row r="644" spans="1:3" x14ac:dyDescent="0.25">
      <c r="A644" s="9">
        <v>773</v>
      </c>
      <c r="B644" s="14" t="s">
        <v>573</v>
      </c>
      <c r="C644" s="15">
        <v>9</v>
      </c>
    </row>
    <row r="645" spans="1:3" x14ac:dyDescent="0.25">
      <c r="A645" s="9">
        <v>773</v>
      </c>
      <c r="B645" s="14" t="s">
        <v>572</v>
      </c>
      <c r="C645" s="15">
        <v>7</v>
      </c>
    </row>
    <row r="646" spans="1:3" x14ac:dyDescent="0.25">
      <c r="A646" s="9">
        <v>773</v>
      </c>
      <c r="B646" s="14" t="s">
        <v>571</v>
      </c>
      <c r="C646" s="15">
        <v>10.5</v>
      </c>
    </row>
    <row r="647" spans="1:3" x14ac:dyDescent="0.25">
      <c r="A647" s="9">
        <v>773</v>
      </c>
      <c r="B647" s="14" t="s">
        <v>556</v>
      </c>
      <c r="C647" s="15">
        <v>7.5</v>
      </c>
    </row>
    <row r="648" spans="1:3" x14ac:dyDescent="0.25">
      <c r="A648" s="9">
        <v>773</v>
      </c>
      <c r="B648" s="14" t="s">
        <v>570</v>
      </c>
      <c r="C648" s="15">
        <v>10.5</v>
      </c>
    </row>
    <row r="649" spans="1:3" x14ac:dyDescent="0.25">
      <c r="A649" s="9">
        <v>773</v>
      </c>
      <c r="B649" s="14" t="s">
        <v>569</v>
      </c>
      <c r="C649" s="15">
        <v>7.5</v>
      </c>
    </row>
    <row r="650" spans="1:3" x14ac:dyDescent="0.25">
      <c r="A650" s="9">
        <v>783</v>
      </c>
      <c r="B650" s="14" t="s">
        <v>576</v>
      </c>
      <c r="C650" s="15" t="s">
        <v>578</v>
      </c>
    </row>
    <row r="651" spans="1:3" x14ac:dyDescent="0.25">
      <c r="A651" s="9">
        <v>783</v>
      </c>
      <c r="B651" s="14" t="s">
        <v>575</v>
      </c>
      <c r="C651" s="15" t="s">
        <v>578</v>
      </c>
    </row>
    <row r="652" spans="1:3" x14ac:dyDescent="0.25">
      <c r="A652" s="9">
        <v>783</v>
      </c>
      <c r="B652" s="14" t="s">
        <v>574</v>
      </c>
      <c r="C652" s="15">
        <v>7.5</v>
      </c>
    </row>
    <row r="653" spans="1:3" x14ac:dyDescent="0.25">
      <c r="A653" s="9">
        <v>783</v>
      </c>
      <c r="B653" s="14" t="s">
        <v>573</v>
      </c>
      <c r="C653" s="15">
        <v>7.5</v>
      </c>
    </row>
    <row r="654" spans="1:3" x14ac:dyDescent="0.25">
      <c r="A654" s="9">
        <v>783</v>
      </c>
      <c r="B654" s="14" t="s">
        <v>572</v>
      </c>
      <c r="C654" s="15">
        <v>8</v>
      </c>
    </row>
    <row r="655" spans="1:3" x14ac:dyDescent="0.25">
      <c r="A655" s="9">
        <v>783</v>
      </c>
      <c r="B655" s="14" t="s">
        <v>571</v>
      </c>
      <c r="C655" s="15">
        <v>12</v>
      </c>
    </row>
    <row r="656" spans="1:3" x14ac:dyDescent="0.25">
      <c r="A656" s="9">
        <v>783</v>
      </c>
      <c r="B656" s="14" t="s">
        <v>556</v>
      </c>
      <c r="C656" s="15">
        <v>6</v>
      </c>
    </row>
    <row r="657" spans="1:3" x14ac:dyDescent="0.25">
      <c r="A657" s="9">
        <v>783</v>
      </c>
      <c r="B657" s="14" t="s">
        <v>570</v>
      </c>
      <c r="C657" s="15">
        <v>12</v>
      </c>
    </row>
    <row r="658" spans="1:3" x14ac:dyDescent="0.25">
      <c r="A658" s="9">
        <v>783</v>
      </c>
      <c r="B658" s="14" t="s">
        <v>569</v>
      </c>
      <c r="C658" s="15">
        <v>7.5</v>
      </c>
    </row>
    <row r="659" spans="1:3" x14ac:dyDescent="0.25">
      <c r="A659" s="9">
        <v>796</v>
      </c>
      <c r="B659" s="14" t="s">
        <v>576</v>
      </c>
      <c r="C659" s="15" t="s">
        <v>578</v>
      </c>
    </row>
    <row r="660" spans="1:3" x14ac:dyDescent="0.25">
      <c r="A660" s="9">
        <v>796</v>
      </c>
      <c r="B660" s="14" t="s">
        <v>575</v>
      </c>
      <c r="C660" s="15" t="s">
        <v>578</v>
      </c>
    </row>
    <row r="661" spans="1:3" x14ac:dyDescent="0.25">
      <c r="A661" s="9">
        <v>796</v>
      </c>
      <c r="B661" s="14" t="s">
        <v>574</v>
      </c>
      <c r="C661" s="15">
        <v>6</v>
      </c>
    </row>
    <row r="662" spans="1:3" x14ac:dyDescent="0.25">
      <c r="A662" s="9">
        <v>796</v>
      </c>
      <c r="B662" s="14" t="s">
        <v>573</v>
      </c>
      <c r="C662" s="15">
        <v>6</v>
      </c>
    </row>
    <row r="663" spans="1:3" x14ac:dyDescent="0.25">
      <c r="A663" s="9">
        <v>796</v>
      </c>
      <c r="B663" s="14" t="s">
        <v>572</v>
      </c>
      <c r="C663" s="15">
        <v>6</v>
      </c>
    </row>
    <row r="664" spans="1:3" x14ac:dyDescent="0.25">
      <c r="A664" s="9">
        <v>796</v>
      </c>
      <c r="B664" s="14" t="s">
        <v>571</v>
      </c>
      <c r="C664" s="15">
        <v>10.5</v>
      </c>
    </row>
    <row r="665" spans="1:3" x14ac:dyDescent="0.25">
      <c r="A665" s="9">
        <v>796</v>
      </c>
      <c r="B665" s="14" t="s">
        <v>556</v>
      </c>
      <c r="C665" s="15">
        <v>6</v>
      </c>
    </row>
    <row r="666" spans="1:3" x14ac:dyDescent="0.25">
      <c r="A666" s="9">
        <v>796</v>
      </c>
      <c r="B666" s="14" t="s">
        <v>570</v>
      </c>
      <c r="C666" s="15">
        <v>7.5</v>
      </c>
    </row>
    <row r="667" spans="1:3" x14ac:dyDescent="0.25">
      <c r="A667" s="9">
        <v>796</v>
      </c>
      <c r="B667" s="14" t="s">
        <v>569</v>
      </c>
      <c r="C667" s="15">
        <v>3</v>
      </c>
    </row>
    <row r="668" spans="1:3" x14ac:dyDescent="0.25">
      <c r="A668" s="9">
        <v>807</v>
      </c>
      <c r="B668" s="14" t="s">
        <v>576</v>
      </c>
      <c r="C668" s="15" t="s">
        <v>579</v>
      </c>
    </row>
    <row r="669" spans="1:3" x14ac:dyDescent="0.25">
      <c r="A669" s="9">
        <v>807</v>
      </c>
      <c r="B669" s="14" t="s">
        <v>575</v>
      </c>
      <c r="C669" s="15" t="s">
        <v>579</v>
      </c>
    </row>
    <row r="670" spans="1:3" x14ac:dyDescent="0.25">
      <c r="A670" s="9">
        <v>807</v>
      </c>
      <c r="B670" s="14" t="s">
        <v>574</v>
      </c>
      <c r="C670" s="15">
        <v>12</v>
      </c>
    </row>
    <row r="671" spans="1:3" x14ac:dyDescent="0.25">
      <c r="A671" s="9">
        <v>807</v>
      </c>
      <c r="B671" s="14" t="s">
        <v>573</v>
      </c>
      <c r="C671" s="15">
        <v>10.5</v>
      </c>
    </row>
    <row r="672" spans="1:3" x14ac:dyDescent="0.25">
      <c r="A672" s="9">
        <v>807</v>
      </c>
      <c r="B672" s="14" t="s">
        <v>572</v>
      </c>
      <c r="C672" s="15">
        <v>8</v>
      </c>
    </row>
    <row r="673" spans="1:3" x14ac:dyDescent="0.25">
      <c r="A673" s="9">
        <v>807</v>
      </c>
      <c r="B673" s="14" t="s">
        <v>571</v>
      </c>
      <c r="C673" s="15">
        <v>10.5</v>
      </c>
    </row>
    <row r="674" spans="1:3" x14ac:dyDescent="0.25">
      <c r="A674" s="9">
        <v>807</v>
      </c>
      <c r="B674" s="14" t="s">
        <v>556</v>
      </c>
      <c r="C674" s="15">
        <v>9</v>
      </c>
    </row>
    <row r="675" spans="1:3" x14ac:dyDescent="0.25">
      <c r="A675" s="9">
        <v>807</v>
      </c>
      <c r="B675" s="14" t="s">
        <v>570</v>
      </c>
      <c r="C675" s="15">
        <v>10.5</v>
      </c>
    </row>
    <row r="676" spans="1:3" x14ac:dyDescent="0.25">
      <c r="A676" s="9">
        <v>807</v>
      </c>
      <c r="B676" s="14" t="s">
        <v>569</v>
      </c>
      <c r="C676" s="15">
        <v>10.5</v>
      </c>
    </row>
    <row r="677" spans="1:3" x14ac:dyDescent="0.25">
      <c r="A677" s="9">
        <v>812</v>
      </c>
      <c r="B677" s="14" t="s">
        <v>576</v>
      </c>
      <c r="C677" s="15" t="s">
        <v>580</v>
      </c>
    </row>
    <row r="678" spans="1:3" x14ac:dyDescent="0.25">
      <c r="A678" s="9">
        <v>812</v>
      </c>
      <c r="B678" s="14" t="s">
        <v>575</v>
      </c>
      <c r="C678" s="15" t="s">
        <v>580</v>
      </c>
    </row>
    <row r="679" spans="1:3" x14ac:dyDescent="0.25">
      <c r="A679" s="9">
        <v>812</v>
      </c>
      <c r="B679" s="14" t="s">
        <v>574</v>
      </c>
      <c r="C679" s="15">
        <v>6</v>
      </c>
    </row>
    <row r="680" spans="1:3" x14ac:dyDescent="0.25">
      <c r="A680" s="9">
        <v>812</v>
      </c>
      <c r="B680" s="14" t="s">
        <v>573</v>
      </c>
      <c r="C680" s="15">
        <v>9</v>
      </c>
    </row>
    <row r="681" spans="1:3" x14ac:dyDescent="0.25">
      <c r="A681" s="9">
        <v>812</v>
      </c>
      <c r="B681" s="14" t="s">
        <v>572</v>
      </c>
      <c r="C681" s="15">
        <v>7</v>
      </c>
    </row>
    <row r="682" spans="1:3" x14ac:dyDescent="0.25">
      <c r="A682" s="9">
        <v>812</v>
      </c>
      <c r="B682" s="14" t="s">
        <v>571</v>
      </c>
      <c r="C682" s="15">
        <v>9</v>
      </c>
    </row>
    <row r="683" spans="1:3" x14ac:dyDescent="0.25">
      <c r="A683" s="9">
        <v>812</v>
      </c>
      <c r="B683" s="14" t="s">
        <v>556</v>
      </c>
      <c r="C683" s="15">
        <v>7.5</v>
      </c>
    </row>
    <row r="684" spans="1:3" x14ac:dyDescent="0.25">
      <c r="A684" s="9">
        <v>812</v>
      </c>
      <c r="B684" s="14" t="s">
        <v>570</v>
      </c>
      <c r="C684" s="15">
        <v>12</v>
      </c>
    </row>
    <row r="685" spans="1:3" x14ac:dyDescent="0.25">
      <c r="A685" s="9">
        <v>812</v>
      </c>
      <c r="B685" s="14" t="s">
        <v>569</v>
      </c>
      <c r="C685" s="15">
        <v>7.5</v>
      </c>
    </row>
    <row r="686" spans="1:3" x14ac:dyDescent="0.25">
      <c r="A686" s="9">
        <v>830</v>
      </c>
      <c r="B686" s="14" t="s">
        <v>576</v>
      </c>
      <c r="C686" s="15" t="s">
        <v>578</v>
      </c>
    </row>
    <row r="687" spans="1:3" x14ac:dyDescent="0.25">
      <c r="A687" s="9">
        <v>830</v>
      </c>
      <c r="B687" s="14" t="s">
        <v>575</v>
      </c>
      <c r="C687" s="15" t="s">
        <v>578</v>
      </c>
    </row>
    <row r="688" spans="1:3" x14ac:dyDescent="0.25">
      <c r="A688" s="9">
        <v>830</v>
      </c>
      <c r="B688" s="14" t="s">
        <v>574</v>
      </c>
      <c r="C688" s="15">
        <v>6</v>
      </c>
    </row>
    <row r="689" spans="1:3" x14ac:dyDescent="0.25">
      <c r="A689" s="9">
        <v>830</v>
      </c>
      <c r="B689" s="14" t="s">
        <v>573</v>
      </c>
      <c r="C689" s="15">
        <v>6</v>
      </c>
    </row>
    <row r="690" spans="1:3" x14ac:dyDescent="0.25">
      <c r="A690" s="9">
        <v>830</v>
      </c>
      <c r="B690" s="14" t="s">
        <v>572</v>
      </c>
      <c r="C690" s="15">
        <v>6</v>
      </c>
    </row>
    <row r="691" spans="1:3" x14ac:dyDescent="0.25">
      <c r="A691" s="9">
        <v>830</v>
      </c>
      <c r="B691" s="14" t="s">
        <v>571</v>
      </c>
      <c r="C691" s="15">
        <v>10.5</v>
      </c>
    </row>
    <row r="692" spans="1:3" x14ac:dyDescent="0.25">
      <c r="A692" s="9">
        <v>830</v>
      </c>
      <c r="B692" s="14" t="s">
        <v>556</v>
      </c>
      <c r="C692" s="15">
        <v>7.5</v>
      </c>
    </row>
    <row r="693" spans="1:3" x14ac:dyDescent="0.25">
      <c r="A693" s="9">
        <v>830</v>
      </c>
      <c r="B693" s="14" t="s">
        <v>570</v>
      </c>
      <c r="C693" s="15">
        <v>7.5</v>
      </c>
    </row>
    <row r="694" spans="1:3" x14ac:dyDescent="0.25">
      <c r="A694" s="9">
        <v>830</v>
      </c>
      <c r="B694" s="14" t="s">
        <v>569</v>
      </c>
      <c r="C694" s="15">
        <v>6</v>
      </c>
    </row>
    <row r="695" spans="1:3" x14ac:dyDescent="0.25">
      <c r="A695" s="9">
        <v>831</v>
      </c>
      <c r="B695" s="16"/>
      <c r="C695" s="15"/>
    </row>
    <row r="696" spans="1:3" x14ac:dyDescent="0.25">
      <c r="A696" s="9">
        <v>831</v>
      </c>
      <c r="B696" s="16"/>
      <c r="C696" s="15"/>
    </row>
    <row r="697" spans="1:3" x14ac:dyDescent="0.25">
      <c r="A697" s="9">
        <v>831</v>
      </c>
      <c r="B697" s="14" t="s">
        <v>576</v>
      </c>
      <c r="C697" s="15">
        <v>7.5</v>
      </c>
    </row>
    <row r="698" spans="1:3" x14ac:dyDescent="0.25">
      <c r="A698" s="9">
        <v>831</v>
      </c>
      <c r="B698" s="14" t="s">
        <v>575</v>
      </c>
      <c r="C698" s="15">
        <v>12</v>
      </c>
    </row>
    <row r="699" spans="1:3" x14ac:dyDescent="0.25">
      <c r="A699" s="9">
        <v>831</v>
      </c>
      <c r="B699" s="14" t="s">
        <v>574</v>
      </c>
      <c r="C699" s="15">
        <v>7.5</v>
      </c>
    </row>
    <row r="700" spans="1:3" x14ac:dyDescent="0.25">
      <c r="A700" s="9">
        <v>831</v>
      </c>
      <c r="B700" s="14" t="s">
        <v>573</v>
      </c>
      <c r="C700" s="15">
        <v>9</v>
      </c>
    </row>
    <row r="701" spans="1:3" x14ac:dyDescent="0.25">
      <c r="A701" s="9">
        <v>831</v>
      </c>
      <c r="B701" s="14" t="s">
        <v>572</v>
      </c>
      <c r="C701" s="15">
        <v>7</v>
      </c>
    </row>
    <row r="702" spans="1:3" x14ac:dyDescent="0.25">
      <c r="A702" s="9">
        <v>831</v>
      </c>
      <c r="B702" s="14" t="s">
        <v>570</v>
      </c>
      <c r="C702" s="15">
        <v>10.5</v>
      </c>
    </row>
    <row r="703" spans="1:3" x14ac:dyDescent="0.25">
      <c r="A703" s="9">
        <v>831</v>
      </c>
      <c r="B703" s="14" t="s">
        <v>569</v>
      </c>
      <c r="C703" s="15">
        <v>6</v>
      </c>
    </row>
    <row r="704" spans="1:3" x14ac:dyDescent="0.25">
      <c r="A704" s="9">
        <v>833</v>
      </c>
      <c r="B704" s="16"/>
      <c r="C704" s="15"/>
    </row>
    <row r="705" spans="1:3" x14ac:dyDescent="0.25">
      <c r="A705" s="9">
        <v>833</v>
      </c>
      <c r="B705" s="14" t="s">
        <v>576</v>
      </c>
      <c r="C705" s="15"/>
    </row>
    <row r="706" spans="1:3" x14ac:dyDescent="0.25">
      <c r="A706" s="9">
        <v>833</v>
      </c>
      <c r="B706" s="14" t="s">
        <v>575</v>
      </c>
      <c r="C706" s="15">
        <v>12</v>
      </c>
    </row>
    <row r="707" spans="1:3" x14ac:dyDescent="0.25">
      <c r="A707" s="9">
        <v>833</v>
      </c>
      <c r="B707" s="14" t="s">
        <v>574</v>
      </c>
      <c r="C707" s="15">
        <v>7.5</v>
      </c>
    </row>
    <row r="708" spans="1:3" x14ac:dyDescent="0.25">
      <c r="A708" s="9">
        <v>833</v>
      </c>
      <c r="B708" s="14" t="s">
        <v>573</v>
      </c>
      <c r="C708" s="15">
        <v>7.5</v>
      </c>
    </row>
    <row r="709" spans="1:3" x14ac:dyDescent="0.25">
      <c r="A709" s="9">
        <v>833</v>
      </c>
      <c r="B709" s="14" t="s">
        <v>572</v>
      </c>
      <c r="C709" s="15">
        <v>7</v>
      </c>
    </row>
    <row r="710" spans="1:3" x14ac:dyDescent="0.25">
      <c r="A710" s="9">
        <v>833</v>
      </c>
      <c r="B710" s="14" t="s">
        <v>571</v>
      </c>
      <c r="C710" s="15">
        <v>10.5</v>
      </c>
    </row>
    <row r="711" spans="1:3" x14ac:dyDescent="0.25">
      <c r="A711" s="9">
        <v>833</v>
      </c>
      <c r="B711" s="14" t="s">
        <v>570</v>
      </c>
      <c r="C711" s="15">
        <v>10.5</v>
      </c>
    </row>
    <row r="712" spans="1:3" x14ac:dyDescent="0.25">
      <c r="A712" s="9">
        <v>833</v>
      </c>
      <c r="B712" s="14" t="s">
        <v>569</v>
      </c>
      <c r="C712" s="15">
        <v>7.5</v>
      </c>
    </row>
    <row r="713" spans="1:3" x14ac:dyDescent="0.25">
      <c r="A713" s="9">
        <v>841</v>
      </c>
      <c r="B713" s="16"/>
      <c r="C713" s="15"/>
    </row>
    <row r="714" spans="1:3" x14ac:dyDescent="0.25">
      <c r="A714" s="9">
        <v>841</v>
      </c>
      <c r="B714" s="14" t="s">
        <v>576</v>
      </c>
      <c r="C714" s="15"/>
    </row>
    <row r="715" spans="1:3" x14ac:dyDescent="0.25">
      <c r="A715" s="9">
        <v>841</v>
      </c>
      <c r="B715" s="14" t="s">
        <v>575</v>
      </c>
      <c r="C715" s="15">
        <v>12</v>
      </c>
    </row>
    <row r="716" spans="1:3" x14ac:dyDescent="0.25">
      <c r="A716" s="9">
        <v>841</v>
      </c>
      <c r="B716" s="14" t="s">
        <v>574</v>
      </c>
      <c r="C716" s="15">
        <v>12</v>
      </c>
    </row>
    <row r="717" spans="1:3" x14ac:dyDescent="0.25">
      <c r="A717" s="9">
        <v>841</v>
      </c>
      <c r="B717" s="14" t="s">
        <v>573</v>
      </c>
      <c r="C717" s="15">
        <v>7.5</v>
      </c>
    </row>
    <row r="718" spans="1:3" x14ac:dyDescent="0.25">
      <c r="A718" s="9">
        <v>841</v>
      </c>
      <c r="B718" s="14" t="s">
        <v>572</v>
      </c>
      <c r="C718" s="15">
        <v>8</v>
      </c>
    </row>
    <row r="719" spans="1:3" x14ac:dyDescent="0.25">
      <c r="A719" s="9">
        <v>841</v>
      </c>
      <c r="B719" s="14" t="s">
        <v>571</v>
      </c>
      <c r="C719" s="15">
        <v>12</v>
      </c>
    </row>
    <row r="720" spans="1:3" x14ac:dyDescent="0.25">
      <c r="A720" s="9">
        <v>841</v>
      </c>
      <c r="B720" s="14" t="s">
        <v>570</v>
      </c>
      <c r="C720" s="15">
        <v>10.5</v>
      </c>
    </row>
    <row r="721" spans="1:3" x14ac:dyDescent="0.25">
      <c r="A721" s="9">
        <v>841</v>
      </c>
      <c r="B721" s="14" t="s">
        <v>569</v>
      </c>
      <c r="C721" s="15">
        <v>9</v>
      </c>
    </row>
    <row r="722" spans="1:3" x14ac:dyDescent="0.25">
      <c r="A722" s="9">
        <v>854</v>
      </c>
      <c r="B722" s="16"/>
      <c r="C722" s="15"/>
    </row>
    <row r="723" spans="1:3" x14ac:dyDescent="0.25">
      <c r="A723" s="9">
        <v>854</v>
      </c>
      <c r="B723" s="14" t="s">
        <v>576</v>
      </c>
      <c r="C723" s="15"/>
    </row>
    <row r="724" spans="1:3" x14ac:dyDescent="0.25">
      <c r="A724" s="9">
        <v>854</v>
      </c>
      <c r="B724" s="14" t="s">
        <v>575</v>
      </c>
      <c r="C724" s="15">
        <v>10.5</v>
      </c>
    </row>
    <row r="725" spans="1:3" x14ac:dyDescent="0.25">
      <c r="A725" s="9">
        <v>854</v>
      </c>
      <c r="B725" s="14" t="s">
        <v>574</v>
      </c>
      <c r="C725" s="15">
        <v>3</v>
      </c>
    </row>
    <row r="726" spans="1:3" x14ac:dyDescent="0.25">
      <c r="A726" s="9">
        <v>854</v>
      </c>
      <c r="B726" s="14" t="s">
        <v>573</v>
      </c>
      <c r="C726" s="15">
        <v>9</v>
      </c>
    </row>
    <row r="727" spans="1:3" x14ac:dyDescent="0.25">
      <c r="A727" s="9">
        <v>854</v>
      </c>
      <c r="B727" s="14" t="s">
        <v>572</v>
      </c>
      <c r="C727" s="15">
        <v>8</v>
      </c>
    </row>
    <row r="728" spans="1:3" x14ac:dyDescent="0.25">
      <c r="A728" s="9">
        <v>854</v>
      </c>
      <c r="B728" s="14" t="s">
        <v>571</v>
      </c>
      <c r="C728" s="15">
        <v>10.5</v>
      </c>
    </row>
    <row r="729" spans="1:3" x14ac:dyDescent="0.25">
      <c r="A729" s="9">
        <v>854</v>
      </c>
      <c r="B729" s="14" t="s">
        <v>570</v>
      </c>
      <c r="C729" s="15">
        <v>9</v>
      </c>
    </row>
    <row r="730" spans="1:3" x14ac:dyDescent="0.25">
      <c r="A730" s="9">
        <v>854</v>
      </c>
      <c r="B730" s="14" t="s">
        <v>569</v>
      </c>
      <c r="C730" s="15">
        <v>7.5</v>
      </c>
    </row>
    <row r="731" spans="1:3" x14ac:dyDescent="0.25">
      <c r="A731" s="9">
        <v>855</v>
      </c>
      <c r="B731" s="16"/>
      <c r="C731" s="15"/>
    </row>
    <row r="732" spans="1:3" x14ac:dyDescent="0.25">
      <c r="A732" s="9">
        <v>855</v>
      </c>
      <c r="B732" s="14" t="s">
        <v>576</v>
      </c>
      <c r="C732" s="15"/>
    </row>
    <row r="733" spans="1:3" x14ac:dyDescent="0.25">
      <c r="A733" s="9">
        <v>855</v>
      </c>
      <c r="B733" s="14" t="s">
        <v>575</v>
      </c>
      <c r="C733" s="15">
        <v>10.5</v>
      </c>
    </row>
    <row r="734" spans="1:3" x14ac:dyDescent="0.25">
      <c r="A734" s="9">
        <v>855</v>
      </c>
      <c r="B734" s="14" t="s">
        <v>574</v>
      </c>
      <c r="C734" s="15">
        <v>6</v>
      </c>
    </row>
    <row r="735" spans="1:3" x14ac:dyDescent="0.25">
      <c r="A735" s="9">
        <v>855</v>
      </c>
      <c r="B735" s="14" t="s">
        <v>573</v>
      </c>
      <c r="C735" s="15">
        <v>10.5</v>
      </c>
    </row>
    <row r="736" spans="1:3" x14ac:dyDescent="0.25">
      <c r="A736" s="9">
        <v>855</v>
      </c>
      <c r="B736" s="14" t="s">
        <v>572</v>
      </c>
      <c r="C736" s="15">
        <v>7</v>
      </c>
    </row>
    <row r="737" spans="1:3" x14ac:dyDescent="0.25">
      <c r="A737" s="9">
        <v>855</v>
      </c>
      <c r="B737" s="14" t="s">
        <v>571</v>
      </c>
      <c r="C737" s="15">
        <v>12</v>
      </c>
    </row>
    <row r="738" spans="1:3" x14ac:dyDescent="0.25">
      <c r="A738" s="9">
        <v>855</v>
      </c>
      <c r="B738" s="14" t="s">
        <v>570</v>
      </c>
      <c r="C738" s="15">
        <v>10.5</v>
      </c>
    </row>
    <row r="739" spans="1:3" x14ac:dyDescent="0.25">
      <c r="A739" s="9">
        <v>855</v>
      </c>
      <c r="B739" s="14" t="s">
        <v>569</v>
      </c>
      <c r="C739" s="15">
        <v>6</v>
      </c>
    </row>
    <row r="740" spans="1:3" x14ac:dyDescent="0.25">
      <c r="A740" s="9">
        <v>856</v>
      </c>
      <c r="B740" s="14" t="s">
        <v>576</v>
      </c>
      <c r="C740" s="15" t="s">
        <v>581</v>
      </c>
    </row>
    <row r="741" spans="1:3" x14ac:dyDescent="0.25">
      <c r="A741" s="9">
        <v>856</v>
      </c>
      <c r="B741" s="14" t="s">
        <v>575</v>
      </c>
      <c r="C741" s="15" t="s">
        <v>581</v>
      </c>
    </row>
    <row r="742" spans="1:3" x14ac:dyDescent="0.25">
      <c r="A742" s="9">
        <v>856</v>
      </c>
      <c r="B742" s="14" t="s">
        <v>574</v>
      </c>
      <c r="C742" s="15">
        <v>7.5</v>
      </c>
    </row>
    <row r="743" spans="1:3" x14ac:dyDescent="0.25">
      <c r="A743" s="9">
        <v>856</v>
      </c>
      <c r="B743" s="14" t="s">
        <v>573</v>
      </c>
      <c r="C743" s="15">
        <v>9</v>
      </c>
    </row>
    <row r="744" spans="1:3" x14ac:dyDescent="0.25">
      <c r="A744" s="9">
        <v>856</v>
      </c>
      <c r="B744" s="14" t="s">
        <v>572</v>
      </c>
      <c r="C744" s="15">
        <v>8</v>
      </c>
    </row>
    <row r="745" spans="1:3" x14ac:dyDescent="0.25">
      <c r="A745" s="9">
        <v>856</v>
      </c>
      <c r="B745" s="14" t="s">
        <v>571</v>
      </c>
      <c r="C745" s="15">
        <v>12</v>
      </c>
    </row>
    <row r="746" spans="1:3" x14ac:dyDescent="0.25">
      <c r="A746" s="9">
        <v>856</v>
      </c>
      <c r="B746" s="14" t="s">
        <v>556</v>
      </c>
      <c r="C746" s="15">
        <v>7.5</v>
      </c>
    </row>
    <row r="747" spans="1:3" x14ac:dyDescent="0.25">
      <c r="A747" s="9">
        <v>856</v>
      </c>
      <c r="B747" s="14" t="s">
        <v>570</v>
      </c>
      <c r="C747" s="15">
        <v>6</v>
      </c>
    </row>
    <row r="748" spans="1:3" x14ac:dyDescent="0.25">
      <c r="A748" s="9">
        <v>856</v>
      </c>
      <c r="B748" s="14" t="s">
        <v>569</v>
      </c>
      <c r="C748" s="15">
        <v>9</v>
      </c>
    </row>
    <row r="749" spans="1:3" x14ac:dyDescent="0.25">
      <c r="A749" s="9">
        <v>863</v>
      </c>
      <c r="B749" s="16"/>
      <c r="C749" s="15"/>
    </row>
    <row r="750" spans="1:3" x14ac:dyDescent="0.25">
      <c r="A750" s="9">
        <v>863</v>
      </c>
      <c r="B750" s="14" t="s">
        <v>576</v>
      </c>
      <c r="C750" s="15"/>
    </row>
    <row r="751" spans="1:3" x14ac:dyDescent="0.25">
      <c r="A751" s="9">
        <v>863</v>
      </c>
      <c r="B751" s="14" t="s">
        <v>575</v>
      </c>
      <c r="C751" s="15">
        <v>12</v>
      </c>
    </row>
    <row r="752" spans="1:3" x14ac:dyDescent="0.25">
      <c r="A752" s="9">
        <v>863</v>
      </c>
      <c r="B752" s="14" t="s">
        <v>574</v>
      </c>
      <c r="C752" s="15">
        <v>12</v>
      </c>
    </row>
    <row r="753" spans="1:3" x14ac:dyDescent="0.25">
      <c r="A753" s="9">
        <v>863</v>
      </c>
      <c r="B753" s="14" t="s">
        <v>573</v>
      </c>
      <c r="C753" s="15">
        <v>10.5</v>
      </c>
    </row>
    <row r="754" spans="1:3" x14ac:dyDescent="0.25">
      <c r="A754" s="9">
        <v>863</v>
      </c>
      <c r="B754" s="14" t="s">
        <v>572</v>
      </c>
      <c r="C754" s="15">
        <v>8</v>
      </c>
    </row>
    <row r="755" spans="1:3" x14ac:dyDescent="0.25">
      <c r="A755" s="9">
        <v>863</v>
      </c>
      <c r="B755" s="14" t="s">
        <v>571</v>
      </c>
      <c r="C755" s="15">
        <v>12</v>
      </c>
    </row>
    <row r="756" spans="1:3" x14ac:dyDescent="0.25">
      <c r="A756" s="9">
        <v>863</v>
      </c>
      <c r="B756" s="14" t="s">
        <v>570</v>
      </c>
      <c r="C756" s="15">
        <v>12</v>
      </c>
    </row>
    <row r="757" spans="1:3" x14ac:dyDescent="0.25">
      <c r="A757" s="9">
        <v>863</v>
      </c>
      <c r="B757" s="14" t="s">
        <v>569</v>
      </c>
      <c r="C757" s="15">
        <v>10.5</v>
      </c>
    </row>
    <row r="758" spans="1:3" x14ac:dyDescent="0.25">
      <c r="A758" s="9">
        <v>874</v>
      </c>
      <c r="B758" s="16"/>
      <c r="C758" s="15"/>
    </row>
    <row r="759" spans="1:3" x14ac:dyDescent="0.25">
      <c r="A759" s="9">
        <v>874</v>
      </c>
      <c r="B759" s="14" t="s">
        <v>576</v>
      </c>
      <c r="C759" s="15"/>
    </row>
    <row r="760" spans="1:3" x14ac:dyDescent="0.25">
      <c r="A760" s="9">
        <v>874</v>
      </c>
      <c r="B760" s="14" t="s">
        <v>575</v>
      </c>
      <c r="C760" s="15">
        <v>12</v>
      </c>
    </row>
    <row r="761" spans="1:3" x14ac:dyDescent="0.25">
      <c r="A761" s="9">
        <v>874</v>
      </c>
      <c r="B761" s="14" t="s">
        <v>574</v>
      </c>
      <c r="C761" s="15">
        <v>9</v>
      </c>
    </row>
    <row r="762" spans="1:3" x14ac:dyDescent="0.25">
      <c r="A762" s="9">
        <v>874</v>
      </c>
      <c r="B762" s="14" t="s">
        <v>573</v>
      </c>
      <c r="C762" s="15">
        <v>7.5</v>
      </c>
    </row>
    <row r="763" spans="1:3" x14ac:dyDescent="0.25">
      <c r="A763" s="9">
        <v>874</v>
      </c>
      <c r="B763" s="14" t="s">
        <v>572</v>
      </c>
      <c r="C763" s="15">
        <v>8</v>
      </c>
    </row>
    <row r="764" spans="1:3" x14ac:dyDescent="0.25">
      <c r="A764" s="9">
        <v>874</v>
      </c>
      <c r="B764" s="14" t="s">
        <v>571</v>
      </c>
      <c r="C764" s="15">
        <v>10.5</v>
      </c>
    </row>
    <row r="765" spans="1:3" x14ac:dyDescent="0.25">
      <c r="A765" s="9">
        <v>874</v>
      </c>
      <c r="B765" s="14" t="s">
        <v>570</v>
      </c>
      <c r="C765" s="15">
        <v>10.5</v>
      </c>
    </row>
    <row r="766" spans="1:3" x14ac:dyDescent="0.25">
      <c r="A766" s="9">
        <v>874</v>
      </c>
      <c r="B766" s="14" t="s">
        <v>569</v>
      </c>
      <c r="C766" s="15">
        <v>7.5</v>
      </c>
    </row>
    <row r="767" spans="1:3" x14ac:dyDescent="0.25">
      <c r="A767" s="9">
        <v>879</v>
      </c>
      <c r="B767" s="16"/>
      <c r="C767" s="15"/>
    </row>
    <row r="768" spans="1:3" x14ac:dyDescent="0.25">
      <c r="A768" s="9">
        <v>879</v>
      </c>
      <c r="B768" s="14" t="s">
        <v>576</v>
      </c>
      <c r="C768" s="15"/>
    </row>
    <row r="769" spans="1:3" x14ac:dyDescent="0.25">
      <c r="A769" s="9">
        <v>879</v>
      </c>
      <c r="B769" s="14" t="s">
        <v>575</v>
      </c>
      <c r="C769" s="15">
        <v>12</v>
      </c>
    </row>
    <row r="770" spans="1:3" x14ac:dyDescent="0.25">
      <c r="A770" s="9">
        <v>879</v>
      </c>
      <c r="B770" s="14" t="s">
        <v>574</v>
      </c>
      <c r="C770" s="15">
        <v>12</v>
      </c>
    </row>
    <row r="771" spans="1:3" x14ac:dyDescent="0.25">
      <c r="A771" s="9">
        <v>879</v>
      </c>
      <c r="B771" s="14" t="s">
        <v>573</v>
      </c>
      <c r="C771" s="15">
        <v>10.5</v>
      </c>
    </row>
    <row r="772" spans="1:3" x14ac:dyDescent="0.25">
      <c r="A772" s="9">
        <v>879</v>
      </c>
      <c r="B772" s="14" t="s">
        <v>572</v>
      </c>
      <c r="C772" s="15">
        <v>7</v>
      </c>
    </row>
    <row r="773" spans="1:3" x14ac:dyDescent="0.25">
      <c r="A773" s="9">
        <v>879</v>
      </c>
      <c r="B773" s="14" t="s">
        <v>571</v>
      </c>
      <c r="C773" s="15">
        <v>12</v>
      </c>
    </row>
    <row r="774" spans="1:3" x14ac:dyDescent="0.25">
      <c r="A774" s="9">
        <v>879</v>
      </c>
      <c r="B774" s="14" t="s">
        <v>570</v>
      </c>
      <c r="C774" s="15">
        <v>10.5</v>
      </c>
    </row>
    <row r="775" spans="1:3" x14ac:dyDescent="0.25">
      <c r="A775" s="9">
        <v>879</v>
      </c>
      <c r="B775" s="14" t="s">
        <v>569</v>
      </c>
      <c r="C775" s="15">
        <v>9</v>
      </c>
    </row>
    <row r="776" spans="1:3" x14ac:dyDescent="0.25">
      <c r="A776" s="9">
        <v>924</v>
      </c>
      <c r="B776" s="16"/>
      <c r="C776" s="15"/>
    </row>
    <row r="777" spans="1:3" x14ac:dyDescent="0.25">
      <c r="A777" s="9">
        <v>924</v>
      </c>
      <c r="B777" s="14" t="s">
        <v>576</v>
      </c>
      <c r="C777" s="15"/>
    </row>
    <row r="778" spans="1:3" x14ac:dyDescent="0.25">
      <c r="A778" s="9">
        <v>924</v>
      </c>
      <c r="B778" s="14" t="s">
        <v>575</v>
      </c>
      <c r="C778" s="15">
        <v>12</v>
      </c>
    </row>
    <row r="779" spans="1:3" x14ac:dyDescent="0.25">
      <c r="A779" s="9">
        <v>924</v>
      </c>
      <c r="B779" s="14" t="s">
        <v>574</v>
      </c>
      <c r="C779" s="15">
        <v>12</v>
      </c>
    </row>
    <row r="780" spans="1:3" x14ac:dyDescent="0.25">
      <c r="A780" s="9">
        <v>924</v>
      </c>
      <c r="B780" s="14" t="s">
        <v>573</v>
      </c>
      <c r="C780" s="15">
        <v>10.5</v>
      </c>
    </row>
    <row r="781" spans="1:3" x14ac:dyDescent="0.25">
      <c r="A781" s="9">
        <v>924</v>
      </c>
      <c r="B781" s="14" t="s">
        <v>572</v>
      </c>
      <c r="C781" s="15">
        <v>7</v>
      </c>
    </row>
    <row r="782" spans="1:3" x14ac:dyDescent="0.25">
      <c r="A782" s="9">
        <v>924</v>
      </c>
      <c r="B782" s="14" t="s">
        <v>571</v>
      </c>
      <c r="C782" s="15">
        <v>10.5</v>
      </c>
    </row>
    <row r="783" spans="1:3" x14ac:dyDescent="0.25">
      <c r="A783" s="9">
        <v>924</v>
      </c>
      <c r="B783" s="14" t="s">
        <v>570</v>
      </c>
      <c r="C783" s="15">
        <v>10.5</v>
      </c>
    </row>
    <row r="784" spans="1:3" x14ac:dyDescent="0.25">
      <c r="A784" s="9">
        <v>924</v>
      </c>
      <c r="B784" s="14" t="s">
        <v>569</v>
      </c>
      <c r="C784" s="15">
        <v>7.5</v>
      </c>
    </row>
    <row r="785" spans="1:3" x14ac:dyDescent="0.25">
      <c r="A785" s="9">
        <v>942</v>
      </c>
      <c r="B785" s="14" t="s">
        <v>576</v>
      </c>
      <c r="C785" s="15" t="s">
        <v>578</v>
      </c>
    </row>
    <row r="786" spans="1:3" x14ac:dyDescent="0.25">
      <c r="A786" s="9">
        <v>942</v>
      </c>
      <c r="B786" s="14" t="s">
        <v>575</v>
      </c>
      <c r="C786" s="15" t="s">
        <v>578</v>
      </c>
    </row>
    <row r="787" spans="1:3" x14ac:dyDescent="0.25">
      <c r="A787" s="9">
        <v>942</v>
      </c>
      <c r="B787" s="14" t="s">
        <v>574</v>
      </c>
      <c r="C787" s="15">
        <v>6</v>
      </c>
    </row>
    <row r="788" spans="1:3" x14ac:dyDescent="0.25">
      <c r="A788" s="9">
        <v>942</v>
      </c>
      <c r="B788" s="14" t="s">
        <v>573</v>
      </c>
      <c r="C788" s="15">
        <v>7.5</v>
      </c>
    </row>
    <row r="789" spans="1:3" x14ac:dyDescent="0.25">
      <c r="A789" s="9">
        <v>942</v>
      </c>
      <c r="B789" s="14" t="s">
        <v>572</v>
      </c>
      <c r="C789" s="15">
        <v>8</v>
      </c>
    </row>
    <row r="790" spans="1:3" x14ac:dyDescent="0.25">
      <c r="A790" s="9">
        <v>942</v>
      </c>
      <c r="B790" s="14" t="s">
        <v>571</v>
      </c>
      <c r="C790" s="15">
        <v>10.5</v>
      </c>
    </row>
    <row r="791" spans="1:3" x14ac:dyDescent="0.25">
      <c r="A791" s="9">
        <v>942</v>
      </c>
      <c r="B791" s="14" t="s">
        <v>556</v>
      </c>
      <c r="C791" s="15">
        <v>6</v>
      </c>
    </row>
    <row r="792" spans="1:3" x14ac:dyDescent="0.25">
      <c r="A792" s="9">
        <v>942</v>
      </c>
      <c r="B792" s="14" t="s">
        <v>570</v>
      </c>
      <c r="C792" s="15">
        <v>12</v>
      </c>
    </row>
    <row r="793" spans="1:3" x14ac:dyDescent="0.25">
      <c r="A793" s="9">
        <v>942</v>
      </c>
      <c r="B793" s="14" t="s">
        <v>569</v>
      </c>
      <c r="C793" s="15">
        <v>7.5</v>
      </c>
    </row>
    <row r="794" spans="1:3" x14ac:dyDescent="0.25">
      <c r="A794" s="9">
        <v>950</v>
      </c>
      <c r="B794" s="14" t="s">
        <v>576</v>
      </c>
      <c r="C794" s="15" t="s">
        <v>580</v>
      </c>
    </row>
    <row r="795" spans="1:3" x14ac:dyDescent="0.25">
      <c r="A795" s="9">
        <v>950</v>
      </c>
      <c r="B795" s="14" t="s">
        <v>575</v>
      </c>
      <c r="C795" s="15" t="s">
        <v>580</v>
      </c>
    </row>
    <row r="796" spans="1:3" x14ac:dyDescent="0.25">
      <c r="A796" s="9">
        <v>950</v>
      </c>
      <c r="B796" s="14" t="s">
        <v>574</v>
      </c>
      <c r="C796" s="15">
        <v>6</v>
      </c>
    </row>
    <row r="797" spans="1:3" x14ac:dyDescent="0.25">
      <c r="A797" s="9">
        <v>950</v>
      </c>
      <c r="B797" s="14" t="s">
        <v>573</v>
      </c>
      <c r="C797" s="15">
        <v>7.5</v>
      </c>
    </row>
    <row r="798" spans="1:3" x14ac:dyDescent="0.25">
      <c r="A798" s="9">
        <v>950</v>
      </c>
      <c r="B798" s="14" t="s">
        <v>572</v>
      </c>
      <c r="C798" s="15">
        <v>5</v>
      </c>
    </row>
    <row r="799" spans="1:3" x14ac:dyDescent="0.25">
      <c r="A799" s="9">
        <v>950</v>
      </c>
      <c r="B799" s="14" t="s">
        <v>571</v>
      </c>
      <c r="C799" s="15">
        <v>12</v>
      </c>
    </row>
    <row r="800" spans="1:3" x14ac:dyDescent="0.25">
      <c r="A800" s="9">
        <v>950</v>
      </c>
      <c r="B800" s="14" t="s">
        <v>556</v>
      </c>
      <c r="C800" s="15">
        <v>6</v>
      </c>
    </row>
    <row r="801" spans="1:3" x14ac:dyDescent="0.25">
      <c r="A801" s="9">
        <v>950</v>
      </c>
      <c r="B801" s="14" t="s">
        <v>570</v>
      </c>
      <c r="C801" s="15">
        <v>9</v>
      </c>
    </row>
    <row r="802" spans="1:3" x14ac:dyDescent="0.25">
      <c r="A802" s="9">
        <v>950</v>
      </c>
      <c r="B802" s="14" t="s">
        <v>569</v>
      </c>
      <c r="C802" s="15">
        <v>6</v>
      </c>
    </row>
    <row r="803" spans="1:3" x14ac:dyDescent="0.25">
      <c r="A803" s="9">
        <v>972</v>
      </c>
      <c r="B803" s="16"/>
      <c r="C803" s="15"/>
    </row>
    <row r="804" spans="1:3" x14ac:dyDescent="0.25">
      <c r="A804" s="9">
        <v>972</v>
      </c>
      <c r="B804" s="14" t="s">
        <v>576</v>
      </c>
      <c r="C804" s="15"/>
    </row>
    <row r="805" spans="1:3" x14ac:dyDescent="0.25">
      <c r="A805" s="9">
        <v>972</v>
      </c>
      <c r="B805" s="14" t="s">
        <v>575</v>
      </c>
      <c r="C805" s="15">
        <v>10.5</v>
      </c>
    </row>
    <row r="806" spans="1:3" x14ac:dyDescent="0.25">
      <c r="A806" s="9">
        <v>972</v>
      </c>
      <c r="B806" s="14" t="s">
        <v>574</v>
      </c>
      <c r="C806" s="15">
        <v>3</v>
      </c>
    </row>
    <row r="807" spans="1:3" x14ac:dyDescent="0.25">
      <c r="A807" s="9">
        <v>972</v>
      </c>
      <c r="B807" s="14" t="s">
        <v>573</v>
      </c>
      <c r="C807" s="15">
        <v>3</v>
      </c>
    </row>
    <row r="808" spans="1:3" x14ac:dyDescent="0.25">
      <c r="A808" s="9">
        <v>972</v>
      </c>
      <c r="B808" s="14" t="s">
        <v>572</v>
      </c>
      <c r="C808" s="15">
        <v>5</v>
      </c>
    </row>
    <row r="809" spans="1:3" x14ac:dyDescent="0.25">
      <c r="A809" s="9">
        <v>972</v>
      </c>
      <c r="B809" s="14" t="s">
        <v>571</v>
      </c>
      <c r="C809" s="15">
        <v>9</v>
      </c>
    </row>
    <row r="810" spans="1:3" x14ac:dyDescent="0.25">
      <c r="A810" s="9">
        <v>972</v>
      </c>
      <c r="B810" s="14" t="s">
        <v>570</v>
      </c>
      <c r="C810" s="15">
        <v>6</v>
      </c>
    </row>
    <row r="811" spans="1:3" x14ac:dyDescent="0.25">
      <c r="A811" s="9">
        <v>972</v>
      </c>
      <c r="B811" s="14" t="s">
        <v>569</v>
      </c>
      <c r="C811" s="15">
        <v>0</v>
      </c>
    </row>
    <row r="812" spans="1:3" x14ac:dyDescent="0.25">
      <c r="A812" s="9">
        <v>982</v>
      </c>
      <c r="B812" s="14" t="s">
        <v>576</v>
      </c>
      <c r="C812" s="15" t="s">
        <v>580</v>
      </c>
    </row>
    <row r="813" spans="1:3" x14ac:dyDescent="0.25">
      <c r="A813" s="9">
        <v>982</v>
      </c>
      <c r="B813" s="14" t="s">
        <v>575</v>
      </c>
      <c r="C813" s="15" t="s">
        <v>580</v>
      </c>
    </row>
    <row r="814" spans="1:3" x14ac:dyDescent="0.25">
      <c r="A814" s="9">
        <v>982</v>
      </c>
      <c r="B814" s="14" t="s">
        <v>574</v>
      </c>
      <c r="C814" s="15">
        <v>7.5</v>
      </c>
    </row>
    <row r="815" spans="1:3" x14ac:dyDescent="0.25">
      <c r="A815" s="9">
        <v>982</v>
      </c>
      <c r="B815" s="14" t="s">
        <v>573</v>
      </c>
      <c r="C815" s="15">
        <v>6</v>
      </c>
    </row>
    <row r="816" spans="1:3" x14ac:dyDescent="0.25">
      <c r="A816" s="9">
        <v>982</v>
      </c>
      <c r="B816" s="14" t="s">
        <v>572</v>
      </c>
      <c r="C816" s="15">
        <v>6</v>
      </c>
    </row>
    <row r="817" spans="1:3" x14ac:dyDescent="0.25">
      <c r="A817" s="9">
        <v>982</v>
      </c>
      <c r="B817" s="14" t="s">
        <v>571</v>
      </c>
      <c r="C817" s="15">
        <v>12</v>
      </c>
    </row>
    <row r="818" spans="1:3" x14ac:dyDescent="0.25">
      <c r="A818" s="9">
        <v>982</v>
      </c>
      <c r="B818" s="14" t="s">
        <v>556</v>
      </c>
      <c r="C818" s="15">
        <v>6</v>
      </c>
    </row>
    <row r="819" spans="1:3" x14ac:dyDescent="0.25">
      <c r="A819" s="9">
        <v>982</v>
      </c>
      <c r="B819" s="14" t="s">
        <v>570</v>
      </c>
      <c r="C819" s="15">
        <v>12</v>
      </c>
    </row>
    <row r="820" spans="1:3" x14ac:dyDescent="0.25">
      <c r="A820" s="9">
        <v>982</v>
      </c>
      <c r="B820" s="14" t="s">
        <v>569</v>
      </c>
      <c r="C820" s="15">
        <v>3</v>
      </c>
    </row>
  </sheetData>
  <sortState ref="A3:C819">
    <sortCondition ref="A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1"/>
  <sheetViews>
    <sheetView zoomScale="85" zoomScaleNormal="85" workbookViewId="0">
      <selection activeCell="B1" sqref="B1"/>
    </sheetView>
  </sheetViews>
  <sheetFormatPr defaultRowHeight="15" x14ac:dyDescent="0.25"/>
  <cols>
    <col min="7" max="7" width="9.140625" style="24"/>
  </cols>
  <sheetData>
    <row r="1" spans="1:15" x14ac:dyDescent="0.25">
      <c r="A1" s="9">
        <v>19</v>
      </c>
      <c r="B1" s="4" t="s">
        <v>622</v>
      </c>
      <c r="C1" s="4">
        <v>6</v>
      </c>
      <c r="D1" s="24"/>
      <c r="F1" s="4" t="s">
        <v>622</v>
      </c>
      <c r="G1" s="4" t="s">
        <v>626</v>
      </c>
      <c r="H1" s="6" t="s">
        <v>632</v>
      </c>
      <c r="I1" s="4" t="s">
        <v>629</v>
      </c>
      <c r="J1" s="6" t="s">
        <v>631</v>
      </c>
      <c r="K1" s="4" t="s">
        <v>628</v>
      </c>
      <c r="L1" s="4" t="s">
        <v>627</v>
      </c>
      <c r="M1" s="4" t="s">
        <v>630</v>
      </c>
      <c r="N1" s="6" t="s">
        <v>623</v>
      </c>
      <c r="O1" s="6" t="s">
        <v>625</v>
      </c>
    </row>
    <row r="2" spans="1:15" x14ac:dyDescent="0.25">
      <c r="A2" s="9">
        <v>19</v>
      </c>
      <c r="B2" s="4" t="s">
        <v>626</v>
      </c>
      <c r="C2" s="4">
        <v>6</v>
      </c>
      <c r="D2" s="24"/>
      <c r="E2" s="9">
        <v>19</v>
      </c>
      <c r="F2">
        <f t="array" ref="F2">INDEX($A$1:$C$621,MATCH(1,($A$1:$A$621=$E2)*($B$1:$B$621=F$1),0),3)</f>
        <v>6</v>
      </c>
      <c r="G2">
        <f t="array" ref="G2">INDEX($A$1:$C$621,MATCH(1,($A$1:$A$621=$E2)*($B$1:$B$621=G$1),0),3)</f>
        <v>6</v>
      </c>
      <c r="H2">
        <f t="array" ref="H2">INDEX($A$1:$C$621,MATCH(1,($A$1:$A$621=$E2)*($B$1:$B$621=H$1),0),3)</f>
        <v>9</v>
      </c>
      <c r="I2">
        <f t="array" ref="I2">INDEX($A$1:$C$621,MATCH(1,($A$1:$A$621=$E2)*($B$1:$B$621=I$1),0),3)</f>
        <v>12</v>
      </c>
      <c r="J2">
        <f t="array" ref="J2">INDEX($A$1:$C$621,MATCH(1,($A$1:$A$621=$E2)*($B$1:$B$621=J$1),0),3)</f>
        <v>12</v>
      </c>
      <c r="K2">
        <f t="array" ref="K2">INDEX($A$1:$C$621,MATCH(1,($A$1:$A$621=$E2)*($B$1:$B$621=K$1),0),3)</f>
        <v>9</v>
      </c>
      <c r="L2">
        <f t="array" ref="L2">INDEX($A$1:$C$621,MATCH(1,($A$1:$A$621=$E2)*($B$1:$B$621=L$1),0),3)</f>
        <v>7.5</v>
      </c>
      <c r="M2" t="e">
        <f t="array" ref="M2">INDEX($A$1:$C$621,MATCH(1,($A$1:$A$621=$E2)*($B$1:$B$621=M$1),0),3)</f>
        <v>#N/A</v>
      </c>
      <c r="N2" t="e">
        <f t="array" ref="N2">INDEX($A$1:$C$621,MATCH(1,($A$1:$A$621=$E2)*($B$1:$B$621=N$1),0),3)</f>
        <v>#N/A</v>
      </c>
      <c r="O2" t="e">
        <f t="array" ref="O2">INDEX($A$1:$C$621,MATCH(1,($A$1:$A$621=$E2)*($B$1:$B$621=O$1),0),3)</f>
        <v>#N/A</v>
      </c>
    </row>
    <row r="3" spans="1:15" x14ac:dyDescent="0.25">
      <c r="A3" s="9">
        <v>90</v>
      </c>
      <c r="B3" s="6" t="s">
        <v>632</v>
      </c>
      <c r="C3">
        <v>12</v>
      </c>
      <c r="D3" s="24"/>
      <c r="E3" s="9">
        <v>33</v>
      </c>
      <c r="F3">
        <f t="array" ref="F3">INDEX($A$1:$C$621,MATCH(1,($A$1:$A$621=$E3)*($B$1:$B$621=F$1),0),3)</f>
        <v>6</v>
      </c>
      <c r="G3">
        <f t="array" ref="G3">INDEX($A$1:$C$621,MATCH(1,($A$1:$A$621=$E3)*($B$1:$B$621=G$1),0),3)</f>
        <v>9</v>
      </c>
      <c r="H3">
        <f t="array" ref="H3">INDEX($A$1:$C$621,MATCH(1,($A$1:$A$621=$E3)*($B$1:$B$621=H$1),0),3)</f>
        <v>7.5</v>
      </c>
      <c r="I3">
        <f t="array" ref="I3">INDEX($A$1:$C$621,MATCH(1,($A$1:$A$621=$E3)*($B$1:$B$621=I$1),0),3)</f>
        <v>9</v>
      </c>
      <c r="J3">
        <f t="array" ref="J3">INDEX($A$1:$C$621,MATCH(1,($A$1:$A$621=$E3)*($B$1:$B$621=J$1),0),3)</f>
        <v>10.5</v>
      </c>
      <c r="K3">
        <f t="array" ref="K3">INDEX($A$1:$C$621,MATCH(1,($A$1:$A$621=$E3)*($B$1:$B$621=K$1),0),3)</f>
        <v>10.5</v>
      </c>
      <c r="L3">
        <f t="array" ref="L3">INDEX($A$1:$C$621,MATCH(1,($A$1:$A$621=$E3)*($B$1:$B$621=L$1),0),3)</f>
        <v>9</v>
      </c>
      <c r="M3" t="e">
        <f t="array" ref="M3">INDEX($A$1:$C$621,MATCH(1,($A$1:$A$621=$E3)*($B$1:$B$621=M$1),0),3)</f>
        <v>#N/A</v>
      </c>
      <c r="N3" t="e">
        <f t="array" ref="N3">INDEX($A$1:$C$621,MATCH(1,($A$1:$A$621=$E3)*($B$1:$B$621=N$1),0),3)</f>
        <v>#N/A</v>
      </c>
      <c r="O3" t="e">
        <f t="array" ref="O3">INDEX($A$1:$C$621,MATCH(1,($A$1:$A$621=$E3)*($B$1:$B$621=O$1),0),3)</f>
        <v>#N/A</v>
      </c>
    </row>
    <row r="4" spans="1:15" x14ac:dyDescent="0.25">
      <c r="A4" s="9">
        <v>268</v>
      </c>
      <c r="B4" s="6" t="s">
        <v>632</v>
      </c>
      <c r="C4">
        <v>7.5</v>
      </c>
      <c r="D4" s="24"/>
      <c r="E4" s="9">
        <v>36</v>
      </c>
      <c r="F4">
        <f t="array" ref="F4">INDEX($A$1:$C$621,MATCH(1,($A$1:$A$621=$E4)*($B$1:$B$621=F$1),0),3)</f>
        <v>6</v>
      </c>
      <c r="G4">
        <f t="array" ref="G4">INDEX($A$1:$C$621,MATCH(1,($A$1:$A$621=$E4)*($B$1:$B$621=G$1),0),3)</f>
        <v>9</v>
      </c>
      <c r="H4">
        <f t="array" ref="H4">INDEX($A$1:$C$621,MATCH(1,($A$1:$A$621=$E4)*($B$1:$B$621=H$1),0),3)</f>
        <v>7.5</v>
      </c>
      <c r="I4">
        <f t="array" ref="I4">INDEX($A$1:$C$621,MATCH(1,($A$1:$A$621=$E4)*($B$1:$B$621=I$1),0),3)</f>
        <v>9</v>
      </c>
      <c r="J4">
        <f t="array" ref="J4">INDEX($A$1:$C$621,MATCH(1,($A$1:$A$621=$E4)*($B$1:$B$621=J$1),0),3)</f>
        <v>9</v>
      </c>
      <c r="K4" t="e">
        <f>INDEX($A$1:$C$621,MATCH(1,($A$1:$A$621=$E4)*($B$1:$B$621=K$1),0),3)</f>
        <v>#N/A</v>
      </c>
      <c r="L4">
        <f t="array" ref="L4">INDEX($A$1:$C$621,MATCH(1,($A$1:$A$621=$E4)*($B$1:$B$621=L$1),0),3)</f>
        <v>7.5</v>
      </c>
      <c r="M4" t="e">
        <f t="array" ref="M4">INDEX($A$1:$C$621,MATCH(1,($A$1:$A$621=$E4)*($B$1:$B$621=M$1),0),3)</f>
        <v>#N/A</v>
      </c>
      <c r="N4" t="e">
        <f t="array" ref="N4">INDEX($A$1:$C$621,MATCH(1,($A$1:$A$621=$E4)*($B$1:$B$621=N$1),0),3)</f>
        <v>#N/A</v>
      </c>
      <c r="O4" t="e">
        <f t="array" ref="O4">INDEX($A$1:$C$621,MATCH(1,($A$1:$A$621=$E4)*($B$1:$B$621=O$1),0),3)</f>
        <v>#N/A</v>
      </c>
    </row>
    <row r="5" spans="1:15" x14ac:dyDescent="0.25">
      <c r="A5" s="9">
        <v>796</v>
      </c>
      <c r="B5" s="6" t="s">
        <v>632</v>
      </c>
      <c r="C5">
        <v>3</v>
      </c>
      <c r="D5" s="24"/>
      <c r="E5" s="9">
        <v>39</v>
      </c>
      <c r="F5">
        <f t="array" ref="F5">INDEX($A$1:$C$621,MATCH(1,($A$1:$A$621=$E5)*($B$1:$B$621=F$1),0),3)</f>
        <v>6</v>
      </c>
      <c r="G5">
        <f t="array" ref="G5">INDEX($A$1:$C$621,MATCH(1,($A$1:$A$621=$E5)*($B$1:$B$621=G$1),0),3)</f>
        <v>9</v>
      </c>
      <c r="H5">
        <f t="array" ref="H5">INDEX($A$1:$C$621,MATCH(1,($A$1:$A$621=$E5)*($B$1:$B$621=H$1),0),3)</f>
        <v>9</v>
      </c>
      <c r="I5">
        <f t="array" ref="I5">INDEX($A$1:$C$621,MATCH(1,($A$1:$A$621=$E5)*($B$1:$B$621=I$1),0),3)</f>
        <v>7.5</v>
      </c>
      <c r="J5">
        <f t="array" ref="J5">INDEX($A$1:$C$621,MATCH(1,($A$1:$A$621=$E5)*($B$1:$B$621=J$1),0),3)</f>
        <v>12</v>
      </c>
      <c r="K5">
        <f t="array" ref="K5">INDEX($A$1:$C$621,MATCH(1,($A$1:$A$621=$E5)*($B$1:$B$621=K$1),0),3)</f>
        <v>6</v>
      </c>
      <c r="L5">
        <f t="array" ref="L5">INDEX($A$1:$C$621,MATCH(1,($A$1:$A$621=$E5)*($B$1:$B$621=L$1),0),3)</f>
        <v>10.5</v>
      </c>
      <c r="M5" t="e">
        <f t="array" ref="M5">INDEX($A$1:$C$621,MATCH(1,($A$1:$A$621=$E5)*($B$1:$B$621=M$1),0),3)</f>
        <v>#N/A</v>
      </c>
      <c r="N5" t="e">
        <f t="array" ref="N5">INDEX($A$1:$C$621,MATCH(1,($A$1:$A$621=$E5)*($B$1:$B$621=N$1),0),3)</f>
        <v>#N/A</v>
      </c>
      <c r="O5" t="e">
        <f t="array" ref="O5">INDEX($A$1:$C$621,MATCH(1,($A$1:$A$621=$E5)*($B$1:$B$621=O$1),0),3)</f>
        <v>#N/A</v>
      </c>
    </row>
    <row r="6" spans="1:15" x14ac:dyDescent="0.25">
      <c r="A6" s="9">
        <v>33</v>
      </c>
      <c r="B6" s="4" t="s">
        <v>626</v>
      </c>
      <c r="C6" s="4">
        <v>9</v>
      </c>
      <c r="D6" s="24"/>
      <c r="E6" s="9">
        <v>62</v>
      </c>
      <c r="F6">
        <f t="array" ref="F6">INDEX($A$1:$C$621,MATCH(1,($A$1:$A$621=$E6)*($B$1:$B$621=F$1),0),3)</f>
        <v>0</v>
      </c>
      <c r="G6">
        <f t="array" ref="G6">INDEX($A$1:$C$621,MATCH(1,($A$1:$A$621=$E6)*($B$1:$B$621=G$1),0),3)</f>
        <v>9</v>
      </c>
      <c r="H6">
        <f t="array" ref="H6">INDEX($A$1:$C$621,MATCH(1,($A$1:$A$621=$E6)*($B$1:$B$621=H$1),0),3)</f>
        <v>9</v>
      </c>
      <c r="I6">
        <f t="array" ref="I6">INDEX($A$1:$C$621,MATCH(1,($A$1:$A$621=$E6)*($B$1:$B$621=I$1),0),3)</f>
        <v>6</v>
      </c>
      <c r="J6">
        <f t="array" ref="J6">INDEX($A$1:$C$621,MATCH(1,($A$1:$A$621=$E6)*($B$1:$B$621=J$1),0),3)</f>
        <v>7.5</v>
      </c>
      <c r="K6">
        <f t="array" ref="K6">INDEX($A$1:$C$621,MATCH(1,($A$1:$A$621=$E6)*($B$1:$B$621=K$1),0),3)</f>
        <v>6</v>
      </c>
      <c r="L6">
        <f t="array" ref="L6">INDEX($A$1:$C$621,MATCH(1,($A$1:$A$621=$E6)*($B$1:$B$621=L$1),0),3)</f>
        <v>7.5</v>
      </c>
      <c r="M6" t="e">
        <f t="array" ref="M6">INDEX($A$1:$C$621,MATCH(1,($A$1:$A$621=$E6)*($B$1:$B$621=M$1),0),3)</f>
        <v>#N/A</v>
      </c>
      <c r="N6" t="e">
        <f t="array" ref="N6">INDEX($A$1:$C$621,MATCH(1,($A$1:$A$621=$E6)*($B$1:$B$621=N$1),0),3)</f>
        <v>#N/A</v>
      </c>
      <c r="O6" t="e">
        <f t="array" ref="O6">INDEX($A$1:$C$621,MATCH(1,($A$1:$A$621=$E6)*($B$1:$B$621=O$1),0),3)</f>
        <v>#N/A</v>
      </c>
    </row>
    <row r="7" spans="1:15" x14ac:dyDescent="0.25">
      <c r="A7" s="9">
        <v>19</v>
      </c>
      <c r="B7" s="4" t="s">
        <v>629</v>
      </c>
      <c r="C7" s="4">
        <v>12</v>
      </c>
      <c r="D7" s="24"/>
      <c r="E7" s="9">
        <v>64</v>
      </c>
      <c r="F7">
        <f t="array" ref="F7">INDEX($A$1:$C$621,MATCH(1,($A$1:$A$621=$E7)*($B$1:$B$621=F$1),0),3)</f>
        <v>3</v>
      </c>
      <c r="G7">
        <f t="array" ref="G7">INDEX($A$1:$C$621,MATCH(1,($A$1:$A$621=$E7)*($B$1:$B$621=G$1),0),3)</f>
        <v>6</v>
      </c>
      <c r="H7">
        <f t="array" ref="H7">INDEX($A$1:$C$621,MATCH(1,($A$1:$A$621=$E7)*($B$1:$B$621=H$1),0),3)</f>
        <v>10.5</v>
      </c>
      <c r="I7">
        <f t="array" ref="I7">INDEX($A$1:$C$621,MATCH(1,($A$1:$A$621=$E7)*($B$1:$B$621=I$1),0),3)</f>
        <v>9</v>
      </c>
      <c r="J7">
        <f t="array" ref="J7">INDEX($A$1:$C$621,MATCH(1,($A$1:$A$621=$E7)*($B$1:$B$621=J$1),0),3)</f>
        <v>12</v>
      </c>
      <c r="K7">
        <f t="array" ref="K7">INDEX($A$1:$C$621,MATCH(1,($A$1:$A$621=$E7)*($B$1:$B$621=K$1),0),3)</f>
        <v>7.5</v>
      </c>
      <c r="L7">
        <f t="array" ref="L7">INDEX($A$1:$C$621,MATCH(1,($A$1:$A$621=$E7)*($B$1:$B$621=L$1),0),3)</f>
        <v>9</v>
      </c>
      <c r="M7" t="e">
        <f t="array" ref="M7">INDEX($A$1:$C$621,MATCH(1,($A$1:$A$621=$E7)*($B$1:$B$621=M$1),0),3)</f>
        <v>#N/A</v>
      </c>
      <c r="N7" t="e">
        <f t="array" ref="N7">INDEX($A$1:$C$621,MATCH(1,($A$1:$A$621=$E7)*($B$1:$B$621=N$1),0),3)</f>
        <v>#N/A</v>
      </c>
      <c r="O7" t="e">
        <f t="array" ref="O7">INDEX($A$1:$C$621,MATCH(1,($A$1:$A$621=$E7)*($B$1:$B$621=O$1),0),3)</f>
        <v>#N/A</v>
      </c>
    </row>
    <row r="8" spans="1:15" x14ac:dyDescent="0.25">
      <c r="A8" s="9">
        <v>19</v>
      </c>
      <c r="B8" s="6" t="s">
        <v>631</v>
      </c>
      <c r="C8" s="6">
        <v>12</v>
      </c>
      <c r="D8" s="24"/>
      <c r="E8" s="9">
        <v>80</v>
      </c>
      <c r="F8">
        <f t="array" ref="F8">INDEX($A$1:$C$621,MATCH(1,($A$1:$A$621=$E8)*($B$1:$B$621=F$1),0),3)</f>
        <v>9</v>
      </c>
      <c r="G8">
        <f t="array" ref="G8">INDEX($A$1:$C$621,MATCH(1,($A$1:$A$621=$E8)*($B$1:$B$621=G$1),0),3)</f>
        <v>7.5</v>
      </c>
      <c r="H8">
        <f t="array" ref="H8">INDEX($A$1:$C$621,MATCH(1,($A$1:$A$621=$E8)*($B$1:$B$621=H$1),0),3)</f>
        <v>9</v>
      </c>
      <c r="I8">
        <f t="array" ref="I8">INDEX($A$1:$C$621,MATCH(1,($A$1:$A$621=$E8)*($B$1:$B$621=I$1),0),3)</f>
        <v>7.5</v>
      </c>
      <c r="J8">
        <f t="array" ref="J8">INDEX($A$1:$C$621,MATCH(1,($A$1:$A$621=$E8)*($B$1:$B$621=J$1),0),3)</f>
        <v>9</v>
      </c>
      <c r="K8">
        <f t="array" ref="K8">INDEX($A$1:$C$621,MATCH(1,($A$1:$A$621=$E8)*($B$1:$B$621=K$1),0),3)</f>
        <v>6</v>
      </c>
      <c r="L8">
        <f t="array" ref="L8">INDEX($A$1:$C$621,MATCH(1,($A$1:$A$621=$E8)*($B$1:$B$621=L$1),0),3)</f>
        <v>9</v>
      </c>
      <c r="M8" t="e">
        <f t="array" ref="M8">INDEX($A$1:$C$621,MATCH(1,($A$1:$A$621=$E8)*($B$1:$B$621=M$1),0),3)</f>
        <v>#N/A</v>
      </c>
      <c r="N8" t="e">
        <f t="array" ref="N8">INDEX($A$1:$C$621,MATCH(1,($A$1:$A$621=$E8)*($B$1:$B$621=N$1),0),3)</f>
        <v>#N/A</v>
      </c>
      <c r="O8" t="e">
        <f t="array" ref="O8">INDEX($A$1:$C$621,MATCH(1,($A$1:$A$621=$E8)*($B$1:$B$621=O$1),0),3)</f>
        <v>#N/A</v>
      </c>
    </row>
    <row r="9" spans="1:15" x14ac:dyDescent="0.25">
      <c r="A9" s="9">
        <v>33</v>
      </c>
      <c r="B9" s="6" t="s">
        <v>631</v>
      </c>
      <c r="C9" s="6">
        <v>10.5</v>
      </c>
      <c r="D9" s="24"/>
      <c r="E9" s="9">
        <v>90</v>
      </c>
      <c r="F9">
        <f t="array" ref="F9">INDEX($A$1:$C$621,MATCH(1,($A$1:$A$621=$E9)*($B$1:$B$621=F$1),0),3)</f>
        <v>12</v>
      </c>
      <c r="G9">
        <f t="array" ref="G9">INDEX($A$1:$C$621,MATCH(1,($A$1:$A$621=$E9)*($B$1:$B$621=G$1),0),3)</f>
        <v>12</v>
      </c>
      <c r="H9">
        <f t="array" ref="H9">INDEX($A$1:$C$621,MATCH(1,($A$1:$A$621=$E9)*($B$1:$B$621=H$1),0),3)</f>
        <v>12</v>
      </c>
      <c r="I9">
        <f t="array" ref="I9">INDEX($A$1:$C$621,MATCH(1,($A$1:$A$621=$E9)*($B$1:$B$621=I$1),0),3)</f>
        <v>12</v>
      </c>
      <c r="J9">
        <f t="array" ref="J9">INDEX($A$1:$C$621,MATCH(1,($A$1:$A$621=$E9)*($B$1:$B$621=J$1),0),3)</f>
        <v>12</v>
      </c>
      <c r="K9">
        <f t="array" ref="K9">INDEX($A$1:$C$621,MATCH(1,($A$1:$A$621=$E9)*($B$1:$B$621=K$1),0),3)</f>
        <v>10.5</v>
      </c>
      <c r="L9">
        <f t="array" ref="L9">INDEX($A$1:$C$621,MATCH(1,($A$1:$A$621=$E9)*($B$1:$B$621=L$1),0),3)</f>
        <v>10.5</v>
      </c>
      <c r="M9" t="e">
        <f t="array" ref="M9">INDEX($A$1:$C$621,MATCH(1,($A$1:$A$621=$E9)*($B$1:$B$621=M$1),0),3)</f>
        <v>#N/A</v>
      </c>
      <c r="N9">
        <f t="array" ref="N9">INDEX($A$1:$C$621,MATCH(1,($A$1:$A$621=$E9)*($B$1:$B$621=N$1),0),3)</f>
        <v>9</v>
      </c>
      <c r="O9" t="e">
        <f t="array" ref="O9">INDEX($A$1:$C$621,MATCH(1,($A$1:$A$621=$E9)*($B$1:$B$621=O$1),0),3)</f>
        <v>#N/A</v>
      </c>
    </row>
    <row r="10" spans="1:15" x14ac:dyDescent="0.25">
      <c r="A10" s="9">
        <v>36</v>
      </c>
      <c r="B10" s="6" t="s">
        <v>632</v>
      </c>
      <c r="C10" s="6">
        <v>7.5</v>
      </c>
      <c r="D10" s="24"/>
      <c r="E10" s="9">
        <v>92</v>
      </c>
      <c r="F10">
        <f t="array" ref="F10">INDEX($A$1:$C$621,MATCH(1,($A$1:$A$621=$E10)*($B$1:$B$621=F$1),0),3)</f>
        <v>6</v>
      </c>
      <c r="G10">
        <f t="array" ref="G10">INDEX($A$1:$C$621,MATCH(1,($A$1:$A$621=$E10)*($B$1:$B$621=G$1),0),3)</f>
        <v>6</v>
      </c>
      <c r="H10">
        <f t="array" ref="H10">INDEX($A$1:$C$621,MATCH(1,($A$1:$A$621=$E10)*($B$1:$B$621=H$1),0),3)</f>
        <v>6</v>
      </c>
      <c r="I10">
        <f t="array" ref="I10">INDEX($A$1:$C$621,MATCH(1,($A$1:$A$621=$E10)*($B$1:$B$621=I$1),0),3)</f>
        <v>6</v>
      </c>
      <c r="J10">
        <f t="array" ref="J10">INDEX($A$1:$C$621,MATCH(1,($A$1:$A$621=$E10)*($B$1:$B$621=J$1),0),3)</f>
        <v>7.5</v>
      </c>
      <c r="K10">
        <f t="array" ref="K10">INDEX($A$1:$C$621,MATCH(1,($A$1:$A$621=$E10)*($B$1:$B$621=K$1),0),3)</f>
        <v>6</v>
      </c>
      <c r="L10">
        <f t="array" ref="L10">INDEX($A$1:$C$621,MATCH(1,($A$1:$A$621=$E10)*($B$1:$B$621=L$1),0),3)</f>
        <v>7.5</v>
      </c>
      <c r="M10" t="e">
        <f t="array" ref="M10">INDEX($A$1:$C$621,MATCH(1,($A$1:$A$621=$E10)*($B$1:$B$621=M$1),0),3)</f>
        <v>#N/A</v>
      </c>
      <c r="N10" t="e">
        <f t="array" ref="N10">INDEX($A$1:$C$621,MATCH(1,($A$1:$A$621=$E10)*($B$1:$B$621=N$1),0),3)</f>
        <v>#N/A</v>
      </c>
      <c r="O10" t="e">
        <f t="array" ref="O10">INDEX($A$1:$C$621,MATCH(1,($A$1:$A$621=$E10)*($B$1:$B$621=O$1),0),3)</f>
        <v>#N/A</v>
      </c>
    </row>
    <row r="11" spans="1:15" x14ac:dyDescent="0.25">
      <c r="A11" s="9">
        <v>39</v>
      </c>
      <c r="B11" s="6" t="s">
        <v>631</v>
      </c>
      <c r="C11" s="6">
        <v>12</v>
      </c>
      <c r="D11" s="24"/>
      <c r="E11" s="9">
        <v>129</v>
      </c>
      <c r="F11">
        <f t="array" ref="F11">INDEX($A$1:$C$621,MATCH(1,($A$1:$A$621=$E11)*($B$1:$B$621=F$1),0),3)</f>
        <v>6</v>
      </c>
      <c r="G11">
        <f t="array" ref="G11">INDEX($A$1:$C$621,MATCH(1,($A$1:$A$621=$E11)*($B$1:$B$621=G$1),0),3)</f>
        <v>9</v>
      </c>
      <c r="H11">
        <f t="array" ref="H11">INDEX($A$1:$C$621,MATCH(1,($A$1:$A$621=$E11)*($B$1:$B$621=H$1),0),3)</f>
        <v>9</v>
      </c>
      <c r="I11">
        <f t="array" ref="I11">INDEX($A$1:$C$621,MATCH(1,($A$1:$A$621=$E11)*($B$1:$B$621=I$1),0),3)</f>
        <v>9</v>
      </c>
      <c r="J11">
        <f t="array" ref="J11">INDEX($A$1:$C$621,MATCH(1,($A$1:$A$621=$E11)*($B$1:$B$621=J$1),0),3)</f>
        <v>12</v>
      </c>
      <c r="K11">
        <f t="array" ref="K11">INDEX($A$1:$C$621,MATCH(1,($A$1:$A$621=$E11)*($B$1:$B$621=K$1),0),3)</f>
        <v>7.5</v>
      </c>
      <c r="L11">
        <f t="array" ref="L11">INDEX($A$1:$C$621,MATCH(1,($A$1:$A$621=$E11)*($B$1:$B$621=L$1),0),3)</f>
        <v>7.5</v>
      </c>
      <c r="M11" t="e">
        <f t="array" ref="M11">INDEX($A$1:$C$621,MATCH(1,($A$1:$A$621=$E11)*($B$1:$B$621=M$1),0),3)</f>
        <v>#N/A</v>
      </c>
      <c r="N11" t="e">
        <f t="array" ref="N11">INDEX($A$1:$C$621,MATCH(1,($A$1:$A$621=$E11)*($B$1:$B$621=N$1),0),3)</f>
        <v>#N/A</v>
      </c>
      <c r="O11" t="e">
        <f t="array" ref="O11">INDEX($A$1:$C$621,MATCH(1,($A$1:$A$621=$E11)*($B$1:$B$621=O$1),0),3)</f>
        <v>#N/A</v>
      </c>
    </row>
    <row r="12" spans="1:15" x14ac:dyDescent="0.25">
      <c r="A12" s="9">
        <v>62</v>
      </c>
      <c r="B12" s="6" t="s">
        <v>631</v>
      </c>
      <c r="C12" s="6">
        <v>7.5</v>
      </c>
      <c r="D12" s="24"/>
      <c r="E12" s="9">
        <v>138</v>
      </c>
      <c r="F12">
        <f t="array" ref="F12">INDEX($A$1:$C$621,MATCH(1,($A$1:$A$621=$E12)*($B$1:$B$621=F$1),0),3)</f>
        <v>0</v>
      </c>
      <c r="G12">
        <f t="array" ref="G12">INDEX($A$1:$C$621,MATCH(1,($A$1:$A$621=$E12)*($B$1:$B$621=G$1),0),3)</f>
        <v>0</v>
      </c>
      <c r="H12">
        <f t="array" ref="H12">INDEX($A$1:$C$621,MATCH(1,($A$1:$A$621=$E12)*($B$1:$B$621=H$1),0),3)</f>
        <v>7.5</v>
      </c>
      <c r="I12">
        <f t="array" ref="I12">INDEX($A$1:$C$621,MATCH(1,($A$1:$A$621=$E12)*($B$1:$B$621=I$1),0),3)</f>
        <v>3</v>
      </c>
      <c r="J12">
        <f t="array" ref="J12">INDEX($A$1:$C$621,MATCH(1,($A$1:$A$621=$E12)*($B$1:$B$621=J$1),0),3)</f>
        <v>6</v>
      </c>
      <c r="K12">
        <f t="array" ref="K12">INDEX($A$1:$C$621,MATCH(1,($A$1:$A$621=$E12)*($B$1:$B$621=K$1),0),3)</f>
        <v>3</v>
      </c>
      <c r="L12">
        <f t="array" ref="L12">INDEX($A$1:$C$621,MATCH(1,($A$1:$A$621=$E12)*($B$1:$B$621=L$1),0),3)</f>
        <v>3</v>
      </c>
      <c r="M12" t="e">
        <f t="array" ref="M12">INDEX($A$1:$C$621,MATCH(1,($A$1:$A$621=$E12)*($B$1:$B$621=M$1),0),3)</f>
        <v>#N/A</v>
      </c>
      <c r="N12" t="e">
        <f t="array" ref="N12">INDEX($A$1:$C$621,MATCH(1,($A$1:$A$621=$E12)*($B$1:$B$621=N$1),0),3)</f>
        <v>#N/A</v>
      </c>
      <c r="O12" t="e">
        <f t="array" ref="O12">INDEX($A$1:$C$621,MATCH(1,($A$1:$A$621=$E12)*($B$1:$B$621=O$1),0),3)</f>
        <v>#N/A</v>
      </c>
    </row>
    <row r="13" spans="1:15" x14ac:dyDescent="0.25">
      <c r="A13" s="9">
        <v>64</v>
      </c>
      <c r="B13" s="6" t="s">
        <v>631</v>
      </c>
      <c r="C13" s="6">
        <v>12</v>
      </c>
      <c r="D13" s="24"/>
      <c r="E13" s="9">
        <v>145</v>
      </c>
      <c r="F13">
        <f t="array" ref="F13">INDEX($A$1:$C$621,MATCH(1,($A$1:$A$621=$E13)*($B$1:$B$621=F$1),0),3)</f>
        <v>10.5</v>
      </c>
      <c r="G13">
        <f t="array" ref="G13">INDEX($A$1:$C$621,MATCH(1,($A$1:$A$621=$E13)*($B$1:$B$621=G$1),0),3)</f>
        <v>9</v>
      </c>
      <c r="H13">
        <f t="array" ref="H13">INDEX($A$1:$C$621,MATCH(1,($A$1:$A$621=$E13)*($B$1:$B$621=H$1),0),3)</f>
        <v>10.5</v>
      </c>
      <c r="I13">
        <f t="array" ref="I13">INDEX($A$1:$C$621,MATCH(1,($A$1:$A$621=$E13)*($B$1:$B$621=I$1),0),3)</f>
        <v>9</v>
      </c>
      <c r="J13">
        <f t="array" ref="J13">INDEX($A$1:$C$621,MATCH(1,($A$1:$A$621=$E13)*($B$1:$B$621=J$1),0),3)</f>
        <v>9</v>
      </c>
      <c r="K13">
        <f t="array" ref="K13">INDEX($A$1:$C$621,MATCH(1,($A$1:$A$621=$E13)*($B$1:$B$621=K$1),0),3)</f>
        <v>7.5</v>
      </c>
      <c r="L13">
        <f t="array" ref="L13">INDEX($A$1:$C$621,MATCH(1,($A$1:$A$621=$E13)*($B$1:$B$621=L$1),0),3)</f>
        <v>7.5</v>
      </c>
      <c r="M13" t="e">
        <f t="array" ref="M13">INDEX($A$1:$C$621,MATCH(1,($A$1:$A$621=$E13)*($B$1:$B$621=M$1),0),3)</f>
        <v>#N/A</v>
      </c>
      <c r="N13" t="e">
        <f t="array" ref="N13">INDEX($A$1:$C$621,MATCH(1,($A$1:$A$621=$E13)*($B$1:$B$621=N$1),0),3)</f>
        <v>#N/A</v>
      </c>
      <c r="O13" t="e">
        <f t="array" ref="O13">INDEX($A$1:$C$621,MATCH(1,($A$1:$A$621=$E13)*($B$1:$B$621=O$1),0),3)</f>
        <v>#N/A</v>
      </c>
    </row>
    <row r="14" spans="1:15" x14ac:dyDescent="0.25">
      <c r="A14" s="9">
        <v>80</v>
      </c>
      <c r="B14" s="6" t="s">
        <v>631</v>
      </c>
      <c r="C14" s="6">
        <v>9</v>
      </c>
      <c r="D14" s="24"/>
      <c r="E14" s="9">
        <v>149</v>
      </c>
      <c r="F14">
        <f t="array" ref="F14">INDEX($A$1:$C$621,MATCH(1,($A$1:$A$621=$E14)*($B$1:$B$621=F$1),0),3)</f>
        <v>3</v>
      </c>
      <c r="G14">
        <f t="array" ref="G14">INDEX($A$1:$C$621,MATCH(1,($A$1:$A$621=$E14)*($B$1:$B$621=G$1),0),3)</f>
        <v>9</v>
      </c>
      <c r="H14">
        <f t="array" ref="H14">INDEX($A$1:$C$621,MATCH(1,($A$1:$A$621=$E14)*($B$1:$B$621=H$1),0),3)</f>
        <v>9</v>
      </c>
      <c r="I14">
        <f t="array" ref="I14">INDEX($A$1:$C$621,MATCH(1,($A$1:$A$621=$E14)*($B$1:$B$621=I$1),0),3)</f>
        <v>10.5</v>
      </c>
      <c r="J14">
        <f t="array" ref="J14">INDEX($A$1:$C$621,MATCH(1,($A$1:$A$621=$E14)*($B$1:$B$621=J$1),0),3)</f>
        <v>12</v>
      </c>
      <c r="K14" t="e">
        <f t="array" ref="K14">INDEX($A$1:$C$621,MATCH(1,($A$1:$A$621=$E14)*($B$1:$B$621=K$1),0),3)</f>
        <v>#N/A</v>
      </c>
      <c r="L14">
        <f t="array" ref="L14">INDEX($A$1:$C$621,MATCH(1,($A$1:$A$621=$E14)*($B$1:$B$621=L$1),0),3)</f>
        <v>7.5</v>
      </c>
      <c r="M14" t="e">
        <f t="array" ref="M14">INDEX($A$1:$C$621,MATCH(1,($A$1:$A$621=$E14)*($B$1:$B$621=M$1),0),3)</f>
        <v>#N/A</v>
      </c>
      <c r="N14" t="e">
        <f t="array" ref="N14">INDEX($A$1:$C$621,MATCH(1,($A$1:$A$621=$E14)*($B$1:$B$621=N$1),0),3)</f>
        <v>#N/A</v>
      </c>
      <c r="O14" t="e">
        <f t="array" ref="O14">INDEX($A$1:$C$621,MATCH(1,($A$1:$A$621=$E14)*($B$1:$B$621=O$1),0),3)</f>
        <v>#N/A</v>
      </c>
    </row>
    <row r="15" spans="1:15" x14ac:dyDescent="0.25">
      <c r="A15" s="9">
        <v>90</v>
      </c>
      <c r="B15" s="4" t="s">
        <v>629</v>
      </c>
      <c r="C15" s="4">
        <v>12</v>
      </c>
      <c r="D15" s="24"/>
      <c r="E15" s="9">
        <v>152</v>
      </c>
      <c r="F15">
        <f t="array" ref="F15">INDEX($A$1:$C$621,MATCH(1,($A$1:$A$621=$E15)*($B$1:$B$621=F$1),0),3)</f>
        <v>9</v>
      </c>
      <c r="G15">
        <f t="array" ref="G15">INDEX($A$1:$C$621,MATCH(1,($A$1:$A$621=$E15)*($B$1:$B$621=G$1),0),3)</f>
        <v>9</v>
      </c>
      <c r="H15">
        <f t="array" ref="H15">INDEX($A$1:$C$621,MATCH(1,($A$1:$A$621=$E15)*($B$1:$B$621=H$1),0),3)</f>
        <v>9</v>
      </c>
      <c r="I15">
        <f t="array" ref="I15">INDEX($A$1:$C$621,MATCH(1,($A$1:$A$621=$E15)*($B$1:$B$621=I$1),0),3)</f>
        <v>10.5</v>
      </c>
      <c r="J15">
        <f t="array" ref="J15">INDEX($A$1:$C$621,MATCH(1,($A$1:$A$621=$E15)*($B$1:$B$621=J$1),0),3)</f>
        <v>9</v>
      </c>
      <c r="K15">
        <f t="array" ref="K15">INDEX($A$1:$C$621,MATCH(1,($A$1:$A$621=$E15)*($B$1:$B$621=K$1),0),3)</f>
        <v>7.5</v>
      </c>
      <c r="L15">
        <f t="array" ref="L15">INDEX($A$1:$C$621,MATCH(1,($A$1:$A$621=$E15)*($B$1:$B$621=L$1),0),3)</f>
        <v>12</v>
      </c>
      <c r="M15" t="e">
        <f t="array" ref="M15">INDEX($A$1:$C$621,MATCH(1,($A$1:$A$621=$E15)*($B$1:$B$621=M$1),0),3)</f>
        <v>#N/A</v>
      </c>
      <c r="N15" t="e">
        <f t="array" ref="N15">INDEX($A$1:$C$621,MATCH(1,($A$1:$A$621=$E15)*($B$1:$B$621=N$1),0),3)</f>
        <v>#N/A</v>
      </c>
      <c r="O15" t="e">
        <f t="array" ref="O15">INDEX($A$1:$C$621,MATCH(1,($A$1:$A$621=$E15)*($B$1:$B$621=O$1),0),3)</f>
        <v>#N/A</v>
      </c>
    </row>
    <row r="16" spans="1:15" x14ac:dyDescent="0.25">
      <c r="A16" s="9">
        <v>92</v>
      </c>
      <c r="B16" s="6" t="s">
        <v>631</v>
      </c>
      <c r="C16" s="6">
        <v>7.5</v>
      </c>
      <c r="D16" s="24"/>
      <c r="E16" s="9">
        <v>158</v>
      </c>
      <c r="F16">
        <f t="array" ref="F16">INDEX($A$1:$C$621,MATCH(1,($A$1:$A$621=$E16)*($B$1:$B$621=F$1),0),3)</f>
        <v>7.5</v>
      </c>
      <c r="G16">
        <f t="array" ref="G16">INDEX($A$1:$C$621,MATCH(1,($A$1:$A$621=$E16)*($B$1:$B$621=G$1),0),3)</f>
        <v>9</v>
      </c>
      <c r="H16">
        <f t="array" ref="H16">INDEX($A$1:$C$621,MATCH(1,($A$1:$A$621=$E16)*($B$1:$B$621=H$1),0),3)</f>
        <v>12</v>
      </c>
      <c r="I16">
        <f t="array" ref="I16">INDEX($A$1:$C$621,MATCH(1,($A$1:$A$621=$E16)*($B$1:$B$621=I$1),0),3)</f>
        <v>9</v>
      </c>
      <c r="J16">
        <f t="array" ref="J16">INDEX($A$1:$C$621,MATCH(1,($A$1:$A$621=$E16)*($B$1:$B$621=J$1),0),3)</f>
        <v>12</v>
      </c>
      <c r="K16">
        <f t="array" ref="K16">INDEX($A$1:$C$621,MATCH(1,($A$1:$A$621=$E16)*($B$1:$B$621=K$1),0),3)</f>
        <v>9</v>
      </c>
      <c r="L16">
        <f t="array" ref="L16">INDEX($A$1:$C$621,MATCH(1,($A$1:$A$621=$E16)*($B$1:$B$621=L$1),0),3)</f>
        <v>10.5</v>
      </c>
      <c r="M16" t="e">
        <f t="array" ref="M16">INDEX($A$1:$C$621,MATCH(1,($A$1:$A$621=$E16)*($B$1:$B$621=M$1),0),3)</f>
        <v>#N/A</v>
      </c>
      <c r="N16" t="e">
        <f t="array" ref="N16">INDEX($A$1:$C$621,MATCH(1,($A$1:$A$621=$E16)*($B$1:$B$621=N$1),0),3)</f>
        <v>#N/A</v>
      </c>
      <c r="O16" t="e">
        <f t="array" ref="O16">INDEX($A$1:$C$621,MATCH(1,($A$1:$A$621=$E16)*($B$1:$B$621=O$1),0),3)</f>
        <v>#N/A</v>
      </c>
    </row>
    <row r="17" spans="1:15" x14ac:dyDescent="0.25">
      <c r="A17" s="9">
        <v>129</v>
      </c>
      <c r="B17" s="6" t="s">
        <v>631</v>
      </c>
      <c r="C17" s="6">
        <v>12</v>
      </c>
      <c r="D17" s="24"/>
      <c r="E17" s="9">
        <v>163</v>
      </c>
      <c r="F17">
        <f t="array" ref="F17">INDEX($A$1:$C$621,MATCH(1,($A$1:$A$621=$E17)*($B$1:$B$621=F$1),0),3)</f>
        <v>10.5</v>
      </c>
      <c r="G17">
        <f t="array" ref="G17">INDEX($A$1:$C$621,MATCH(1,($A$1:$A$621=$E17)*($B$1:$B$621=G$1),0),3)</f>
        <v>7.5</v>
      </c>
      <c r="H17">
        <f t="array" ref="H17">INDEX($A$1:$C$621,MATCH(1,($A$1:$A$621=$E17)*($B$1:$B$621=H$1),0),3)</f>
        <v>9</v>
      </c>
      <c r="I17">
        <f t="array" ref="I17">INDEX($A$1:$C$621,MATCH(1,($A$1:$A$621=$E17)*($B$1:$B$621=I$1),0),3)</f>
        <v>9</v>
      </c>
      <c r="J17">
        <f t="array" ref="J17">INDEX($A$1:$C$621,MATCH(1,($A$1:$A$621=$E17)*($B$1:$B$621=J$1),0),3)</f>
        <v>7.5</v>
      </c>
      <c r="K17">
        <f t="array" ref="K17">INDEX($A$1:$C$621,MATCH(1,($A$1:$A$621=$E17)*($B$1:$B$621=K$1),0),3)</f>
        <v>7.5</v>
      </c>
      <c r="L17">
        <f t="array" ref="L17">INDEX($A$1:$C$621,MATCH(1,($A$1:$A$621=$E17)*($B$1:$B$621=L$1),0),3)</f>
        <v>9</v>
      </c>
      <c r="M17" t="e">
        <f t="array" ref="M17">INDEX($A$1:$C$621,MATCH(1,($A$1:$A$621=$E17)*($B$1:$B$621=M$1),0),3)</f>
        <v>#N/A</v>
      </c>
      <c r="N17" t="e">
        <f t="array" ref="N17">INDEX($A$1:$C$621,MATCH(1,($A$1:$A$621=$E17)*($B$1:$B$621=N$1),0),3)</f>
        <v>#N/A</v>
      </c>
      <c r="O17" t="e">
        <f t="array" ref="O17">INDEX($A$1:$C$621,MATCH(1,($A$1:$A$621=$E17)*($B$1:$B$621=O$1),0),3)</f>
        <v>#N/A</v>
      </c>
    </row>
    <row r="18" spans="1:15" x14ac:dyDescent="0.25">
      <c r="A18" s="9">
        <v>138</v>
      </c>
      <c r="B18" s="6" t="s">
        <v>631</v>
      </c>
      <c r="C18" s="6">
        <v>6</v>
      </c>
      <c r="D18" s="24"/>
      <c r="E18" s="9">
        <v>166</v>
      </c>
      <c r="F18">
        <f t="array" ref="F18">INDEX($A$1:$C$621,MATCH(1,($A$1:$A$621=$E18)*($B$1:$B$621=F$1),0),3)</f>
        <v>7.5</v>
      </c>
      <c r="G18">
        <f t="array" ref="G18">INDEX($A$1:$C$621,MATCH(1,($A$1:$A$621=$E18)*($B$1:$B$621=G$1),0),3)</f>
        <v>9</v>
      </c>
      <c r="H18">
        <f t="array" ref="H18">INDEX($A$1:$C$621,MATCH(1,($A$1:$A$621=$E18)*($B$1:$B$621=H$1),0),3)</f>
        <v>10.5</v>
      </c>
      <c r="I18">
        <f t="array" ref="I18">INDEX($A$1:$C$621,MATCH(1,($A$1:$A$621=$E18)*($B$1:$B$621=I$1),0),3)</f>
        <v>12</v>
      </c>
      <c r="J18">
        <f t="array" ref="J18">INDEX($A$1:$C$621,MATCH(1,($A$1:$A$621=$E18)*($B$1:$B$621=J$1),0),3)</f>
        <v>9</v>
      </c>
      <c r="K18">
        <f t="array" ref="K18">INDEX($A$1:$C$621,MATCH(1,($A$1:$A$621=$E18)*($B$1:$B$621=K$1),0),3)</f>
        <v>7.5</v>
      </c>
      <c r="L18">
        <f t="array" ref="L18">INDEX($A$1:$C$621,MATCH(1,($A$1:$A$621=$E18)*($B$1:$B$621=L$1),0),3)</f>
        <v>9</v>
      </c>
      <c r="M18" t="e">
        <f t="array" ref="M18">INDEX($A$1:$C$621,MATCH(1,($A$1:$A$621=$E18)*($B$1:$B$621=M$1),0),3)</f>
        <v>#N/A</v>
      </c>
      <c r="N18" t="e">
        <f t="array" ref="N18">INDEX($A$1:$C$621,MATCH(1,($A$1:$A$621=$E18)*($B$1:$B$621=N$1),0),3)</f>
        <v>#N/A</v>
      </c>
      <c r="O18" t="e">
        <f t="array" ref="O18">INDEX($A$1:$C$621,MATCH(1,($A$1:$A$621=$E18)*($B$1:$B$621=O$1),0),3)</f>
        <v>#N/A</v>
      </c>
    </row>
    <row r="19" spans="1:15" x14ac:dyDescent="0.25">
      <c r="A19" s="9">
        <v>145</v>
      </c>
      <c r="B19" s="6" t="s">
        <v>631</v>
      </c>
      <c r="C19" s="6">
        <v>9</v>
      </c>
      <c r="D19" s="24"/>
      <c r="E19" s="9">
        <v>169</v>
      </c>
      <c r="F19">
        <f t="array" ref="F19">INDEX($A$1:$C$621,MATCH(1,($A$1:$A$621=$E19)*($B$1:$B$621=F$1),0),3)</f>
        <v>12</v>
      </c>
      <c r="G19">
        <f t="array" ref="G19">INDEX($A$1:$C$621,MATCH(1,($A$1:$A$621=$E19)*($B$1:$B$621=G$1),0),3)</f>
        <v>12</v>
      </c>
      <c r="H19">
        <f t="array" ref="H19">INDEX($A$1:$C$621,MATCH(1,($A$1:$A$621=$E19)*($B$1:$B$621=H$1),0),3)</f>
        <v>12</v>
      </c>
      <c r="I19">
        <f t="array" ref="I19">INDEX($A$1:$C$621,MATCH(1,($A$1:$A$621=$E19)*($B$1:$B$621=I$1),0),3)</f>
        <v>10.5</v>
      </c>
      <c r="J19">
        <f t="array" ref="J19">INDEX($A$1:$C$621,MATCH(1,($A$1:$A$621=$E19)*($B$1:$B$621=J$1),0),3)</f>
        <v>12</v>
      </c>
      <c r="K19">
        <f t="array" ref="K19">INDEX($A$1:$C$621,MATCH(1,($A$1:$A$621=$E19)*($B$1:$B$621=K$1),0),3)</f>
        <v>12</v>
      </c>
      <c r="L19">
        <f t="array" ref="L19">INDEX($A$1:$C$621,MATCH(1,($A$1:$A$621=$E19)*($B$1:$B$621=L$1),0),3)</f>
        <v>12</v>
      </c>
      <c r="M19" t="e">
        <f t="array" ref="M19">INDEX($A$1:$C$621,MATCH(1,($A$1:$A$621=$E19)*($B$1:$B$621=M$1),0),3)</f>
        <v>#N/A</v>
      </c>
      <c r="N19" t="e">
        <f t="array" ref="N19">INDEX($A$1:$C$621,MATCH(1,($A$1:$A$621=$E19)*($B$1:$B$621=N$1),0),3)</f>
        <v>#N/A</v>
      </c>
      <c r="O19" t="e">
        <f t="array" ref="O19">INDEX($A$1:$C$621,MATCH(1,($A$1:$A$621=$E19)*($B$1:$B$621=O$1),0),3)</f>
        <v>#N/A</v>
      </c>
    </row>
    <row r="20" spans="1:15" x14ac:dyDescent="0.25">
      <c r="A20" s="9">
        <v>149</v>
      </c>
      <c r="B20" s="6" t="s">
        <v>632</v>
      </c>
      <c r="C20" s="6">
        <v>9</v>
      </c>
      <c r="D20" s="24"/>
      <c r="E20" s="9">
        <v>176</v>
      </c>
      <c r="F20">
        <f t="array" ref="F20">INDEX($A$1:$C$621,MATCH(1,($A$1:$A$621=$E20)*($B$1:$B$621=F$1),0),3)</f>
        <v>9</v>
      </c>
      <c r="G20">
        <f t="array" ref="G20">INDEX($A$1:$C$621,MATCH(1,($A$1:$A$621=$E20)*($B$1:$B$621=G$1),0),3)</f>
        <v>10.5</v>
      </c>
      <c r="H20">
        <f t="array" ref="H20">INDEX($A$1:$C$621,MATCH(1,($A$1:$A$621=$E20)*($B$1:$B$621=H$1),0),3)</f>
        <v>7.5</v>
      </c>
      <c r="I20">
        <f t="array" ref="I20">INDEX($A$1:$C$621,MATCH(1,($A$1:$A$621=$E20)*($B$1:$B$621=I$1),0),3)</f>
        <v>9</v>
      </c>
      <c r="J20">
        <f t="array" ref="J20">INDEX($A$1:$C$621,MATCH(1,($A$1:$A$621=$E20)*($B$1:$B$621=J$1),0),3)</f>
        <v>10.5</v>
      </c>
      <c r="K20">
        <f t="array" ref="K20">INDEX($A$1:$C$621,MATCH(1,($A$1:$A$621=$E20)*($B$1:$B$621=K$1),0),3)</f>
        <v>6</v>
      </c>
      <c r="L20">
        <f t="array" ref="L20">INDEX($A$1:$C$621,MATCH(1,($A$1:$A$621=$E20)*($B$1:$B$621=L$1),0),3)</f>
        <v>10.5</v>
      </c>
      <c r="M20" t="e">
        <f t="array" ref="M20">INDEX($A$1:$C$621,MATCH(1,($A$1:$A$621=$E20)*($B$1:$B$621=M$1),0),3)</f>
        <v>#N/A</v>
      </c>
      <c r="N20" t="e">
        <f t="array" ref="N20">INDEX($A$1:$C$621,MATCH(1,($A$1:$A$621=$E20)*($B$1:$B$621=N$1),0),3)</f>
        <v>#N/A</v>
      </c>
      <c r="O20" t="e">
        <f t="array" ref="O20">INDEX($A$1:$C$621,MATCH(1,($A$1:$A$621=$E20)*($B$1:$B$621=O$1),0),3)</f>
        <v>#N/A</v>
      </c>
    </row>
    <row r="21" spans="1:15" x14ac:dyDescent="0.25">
      <c r="A21" s="9">
        <v>152</v>
      </c>
      <c r="B21" s="6" t="s">
        <v>631</v>
      </c>
      <c r="C21" s="6">
        <v>9</v>
      </c>
      <c r="D21" s="24"/>
      <c r="E21" s="9">
        <v>192</v>
      </c>
      <c r="F21">
        <f t="array" ref="F21">INDEX($A$1:$C$621,MATCH(1,($A$1:$A$621=$E21)*($B$1:$B$621=F$1),0),3)</f>
        <v>6</v>
      </c>
      <c r="G21">
        <f t="array" ref="G21">INDEX($A$1:$C$621,MATCH(1,($A$1:$A$621=$E21)*($B$1:$B$621=G$1),0),3)</f>
        <v>7.5</v>
      </c>
      <c r="H21">
        <f t="array" ref="H21">INDEX($A$1:$C$621,MATCH(1,($A$1:$A$621=$E21)*($B$1:$B$621=H$1),0),3)</f>
        <v>12</v>
      </c>
      <c r="I21">
        <f t="array" ref="I21">INDEX($A$1:$C$621,MATCH(1,($A$1:$A$621=$E21)*($B$1:$B$621=I$1),0),3)</f>
        <v>10.5</v>
      </c>
      <c r="J21">
        <f t="array" ref="J21">INDEX($A$1:$C$621,MATCH(1,($A$1:$A$621=$E21)*($B$1:$B$621=J$1),0),3)</f>
        <v>12</v>
      </c>
      <c r="K21">
        <f t="array" ref="K21">INDEX($A$1:$C$621,MATCH(1,($A$1:$A$621=$E21)*($B$1:$B$621=K$1),0),3)</f>
        <v>6</v>
      </c>
      <c r="L21">
        <f t="array" ref="L21">INDEX($A$1:$C$621,MATCH(1,($A$1:$A$621=$E21)*($B$1:$B$621=L$1),0),3)</f>
        <v>9</v>
      </c>
      <c r="M21" t="e">
        <f t="array" ref="M21">INDEX($A$1:$C$621,MATCH(1,($A$1:$A$621=$E21)*($B$1:$B$621=M$1),0),3)</f>
        <v>#N/A</v>
      </c>
      <c r="N21" t="e">
        <f t="array" ref="N21">INDEX($A$1:$C$621,MATCH(1,($A$1:$A$621=$E21)*($B$1:$B$621=N$1),0),3)</f>
        <v>#N/A</v>
      </c>
      <c r="O21" t="e">
        <f t="array" ref="O21">INDEX($A$1:$C$621,MATCH(1,($A$1:$A$621=$E21)*($B$1:$B$621=O$1),0),3)</f>
        <v>#N/A</v>
      </c>
    </row>
    <row r="22" spans="1:15" x14ac:dyDescent="0.25">
      <c r="A22" s="9">
        <v>158</v>
      </c>
      <c r="B22" s="6" t="s">
        <v>631</v>
      </c>
      <c r="C22" s="6">
        <v>12</v>
      </c>
      <c r="D22" s="24"/>
      <c r="E22" s="9">
        <v>213</v>
      </c>
      <c r="F22">
        <f t="array" ref="F22">INDEX($A$1:$C$621,MATCH(1,($A$1:$A$621=$E22)*($B$1:$B$621=F$1),0),3)</f>
        <v>7.5</v>
      </c>
      <c r="G22">
        <f t="array" ref="G22">INDEX($A$1:$C$621,MATCH(1,($A$1:$A$621=$E22)*($B$1:$B$621=G$1),0),3)</f>
        <v>9</v>
      </c>
      <c r="H22">
        <f t="array" ref="H22">INDEX($A$1:$C$621,MATCH(1,($A$1:$A$621=$E22)*($B$1:$B$621=H$1),0),3)</f>
        <v>12</v>
      </c>
      <c r="I22">
        <f t="array" ref="I22">INDEX($A$1:$C$621,MATCH(1,($A$1:$A$621=$E22)*($B$1:$B$621=I$1),0),3)</f>
        <v>10.5</v>
      </c>
      <c r="J22">
        <f t="array" ref="J22">INDEX($A$1:$C$621,MATCH(1,($A$1:$A$621=$E22)*($B$1:$B$621=J$1),0),3)</f>
        <v>12</v>
      </c>
      <c r="K22">
        <f t="array" ref="K22">INDEX($A$1:$C$621,MATCH(1,($A$1:$A$621=$E22)*($B$1:$B$621=K$1),0),3)</f>
        <v>12</v>
      </c>
      <c r="L22">
        <f t="array" ref="L22">INDEX($A$1:$C$621,MATCH(1,($A$1:$A$621=$E22)*($B$1:$B$621=L$1),0),3)</f>
        <v>12</v>
      </c>
      <c r="M22" t="e">
        <f t="array" ref="M22">INDEX($A$1:$C$621,MATCH(1,($A$1:$A$621=$E22)*($B$1:$B$621=M$1),0),3)</f>
        <v>#N/A</v>
      </c>
      <c r="N22" t="e">
        <f t="array" ref="N22">INDEX($A$1:$C$621,MATCH(1,($A$1:$A$621=$E22)*($B$1:$B$621=N$1),0),3)</f>
        <v>#N/A</v>
      </c>
      <c r="O22" t="e">
        <f t="array" ref="O22">INDEX($A$1:$C$621,MATCH(1,($A$1:$A$621=$E22)*($B$1:$B$621=O$1),0),3)</f>
        <v>#N/A</v>
      </c>
    </row>
    <row r="23" spans="1:15" x14ac:dyDescent="0.25">
      <c r="A23" s="9">
        <v>163</v>
      </c>
      <c r="B23" s="6" t="s">
        <v>631</v>
      </c>
      <c r="C23" s="6">
        <v>7.5</v>
      </c>
      <c r="D23" s="24"/>
      <c r="E23" s="9">
        <v>235</v>
      </c>
      <c r="F23">
        <f t="array" ref="F23">INDEX($A$1:$C$621,MATCH(1,($A$1:$A$621=$E23)*($B$1:$B$621=F$1),0),3)</f>
        <v>6</v>
      </c>
      <c r="G23">
        <f t="array" ref="G23">INDEX($A$1:$C$621,MATCH(1,($A$1:$A$621=$E23)*($B$1:$B$621=G$1),0),3)</f>
        <v>7.5</v>
      </c>
      <c r="H23">
        <f t="array" ref="H23">INDEX($A$1:$C$621,MATCH(1,($A$1:$A$621=$E23)*($B$1:$B$621=H$1),0),3)</f>
        <v>9</v>
      </c>
      <c r="I23">
        <f t="array" ref="I23">INDEX($A$1:$C$621,MATCH(1,($A$1:$A$621=$E23)*($B$1:$B$621=I$1),0),3)</f>
        <v>9</v>
      </c>
      <c r="J23">
        <f t="array" ref="J23">INDEX($A$1:$C$621,MATCH(1,($A$1:$A$621=$E23)*($B$1:$B$621=J$1),0),3)</f>
        <v>9</v>
      </c>
      <c r="K23">
        <f t="array" ref="K23">INDEX($A$1:$C$621,MATCH(1,($A$1:$A$621=$E23)*($B$1:$B$621=K$1),0),3)</f>
        <v>7.5</v>
      </c>
      <c r="L23">
        <f t="array" ref="L23">INDEX($A$1:$C$621,MATCH(1,($A$1:$A$621=$E23)*($B$1:$B$621=L$1),0),3)</f>
        <v>9</v>
      </c>
      <c r="M23" t="e">
        <f t="array" ref="M23">INDEX($A$1:$C$621,MATCH(1,($A$1:$A$621=$E23)*($B$1:$B$621=M$1),0),3)</f>
        <v>#N/A</v>
      </c>
      <c r="N23" t="e">
        <f t="array" ref="N23">INDEX($A$1:$C$621,MATCH(1,($A$1:$A$621=$E23)*($B$1:$B$621=N$1),0),3)</f>
        <v>#N/A</v>
      </c>
      <c r="O23" t="e">
        <f t="array" ref="O23">INDEX($A$1:$C$621,MATCH(1,($A$1:$A$621=$E23)*($B$1:$B$621=O$1),0),3)</f>
        <v>#N/A</v>
      </c>
    </row>
    <row r="24" spans="1:15" x14ac:dyDescent="0.25">
      <c r="A24" s="9">
        <v>166</v>
      </c>
      <c r="B24" s="6" t="s">
        <v>631</v>
      </c>
      <c r="C24" s="6">
        <v>9</v>
      </c>
      <c r="D24" s="24"/>
      <c r="E24" s="9">
        <v>250</v>
      </c>
      <c r="F24">
        <f t="array" ref="F24">INDEX($A$1:$C$621,MATCH(1,($A$1:$A$621=$E24)*($B$1:$B$621=F$1),0),3)</f>
        <v>7.5</v>
      </c>
      <c r="G24">
        <f t="array" ref="G24">INDEX($A$1:$C$621,MATCH(1,($A$1:$A$621=$E24)*($B$1:$B$621=G$1),0),3)</f>
        <v>12</v>
      </c>
      <c r="H24">
        <f t="array" ref="H24">INDEX($A$1:$C$621,MATCH(1,($A$1:$A$621=$E24)*($B$1:$B$621=H$1),0),3)</f>
        <v>12</v>
      </c>
      <c r="I24">
        <f t="array" ref="I24">INDEX($A$1:$C$621,MATCH(1,($A$1:$A$621=$E24)*($B$1:$B$621=I$1),0),3)</f>
        <v>9</v>
      </c>
      <c r="J24">
        <f t="array" ref="J24">INDEX($A$1:$C$621,MATCH(1,($A$1:$A$621=$E24)*($B$1:$B$621=J$1),0),3)</f>
        <v>12</v>
      </c>
      <c r="K24">
        <f t="array" ref="K24">INDEX($A$1:$C$621,MATCH(1,($A$1:$A$621=$E24)*($B$1:$B$621=K$1),0),3)</f>
        <v>9</v>
      </c>
      <c r="L24">
        <f t="array" ref="L24">INDEX($A$1:$C$621,MATCH(1,($A$1:$A$621=$E24)*($B$1:$B$621=L$1),0),3)</f>
        <v>10.5</v>
      </c>
      <c r="M24" t="e">
        <f t="array" ref="M24">INDEX($A$1:$C$621,MATCH(1,($A$1:$A$621=$E24)*($B$1:$B$621=M$1),0),3)</f>
        <v>#N/A</v>
      </c>
      <c r="N24" t="e">
        <f t="array" ref="N24">INDEX($A$1:$C$621,MATCH(1,($A$1:$A$621=$E24)*($B$1:$B$621=N$1),0),3)</f>
        <v>#N/A</v>
      </c>
      <c r="O24" t="e">
        <f t="array" ref="O24">INDEX($A$1:$C$621,MATCH(1,($A$1:$A$621=$E24)*($B$1:$B$621=O$1),0),3)</f>
        <v>#N/A</v>
      </c>
    </row>
    <row r="25" spans="1:15" x14ac:dyDescent="0.25">
      <c r="A25" s="9">
        <v>169</v>
      </c>
      <c r="B25" s="6" t="s">
        <v>631</v>
      </c>
      <c r="C25" s="6">
        <v>12</v>
      </c>
      <c r="D25" s="24"/>
      <c r="E25" s="9">
        <v>257</v>
      </c>
      <c r="F25">
        <f t="array" ref="F25">INDEX($A$1:$C$621,MATCH(1,($A$1:$A$621=$E25)*($B$1:$B$621=F$1),0),3)</f>
        <v>9</v>
      </c>
      <c r="G25">
        <f t="array" ref="G25">INDEX($A$1:$C$621,MATCH(1,($A$1:$A$621=$E25)*($B$1:$B$621=G$1),0),3)</f>
        <v>12</v>
      </c>
      <c r="H25">
        <f t="array" ref="H25">INDEX($A$1:$C$621,MATCH(1,($A$1:$A$621=$E25)*($B$1:$B$621=H$1),0),3)</f>
        <v>10.5</v>
      </c>
      <c r="I25">
        <f t="array" ref="I25">INDEX($A$1:$C$621,MATCH(1,($A$1:$A$621=$E25)*($B$1:$B$621=I$1),0),3)</f>
        <v>9</v>
      </c>
      <c r="J25">
        <f t="array" ref="J25">INDEX($A$1:$C$621,MATCH(1,($A$1:$A$621=$E25)*($B$1:$B$621=J$1),0),3)</f>
        <v>12</v>
      </c>
      <c r="K25">
        <f t="array" ref="K25">INDEX($A$1:$C$621,MATCH(1,($A$1:$A$621=$E25)*($B$1:$B$621=K$1),0),3)</f>
        <v>10.5</v>
      </c>
      <c r="L25">
        <f t="array" ref="L25">INDEX($A$1:$C$621,MATCH(1,($A$1:$A$621=$E25)*($B$1:$B$621=L$1),0),3)</f>
        <v>10.5</v>
      </c>
      <c r="M25" t="e">
        <f t="array" ref="M25">INDEX($A$1:$C$621,MATCH(1,($A$1:$A$621=$E25)*($B$1:$B$621=M$1),0),3)</f>
        <v>#N/A</v>
      </c>
      <c r="N25" t="e">
        <f t="array" ref="N25">INDEX($A$1:$C$621,MATCH(1,($A$1:$A$621=$E25)*($B$1:$B$621=N$1),0),3)</f>
        <v>#N/A</v>
      </c>
      <c r="O25" t="e">
        <f t="array" ref="O25">INDEX($A$1:$C$621,MATCH(1,($A$1:$A$621=$E25)*($B$1:$B$621=O$1),0),3)</f>
        <v>#N/A</v>
      </c>
    </row>
    <row r="26" spans="1:15" x14ac:dyDescent="0.25">
      <c r="A26" s="9">
        <v>176</v>
      </c>
      <c r="B26" s="6" t="s">
        <v>631</v>
      </c>
      <c r="C26" s="6">
        <v>10.5</v>
      </c>
      <c r="D26" s="24"/>
      <c r="E26" s="9">
        <v>258</v>
      </c>
      <c r="F26">
        <f t="array" ref="F26">INDEX($A$1:$C$621,MATCH(1,($A$1:$A$621=$E26)*($B$1:$B$621=F$1),0),3)</f>
        <v>6</v>
      </c>
      <c r="G26">
        <f t="array" ref="G26">INDEX($A$1:$C$621,MATCH(1,($A$1:$A$621=$E26)*($B$1:$B$621=G$1),0),3)</f>
        <v>7.5</v>
      </c>
      <c r="H26">
        <f t="array" ref="H26">INDEX($A$1:$C$621,MATCH(1,($A$1:$A$621=$E26)*($B$1:$B$621=H$1),0),3)</f>
        <v>10.5</v>
      </c>
      <c r="I26">
        <f t="array" ref="I26">INDEX($A$1:$C$621,MATCH(1,($A$1:$A$621=$E26)*($B$1:$B$621=I$1),0),3)</f>
        <v>9</v>
      </c>
      <c r="J26">
        <f t="array" ref="J26">INDEX($A$1:$C$621,MATCH(1,($A$1:$A$621=$E26)*($B$1:$B$621=J$1),0),3)</f>
        <v>10.5</v>
      </c>
      <c r="K26">
        <f t="array" ref="K26">INDEX($A$1:$C$621,MATCH(1,($A$1:$A$621=$E26)*($B$1:$B$621=K$1),0),3)</f>
        <v>7.5</v>
      </c>
      <c r="L26">
        <f t="array" ref="L26">INDEX($A$1:$C$621,MATCH(1,($A$1:$A$621=$E26)*($B$1:$B$621=L$1),0),3)</f>
        <v>10.5</v>
      </c>
      <c r="M26" t="e">
        <f t="array" ref="M26">INDEX($A$1:$C$621,MATCH(1,($A$1:$A$621=$E26)*($B$1:$B$621=M$1),0),3)</f>
        <v>#N/A</v>
      </c>
      <c r="N26" t="e">
        <f t="array" ref="N26">INDEX($A$1:$C$621,MATCH(1,($A$1:$A$621=$E26)*($B$1:$B$621=N$1),0),3)</f>
        <v>#N/A</v>
      </c>
      <c r="O26" t="e">
        <f t="array" ref="O26">INDEX($A$1:$C$621,MATCH(1,($A$1:$A$621=$E26)*($B$1:$B$621=O$1),0),3)</f>
        <v>#N/A</v>
      </c>
    </row>
    <row r="27" spans="1:15" x14ac:dyDescent="0.25">
      <c r="A27" s="9">
        <v>192</v>
      </c>
      <c r="B27" s="6" t="s">
        <v>631</v>
      </c>
      <c r="C27" s="6">
        <v>12</v>
      </c>
      <c r="D27" s="24"/>
      <c r="E27" s="9">
        <v>259</v>
      </c>
      <c r="F27">
        <f t="array" ref="F27">INDEX($A$1:$C$621,MATCH(1,($A$1:$A$621=$E27)*($B$1:$B$621=F$1),0),3)</f>
        <v>9</v>
      </c>
      <c r="G27">
        <f t="array" ref="G27">INDEX($A$1:$C$621,MATCH(1,($A$1:$A$621=$E27)*($B$1:$B$621=G$1),0),3)</f>
        <v>10.5</v>
      </c>
      <c r="H27">
        <f t="array" ref="H27">INDEX($A$1:$C$621,MATCH(1,($A$1:$A$621=$E27)*($B$1:$B$621=H$1),0),3)</f>
        <v>10.5</v>
      </c>
      <c r="I27">
        <f t="array" ref="I27">INDEX($A$1:$C$621,MATCH(1,($A$1:$A$621=$E27)*($B$1:$B$621=I$1),0),3)</f>
        <v>9</v>
      </c>
      <c r="J27">
        <f t="array" ref="J27">INDEX($A$1:$C$621,MATCH(1,($A$1:$A$621=$E27)*($B$1:$B$621=J$1),0),3)</f>
        <v>12</v>
      </c>
      <c r="K27">
        <f t="array" ref="K27">INDEX($A$1:$C$621,MATCH(1,($A$1:$A$621=$E27)*($B$1:$B$621=K$1),0),3)</f>
        <v>9</v>
      </c>
      <c r="L27">
        <f t="array" ref="L27">INDEX($A$1:$C$621,MATCH(1,($A$1:$A$621=$E27)*($B$1:$B$621=L$1),0),3)</f>
        <v>9</v>
      </c>
      <c r="M27" t="e">
        <f t="array" ref="M27">INDEX($A$1:$C$621,MATCH(1,($A$1:$A$621=$E27)*($B$1:$B$621=M$1),0),3)</f>
        <v>#N/A</v>
      </c>
      <c r="N27" t="e">
        <f t="array" ref="N27">INDEX($A$1:$C$621,MATCH(1,($A$1:$A$621=$E27)*($B$1:$B$621=N$1),0),3)</f>
        <v>#N/A</v>
      </c>
      <c r="O27" t="e">
        <f t="array" ref="O27">INDEX($A$1:$C$621,MATCH(1,($A$1:$A$621=$E27)*($B$1:$B$621=O$1),0),3)</f>
        <v>#N/A</v>
      </c>
    </row>
    <row r="28" spans="1:15" x14ac:dyDescent="0.25">
      <c r="A28" s="9">
        <v>213</v>
      </c>
      <c r="B28" s="6" t="s">
        <v>631</v>
      </c>
      <c r="C28" s="6">
        <v>12</v>
      </c>
      <c r="D28" s="24"/>
      <c r="E28" s="9">
        <v>268</v>
      </c>
      <c r="F28">
        <f t="array" ref="F28">INDEX($A$1:$C$621,MATCH(1,($A$1:$A$621=$E28)*($B$1:$B$621=F$1),0),3)</f>
        <v>3</v>
      </c>
      <c r="G28">
        <f t="array" ref="G28">INDEX($A$1:$C$621,MATCH(1,($A$1:$A$621=$E28)*($B$1:$B$621=G$1),0),3)</f>
        <v>3</v>
      </c>
      <c r="H28">
        <f t="array" ref="H28">INDEX($A$1:$C$621,MATCH(1,($A$1:$A$621=$E28)*($B$1:$B$621=H$1),0),3)</f>
        <v>7.5</v>
      </c>
      <c r="I28">
        <f t="array" ref="I28">INDEX($A$1:$C$621,MATCH(1,($A$1:$A$621=$E28)*($B$1:$B$621=I$1),0),3)</f>
        <v>9</v>
      </c>
      <c r="J28">
        <f t="array" ref="J28">INDEX($A$1:$C$621,MATCH(1,($A$1:$A$621=$E28)*($B$1:$B$621=J$1),0),3)</f>
        <v>7.5</v>
      </c>
      <c r="K28">
        <f t="array" ref="K28">INDEX($A$1:$C$621,MATCH(1,($A$1:$A$621=$E28)*($B$1:$B$621=K$1),0),3)</f>
        <v>6</v>
      </c>
      <c r="L28">
        <f t="array" ref="L28">INDEX($A$1:$C$621,MATCH(1,($A$1:$A$621=$E28)*($B$1:$B$621=L$1),0),3)</f>
        <v>6</v>
      </c>
      <c r="M28" t="e">
        <f t="array" ref="M28">INDEX($A$1:$C$621,MATCH(1,($A$1:$A$621=$E28)*($B$1:$B$621=M$1),0),3)</f>
        <v>#N/A</v>
      </c>
      <c r="N28" t="e">
        <f t="array" ref="N28">INDEX($A$1:$C$621,MATCH(1,($A$1:$A$621=$E28)*($B$1:$B$621=N$1),0),3)</f>
        <v>#N/A</v>
      </c>
      <c r="O28" t="e">
        <f t="array" ref="O28">INDEX($A$1:$C$621,MATCH(1,($A$1:$A$621=$E28)*($B$1:$B$621=O$1),0),3)</f>
        <v>#N/A</v>
      </c>
    </row>
    <row r="29" spans="1:15" x14ac:dyDescent="0.25">
      <c r="A29" s="9">
        <v>235</v>
      </c>
      <c r="B29" s="6" t="s">
        <v>631</v>
      </c>
      <c r="C29" s="6">
        <v>9</v>
      </c>
      <c r="D29" s="24"/>
      <c r="E29" s="9">
        <v>272</v>
      </c>
      <c r="F29">
        <f t="array" ref="F29">INDEX($A$1:$C$621,MATCH(1,($A$1:$A$621=$E29)*($B$1:$B$621=F$1),0),3)</f>
        <v>7.5</v>
      </c>
      <c r="G29">
        <f t="array" ref="G29">INDEX($A$1:$C$621,MATCH(1,($A$1:$A$621=$E29)*($B$1:$B$621=G$1),0),3)</f>
        <v>7.5</v>
      </c>
      <c r="H29">
        <f t="array" ref="H29">INDEX($A$1:$C$621,MATCH(1,($A$1:$A$621=$E29)*($B$1:$B$621=H$1),0),3)</f>
        <v>9</v>
      </c>
      <c r="I29">
        <f t="array" ref="I29">INDEX($A$1:$C$621,MATCH(1,($A$1:$A$621=$E29)*($B$1:$B$621=I$1),0),3)</f>
        <v>12</v>
      </c>
      <c r="J29">
        <f t="array" ref="J29">INDEX($A$1:$C$621,MATCH(1,($A$1:$A$621=$E29)*($B$1:$B$621=J$1),0),3)</f>
        <v>10.5</v>
      </c>
      <c r="K29">
        <f t="array" ref="K29">INDEX($A$1:$C$621,MATCH(1,($A$1:$A$621=$E29)*($B$1:$B$621=K$1),0),3)</f>
        <v>6</v>
      </c>
      <c r="L29">
        <f t="array" ref="L29">INDEX($A$1:$C$621,MATCH(1,($A$1:$A$621=$E29)*($B$1:$B$621=L$1),0),3)</f>
        <v>7.5</v>
      </c>
      <c r="M29" t="e">
        <f t="array" ref="M29">INDEX($A$1:$C$621,MATCH(1,($A$1:$A$621=$E29)*($B$1:$B$621=M$1),0),3)</f>
        <v>#N/A</v>
      </c>
      <c r="N29" t="e">
        <f t="array" ref="N29">INDEX($A$1:$C$621,MATCH(1,($A$1:$A$621=$E29)*($B$1:$B$621=N$1),0),3)</f>
        <v>#N/A</v>
      </c>
      <c r="O29" t="e">
        <f t="array" ref="O29">INDEX($A$1:$C$621,MATCH(1,($A$1:$A$621=$E29)*($B$1:$B$621=O$1),0),3)</f>
        <v>#N/A</v>
      </c>
    </row>
    <row r="30" spans="1:15" x14ac:dyDescent="0.25">
      <c r="A30" s="9">
        <v>250</v>
      </c>
      <c r="B30" s="6" t="s">
        <v>631</v>
      </c>
      <c r="C30" s="6">
        <v>12</v>
      </c>
      <c r="D30" s="24"/>
      <c r="E30" s="9">
        <v>287</v>
      </c>
      <c r="F30">
        <f t="array" ref="F30">INDEX($A$1:$C$621,MATCH(1,($A$1:$A$621=$E30)*($B$1:$B$621=F$1),0),3)</f>
        <v>10.5</v>
      </c>
      <c r="G30">
        <f t="array" ref="G30">INDEX($A$1:$C$621,MATCH(1,($A$1:$A$621=$E30)*($B$1:$B$621=G$1),0),3)</f>
        <v>9</v>
      </c>
      <c r="H30">
        <f t="array" ref="H30">INDEX($A$1:$C$621,MATCH(1,($A$1:$A$621=$E30)*($B$1:$B$621=H$1),0),3)</f>
        <v>12</v>
      </c>
      <c r="I30">
        <f t="array" ref="I30">INDEX($A$1:$C$621,MATCH(1,($A$1:$A$621=$E30)*($B$1:$B$621=I$1),0),3)</f>
        <v>12</v>
      </c>
      <c r="J30">
        <f t="array" ref="J30">INDEX($A$1:$C$621,MATCH(1,($A$1:$A$621=$E30)*($B$1:$B$621=J$1),0),3)</f>
        <v>12</v>
      </c>
      <c r="K30">
        <f t="array" ref="K30">INDEX($A$1:$C$621,MATCH(1,($A$1:$A$621=$E30)*($B$1:$B$621=K$1),0),3)</f>
        <v>12</v>
      </c>
      <c r="L30">
        <f t="array" ref="L30">INDEX($A$1:$C$621,MATCH(1,($A$1:$A$621=$E30)*($B$1:$B$621=L$1),0),3)</f>
        <v>12</v>
      </c>
      <c r="M30" t="e">
        <f t="array" ref="M30">INDEX($A$1:$C$621,MATCH(1,($A$1:$A$621=$E30)*($B$1:$B$621=M$1),0),3)</f>
        <v>#N/A</v>
      </c>
      <c r="N30" t="e">
        <f t="array" ref="N30">INDEX($A$1:$C$621,MATCH(1,($A$1:$A$621=$E30)*($B$1:$B$621=N$1),0),3)</f>
        <v>#N/A</v>
      </c>
      <c r="O30" t="e">
        <f t="array" ref="O30">INDEX($A$1:$C$621,MATCH(1,($A$1:$A$621=$E30)*($B$1:$B$621=O$1),0),3)</f>
        <v>#N/A</v>
      </c>
    </row>
    <row r="31" spans="1:15" x14ac:dyDescent="0.25">
      <c r="A31" s="9">
        <v>257</v>
      </c>
      <c r="B31" s="6" t="s">
        <v>631</v>
      </c>
      <c r="C31" s="6">
        <v>12</v>
      </c>
      <c r="D31" s="24"/>
      <c r="E31" s="9">
        <v>320</v>
      </c>
      <c r="F31">
        <f t="array" ref="F31">INDEX($A$1:$C$621,MATCH(1,($A$1:$A$621=$E31)*($B$1:$B$621=F$1),0),3)</f>
        <v>7.5</v>
      </c>
      <c r="G31">
        <f t="array" ref="G31">INDEX($A$1:$C$621,MATCH(1,($A$1:$A$621=$E31)*($B$1:$B$621=G$1),0),3)</f>
        <v>6</v>
      </c>
      <c r="H31">
        <f t="array" ref="H31">INDEX($A$1:$C$621,MATCH(1,($A$1:$A$621=$E31)*($B$1:$B$621=H$1),0),3)</f>
        <v>7.5</v>
      </c>
      <c r="I31">
        <f t="array" ref="I31">INDEX($A$1:$C$621,MATCH(1,($A$1:$A$621=$E31)*($B$1:$B$621=I$1),0),3)</f>
        <v>6</v>
      </c>
      <c r="J31">
        <f t="array" ref="J31">INDEX($A$1:$C$621,MATCH(1,($A$1:$A$621=$E31)*($B$1:$B$621=J$1),0),3)</f>
        <v>7.5</v>
      </c>
      <c r="K31">
        <f t="array" ref="K31">INDEX($A$1:$C$621,MATCH(1,($A$1:$A$621=$E31)*($B$1:$B$621=K$1),0),3)</f>
        <v>6</v>
      </c>
      <c r="L31">
        <f t="array" ref="L31">INDEX($A$1:$C$621,MATCH(1,($A$1:$A$621=$E31)*($B$1:$B$621=L$1),0),3)</f>
        <v>7.5</v>
      </c>
      <c r="M31" t="e">
        <f t="array" ref="M31">INDEX($A$1:$C$621,MATCH(1,($A$1:$A$621=$E31)*($B$1:$B$621=M$1),0),3)</f>
        <v>#N/A</v>
      </c>
      <c r="N31" t="e">
        <f t="array" ref="N31">INDEX($A$1:$C$621,MATCH(1,($A$1:$A$621=$E31)*($B$1:$B$621=N$1),0),3)</f>
        <v>#N/A</v>
      </c>
      <c r="O31" t="e">
        <f t="array" ref="O31">INDEX($A$1:$C$621,MATCH(1,($A$1:$A$621=$E31)*($B$1:$B$621=O$1),0),3)</f>
        <v>#N/A</v>
      </c>
    </row>
    <row r="32" spans="1:15" x14ac:dyDescent="0.25">
      <c r="A32" s="9">
        <v>258</v>
      </c>
      <c r="B32" s="6" t="s">
        <v>631</v>
      </c>
      <c r="C32" s="6">
        <v>10.5</v>
      </c>
      <c r="D32" s="24"/>
      <c r="E32" s="9">
        <v>329</v>
      </c>
      <c r="F32">
        <f t="array" ref="F32">INDEX($A$1:$C$621,MATCH(1,($A$1:$A$621=$E32)*($B$1:$B$621=F$1),0),3)</f>
        <v>3</v>
      </c>
      <c r="G32">
        <f t="array" ref="G32">INDEX($A$1:$C$621,MATCH(1,($A$1:$A$621=$E32)*($B$1:$B$621=G$1),0),3)</f>
        <v>6</v>
      </c>
      <c r="H32">
        <f t="array" ref="H32">INDEX($A$1:$C$621,MATCH(1,($A$1:$A$621=$E32)*($B$1:$B$621=H$1),0),3)</f>
        <v>7.5</v>
      </c>
      <c r="I32">
        <f t="array" ref="I32">INDEX($A$1:$C$621,MATCH(1,($A$1:$A$621=$E32)*($B$1:$B$621=I$1),0),3)</f>
        <v>6</v>
      </c>
      <c r="J32">
        <f t="array" ref="J32">INDEX($A$1:$C$621,MATCH(1,($A$1:$A$621=$E32)*($B$1:$B$621=J$1),0),3)</f>
        <v>7.5</v>
      </c>
      <c r="K32">
        <f t="array" ref="K32">INDEX($A$1:$C$621,MATCH(1,($A$1:$A$621=$E32)*($B$1:$B$621=K$1),0),3)</f>
        <v>6</v>
      </c>
      <c r="L32">
        <f t="array" ref="L32">INDEX($A$1:$C$621,MATCH(1,($A$1:$A$621=$E32)*($B$1:$B$621=L$1),0),3)</f>
        <v>7.5</v>
      </c>
      <c r="M32" t="e">
        <f t="array" ref="M32">INDEX($A$1:$C$621,MATCH(1,($A$1:$A$621=$E32)*($B$1:$B$621=M$1),0),3)</f>
        <v>#N/A</v>
      </c>
      <c r="N32" t="e">
        <f t="array" ref="N32">INDEX($A$1:$C$621,MATCH(1,($A$1:$A$621=$E32)*($B$1:$B$621=N$1),0),3)</f>
        <v>#N/A</v>
      </c>
      <c r="O32" t="e">
        <f t="array" ref="O32">INDEX($A$1:$C$621,MATCH(1,($A$1:$A$621=$E32)*($B$1:$B$621=O$1),0),3)</f>
        <v>#N/A</v>
      </c>
    </row>
    <row r="33" spans="1:15" x14ac:dyDescent="0.25">
      <c r="A33" s="9">
        <v>259</v>
      </c>
      <c r="B33" s="6" t="s">
        <v>631</v>
      </c>
      <c r="C33" s="6">
        <v>12</v>
      </c>
      <c r="D33" s="24"/>
      <c r="E33" s="9">
        <v>334</v>
      </c>
      <c r="F33">
        <f t="array" ref="F33">INDEX($A$1:$C$621,MATCH(1,($A$1:$A$621=$E33)*($B$1:$B$621=F$1),0),3)</f>
        <v>7.5</v>
      </c>
      <c r="G33">
        <f t="array" ref="G33">INDEX($A$1:$C$621,MATCH(1,($A$1:$A$621=$E33)*($B$1:$B$621=G$1),0),3)</f>
        <v>9</v>
      </c>
      <c r="H33">
        <f t="array" ref="H33">INDEX($A$1:$C$621,MATCH(1,($A$1:$A$621=$E33)*($B$1:$B$621=H$1),0),3)</f>
        <v>10.5</v>
      </c>
      <c r="I33">
        <f t="array" ref="I33">INDEX($A$1:$C$621,MATCH(1,($A$1:$A$621=$E33)*($B$1:$B$621=I$1),0),3)</f>
        <v>12</v>
      </c>
      <c r="J33">
        <f t="array" ref="J33">INDEX($A$1:$C$621,MATCH(1,($A$1:$A$621=$E33)*($B$1:$B$621=J$1),0),3)</f>
        <v>12</v>
      </c>
      <c r="K33">
        <f t="array" ref="K33">INDEX($A$1:$C$621,MATCH(1,($A$1:$A$621=$E33)*($B$1:$B$621=K$1),0),3)</f>
        <v>12</v>
      </c>
      <c r="L33">
        <f t="array" ref="L33">INDEX($A$1:$C$621,MATCH(1,($A$1:$A$621=$E33)*($B$1:$B$621=L$1),0),3)</f>
        <v>12</v>
      </c>
      <c r="M33" t="e">
        <f t="array" ref="M33">INDEX($A$1:$C$621,MATCH(1,($A$1:$A$621=$E33)*($B$1:$B$621=M$1),0),3)</f>
        <v>#N/A</v>
      </c>
      <c r="N33" t="e">
        <f t="array" ref="N33">INDEX($A$1:$C$621,MATCH(1,($A$1:$A$621=$E33)*($B$1:$B$621=N$1),0),3)</f>
        <v>#N/A</v>
      </c>
      <c r="O33" t="e">
        <f t="array" ref="O33">INDEX($A$1:$C$621,MATCH(1,($A$1:$A$621=$E33)*($B$1:$B$621=O$1),0),3)</f>
        <v>#N/A</v>
      </c>
    </row>
    <row r="34" spans="1:15" x14ac:dyDescent="0.25">
      <c r="A34" s="9">
        <v>268</v>
      </c>
      <c r="B34" s="4" t="s">
        <v>629</v>
      </c>
      <c r="C34" s="4">
        <v>9</v>
      </c>
      <c r="D34" s="24"/>
      <c r="E34" s="9">
        <v>369</v>
      </c>
      <c r="F34">
        <f t="array" ref="F34">INDEX($A$1:$C$621,MATCH(1,($A$1:$A$621=$E34)*($B$1:$B$621=F$1),0),3)</f>
        <v>7.5</v>
      </c>
      <c r="G34">
        <f t="array" ref="G34">INDEX($A$1:$C$621,MATCH(1,($A$1:$A$621=$E34)*($B$1:$B$621=G$1),0),3)</f>
        <v>7.5</v>
      </c>
      <c r="H34">
        <f t="array" ref="H34">INDEX($A$1:$C$621,MATCH(1,($A$1:$A$621=$E34)*($B$1:$B$621=H$1),0),3)</f>
        <v>10.5</v>
      </c>
      <c r="I34">
        <f t="array" ref="I34">INDEX($A$1:$C$621,MATCH(1,($A$1:$A$621=$E34)*($B$1:$B$621=I$1),0),3)</f>
        <v>10.5</v>
      </c>
      <c r="J34">
        <f t="array" ref="J34">INDEX($A$1:$C$621,MATCH(1,($A$1:$A$621=$E34)*($B$1:$B$621=J$1),0),3)</f>
        <v>10.5</v>
      </c>
      <c r="K34">
        <f t="array" ref="K34">INDEX($A$1:$C$621,MATCH(1,($A$1:$A$621=$E34)*($B$1:$B$621=K$1),0),3)</f>
        <v>9</v>
      </c>
      <c r="L34">
        <f t="array" ref="L34">INDEX($A$1:$C$621,MATCH(1,($A$1:$A$621=$E34)*($B$1:$B$621=L$1),0),3)</f>
        <v>12</v>
      </c>
      <c r="M34" t="e">
        <f t="array" ref="M34">INDEX($A$1:$C$621,MATCH(1,($A$1:$A$621=$E34)*($B$1:$B$621=M$1),0),3)</f>
        <v>#N/A</v>
      </c>
      <c r="N34" t="e">
        <f t="array" ref="N34">INDEX($A$1:$C$621,MATCH(1,($A$1:$A$621=$E34)*($B$1:$B$621=N$1),0),3)</f>
        <v>#N/A</v>
      </c>
      <c r="O34" t="e">
        <f t="array" ref="O34">INDEX($A$1:$C$621,MATCH(1,($A$1:$A$621=$E34)*($B$1:$B$621=O$1),0),3)</f>
        <v>#N/A</v>
      </c>
    </row>
    <row r="35" spans="1:15" x14ac:dyDescent="0.25">
      <c r="A35" s="9">
        <v>272</v>
      </c>
      <c r="B35" s="6" t="s">
        <v>631</v>
      </c>
      <c r="C35" s="6">
        <v>10.5</v>
      </c>
      <c r="D35" s="24"/>
      <c r="E35" s="9">
        <v>396</v>
      </c>
      <c r="F35">
        <f t="array" ref="F35">INDEX($A$1:$C$621,MATCH(1,($A$1:$A$621=$E35)*($B$1:$B$621=F$1),0),3)</f>
        <v>7.5</v>
      </c>
      <c r="G35">
        <f t="array" ref="G35">INDEX($A$1:$C$621,MATCH(1,($A$1:$A$621=$E35)*($B$1:$B$621=G$1),0),3)</f>
        <v>9</v>
      </c>
      <c r="H35">
        <f t="array" ref="H35">INDEX($A$1:$C$621,MATCH(1,($A$1:$A$621=$E35)*($B$1:$B$621=H$1),0),3)</f>
        <v>7.5</v>
      </c>
      <c r="I35">
        <f t="array" ref="I35">INDEX($A$1:$C$621,MATCH(1,($A$1:$A$621=$E35)*($B$1:$B$621=I$1),0),3)</f>
        <v>7.5</v>
      </c>
      <c r="J35">
        <f t="array" ref="J35">INDEX($A$1:$C$621,MATCH(1,($A$1:$A$621=$E35)*($B$1:$B$621=J$1),0),3)</f>
        <v>10.5</v>
      </c>
      <c r="K35">
        <f t="array" ref="K35">INDEX($A$1:$C$621,MATCH(1,($A$1:$A$621=$E35)*($B$1:$B$621=K$1),0),3)</f>
        <v>6</v>
      </c>
      <c r="L35">
        <f t="array" ref="L35">INDEX($A$1:$C$621,MATCH(1,($A$1:$A$621=$E35)*($B$1:$B$621=L$1),0),3)</f>
        <v>10.5</v>
      </c>
      <c r="M35" t="e">
        <f t="array" ref="M35">INDEX($A$1:$C$621,MATCH(1,($A$1:$A$621=$E35)*($B$1:$B$621=M$1),0),3)</f>
        <v>#N/A</v>
      </c>
      <c r="N35" t="e">
        <f t="array" ref="N35">INDEX($A$1:$C$621,MATCH(1,($A$1:$A$621=$E35)*($B$1:$B$621=N$1),0),3)</f>
        <v>#N/A</v>
      </c>
      <c r="O35" t="e">
        <f t="array" ref="O35">INDEX($A$1:$C$621,MATCH(1,($A$1:$A$621=$E35)*($B$1:$B$621=O$1),0),3)</f>
        <v>#N/A</v>
      </c>
    </row>
    <row r="36" spans="1:15" x14ac:dyDescent="0.25">
      <c r="A36" s="9">
        <v>287</v>
      </c>
      <c r="B36" s="6" t="s">
        <v>631</v>
      </c>
      <c r="C36" s="6">
        <v>12</v>
      </c>
      <c r="D36" s="24"/>
      <c r="E36" s="9">
        <v>400</v>
      </c>
      <c r="F36">
        <f t="array" ref="F36">INDEX($A$1:$C$621,MATCH(1,($A$1:$A$621=$E36)*($B$1:$B$621=F$1),0),3)</f>
        <v>6</v>
      </c>
      <c r="G36">
        <f t="array" ref="G36">INDEX($A$1:$C$621,MATCH(1,($A$1:$A$621=$E36)*($B$1:$B$621=G$1),0),3)</f>
        <v>7.5</v>
      </c>
      <c r="H36">
        <f t="array" ref="H36">INDEX($A$1:$C$621,MATCH(1,($A$1:$A$621=$E36)*($B$1:$B$621=H$1),0),3)</f>
        <v>10.5</v>
      </c>
      <c r="I36">
        <f t="array" ref="I36">INDEX($A$1:$C$621,MATCH(1,($A$1:$A$621=$E36)*($B$1:$B$621=I$1),0),3)</f>
        <v>9</v>
      </c>
      <c r="J36">
        <f t="array" ref="J36">INDEX($A$1:$C$621,MATCH(1,($A$1:$A$621=$E36)*($B$1:$B$621=J$1),0),3)</f>
        <v>12</v>
      </c>
      <c r="K36">
        <f t="array" ref="K36">INDEX($A$1:$C$621,MATCH(1,($A$1:$A$621=$E36)*($B$1:$B$621=K$1),0),3)</f>
        <v>9</v>
      </c>
      <c r="L36">
        <f t="array" ref="L36">INDEX($A$1:$C$621,MATCH(1,($A$1:$A$621=$E36)*($B$1:$B$621=L$1),0),3)</f>
        <v>10.5</v>
      </c>
      <c r="M36" t="e">
        <f t="array" ref="M36">INDEX($A$1:$C$621,MATCH(1,($A$1:$A$621=$E36)*($B$1:$B$621=M$1),0),3)</f>
        <v>#N/A</v>
      </c>
      <c r="N36" t="e">
        <f t="array" ref="N36">INDEX($A$1:$C$621,MATCH(1,($A$1:$A$621=$E36)*($B$1:$B$621=N$1),0),3)</f>
        <v>#N/A</v>
      </c>
      <c r="O36" t="e">
        <f t="array" ref="O36">INDEX($A$1:$C$621,MATCH(1,($A$1:$A$621=$E36)*($B$1:$B$621=O$1),0),3)</f>
        <v>#N/A</v>
      </c>
    </row>
    <row r="37" spans="1:15" x14ac:dyDescent="0.25">
      <c r="A37" s="9">
        <v>320</v>
      </c>
      <c r="B37" s="6" t="s">
        <v>631</v>
      </c>
      <c r="C37" s="6">
        <v>7.5</v>
      </c>
      <c r="D37" s="24"/>
      <c r="E37" s="9">
        <v>405</v>
      </c>
      <c r="F37">
        <f t="array" ref="F37">INDEX($A$1:$C$621,MATCH(1,($A$1:$A$621=$E37)*($B$1:$B$621=F$1),0),3)</f>
        <v>3</v>
      </c>
      <c r="G37">
        <f t="array" ref="G37">INDEX($A$1:$C$621,MATCH(1,($A$1:$A$621=$E37)*($B$1:$B$621=G$1),0),3)</f>
        <v>6</v>
      </c>
      <c r="H37">
        <f t="array" ref="H37">INDEX($A$1:$C$621,MATCH(1,($A$1:$A$621=$E37)*($B$1:$B$621=H$1),0),3)</f>
        <v>9</v>
      </c>
      <c r="I37">
        <f t="array" ref="I37">INDEX($A$1:$C$621,MATCH(1,($A$1:$A$621=$E37)*($B$1:$B$621=I$1),0),3)</f>
        <v>9</v>
      </c>
      <c r="J37">
        <f t="array" ref="J37">INDEX($A$1:$C$621,MATCH(1,($A$1:$A$621=$E37)*($B$1:$B$621=J$1),0),3)</f>
        <v>12</v>
      </c>
      <c r="K37">
        <f t="array" ref="K37">INDEX($A$1:$C$621,MATCH(1,($A$1:$A$621=$E37)*($B$1:$B$621=K$1),0),3)</f>
        <v>9</v>
      </c>
      <c r="L37">
        <f t="array" ref="L37">INDEX($A$1:$C$621,MATCH(1,($A$1:$A$621=$E37)*($B$1:$B$621=L$1),0),3)</f>
        <v>9</v>
      </c>
      <c r="M37" t="e">
        <f t="array" ref="M37">INDEX($A$1:$C$621,MATCH(1,($A$1:$A$621=$E37)*($B$1:$B$621=M$1),0),3)</f>
        <v>#N/A</v>
      </c>
      <c r="N37" t="e">
        <f t="array" ref="N37">INDEX($A$1:$C$621,MATCH(1,($A$1:$A$621=$E37)*($B$1:$B$621=N$1),0),3)</f>
        <v>#N/A</v>
      </c>
      <c r="O37" t="e">
        <f t="array" ref="O37">INDEX($A$1:$C$621,MATCH(1,($A$1:$A$621=$E37)*($B$1:$B$621=O$1),0),3)</f>
        <v>#N/A</v>
      </c>
    </row>
    <row r="38" spans="1:15" x14ac:dyDescent="0.25">
      <c r="A38" s="9">
        <v>329</v>
      </c>
      <c r="B38" s="6" t="s">
        <v>631</v>
      </c>
      <c r="C38" s="6">
        <v>7.5</v>
      </c>
      <c r="D38" s="24"/>
      <c r="E38" s="9">
        <v>410</v>
      </c>
      <c r="F38">
        <f t="array" ref="F38">INDEX($A$1:$C$621,MATCH(1,($A$1:$A$621=$E38)*($B$1:$B$621=F$1),0),3)</f>
        <v>7.5</v>
      </c>
      <c r="G38">
        <f t="array" ref="G38">INDEX($A$1:$C$621,MATCH(1,($A$1:$A$621=$E38)*($B$1:$B$621=G$1),0),3)</f>
        <v>6</v>
      </c>
      <c r="H38">
        <f t="array" ref="H38">INDEX($A$1:$C$621,MATCH(1,($A$1:$A$621=$E38)*($B$1:$B$621=H$1),0),3)</f>
        <v>6</v>
      </c>
      <c r="I38">
        <f t="array" ref="I38">INDEX($A$1:$C$621,MATCH(1,($A$1:$A$621=$E38)*($B$1:$B$621=I$1),0),3)</f>
        <v>6</v>
      </c>
      <c r="J38">
        <f t="array" ref="J38">INDEX($A$1:$C$621,MATCH(1,($A$1:$A$621=$E38)*($B$1:$B$621=J$1),0),3)</f>
        <v>6</v>
      </c>
      <c r="K38" t="e">
        <f t="array" ref="K38">INDEX($A$1:$C$621,MATCH(1,($A$1:$A$621=$E38)*($B$1:$B$621=K$1),0),3)</f>
        <v>#N/A</v>
      </c>
      <c r="L38">
        <f t="array" ref="L38">INDEX($A$1:$C$621,MATCH(1,($A$1:$A$621=$E38)*($B$1:$B$621=L$1),0),3)</f>
        <v>9</v>
      </c>
      <c r="M38" t="e">
        <f t="array" ref="M38">INDEX($A$1:$C$621,MATCH(1,($A$1:$A$621=$E38)*($B$1:$B$621=M$1),0),3)</f>
        <v>#N/A</v>
      </c>
      <c r="N38">
        <f t="array" ref="N38">INDEX($A$1:$C$621,MATCH(1,($A$1:$A$621=$E38)*($B$1:$B$621=N$1),0),3)</f>
        <v>0</v>
      </c>
      <c r="O38" t="e">
        <f t="array" ref="O38">INDEX($A$1:$C$621,MATCH(1,($A$1:$A$621=$E38)*($B$1:$B$621=O$1),0),3)</f>
        <v>#N/A</v>
      </c>
    </row>
    <row r="39" spans="1:15" x14ac:dyDescent="0.25">
      <c r="A39" s="9">
        <v>334</v>
      </c>
      <c r="B39" s="6" t="s">
        <v>631</v>
      </c>
      <c r="C39" s="6">
        <v>12</v>
      </c>
      <c r="D39" s="24"/>
      <c r="E39" s="9">
        <v>414</v>
      </c>
      <c r="F39">
        <f t="array" ref="F39">INDEX($A$1:$C$621,MATCH(1,($A$1:$A$621=$E39)*($B$1:$B$621=F$1),0),3)</f>
        <v>0</v>
      </c>
      <c r="G39">
        <f t="array" ref="G39">INDEX($A$1:$C$621,MATCH(1,($A$1:$A$621=$E39)*($B$1:$B$621=G$1),0),3)</f>
        <v>6</v>
      </c>
      <c r="H39">
        <f t="array" ref="H39">INDEX($A$1:$C$621,MATCH(1,($A$1:$A$621=$E39)*($B$1:$B$621=H$1),0),3)</f>
        <v>6</v>
      </c>
      <c r="I39">
        <f t="array" ref="I39">INDEX($A$1:$C$621,MATCH(1,($A$1:$A$621=$E39)*($B$1:$B$621=I$1),0),3)</f>
        <v>9</v>
      </c>
      <c r="J39">
        <f t="array" ref="J39">INDEX($A$1:$C$621,MATCH(1,($A$1:$A$621=$E39)*($B$1:$B$621=J$1),0),3)</f>
        <v>7.5</v>
      </c>
      <c r="K39">
        <f t="array" ref="K39">INDEX($A$1:$C$621,MATCH(1,($A$1:$A$621=$E39)*($B$1:$B$621=K$1),0),3)</f>
        <v>6</v>
      </c>
      <c r="L39">
        <f t="array" ref="L39">INDEX($A$1:$C$621,MATCH(1,($A$1:$A$621=$E39)*($B$1:$B$621=L$1),0),3)</f>
        <v>9</v>
      </c>
      <c r="M39" t="e">
        <f t="array" ref="M39">INDEX($A$1:$C$621,MATCH(1,($A$1:$A$621=$E39)*($B$1:$B$621=M$1),0),3)</f>
        <v>#N/A</v>
      </c>
      <c r="N39" t="e">
        <f t="array" ref="N39">INDEX($A$1:$C$621,MATCH(1,($A$1:$A$621=$E39)*($B$1:$B$621=N$1),0),3)</f>
        <v>#N/A</v>
      </c>
      <c r="O39" t="e">
        <f t="array" ref="O39">INDEX($A$1:$C$621,MATCH(1,($A$1:$A$621=$E39)*($B$1:$B$621=O$1),0),3)</f>
        <v>#N/A</v>
      </c>
    </row>
    <row r="40" spans="1:15" x14ac:dyDescent="0.25">
      <c r="A40" s="9">
        <v>369</v>
      </c>
      <c r="B40" s="6" t="s">
        <v>631</v>
      </c>
      <c r="C40" s="6">
        <v>10.5</v>
      </c>
      <c r="D40" s="24"/>
      <c r="E40" s="9">
        <v>421</v>
      </c>
      <c r="F40">
        <f t="array" ref="F40">INDEX($A$1:$C$621,MATCH(1,($A$1:$A$621=$E40)*($B$1:$B$621=F$1),0),3)</f>
        <v>7.5</v>
      </c>
      <c r="G40">
        <f t="array" ref="G40">INDEX($A$1:$C$621,MATCH(1,($A$1:$A$621=$E40)*($B$1:$B$621=G$1),0),3)</f>
        <v>6</v>
      </c>
      <c r="H40">
        <f t="array" ref="H40">INDEX($A$1:$C$621,MATCH(1,($A$1:$A$621=$E40)*($B$1:$B$621=H$1),0),3)</f>
        <v>9</v>
      </c>
      <c r="I40">
        <f t="array" ref="I40">INDEX($A$1:$C$621,MATCH(1,($A$1:$A$621=$E40)*($B$1:$B$621=I$1),0),3)</f>
        <v>9</v>
      </c>
      <c r="J40">
        <f t="array" ref="J40">INDEX($A$1:$C$621,MATCH(1,($A$1:$A$621=$E40)*($B$1:$B$621=J$1),0),3)</f>
        <v>12</v>
      </c>
      <c r="K40">
        <f t="array" ref="K40">INDEX($A$1:$C$621,MATCH(1,($A$1:$A$621=$E40)*($B$1:$B$621=K$1),0),3)</f>
        <v>6</v>
      </c>
      <c r="L40">
        <f t="array" ref="L40">INDEX($A$1:$C$621,MATCH(1,($A$1:$A$621=$E40)*($B$1:$B$621=L$1),0),3)</f>
        <v>7.5</v>
      </c>
      <c r="M40" t="e">
        <f t="array" ref="M40">INDEX($A$1:$C$621,MATCH(1,($A$1:$A$621=$E40)*($B$1:$B$621=M$1),0),3)</f>
        <v>#N/A</v>
      </c>
      <c r="N40" t="e">
        <f t="array" ref="N40">INDEX($A$1:$C$621,MATCH(1,($A$1:$A$621=$E40)*($B$1:$B$621=N$1),0),3)</f>
        <v>#N/A</v>
      </c>
      <c r="O40" t="e">
        <f t="array" ref="O40">INDEX($A$1:$C$621,MATCH(1,($A$1:$A$621=$E40)*($B$1:$B$621=O$1),0),3)</f>
        <v>#N/A</v>
      </c>
    </row>
    <row r="41" spans="1:15" x14ac:dyDescent="0.25">
      <c r="A41" s="9">
        <v>396</v>
      </c>
      <c r="B41" s="6" t="s">
        <v>631</v>
      </c>
      <c r="C41" s="6">
        <v>10.5</v>
      </c>
      <c r="D41" s="24"/>
      <c r="E41" s="9">
        <v>423</v>
      </c>
      <c r="F41">
        <f t="array" ref="F41">INDEX($A$1:$C$621,MATCH(1,($A$1:$A$621=$E41)*($B$1:$B$621=F$1),0),3)</f>
        <v>10.5</v>
      </c>
      <c r="G41">
        <f t="array" ref="G41">INDEX($A$1:$C$621,MATCH(1,($A$1:$A$621=$E41)*($B$1:$B$621=G$1),0),3)</f>
        <v>10.5</v>
      </c>
      <c r="H41">
        <f t="array" ref="H41">INDEX($A$1:$C$621,MATCH(1,($A$1:$A$621=$E41)*($B$1:$B$621=H$1),0),3)</f>
        <v>10.5</v>
      </c>
      <c r="I41">
        <f t="array" ref="I41">INDEX($A$1:$C$621,MATCH(1,($A$1:$A$621=$E41)*($B$1:$B$621=I$1),0),3)</f>
        <v>12</v>
      </c>
      <c r="J41">
        <f t="array" ref="J41">INDEX($A$1:$C$621,MATCH(1,($A$1:$A$621=$E41)*($B$1:$B$621=J$1),0),3)</f>
        <v>12</v>
      </c>
      <c r="K41">
        <f t="array" ref="K41">INDEX($A$1:$C$621,MATCH(1,($A$1:$A$621=$E41)*($B$1:$B$621=K$1),0),3)</f>
        <v>7.5</v>
      </c>
      <c r="L41">
        <f t="array" ref="L41">INDEX($A$1:$C$621,MATCH(1,($A$1:$A$621=$E41)*($B$1:$B$621=L$1),0),3)</f>
        <v>10.5</v>
      </c>
      <c r="M41" t="e">
        <f t="array" ref="M41">INDEX($A$1:$C$621,MATCH(1,($A$1:$A$621=$E41)*($B$1:$B$621=M$1),0),3)</f>
        <v>#N/A</v>
      </c>
      <c r="N41" t="e">
        <f t="array" ref="N41">INDEX($A$1:$C$621,MATCH(1,($A$1:$A$621=$E41)*($B$1:$B$621=N$1),0),3)</f>
        <v>#N/A</v>
      </c>
      <c r="O41" t="e">
        <f t="array" ref="O41">INDEX($A$1:$C$621,MATCH(1,($A$1:$A$621=$E41)*($B$1:$B$621=O$1),0),3)</f>
        <v>#N/A</v>
      </c>
    </row>
    <row r="42" spans="1:15" x14ac:dyDescent="0.25">
      <c r="A42" s="9">
        <v>400</v>
      </c>
      <c r="B42" s="6" t="s">
        <v>631</v>
      </c>
      <c r="C42" s="6">
        <v>12</v>
      </c>
      <c r="D42" s="24"/>
      <c r="E42" s="9">
        <v>432</v>
      </c>
      <c r="F42">
        <f t="array" ref="F42">INDEX($A$1:$C$621,MATCH(1,($A$1:$A$621=$E42)*($B$1:$B$621=F$1),0),3)</f>
        <v>6</v>
      </c>
      <c r="G42">
        <f t="array" ref="G42">INDEX($A$1:$C$621,MATCH(1,($A$1:$A$621=$E42)*($B$1:$B$621=G$1),0),3)</f>
        <v>7.5</v>
      </c>
      <c r="H42">
        <f t="array" ref="H42">INDEX($A$1:$C$621,MATCH(1,($A$1:$A$621=$E42)*($B$1:$B$621=H$1),0),3)</f>
        <v>9</v>
      </c>
      <c r="I42">
        <f t="array" ref="I42">INDEX($A$1:$C$621,MATCH(1,($A$1:$A$621=$E42)*($B$1:$B$621=I$1),0),3)</f>
        <v>6</v>
      </c>
      <c r="J42">
        <f t="array" ref="J42">INDEX($A$1:$C$621,MATCH(1,($A$1:$A$621=$E42)*($B$1:$B$621=J$1),0),3)</f>
        <v>7.5</v>
      </c>
      <c r="K42">
        <f t="array" ref="K42">INDEX($A$1:$C$621,MATCH(1,($A$1:$A$621=$E42)*($B$1:$B$621=K$1),0),3)</f>
        <v>6</v>
      </c>
      <c r="L42">
        <f t="array" ref="L42">INDEX($A$1:$C$621,MATCH(1,($A$1:$A$621=$E42)*($B$1:$B$621=L$1),0),3)</f>
        <v>9</v>
      </c>
      <c r="M42" t="e">
        <f t="array" ref="M42">INDEX($A$1:$C$621,MATCH(1,($A$1:$A$621=$E42)*($B$1:$B$621=M$1),0),3)</f>
        <v>#N/A</v>
      </c>
      <c r="N42" t="e">
        <f t="array" ref="N42">INDEX($A$1:$C$621,MATCH(1,($A$1:$A$621=$E42)*($B$1:$B$621=N$1),0),3)</f>
        <v>#N/A</v>
      </c>
      <c r="O42" t="e">
        <f t="array" ref="O42">INDEX($A$1:$C$621,MATCH(1,($A$1:$A$621=$E42)*($B$1:$B$621=O$1),0),3)</f>
        <v>#N/A</v>
      </c>
    </row>
    <row r="43" spans="1:15" x14ac:dyDescent="0.25">
      <c r="A43" s="9">
        <v>405</v>
      </c>
      <c r="B43" s="6" t="s">
        <v>631</v>
      </c>
      <c r="C43" s="6">
        <v>12</v>
      </c>
      <c r="D43" s="24"/>
      <c r="E43" s="9">
        <v>461</v>
      </c>
      <c r="F43">
        <f t="array" ref="F43">INDEX($A$1:$C$621,MATCH(1,($A$1:$A$621=$E43)*($B$1:$B$621=F$1),0),3)</f>
        <v>6</v>
      </c>
      <c r="G43">
        <f t="array" ref="G43">INDEX($A$1:$C$621,MATCH(1,($A$1:$A$621=$E43)*($B$1:$B$621=G$1),0),3)</f>
        <v>6</v>
      </c>
      <c r="H43">
        <f t="array" ref="H43">INDEX($A$1:$C$621,MATCH(1,($A$1:$A$621=$E43)*($B$1:$B$621=H$1),0),3)</f>
        <v>7.5</v>
      </c>
      <c r="I43">
        <f t="array" ref="I43">INDEX($A$1:$C$621,MATCH(1,($A$1:$A$621=$E43)*($B$1:$B$621=I$1),0),3)</f>
        <v>9</v>
      </c>
      <c r="J43">
        <f t="array" ref="J43">INDEX($A$1:$C$621,MATCH(1,($A$1:$A$621=$E43)*($B$1:$B$621=J$1),0),3)</f>
        <v>9</v>
      </c>
      <c r="K43" t="e">
        <f t="array" ref="K43">INDEX($A$1:$C$621,MATCH(1,($A$1:$A$621=$E43)*($B$1:$B$621=K$1),0),3)</f>
        <v>#N/A</v>
      </c>
      <c r="L43">
        <f t="array" ref="L43">INDEX($A$1:$C$621,MATCH(1,($A$1:$A$621=$E43)*($B$1:$B$621=L$1),0),3)</f>
        <v>7.5</v>
      </c>
      <c r="M43" t="e">
        <f t="array" ref="M43">INDEX($A$1:$C$621,MATCH(1,($A$1:$A$621=$E43)*($B$1:$B$621=M$1),0),3)</f>
        <v>#N/A</v>
      </c>
      <c r="N43" t="e">
        <f t="array" ref="N43">INDEX($A$1:$C$621,MATCH(1,($A$1:$A$621=$E43)*($B$1:$B$621=N$1),0),3)</f>
        <v>#N/A</v>
      </c>
      <c r="O43" t="e">
        <f t="array" ref="O43">INDEX($A$1:$C$621,MATCH(1,($A$1:$A$621=$E43)*($B$1:$B$621=O$1),0),3)</f>
        <v>#N/A</v>
      </c>
    </row>
    <row r="44" spans="1:15" x14ac:dyDescent="0.25">
      <c r="A44" s="9">
        <v>410</v>
      </c>
      <c r="B44" s="6" t="s">
        <v>631</v>
      </c>
      <c r="C44" s="6">
        <v>6</v>
      </c>
      <c r="D44" s="24"/>
      <c r="E44" s="9">
        <v>462</v>
      </c>
      <c r="F44">
        <f t="array" ref="F44">INDEX($A$1:$C$621,MATCH(1,($A$1:$A$621=$E44)*($B$1:$B$621=F$1),0),3)</f>
        <v>3</v>
      </c>
      <c r="G44">
        <f t="array" ref="G44">INDEX($A$1:$C$621,MATCH(1,($A$1:$A$621=$E44)*($B$1:$B$621=G$1),0),3)</f>
        <v>6</v>
      </c>
      <c r="H44">
        <f t="array" ref="H44">INDEX($A$1:$C$621,MATCH(1,($A$1:$A$621=$E44)*($B$1:$B$621=H$1),0),3)</f>
        <v>3</v>
      </c>
      <c r="I44">
        <f t="array" ref="I44">INDEX($A$1:$C$621,MATCH(1,($A$1:$A$621=$E44)*($B$1:$B$621=I$1),0),3)</f>
        <v>3</v>
      </c>
      <c r="J44">
        <f t="array" ref="J44">INDEX($A$1:$C$621,MATCH(1,($A$1:$A$621=$E44)*($B$1:$B$621=J$1),0),3)</f>
        <v>7.5</v>
      </c>
      <c r="K44">
        <f t="array" ref="K44">INDEX($A$1:$C$621,MATCH(1,($A$1:$A$621=$E44)*($B$1:$B$621=K$1),0),3)</f>
        <v>3</v>
      </c>
      <c r="L44">
        <f t="array" ref="L44">INDEX($A$1:$C$621,MATCH(1,($A$1:$A$621=$E44)*($B$1:$B$621=L$1),0),3)</f>
        <v>7.5</v>
      </c>
      <c r="M44" t="e">
        <f t="array" ref="M44">INDEX($A$1:$C$621,MATCH(1,($A$1:$A$621=$E44)*($B$1:$B$621=M$1),0),3)</f>
        <v>#N/A</v>
      </c>
      <c r="N44" t="e">
        <f t="array" ref="N44">INDEX($A$1:$C$621,MATCH(1,($A$1:$A$621=$E44)*($B$1:$B$621=N$1),0),3)</f>
        <v>#N/A</v>
      </c>
      <c r="O44" t="e">
        <f t="array" ref="O44">INDEX($A$1:$C$621,MATCH(1,($A$1:$A$621=$E44)*($B$1:$B$621=O$1),0),3)</f>
        <v>#N/A</v>
      </c>
    </row>
    <row r="45" spans="1:15" x14ac:dyDescent="0.25">
      <c r="A45" s="9">
        <v>414</v>
      </c>
      <c r="B45" s="6" t="s">
        <v>631</v>
      </c>
      <c r="C45" s="6">
        <v>7.5</v>
      </c>
      <c r="D45" s="24"/>
      <c r="E45" s="9">
        <v>491</v>
      </c>
      <c r="F45">
        <f t="array" ref="F45">INDEX($A$1:$C$621,MATCH(1,($A$1:$A$621=$E45)*($B$1:$B$621=F$1),0),3)</f>
        <v>12</v>
      </c>
      <c r="G45">
        <f t="array" ref="G45">INDEX($A$1:$C$621,MATCH(1,($A$1:$A$621=$E45)*($B$1:$B$621=G$1),0),3)</f>
        <v>9</v>
      </c>
      <c r="H45">
        <f t="array" ref="H45">INDEX($A$1:$C$621,MATCH(1,($A$1:$A$621=$E45)*($B$1:$B$621=H$1),0),3)</f>
        <v>12</v>
      </c>
      <c r="I45">
        <f t="array" ref="I45">INDEX($A$1:$C$621,MATCH(1,($A$1:$A$621=$E45)*($B$1:$B$621=I$1),0),3)</f>
        <v>12</v>
      </c>
      <c r="J45">
        <f t="array" ref="J45">INDEX($A$1:$C$621,MATCH(1,($A$1:$A$621=$E45)*($B$1:$B$621=J$1),0),3)</f>
        <v>9</v>
      </c>
      <c r="K45" t="e">
        <f t="array" ref="K45">INDEX($A$1:$C$621,MATCH(1,($A$1:$A$621=$E45)*($B$1:$B$621=K$1),0),3)</f>
        <v>#N/A</v>
      </c>
      <c r="L45">
        <f t="array" ref="L45">INDEX($A$1:$C$621,MATCH(1,($A$1:$A$621=$E45)*($B$1:$B$621=L$1),0),3)</f>
        <v>12</v>
      </c>
      <c r="M45" t="e">
        <f t="array" ref="M45">INDEX($A$1:$C$621,MATCH(1,($A$1:$A$621=$E45)*($B$1:$B$621=M$1),0),3)</f>
        <v>#N/A</v>
      </c>
      <c r="N45" t="e">
        <f t="array" ref="N45">INDEX($A$1:$C$621,MATCH(1,($A$1:$A$621=$E45)*($B$1:$B$621=N$1),0),3)</f>
        <v>#N/A</v>
      </c>
      <c r="O45" t="e">
        <f t="array" ref="O45">INDEX($A$1:$C$621,MATCH(1,($A$1:$A$621=$E45)*($B$1:$B$621=O$1),0),3)</f>
        <v>#N/A</v>
      </c>
    </row>
    <row r="46" spans="1:15" x14ac:dyDescent="0.25">
      <c r="A46" s="9">
        <v>421</v>
      </c>
      <c r="B46" s="6" t="s">
        <v>631</v>
      </c>
      <c r="C46" s="6">
        <v>12</v>
      </c>
      <c r="D46" s="24"/>
      <c r="E46" s="9">
        <v>501</v>
      </c>
      <c r="F46">
        <f t="array" ref="F46">INDEX($A$1:$C$621,MATCH(1,($A$1:$A$621=$E46)*($B$1:$B$621=F$1),0),3)</f>
        <v>12</v>
      </c>
      <c r="G46">
        <f t="array" ref="G46">INDEX($A$1:$C$621,MATCH(1,($A$1:$A$621=$E46)*($B$1:$B$621=G$1),0),3)</f>
        <v>9</v>
      </c>
      <c r="H46">
        <f t="array" ref="H46">INDEX($A$1:$C$621,MATCH(1,($A$1:$A$621=$E46)*($B$1:$B$621=H$1),0),3)</f>
        <v>10.5</v>
      </c>
      <c r="I46">
        <f t="array" ref="I46">INDEX($A$1:$C$621,MATCH(1,($A$1:$A$621=$E46)*($B$1:$B$621=I$1),0),3)</f>
        <v>7.5</v>
      </c>
      <c r="J46">
        <f t="array" ref="J46">INDEX($A$1:$C$621,MATCH(1,($A$1:$A$621=$E46)*($B$1:$B$621=J$1),0),3)</f>
        <v>9</v>
      </c>
      <c r="K46">
        <f t="array" ref="K46">INDEX($A$1:$C$621,MATCH(1,($A$1:$A$621=$E46)*($B$1:$B$621=K$1),0),3)</f>
        <v>9</v>
      </c>
      <c r="L46">
        <f t="array" ref="L46">INDEX($A$1:$C$621,MATCH(1,($A$1:$A$621=$E46)*($B$1:$B$621=L$1),0),3)</f>
        <v>7.5</v>
      </c>
      <c r="M46" t="e">
        <f t="array" ref="M46">INDEX($A$1:$C$621,MATCH(1,($A$1:$A$621=$E46)*($B$1:$B$621=M$1),0),3)</f>
        <v>#N/A</v>
      </c>
      <c r="N46" t="e">
        <f t="array" ref="N46">INDEX($A$1:$C$621,MATCH(1,($A$1:$A$621=$E46)*($B$1:$B$621=N$1),0),3)</f>
        <v>#N/A</v>
      </c>
      <c r="O46" t="e">
        <f t="array" ref="O46">INDEX($A$1:$C$621,MATCH(1,($A$1:$A$621=$E46)*($B$1:$B$621=O$1),0),3)</f>
        <v>#N/A</v>
      </c>
    </row>
    <row r="47" spans="1:15" x14ac:dyDescent="0.25">
      <c r="A47" s="9">
        <v>423</v>
      </c>
      <c r="B47" s="6" t="s">
        <v>631</v>
      </c>
      <c r="C47" s="6">
        <v>12</v>
      </c>
      <c r="D47" s="24"/>
      <c r="E47" s="9">
        <v>511</v>
      </c>
      <c r="F47">
        <f t="array" ref="F47">INDEX($A$1:$C$621,MATCH(1,($A$1:$A$621=$E47)*($B$1:$B$621=F$1),0),3)</f>
        <v>0</v>
      </c>
      <c r="G47">
        <f t="array" ref="G47">INDEX($A$1:$C$621,MATCH(1,($A$1:$A$621=$E47)*($B$1:$B$621=G$1),0),3)</f>
        <v>6</v>
      </c>
      <c r="H47">
        <f t="array" ref="H47">INDEX($A$1:$C$621,MATCH(1,($A$1:$A$621=$E47)*($B$1:$B$621=H$1),0),3)</f>
        <v>10.5</v>
      </c>
      <c r="I47">
        <f t="array" ref="I47">INDEX($A$1:$C$621,MATCH(1,($A$1:$A$621=$E47)*($B$1:$B$621=I$1),0),3)</f>
        <v>7.5</v>
      </c>
      <c r="J47">
        <f t="array" ref="J47">INDEX($A$1:$C$621,MATCH(1,($A$1:$A$621=$E47)*($B$1:$B$621=J$1),0),3)</f>
        <v>7.5</v>
      </c>
      <c r="K47">
        <f t="array" ref="K47">INDEX($A$1:$C$621,MATCH(1,($A$1:$A$621=$E47)*($B$1:$B$621=K$1),0),3)</f>
        <v>6</v>
      </c>
      <c r="L47">
        <f t="array" ref="L47">INDEX($A$1:$C$621,MATCH(1,($A$1:$A$621=$E47)*($B$1:$B$621=L$1),0),3)</f>
        <v>7.5</v>
      </c>
      <c r="M47" t="e">
        <f t="array" ref="M47">INDEX($A$1:$C$621,MATCH(1,($A$1:$A$621=$E47)*($B$1:$B$621=M$1),0),3)</f>
        <v>#N/A</v>
      </c>
      <c r="N47" t="e">
        <f t="array" ref="N47">INDEX($A$1:$C$621,MATCH(1,($A$1:$A$621=$E47)*($B$1:$B$621=N$1),0),3)</f>
        <v>#N/A</v>
      </c>
      <c r="O47" t="e">
        <f t="array" ref="O47">INDEX($A$1:$C$621,MATCH(1,($A$1:$A$621=$E47)*($B$1:$B$621=O$1),0),3)</f>
        <v>#N/A</v>
      </c>
    </row>
    <row r="48" spans="1:15" x14ac:dyDescent="0.25">
      <c r="A48" s="9">
        <v>432</v>
      </c>
      <c r="B48" s="6" t="s">
        <v>631</v>
      </c>
      <c r="C48" s="6">
        <v>7.5</v>
      </c>
      <c r="D48" s="24"/>
      <c r="E48" s="9">
        <v>524</v>
      </c>
      <c r="F48">
        <f t="array" ref="F48">INDEX($A$1:$C$621,MATCH(1,($A$1:$A$621=$E48)*($B$1:$B$621=F$1),0),3)</f>
        <v>6</v>
      </c>
      <c r="G48">
        <f t="array" ref="G48">INDEX($A$1:$C$621,MATCH(1,($A$1:$A$621=$E48)*($B$1:$B$621=G$1),0),3)</f>
        <v>7.5</v>
      </c>
      <c r="H48">
        <f t="array" ref="H48">INDEX($A$1:$C$621,MATCH(1,($A$1:$A$621=$E48)*($B$1:$B$621=H$1),0),3)</f>
        <v>7.5</v>
      </c>
      <c r="I48">
        <f t="array" ref="I48">INDEX($A$1:$C$621,MATCH(1,($A$1:$A$621=$E48)*($B$1:$B$621=I$1),0),3)</f>
        <v>7.5</v>
      </c>
      <c r="J48">
        <f t="array" ref="J48">INDEX($A$1:$C$621,MATCH(1,($A$1:$A$621=$E48)*($B$1:$B$621=J$1),0),3)</f>
        <v>9</v>
      </c>
      <c r="K48">
        <f t="array" ref="K48">INDEX($A$1:$C$621,MATCH(1,($A$1:$A$621=$E48)*($B$1:$B$621=K$1),0),3)</f>
        <v>6</v>
      </c>
      <c r="L48">
        <f t="array" ref="L48">INDEX($A$1:$C$621,MATCH(1,($A$1:$A$621=$E48)*($B$1:$B$621=L$1),0),3)</f>
        <v>10.5</v>
      </c>
      <c r="M48" t="e">
        <f t="array" ref="M48">INDEX($A$1:$C$621,MATCH(1,($A$1:$A$621=$E48)*($B$1:$B$621=M$1),0),3)</f>
        <v>#N/A</v>
      </c>
      <c r="N48" t="e">
        <f t="array" ref="N48">INDEX($A$1:$C$621,MATCH(1,($A$1:$A$621=$E48)*($B$1:$B$621=N$1),0),3)</f>
        <v>#N/A</v>
      </c>
      <c r="O48" t="e">
        <f t="array" ref="O48">INDEX($A$1:$C$621,MATCH(1,($A$1:$A$621=$E48)*($B$1:$B$621=O$1),0),3)</f>
        <v>#N/A</v>
      </c>
    </row>
    <row r="49" spans="1:15" x14ac:dyDescent="0.25">
      <c r="A49" s="9">
        <v>461</v>
      </c>
      <c r="B49" s="6" t="s">
        <v>632</v>
      </c>
      <c r="C49" s="6">
        <v>7.5</v>
      </c>
      <c r="D49" s="24"/>
      <c r="E49" s="9">
        <v>536</v>
      </c>
      <c r="F49">
        <f t="array" ref="F49">INDEX($A$1:$C$621,MATCH(1,($A$1:$A$621=$E49)*($B$1:$B$621=F$1),0),3)</f>
        <v>6</v>
      </c>
      <c r="G49">
        <f t="array" ref="G49">INDEX($A$1:$C$621,MATCH(1,($A$1:$A$621=$E49)*($B$1:$B$621=G$1),0),3)</f>
        <v>9</v>
      </c>
      <c r="H49">
        <f t="array" ref="H49">INDEX($A$1:$C$621,MATCH(1,($A$1:$A$621=$E49)*($B$1:$B$621=H$1),0),3)</f>
        <v>7.5</v>
      </c>
      <c r="I49">
        <f t="array" ref="I49">INDEX($A$1:$C$621,MATCH(1,($A$1:$A$621=$E49)*($B$1:$B$621=I$1),0),3)</f>
        <v>12</v>
      </c>
      <c r="J49">
        <f t="array" ref="J49">INDEX($A$1:$C$621,MATCH(1,($A$1:$A$621=$E49)*($B$1:$B$621=J$1),0),3)</f>
        <v>12</v>
      </c>
      <c r="K49">
        <f t="array" ref="K49">INDEX($A$1:$C$621,MATCH(1,($A$1:$A$621=$E49)*($B$1:$B$621=K$1),0),3)</f>
        <v>7.5</v>
      </c>
      <c r="L49">
        <f t="array" ref="L49">INDEX($A$1:$C$621,MATCH(1,($A$1:$A$621=$E49)*($B$1:$B$621=L$1),0),3)</f>
        <v>12</v>
      </c>
      <c r="M49" t="e">
        <f t="array" ref="M49">INDEX($A$1:$C$621,MATCH(1,($A$1:$A$621=$E49)*($B$1:$B$621=M$1),0),3)</f>
        <v>#N/A</v>
      </c>
      <c r="N49" t="e">
        <f t="array" ref="N49">INDEX($A$1:$C$621,MATCH(1,($A$1:$A$621=$E49)*($B$1:$B$621=N$1),0),3)</f>
        <v>#N/A</v>
      </c>
      <c r="O49" t="e">
        <f t="array" ref="O49">INDEX($A$1:$C$621,MATCH(1,($A$1:$A$621=$E49)*($B$1:$B$621=O$1),0),3)</f>
        <v>#N/A</v>
      </c>
    </row>
    <row r="50" spans="1:15" x14ac:dyDescent="0.25">
      <c r="A50" s="9">
        <v>462</v>
      </c>
      <c r="B50" s="6" t="s">
        <v>631</v>
      </c>
      <c r="C50" s="6">
        <v>7.5</v>
      </c>
      <c r="D50" s="24"/>
      <c r="E50" s="9">
        <v>554</v>
      </c>
      <c r="F50">
        <f t="array" ref="F50">INDEX($A$1:$C$621,MATCH(1,($A$1:$A$621=$E50)*($B$1:$B$621=F$1),0),3)</f>
        <v>3</v>
      </c>
      <c r="G50">
        <f t="array" ref="G50">INDEX($A$1:$C$621,MATCH(1,($A$1:$A$621=$E50)*($B$1:$B$621=G$1),0),3)</f>
        <v>6</v>
      </c>
      <c r="H50">
        <f t="array" ref="H50">INDEX($A$1:$C$621,MATCH(1,($A$1:$A$621=$E50)*($B$1:$B$621=H$1),0),3)</f>
        <v>7.5</v>
      </c>
      <c r="I50">
        <f t="array" ref="I50">INDEX($A$1:$C$621,MATCH(1,($A$1:$A$621=$E50)*($B$1:$B$621=I$1),0),3)</f>
        <v>6</v>
      </c>
      <c r="J50">
        <f t="array" ref="J50">INDEX($A$1:$C$621,MATCH(1,($A$1:$A$621=$E50)*($B$1:$B$621=J$1),0),3)</f>
        <v>7.5</v>
      </c>
      <c r="K50" t="e">
        <f t="array" ref="K50">INDEX($A$1:$C$621,MATCH(1,($A$1:$A$621=$E50)*($B$1:$B$621=K$1),0),3)</f>
        <v>#N/A</v>
      </c>
      <c r="L50">
        <f t="array" ref="L50">INDEX($A$1:$C$621,MATCH(1,($A$1:$A$621=$E50)*($B$1:$B$621=L$1),0),3)</f>
        <v>6</v>
      </c>
      <c r="M50" t="e">
        <f t="array" ref="M50">INDEX($A$1:$C$621,MATCH(1,($A$1:$A$621=$E50)*($B$1:$B$621=M$1),0),3)</f>
        <v>#N/A</v>
      </c>
      <c r="N50" t="e">
        <f t="array" ref="N50">INDEX($A$1:$C$621,MATCH(1,($A$1:$A$621=$E50)*($B$1:$B$621=N$1),0),3)</f>
        <v>#N/A</v>
      </c>
      <c r="O50" t="e">
        <f t="array" ref="O50">INDEX($A$1:$C$621,MATCH(1,($A$1:$A$621=$E50)*($B$1:$B$621=O$1),0),3)</f>
        <v>#N/A</v>
      </c>
    </row>
    <row r="51" spans="1:15" x14ac:dyDescent="0.25">
      <c r="A51" s="9">
        <v>491</v>
      </c>
      <c r="B51" s="6" t="s">
        <v>632</v>
      </c>
      <c r="C51" s="6">
        <v>12</v>
      </c>
      <c r="D51" s="24"/>
      <c r="E51" s="9">
        <v>555</v>
      </c>
      <c r="F51">
        <f t="array" ref="F51">INDEX($A$1:$C$621,MATCH(1,($A$1:$A$621=$E51)*($B$1:$B$621=F$1),0),3)</f>
        <v>0</v>
      </c>
      <c r="G51">
        <f t="array" ref="G51">INDEX($A$1:$C$621,MATCH(1,($A$1:$A$621=$E51)*($B$1:$B$621=G$1),0),3)</f>
        <v>3</v>
      </c>
      <c r="H51">
        <f t="array" ref="H51">INDEX($A$1:$C$621,MATCH(1,($A$1:$A$621=$E51)*($B$1:$B$621=H$1),0),3)</f>
        <v>3</v>
      </c>
      <c r="I51">
        <f t="array" ref="I51">INDEX($A$1:$C$621,MATCH(1,($A$1:$A$621=$E51)*($B$1:$B$621=I$1),0),3)</f>
        <v>3</v>
      </c>
      <c r="J51">
        <f t="array" ref="J51">INDEX($A$1:$C$621,MATCH(1,($A$1:$A$621=$E51)*($B$1:$B$621=J$1),0),3)</f>
        <v>6</v>
      </c>
      <c r="K51" t="e">
        <f t="array" ref="K51">INDEX($A$1:$C$621,MATCH(1,($A$1:$A$621=$E51)*($B$1:$B$621=K$1),0),3)</f>
        <v>#N/A</v>
      </c>
      <c r="L51">
        <f t="array" ref="L51">INDEX($A$1:$C$621,MATCH(1,($A$1:$A$621=$E51)*($B$1:$B$621=L$1),0),3)</f>
        <v>6</v>
      </c>
      <c r="M51" t="e">
        <f t="array" ref="M51">INDEX($A$1:$C$621,MATCH(1,($A$1:$A$621=$E51)*($B$1:$B$621=M$1),0),3)</f>
        <v>#N/A</v>
      </c>
      <c r="N51" t="e">
        <f t="array" ref="N51">INDEX($A$1:$C$621,MATCH(1,($A$1:$A$621=$E51)*($B$1:$B$621=N$1),0),3)</f>
        <v>#N/A</v>
      </c>
      <c r="O51" t="e">
        <f t="array" ref="O51">INDEX($A$1:$C$621,MATCH(1,($A$1:$A$621=$E51)*($B$1:$B$621=O$1),0),3)</f>
        <v>#N/A</v>
      </c>
    </row>
    <row r="52" spans="1:15" x14ac:dyDescent="0.25">
      <c r="A52" s="9">
        <v>501</v>
      </c>
      <c r="B52" s="6" t="s">
        <v>631</v>
      </c>
      <c r="C52" s="6">
        <v>9</v>
      </c>
      <c r="D52" s="24"/>
      <c r="E52" s="9">
        <v>580</v>
      </c>
      <c r="F52">
        <f t="array" ref="F52">INDEX($A$1:$C$621,MATCH(1,($A$1:$A$621=$E52)*($B$1:$B$621=F$1),0),3)</f>
        <v>9</v>
      </c>
      <c r="G52">
        <f t="array" ref="G52">INDEX($A$1:$C$621,MATCH(1,($A$1:$A$621=$E52)*($B$1:$B$621=G$1),0),3)</f>
        <v>7.5</v>
      </c>
      <c r="H52">
        <f t="array" ref="H52">INDEX($A$1:$C$621,MATCH(1,($A$1:$A$621=$E52)*($B$1:$B$621=H$1),0),3)</f>
        <v>12</v>
      </c>
      <c r="I52">
        <f t="array" ref="I52">INDEX($A$1:$C$621,MATCH(1,($A$1:$A$621=$E52)*($B$1:$B$621=I$1),0),3)</f>
        <v>12</v>
      </c>
      <c r="J52">
        <f t="array" ref="J52">INDEX($A$1:$C$621,MATCH(1,($A$1:$A$621=$E52)*($B$1:$B$621=J$1),0),3)</f>
        <v>12</v>
      </c>
      <c r="K52">
        <f t="array" ref="K52">INDEX($A$1:$C$621,MATCH(1,($A$1:$A$621=$E52)*($B$1:$B$621=K$1),0),3)</f>
        <v>9</v>
      </c>
      <c r="L52">
        <f t="array" ref="L52">INDEX($A$1:$C$621,MATCH(1,($A$1:$A$621=$E52)*($B$1:$B$621=L$1),0),3)</f>
        <v>9</v>
      </c>
      <c r="M52" t="e">
        <f t="array" ref="M52">INDEX($A$1:$C$621,MATCH(1,($A$1:$A$621=$E52)*($B$1:$B$621=M$1),0),3)</f>
        <v>#N/A</v>
      </c>
      <c r="N52" t="e">
        <f t="array" ref="N52">INDEX($A$1:$C$621,MATCH(1,($A$1:$A$621=$E52)*($B$1:$B$621=N$1),0),3)</f>
        <v>#N/A</v>
      </c>
      <c r="O52" t="e">
        <f t="array" ref="O52">INDEX($A$1:$C$621,MATCH(1,($A$1:$A$621=$E52)*($B$1:$B$621=O$1),0),3)</f>
        <v>#N/A</v>
      </c>
    </row>
    <row r="53" spans="1:15" x14ac:dyDescent="0.25">
      <c r="A53" s="9">
        <v>511</v>
      </c>
      <c r="B53" s="6" t="s">
        <v>631</v>
      </c>
      <c r="C53" s="6">
        <v>7.5</v>
      </c>
      <c r="D53" s="24"/>
      <c r="E53" s="9">
        <v>610</v>
      </c>
      <c r="F53">
        <f t="array" ref="F53">INDEX($A$1:$C$621,MATCH(1,($A$1:$A$621=$E53)*($B$1:$B$621=F$1),0),3)</f>
        <v>3</v>
      </c>
      <c r="G53">
        <f t="array" ref="G53">INDEX($A$1:$C$621,MATCH(1,($A$1:$A$621=$E53)*($B$1:$B$621=G$1),0),3)</f>
        <v>9</v>
      </c>
      <c r="H53">
        <f t="array" ref="H53">INDEX($A$1:$C$621,MATCH(1,($A$1:$A$621=$E53)*($B$1:$B$621=H$1),0),3)</f>
        <v>12</v>
      </c>
      <c r="I53">
        <f t="array" ref="I53">INDEX($A$1:$C$621,MATCH(1,($A$1:$A$621=$E53)*($B$1:$B$621=I$1),0),3)</f>
        <v>10.5</v>
      </c>
      <c r="J53">
        <f t="array" ref="J53">INDEX($A$1:$C$621,MATCH(1,($A$1:$A$621=$E53)*($B$1:$B$621=J$1),0),3)</f>
        <v>7.5</v>
      </c>
      <c r="K53">
        <f t="array" ref="K53">INDEX($A$1:$C$621,MATCH(1,($A$1:$A$621=$E53)*($B$1:$B$621=K$1),0),3)</f>
        <v>9</v>
      </c>
      <c r="L53">
        <f t="array" ref="L53">INDEX($A$1:$C$621,MATCH(1,($A$1:$A$621=$E53)*($B$1:$B$621=L$1),0),3)</f>
        <v>7.5</v>
      </c>
      <c r="M53" t="e">
        <f t="array" ref="M53">INDEX($A$1:$C$621,MATCH(1,($A$1:$A$621=$E53)*($B$1:$B$621=M$1),0),3)</f>
        <v>#N/A</v>
      </c>
      <c r="N53" t="e">
        <f t="array" ref="N53">INDEX($A$1:$C$621,MATCH(1,($A$1:$A$621=$E53)*($B$1:$B$621=N$1),0),3)</f>
        <v>#N/A</v>
      </c>
      <c r="O53" t="e">
        <f t="array" ref="O53">INDEX($A$1:$C$621,MATCH(1,($A$1:$A$621=$E53)*($B$1:$B$621=O$1),0),3)</f>
        <v>#N/A</v>
      </c>
    </row>
    <row r="54" spans="1:15" x14ac:dyDescent="0.25">
      <c r="A54" s="9">
        <v>524</v>
      </c>
      <c r="B54" s="6" t="s">
        <v>631</v>
      </c>
      <c r="C54" s="6">
        <v>9</v>
      </c>
      <c r="D54" s="24"/>
      <c r="E54" s="9">
        <v>612</v>
      </c>
      <c r="F54">
        <f t="array" ref="F54">INDEX($A$1:$C$621,MATCH(1,($A$1:$A$621=$E54)*($B$1:$B$621=F$1),0),3)</f>
        <v>6</v>
      </c>
      <c r="G54">
        <f t="array" ref="G54">INDEX($A$1:$C$621,MATCH(1,($A$1:$A$621=$E54)*($B$1:$B$621=G$1),0),3)</f>
        <v>6</v>
      </c>
      <c r="H54">
        <f t="array" ref="H54">INDEX($A$1:$C$621,MATCH(1,($A$1:$A$621=$E54)*($B$1:$B$621=H$1),0),3)</f>
        <v>7.5</v>
      </c>
      <c r="I54">
        <f t="array" ref="I54">INDEX($A$1:$C$621,MATCH(1,($A$1:$A$621=$E54)*($B$1:$B$621=I$1),0),3)</f>
        <v>9</v>
      </c>
      <c r="J54">
        <f t="array" ref="J54">INDEX($A$1:$C$621,MATCH(1,($A$1:$A$621=$E54)*($B$1:$B$621=J$1),0),3)</f>
        <v>9</v>
      </c>
      <c r="K54">
        <f t="array" ref="K54">INDEX($A$1:$C$621,MATCH(1,($A$1:$A$621=$E54)*($B$1:$B$621=K$1),0),3)</f>
        <v>3</v>
      </c>
      <c r="L54">
        <f t="array" ref="L54">INDEX($A$1:$C$621,MATCH(1,($A$1:$A$621=$E54)*($B$1:$B$621=L$1),0),3)</f>
        <v>7.5</v>
      </c>
      <c r="M54" t="e">
        <f t="array" ref="M54">INDEX($A$1:$C$621,MATCH(1,($A$1:$A$621=$E54)*($B$1:$B$621=M$1),0),3)</f>
        <v>#N/A</v>
      </c>
      <c r="N54" t="e">
        <f t="array" ref="N54">INDEX($A$1:$C$621,MATCH(1,($A$1:$A$621=$E54)*($B$1:$B$621=N$1),0),3)</f>
        <v>#N/A</v>
      </c>
      <c r="O54" t="e">
        <f t="array" ref="O54">INDEX($A$1:$C$621,MATCH(1,($A$1:$A$621=$E54)*($B$1:$B$621=O$1),0),3)</f>
        <v>#N/A</v>
      </c>
    </row>
    <row r="55" spans="1:15" x14ac:dyDescent="0.25">
      <c r="A55" s="9">
        <v>536</v>
      </c>
      <c r="B55" s="6" t="s">
        <v>631</v>
      </c>
      <c r="C55" s="6">
        <v>12</v>
      </c>
      <c r="D55" s="24"/>
      <c r="E55" s="9">
        <v>625</v>
      </c>
      <c r="F55">
        <f t="array" ref="F55">INDEX($A$1:$C$621,MATCH(1,($A$1:$A$621=$E55)*($B$1:$B$621=F$1),0),3)</f>
        <v>3</v>
      </c>
      <c r="G55">
        <f t="array" ref="G55">INDEX($A$1:$C$621,MATCH(1,($A$1:$A$621=$E55)*($B$1:$B$621=G$1),0),3)</f>
        <v>9</v>
      </c>
      <c r="H55">
        <f t="array" ref="H55">INDEX($A$1:$C$621,MATCH(1,($A$1:$A$621=$E55)*($B$1:$B$621=H$1),0),3)</f>
        <v>7.5</v>
      </c>
      <c r="I55">
        <f t="array" ref="I55">INDEX($A$1:$C$621,MATCH(1,($A$1:$A$621=$E55)*($B$1:$B$621=I$1),0),3)</f>
        <v>7.5</v>
      </c>
      <c r="J55">
        <f t="array" ref="J55">INDEX($A$1:$C$621,MATCH(1,($A$1:$A$621=$E55)*($B$1:$B$621=J$1),0),3)</f>
        <v>7.5</v>
      </c>
      <c r="K55">
        <f t="array" ref="K55">INDEX($A$1:$C$621,MATCH(1,($A$1:$A$621=$E55)*($B$1:$B$621=K$1),0),3)</f>
        <v>7.5</v>
      </c>
      <c r="L55">
        <f t="array" ref="L55">INDEX($A$1:$C$621,MATCH(1,($A$1:$A$621=$E55)*($B$1:$B$621=L$1),0),3)</f>
        <v>12</v>
      </c>
      <c r="M55" t="e">
        <f t="array" ref="M55">INDEX($A$1:$C$621,MATCH(1,($A$1:$A$621=$E55)*($B$1:$B$621=M$1),0),3)</f>
        <v>#N/A</v>
      </c>
      <c r="N55" t="e">
        <f t="array" ref="N55">INDEX($A$1:$C$621,MATCH(1,($A$1:$A$621=$E55)*($B$1:$B$621=N$1),0),3)</f>
        <v>#N/A</v>
      </c>
      <c r="O55" t="e">
        <f t="array" ref="O55">INDEX($A$1:$C$621,MATCH(1,($A$1:$A$621=$E55)*($B$1:$B$621=O$1),0),3)</f>
        <v>#N/A</v>
      </c>
    </row>
    <row r="56" spans="1:15" x14ac:dyDescent="0.25">
      <c r="A56" s="9">
        <v>554</v>
      </c>
      <c r="B56" s="6" t="s">
        <v>632</v>
      </c>
      <c r="C56" s="6">
        <v>7.5</v>
      </c>
      <c r="D56" s="24"/>
      <c r="E56" s="9">
        <v>638</v>
      </c>
      <c r="F56">
        <f t="array" ref="F56">INDEX($A$1:$C$621,MATCH(1,($A$1:$A$621=$E56)*($B$1:$B$621=F$1),0),3)</f>
        <v>9</v>
      </c>
      <c r="G56">
        <f t="array" ref="G56">INDEX($A$1:$C$621,MATCH(1,($A$1:$A$621=$E56)*($B$1:$B$621=G$1),0),3)</f>
        <v>9</v>
      </c>
      <c r="H56">
        <f t="array" ref="H56">INDEX($A$1:$C$621,MATCH(1,($A$1:$A$621=$E56)*($B$1:$B$621=H$1),0),3)</f>
        <v>12</v>
      </c>
      <c r="I56">
        <f t="array" ref="I56">INDEX($A$1:$C$621,MATCH(1,($A$1:$A$621=$E56)*($B$1:$B$621=I$1),0),3)</f>
        <v>9</v>
      </c>
      <c r="J56">
        <f t="array" ref="J56">INDEX($A$1:$C$621,MATCH(1,($A$1:$A$621=$E56)*($B$1:$B$621=J$1),0),3)</f>
        <v>12</v>
      </c>
      <c r="K56">
        <f t="array" ref="K56">INDEX($A$1:$C$621,MATCH(1,($A$1:$A$621=$E56)*($B$1:$B$621=K$1),0),3)</f>
        <v>12</v>
      </c>
      <c r="L56">
        <f t="array" ref="L56">INDEX($A$1:$C$621,MATCH(1,($A$1:$A$621=$E56)*($B$1:$B$621=L$1),0),3)</f>
        <v>9</v>
      </c>
      <c r="M56" t="e">
        <f t="array" ref="M56">INDEX($A$1:$C$621,MATCH(1,($A$1:$A$621=$E56)*($B$1:$B$621=M$1),0),3)</f>
        <v>#N/A</v>
      </c>
      <c r="N56" t="e">
        <f t="array" ref="N56">INDEX($A$1:$C$621,MATCH(1,($A$1:$A$621=$E56)*($B$1:$B$621=N$1),0),3)</f>
        <v>#N/A</v>
      </c>
      <c r="O56" t="e">
        <f t="array" ref="O56">INDEX($A$1:$C$621,MATCH(1,($A$1:$A$621=$E56)*($B$1:$B$621=O$1),0),3)</f>
        <v>#N/A</v>
      </c>
    </row>
    <row r="57" spans="1:15" x14ac:dyDescent="0.25">
      <c r="A57" s="9">
        <v>555</v>
      </c>
      <c r="B57" s="6" t="s">
        <v>632</v>
      </c>
      <c r="C57" s="6">
        <v>3</v>
      </c>
      <c r="D57" s="24"/>
      <c r="E57" s="9">
        <v>643</v>
      </c>
      <c r="F57">
        <f t="array" ref="F57">INDEX($A$1:$C$621,MATCH(1,($A$1:$A$621=$E57)*($B$1:$B$621=F$1),0),3)</f>
        <v>12</v>
      </c>
      <c r="G57">
        <f t="array" ref="G57">INDEX($A$1:$C$621,MATCH(1,($A$1:$A$621=$E57)*($B$1:$B$621=G$1),0),3)</f>
        <v>12</v>
      </c>
      <c r="H57">
        <f t="array" ref="H57">INDEX($A$1:$C$621,MATCH(1,($A$1:$A$621=$E57)*($B$1:$B$621=H$1),0),3)</f>
        <v>12</v>
      </c>
      <c r="I57">
        <f t="array" ref="I57">INDEX($A$1:$C$621,MATCH(1,($A$1:$A$621=$E57)*($B$1:$B$621=I$1),0),3)</f>
        <v>12</v>
      </c>
      <c r="J57">
        <f t="array" ref="J57">INDEX($A$1:$C$621,MATCH(1,($A$1:$A$621=$E57)*($B$1:$B$621=J$1),0),3)</f>
        <v>12</v>
      </c>
      <c r="K57">
        <f t="array" ref="K57">INDEX($A$1:$C$621,MATCH(1,($A$1:$A$621=$E57)*($B$1:$B$621=K$1),0),3)</f>
        <v>12</v>
      </c>
      <c r="L57">
        <f t="array" ref="L57">INDEX($A$1:$C$621,MATCH(1,($A$1:$A$621=$E57)*($B$1:$B$621=L$1),0),3)</f>
        <v>12</v>
      </c>
      <c r="M57" t="e">
        <f t="array" ref="M57">INDEX($A$1:$C$621,MATCH(1,($A$1:$A$621=$E57)*($B$1:$B$621=M$1),0),3)</f>
        <v>#N/A</v>
      </c>
      <c r="N57" t="e">
        <f t="array" ref="N57">INDEX($A$1:$C$621,MATCH(1,($A$1:$A$621=$E57)*($B$1:$B$621=N$1),0),3)</f>
        <v>#N/A</v>
      </c>
      <c r="O57" t="e">
        <f t="array" ref="O57">INDEX($A$1:$C$621,MATCH(1,($A$1:$A$621=$E57)*($B$1:$B$621=O$1),0),3)</f>
        <v>#N/A</v>
      </c>
    </row>
    <row r="58" spans="1:15" x14ac:dyDescent="0.25">
      <c r="A58" s="9">
        <v>580</v>
      </c>
      <c r="B58" s="6" t="s">
        <v>631</v>
      </c>
      <c r="C58" s="6">
        <v>12</v>
      </c>
      <c r="D58" s="24"/>
      <c r="E58" s="9">
        <v>644</v>
      </c>
      <c r="F58">
        <f t="array" ref="F58">INDEX($A$1:$C$621,MATCH(1,($A$1:$A$621=$E58)*($B$1:$B$621=F$1),0),3)</f>
        <v>9</v>
      </c>
      <c r="G58">
        <f t="array" ref="G58">INDEX($A$1:$C$621,MATCH(1,($A$1:$A$621=$E58)*($B$1:$B$621=G$1),0),3)</f>
        <v>10.5</v>
      </c>
      <c r="H58">
        <f t="array" ref="H58">INDEX($A$1:$C$621,MATCH(1,($A$1:$A$621=$E58)*($B$1:$B$621=H$1),0),3)</f>
        <v>12</v>
      </c>
      <c r="I58">
        <f t="array" ref="I58">INDEX($A$1:$C$621,MATCH(1,($A$1:$A$621=$E58)*($B$1:$B$621=I$1),0),3)</f>
        <v>12</v>
      </c>
      <c r="J58">
        <f t="array" ref="J58">INDEX($A$1:$C$621,MATCH(1,($A$1:$A$621=$E58)*($B$1:$B$621=J$1),0),3)</f>
        <v>12</v>
      </c>
      <c r="K58">
        <f t="array" ref="K58">INDEX($A$1:$C$621,MATCH(1,($A$1:$A$621=$E58)*($B$1:$B$621=K$1),0),3)</f>
        <v>12</v>
      </c>
      <c r="L58">
        <f t="array" ref="L58">INDEX($A$1:$C$621,MATCH(1,($A$1:$A$621=$E58)*($B$1:$B$621=L$1),0),3)</f>
        <v>12</v>
      </c>
      <c r="M58" t="e">
        <f t="array" ref="M58">INDEX($A$1:$C$621,MATCH(1,($A$1:$A$621=$E58)*($B$1:$B$621=M$1),0),3)</f>
        <v>#N/A</v>
      </c>
      <c r="N58" t="e">
        <f t="array" ref="N58">INDEX($A$1:$C$621,MATCH(1,($A$1:$A$621=$E58)*($B$1:$B$621=N$1),0),3)</f>
        <v>#N/A</v>
      </c>
      <c r="O58" t="e">
        <f t="array" ref="O58">INDEX($A$1:$C$621,MATCH(1,($A$1:$A$621=$E58)*($B$1:$B$621=O$1),0),3)</f>
        <v>#N/A</v>
      </c>
    </row>
    <row r="59" spans="1:15" x14ac:dyDescent="0.25">
      <c r="A59" s="9">
        <v>610</v>
      </c>
      <c r="B59" s="6" t="s">
        <v>631</v>
      </c>
      <c r="C59" s="6">
        <v>7.5</v>
      </c>
      <c r="D59" s="24"/>
      <c r="E59" s="9">
        <v>658</v>
      </c>
      <c r="F59">
        <f t="array" ref="F59">INDEX($A$1:$C$621,MATCH(1,($A$1:$A$621=$E59)*($B$1:$B$621=F$1),0),3)</f>
        <v>9</v>
      </c>
      <c r="G59">
        <f t="array" ref="G59">INDEX($A$1:$C$621,MATCH(1,($A$1:$A$621=$E59)*($B$1:$B$621=G$1),0),3)</f>
        <v>9</v>
      </c>
      <c r="H59">
        <f t="array" ref="H59">INDEX($A$1:$C$621,MATCH(1,($A$1:$A$621=$E59)*($B$1:$B$621=H$1),0),3)</f>
        <v>10.5</v>
      </c>
      <c r="I59">
        <f t="array" ref="I59">INDEX($A$1:$C$621,MATCH(1,($A$1:$A$621=$E59)*($B$1:$B$621=I$1),0),3)</f>
        <v>9</v>
      </c>
      <c r="J59">
        <f t="array" ref="J59">INDEX($A$1:$C$621,MATCH(1,($A$1:$A$621=$E59)*($B$1:$B$621=J$1),0),3)</f>
        <v>10.5</v>
      </c>
      <c r="K59">
        <f t="array" ref="K59">INDEX($A$1:$C$621,MATCH(1,($A$1:$A$621=$E59)*($B$1:$B$621=K$1),0),3)</f>
        <v>7.5</v>
      </c>
      <c r="L59">
        <f t="array" ref="L59">INDEX($A$1:$C$621,MATCH(1,($A$1:$A$621=$E59)*($B$1:$B$621=L$1),0),3)</f>
        <v>12</v>
      </c>
      <c r="M59" t="e">
        <f t="array" ref="M59">INDEX($A$1:$C$621,MATCH(1,($A$1:$A$621=$E59)*($B$1:$B$621=M$1),0),3)</f>
        <v>#N/A</v>
      </c>
      <c r="N59" t="e">
        <f t="array" ref="N59">INDEX($A$1:$C$621,MATCH(1,($A$1:$A$621=$E59)*($B$1:$B$621=N$1),0),3)</f>
        <v>#N/A</v>
      </c>
      <c r="O59" t="e">
        <f t="array" ref="O59">INDEX($A$1:$C$621,MATCH(1,($A$1:$A$621=$E59)*($B$1:$B$621=O$1),0),3)</f>
        <v>#N/A</v>
      </c>
    </row>
    <row r="60" spans="1:15" x14ac:dyDescent="0.25">
      <c r="A60" s="9">
        <v>612</v>
      </c>
      <c r="B60" s="6" t="s">
        <v>631</v>
      </c>
      <c r="C60" s="6">
        <v>9</v>
      </c>
      <c r="D60" s="24"/>
      <c r="E60" s="9">
        <v>676</v>
      </c>
      <c r="F60">
        <f t="array" ref="F60">INDEX($A$1:$C$621,MATCH(1,($A$1:$A$621=$E60)*($B$1:$B$621=F$1),0),3)</f>
        <v>6</v>
      </c>
      <c r="G60">
        <f t="array" ref="G60">INDEX($A$1:$C$621,MATCH(1,($A$1:$A$621=$E60)*($B$1:$B$621=G$1),0),3)</f>
        <v>9</v>
      </c>
      <c r="H60">
        <f t="array" ref="H60">INDEX($A$1:$C$621,MATCH(1,($A$1:$A$621=$E60)*($B$1:$B$621=H$1),0),3)</f>
        <v>9</v>
      </c>
      <c r="I60">
        <f t="array" ref="I60">INDEX($A$1:$C$621,MATCH(1,($A$1:$A$621=$E60)*($B$1:$B$621=I$1),0),3)</f>
        <v>6</v>
      </c>
      <c r="J60">
        <f t="array" ref="J60">INDEX($A$1:$C$621,MATCH(1,($A$1:$A$621=$E60)*($B$1:$B$621=J$1),0),3)</f>
        <v>9</v>
      </c>
      <c r="K60">
        <f t="array" ref="K60">INDEX($A$1:$C$621,MATCH(1,($A$1:$A$621=$E60)*($B$1:$B$621=K$1),0),3)</f>
        <v>3</v>
      </c>
      <c r="L60">
        <f t="array" ref="L60">INDEX($A$1:$C$621,MATCH(1,($A$1:$A$621=$E60)*($B$1:$B$621=L$1),0),3)</f>
        <v>9</v>
      </c>
      <c r="M60" t="e">
        <f t="array" ref="M60">INDEX($A$1:$C$621,MATCH(1,($A$1:$A$621=$E60)*($B$1:$B$621=M$1),0),3)</f>
        <v>#N/A</v>
      </c>
      <c r="N60" t="e">
        <f t="array" ref="N60">INDEX($A$1:$C$621,MATCH(1,($A$1:$A$621=$E60)*($B$1:$B$621=N$1),0),3)</f>
        <v>#N/A</v>
      </c>
      <c r="O60" t="e">
        <f t="array" ref="O60">INDEX($A$1:$C$621,MATCH(1,($A$1:$A$621=$E60)*($B$1:$B$621=O$1),0),3)</f>
        <v>#N/A</v>
      </c>
    </row>
    <row r="61" spans="1:15" x14ac:dyDescent="0.25">
      <c r="A61" s="9">
        <v>625</v>
      </c>
      <c r="B61" s="6" t="s">
        <v>631</v>
      </c>
      <c r="C61" s="6">
        <v>7.5</v>
      </c>
      <c r="D61" s="24"/>
      <c r="E61" s="9">
        <v>679</v>
      </c>
      <c r="F61">
        <f t="array" ref="F61">INDEX($A$1:$C$621,MATCH(1,($A$1:$A$621=$E61)*($B$1:$B$621=F$1),0),3)</f>
        <v>7.5</v>
      </c>
      <c r="G61">
        <f t="array" ref="G61">INDEX($A$1:$C$621,MATCH(1,($A$1:$A$621=$E61)*($B$1:$B$621=G$1),0),3)</f>
        <v>12</v>
      </c>
      <c r="H61">
        <f t="array" ref="H61">INDEX($A$1:$C$621,MATCH(1,($A$1:$A$621=$E61)*($B$1:$B$621=H$1),0),3)</f>
        <v>12</v>
      </c>
      <c r="I61">
        <f t="array" ref="I61">INDEX($A$1:$C$621,MATCH(1,($A$1:$A$621=$E61)*($B$1:$B$621=I$1),0),3)</f>
        <v>12</v>
      </c>
      <c r="J61">
        <f t="array" ref="J61">INDEX($A$1:$C$621,MATCH(1,($A$1:$A$621=$E61)*($B$1:$B$621=J$1),0),3)</f>
        <v>12</v>
      </c>
      <c r="K61">
        <f t="array" ref="K61">INDEX($A$1:$C$621,MATCH(1,($A$1:$A$621=$E61)*($B$1:$B$621=K$1),0),3)</f>
        <v>12</v>
      </c>
      <c r="L61">
        <f t="array" ref="L61">INDEX($A$1:$C$621,MATCH(1,($A$1:$A$621=$E61)*($B$1:$B$621=L$1),0),3)</f>
        <v>12</v>
      </c>
      <c r="M61" t="e">
        <f t="array" ref="M61">INDEX($A$1:$C$621,MATCH(1,($A$1:$A$621=$E61)*($B$1:$B$621=M$1),0),3)</f>
        <v>#N/A</v>
      </c>
      <c r="N61" t="e">
        <f t="array" ref="N61">INDEX($A$1:$C$621,MATCH(1,($A$1:$A$621=$E61)*($B$1:$B$621=N$1),0),3)</f>
        <v>#N/A</v>
      </c>
      <c r="O61" t="e">
        <f t="array" ref="O61">INDEX($A$1:$C$621,MATCH(1,($A$1:$A$621=$E61)*($B$1:$B$621=O$1),0),3)</f>
        <v>#N/A</v>
      </c>
    </row>
    <row r="62" spans="1:15" x14ac:dyDescent="0.25">
      <c r="A62" s="9">
        <v>638</v>
      </c>
      <c r="B62" s="6" t="s">
        <v>631</v>
      </c>
      <c r="C62" s="6">
        <v>12</v>
      </c>
      <c r="D62" s="24"/>
      <c r="E62" s="9">
        <v>701</v>
      </c>
      <c r="F62">
        <f t="array" ref="F62">INDEX($A$1:$C$621,MATCH(1,($A$1:$A$621=$E62)*($B$1:$B$621=F$1),0),3)</f>
        <v>3</v>
      </c>
      <c r="G62">
        <f t="array" ref="G62">INDEX($A$1:$C$621,MATCH(1,($A$1:$A$621=$E62)*($B$1:$B$621=G$1),0),3)</f>
        <v>7.5</v>
      </c>
      <c r="H62">
        <f t="array" ref="H62">INDEX($A$1:$C$621,MATCH(1,($A$1:$A$621=$E62)*($B$1:$B$621=H$1),0),3)</f>
        <v>9</v>
      </c>
      <c r="I62">
        <f t="array" ref="I62">INDEX($A$1:$C$621,MATCH(1,($A$1:$A$621=$E62)*($B$1:$B$621=I$1),0),3)</f>
        <v>9</v>
      </c>
      <c r="J62">
        <f t="array" ref="J62">INDEX($A$1:$C$621,MATCH(1,($A$1:$A$621=$E62)*($B$1:$B$621=J$1),0),3)</f>
        <v>10.5</v>
      </c>
      <c r="K62">
        <f t="array" ref="K62">INDEX($A$1:$C$621,MATCH(1,($A$1:$A$621=$E62)*($B$1:$B$621=K$1),0),3)</f>
        <v>7.5</v>
      </c>
      <c r="L62">
        <f t="array" ref="L62">INDEX($A$1:$C$621,MATCH(1,($A$1:$A$621=$E62)*($B$1:$B$621=L$1),0),3)</f>
        <v>9</v>
      </c>
      <c r="M62" t="e">
        <f t="array" ref="M62">INDEX($A$1:$C$621,MATCH(1,($A$1:$A$621=$E62)*($B$1:$B$621=M$1),0),3)</f>
        <v>#N/A</v>
      </c>
      <c r="N62" t="e">
        <f t="array" ref="N62">INDEX($A$1:$C$621,MATCH(1,($A$1:$A$621=$E62)*($B$1:$B$621=N$1),0),3)</f>
        <v>#N/A</v>
      </c>
      <c r="O62" t="e">
        <f t="array" ref="O62">INDEX($A$1:$C$621,MATCH(1,($A$1:$A$621=$E62)*($B$1:$B$621=O$1),0),3)</f>
        <v>#N/A</v>
      </c>
    </row>
    <row r="63" spans="1:15" x14ac:dyDescent="0.25">
      <c r="A63" s="9">
        <v>643</v>
      </c>
      <c r="B63" s="6" t="s">
        <v>631</v>
      </c>
      <c r="C63" s="6">
        <v>12</v>
      </c>
      <c r="D63" s="24"/>
      <c r="E63" s="9">
        <v>707</v>
      </c>
      <c r="F63">
        <f t="array" ref="F63">INDEX($A$1:$C$621,MATCH(1,($A$1:$A$621=$E63)*($B$1:$B$621=F$1),0),3)</f>
        <v>7.5</v>
      </c>
      <c r="G63">
        <f t="array" ref="G63">INDEX($A$1:$C$621,MATCH(1,($A$1:$A$621=$E63)*($B$1:$B$621=G$1),0),3)</f>
        <v>7.5</v>
      </c>
      <c r="H63">
        <f t="array" ref="H63">INDEX($A$1:$C$621,MATCH(1,($A$1:$A$621=$E63)*($B$1:$B$621=H$1),0),3)</f>
        <v>7.5</v>
      </c>
      <c r="I63">
        <f t="array" ref="I63">INDEX($A$1:$C$621,MATCH(1,($A$1:$A$621=$E63)*($B$1:$B$621=I$1),0),3)</f>
        <v>9</v>
      </c>
      <c r="J63">
        <f t="array" ref="J63">INDEX($A$1:$C$621,MATCH(1,($A$1:$A$621=$E63)*($B$1:$B$621=J$1),0),3)</f>
        <v>12</v>
      </c>
      <c r="K63">
        <f t="array" ref="K63">INDEX($A$1:$C$621,MATCH(1,($A$1:$A$621=$E63)*($B$1:$B$621=K$1),0),3)</f>
        <v>7.5</v>
      </c>
      <c r="L63">
        <f t="array" ref="L63">INDEX($A$1:$C$621,MATCH(1,($A$1:$A$621=$E63)*($B$1:$B$621=L$1),0),3)</f>
        <v>10.5</v>
      </c>
      <c r="M63" t="e">
        <f t="array" ref="M63">INDEX($A$1:$C$621,MATCH(1,($A$1:$A$621=$E63)*($B$1:$B$621=M$1),0),3)</f>
        <v>#N/A</v>
      </c>
      <c r="N63" t="e">
        <f t="array" ref="N63">INDEX($A$1:$C$621,MATCH(1,($A$1:$A$621=$E63)*($B$1:$B$621=N$1),0),3)</f>
        <v>#N/A</v>
      </c>
      <c r="O63" t="e">
        <f t="array" ref="O63">INDEX($A$1:$C$621,MATCH(1,($A$1:$A$621=$E63)*($B$1:$B$621=O$1),0),3)</f>
        <v>#N/A</v>
      </c>
    </row>
    <row r="64" spans="1:15" x14ac:dyDescent="0.25">
      <c r="A64" s="9">
        <v>644</v>
      </c>
      <c r="B64" s="6" t="s">
        <v>631</v>
      </c>
      <c r="C64" s="6">
        <v>12</v>
      </c>
      <c r="D64" s="24"/>
      <c r="E64" s="9">
        <v>713</v>
      </c>
      <c r="F64">
        <f t="array" ref="F64">INDEX($A$1:$C$621,MATCH(1,($A$1:$A$621=$E64)*($B$1:$B$621=F$1),0),3)</f>
        <v>7.5</v>
      </c>
      <c r="G64">
        <f t="array" ref="G64">INDEX($A$1:$C$621,MATCH(1,($A$1:$A$621=$E64)*($B$1:$B$621=G$1),0),3)</f>
        <v>6</v>
      </c>
      <c r="H64">
        <f t="array" ref="H64">INDEX($A$1:$C$621,MATCH(1,($A$1:$A$621=$E64)*($B$1:$B$621=H$1),0),3)</f>
        <v>9</v>
      </c>
      <c r="I64">
        <f t="array" ref="I64">INDEX($A$1:$C$621,MATCH(1,($A$1:$A$621=$E64)*($B$1:$B$621=I$1),0),3)</f>
        <v>7.5</v>
      </c>
      <c r="J64">
        <f t="array" ref="J64">INDEX($A$1:$C$621,MATCH(1,($A$1:$A$621=$E64)*($B$1:$B$621=J$1),0),3)</f>
        <v>7.5</v>
      </c>
      <c r="K64" t="e">
        <f t="array" ref="K64">INDEX($A$1:$C$621,MATCH(1,($A$1:$A$621=$E64)*($B$1:$B$621=K$1),0),3)</f>
        <v>#N/A</v>
      </c>
      <c r="L64">
        <f t="array" ref="L64">INDEX($A$1:$C$621,MATCH(1,($A$1:$A$621=$E64)*($B$1:$B$621=L$1),0),3)</f>
        <v>9</v>
      </c>
      <c r="M64">
        <f t="array" ref="M64">INDEX($A$1:$C$621,MATCH(1,($A$1:$A$621=$E64)*($B$1:$B$621=M$1),0),3)</f>
        <v>9</v>
      </c>
      <c r="N64" t="e">
        <f t="array" ref="N64">INDEX($A$1:$C$621,MATCH(1,($A$1:$A$621=$E64)*($B$1:$B$621=N$1),0),3)</f>
        <v>#N/A</v>
      </c>
      <c r="O64" t="e">
        <f t="array" ref="O64">INDEX($A$1:$C$621,MATCH(1,($A$1:$A$621=$E64)*($B$1:$B$621=O$1),0),3)</f>
        <v>#N/A</v>
      </c>
    </row>
    <row r="65" spans="1:15" x14ac:dyDescent="0.25">
      <c r="A65" s="9">
        <v>658</v>
      </c>
      <c r="B65" s="6" t="s">
        <v>631</v>
      </c>
      <c r="C65" s="6">
        <v>10.5</v>
      </c>
      <c r="D65" s="24"/>
      <c r="E65" s="9">
        <v>723</v>
      </c>
      <c r="F65">
        <f t="array" ref="F65">INDEX($A$1:$C$621,MATCH(1,($A$1:$A$621=$E65)*($B$1:$B$621=F$1),0),3)</f>
        <v>7.5</v>
      </c>
      <c r="G65">
        <f t="array" ref="G65">INDEX($A$1:$C$621,MATCH(1,($A$1:$A$621=$E65)*($B$1:$B$621=G$1),0),3)</f>
        <v>12</v>
      </c>
      <c r="H65">
        <f t="array" ref="H65">INDEX($A$1:$C$621,MATCH(1,($A$1:$A$621=$E65)*($B$1:$B$621=H$1),0),3)</f>
        <v>10.5</v>
      </c>
      <c r="I65">
        <f t="array" ref="I65">INDEX($A$1:$C$621,MATCH(1,($A$1:$A$621=$E65)*($B$1:$B$621=I$1),0),3)</f>
        <v>12</v>
      </c>
      <c r="J65">
        <f t="array" ref="J65">INDEX($A$1:$C$621,MATCH(1,($A$1:$A$621=$E65)*($B$1:$B$621=J$1),0),3)</f>
        <v>12</v>
      </c>
      <c r="K65">
        <f t="array" ref="K65">INDEX($A$1:$C$621,MATCH(1,($A$1:$A$621=$E65)*($B$1:$B$621=K$1),0),3)</f>
        <v>10.5</v>
      </c>
      <c r="L65">
        <f t="array" ref="L65">INDEX($A$1:$C$621,MATCH(1,($A$1:$A$621=$E65)*($B$1:$B$621=L$1),0),3)</f>
        <v>12</v>
      </c>
      <c r="M65" t="e">
        <f t="array" ref="M65">INDEX($A$1:$C$621,MATCH(1,($A$1:$A$621=$E65)*($B$1:$B$621=M$1),0),3)</f>
        <v>#N/A</v>
      </c>
      <c r="N65" t="e">
        <f t="array" ref="N65">INDEX($A$1:$C$621,MATCH(1,($A$1:$A$621=$E65)*($B$1:$B$621=N$1),0),3)</f>
        <v>#N/A</v>
      </c>
      <c r="O65" t="e">
        <f t="array" ref="O65">INDEX($A$1:$C$621,MATCH(1,($A$1:$A$621=$E65)*($B$1:$B$621=O$1),0),3)</f>
        <v>#N/A</v>
      </c>
    </row>
    <row r="66" spans="1:15" x14ac:dyDescent="0.25">
      <c r="A66" s="9">
        <v>676</v>
      </c>
      <c r="B66" s="6" t="s">
        <v>631</v>
      </c>
      <c r="C66" s="6">
        <v>9</v>
      </c>
      <c r="D66" s="24"/>
      <c r="E66" s="9">
        <v>740</v>
      </c>
      <c r="F66">
        <f t="array" ref="F66">INDEX($A$1:$C$621,MATCH(1,($A$1:$A$621=$E66)*($B$1:$B$621=F$1),0),3)</f>
        <v>6</v>
      </c>
      <c r="G66">
        <f t="array" ref="G66">INDEX($A$1:$C$621,MATCH(1,($A$1:$A$621=$E66)*($B$1:$B$621=G$1),0),3)</f>
        <v>7.5</v>
      </c>
      <c r="H66">
        <f t="array" ref="H66">INDEX($A$1:$C$621,MATCH(1,($A$1:$A$621=$E66)*($B$1:$B$621=H$1),0),3)</f>
        <v>9</v>
      </c>
      <c r="I66">
        <f t="array" ref="I66">INDEX($A$1:$C$621,MATCH(1,($A$1:$A$621=$E66)*($B$1:$B$621=I$1),0),3)</f>
        <v>9</v>
      </c>
      <c r="J66">
        <f t="array" ref="J66">INDEX($A$1:$C$621,MATCH(1,($A$1:$A$621=$E66)*($B$1:$B$621=J$1),0),3)</f>
        <v>9</v>
      </c>
      <c r="K66">
        <f t="array" ref="K66">INDEX($A$1:$C$621,MATCH(1,($A$1:$A$621=$E66)*($B$1:$B$621=K$1),0),3)</f>
        <v>6</v>
      </c>
      <c r="L66">
        <f t="array" ref="L66">INDEX($A$1:$C$621,MATCH(1,($A$1:$A$621=$E66)*($B$1:$B$621=L$1),0),3)</f>
        <v>9</v>
      </c>
      <c r="M66" t="e">
        <f t="array" ref="M66">INDEX($A$1:$C$621,MATCH(1,($A$1:$A$621=$E66)*($B$1:$B$621=M$1),0),3)</f>
        <v>#N/A</v>
      </c>
      <c r="N66" t="e">
        <f t="array" ref="N66">INDEX($A$1:$C$621,MATCH(1,($A$1:$A$621=$E66)*($B$1:$B$621=N$1),0),3)</f>
        <v>#N/A</v>
      </c>
      <c r="O66" t="e">
        <f t="array" ref="O66">INDEX($A$1:$C$621,MATCH(1,($A$1:$A$621=$E66)*($B$1:$B$621=O$1),0),3)</f>
        <v>#N/A</v>
      </c>
    </row>
    <row r="67" spans="1:15" x14ac:dyDescent="0.25">
      <c r="A67" s="9">
        <v>679</v>
      </c>
      <c r="B67" s="6" t="s">
        <v>631</v>
      </c>
      <c r="C67" s="6">
        <v>12</v>
      </c>
      <c r="D67" s="24"/>
      <c r="E67" s="9">
        <v>754</v>
      </c>
      <c r="F67">
        <f t="array" ref="F67">INDEX($A$1:$C$621,MATCH(1,($A$1:$A$621=$E67)*($B$1:$B$621=F$1),0),3)</f>
        <v>9</v>
      </c>
      <c r="G67">
        <f t="array" ref="G67">INDEX($A$1:$C$621,MATCH(1,($A$1:$A$621=$E67)*($B$1:$B$621=G$1),0),3)</f>
        <v>9</v>
      </c>
      <c r="H67">
        <f t="array" ref="H67">INDEX($A$1:$C$621,MATCH(1,($A$1:$A$621=$E67)*($B$1:$B$621=H$1),0),3)</f>
        <v>9</v>
      </c>
      <c r="I67">
        <f t="array" ref="I67">INDEX($A$1:$C$621,MATCH(1,($A$1:$A$621=$E67)*($B$1:$B$621=I$1),0),3)</f>
        <v>9</v>
      </c>
      <c r="J67">
        <f t="array" ref="J67">INDEX($A$1:$C$621,MATCH(1,($A$1:$A$621=$E67)*($B$1:$B$621=J$1),0),3)</f>
        <v>9</v>
      </c>
      <c r="K67" t="e">
        <f t="array" ref="K67">INDEX($A$1:$C$621,MATCH(1,($A$1:$A$621=$E67)*($B$1:$B$621=K$1),0),3)</f>
        <v>#N/A</v>
      </c>
      <c r="L67">
        <f t="array" ref="L67">INDEX($A$1:$C$621,MATCH(1,($A$1:$A$621=$E67)*($B$1:$B$621=L$1),0),3)</f>
        <v>10.5</v>
      </c>
      <c r="M67" t="e">
        <f t="array" ref="M67">INDEX($A$1:$C$621,MATCH(1,($A$1:$A$621=$E67)*($B$1:$B$621=M$1),0),3)</f>
        <v>#N/A</v>
      </c>
      <c r="N67" t="e">
        <f t="array" ref="N67">INDEX($A$1:$C$621,MATCH(1,($A$1:$A$621=$E67)*($B$1:$B$621=N$1),0),3)</f>
        <v>#N/A</v>
      </c>
      <c r="O67" t="e">
        <f t="array" ref="O67">INDEX($A$1:$C$621,MATCH(1,($A$1:$A$621=$E67)*($B$1:$B$621=O$1),0),3)</f>
        <v>#N/A</v>
      </c>
    </row>
    <row r="68" spans="1:15" x14ac:dyDescent="0.25">
      <c r="A68" s="9">
        <v>701</v>
      </c>
      <c r="B68" s="6" t="s">
        <v>631</v>
      </c>
      <c r="C68" s="6">
        <v>10.5</v>
      </c>
      <c r="D68" s="24"/>
      <c r="E68" s="9">
        <v>763</v>
      </c>
      <c r="F68">
        <f t="array" ref="F68">INDEX($A$1:$C$621,MATCH(1,($A$1:$A$621=$E68)*($B$1:$B$621=F$1),0),3)</f>
        <v>7.5</v>
      </c>
      <c r="G68">
        <f t="array" ref="G68">INDEX($A$1:$C$621,MATCH(1,($A$1:$A$621=$E68)*($B$1:$B$621=G$1),0),3)</f>
        <v>7.5</v>
      </c>
      <c r="H68">
        <f t="array" ref="H68">INDEX($A$1:$C$621,MATCH(1,($A$1:$A$621=$E68)*($B$1:$B$621=H$1),0),3)</f>
        <v>9</v>
      </c>
      <c r="I68">
        <f t="array" ref="I68">INDEX($A$1:$C$621,MATCH(1,($A$1:$A$621=$E68)*($B$1:$B$621=I$1),0),3)</f>
        <v>7.5</v>
      </c>
      <c r="J68">
        <f t="array" ref="J68">INDEX($A$1:$C$621,MATCH(1,($A$1:$A$621=$E68)*($B$1:$B$621=J$1),0),3)</f>
        <v>12</v>
      </c>
      <c r="K68">
        <f t="array" ref="K68">INDEX($A$1:$C$621,MATCH(1,($A$1:$A$621=$E68)*($B$1:$B$621=K$1),0),3)</f>
        <v>9</v>
      </c>
      <c r="L68">
        <f t="array" ref="L68">INDEX($A$1:$C$621,MATCH(1,($A$1:$A$621=$E68)*($B$1:$B$621=L$1),0),3)</f>
        <v>10.5</v>
      </c>
      <c r="M68" t="e">
        <f t="array" ref="M68">INDEX($A$1:$C$621,MATCH(1,($A$1:$A$621=$E68)*($B$1:$B$621=M$1),0),3)</f>
        <v>#N/A</v>
      </c>
      <c r="N68" t="e">
        <f t="array" ref="N68">INDEX($A$1:$C$621,MATCH(1,($A$1:$A$621=$E68)*($B$1:$B$621=N$1),0),3)</f>
        <v>#N/A</v>
      </c>
      <c r="O68" t="e">
        <f t="array" ref="O68">INDEX($A$1:$C$621,MATCH(1,($A$1:$A$621=$E68)*($B$1:$B$621=O$1),0),3)</f>
        <v>#N/A</v>
      </c>
    </row>
    <row r="69" spans="1:15" x14ac:dyDescent="0.25">
      <c r="A69" s="9">
        <v>707</v>
      </c>
      <c r="B69" s="6" t="s">
        <v>631</v>
      </c>
      <c r="C69" s="6">
        <v>12</v>
      </c>
      <c r="D69" s="24"/>
      <c r="E69" s="9">
        <v>769</v>
      </c>
      <c r="F69">
        <f t="array" ref="F69">INDEX($A$1:$C$621,MATCH(1,($A$1:$A$621=$E69)*($B$1:$B$621=F$1),0),3)</f>
        <v>12</v>
      </c>
      <c r="G69">
        <f t="array" ref="G69">INDEX($A$1:$C$621,MATCH(1,($A$1:$A$621=$E69)*($B$1:$B$621=G$1),0),3)</f>
        <v>9</v>
      </c>
      <c r="H69">
        <f t="array" ref="H69">INDEX($A$1:$C$621,MATCH(1,($A$1:$A$621=$E69)*($B$1:$B$621=H$1),0),3)</f>
        <v>12</v>
      </c>
      <c r="I69">
        <f t="array" ref="I69">INDEX($A$1:$C$621,MATCH(1,($A$1:$A$621=$E69)*($B$1:$B$621=I$1),0),3)</f>
        <v>12</v>
      </c>
      <c r="J69">
        <f t="array" ref="J69">INDEX($A$1:$C$621,MATCH(1,($A$1:$A$621=$E69)*($B$1:$B$621=J$1),0),3)</f>
        <v>12</v>
      </c>
      <c r="K69">
        <f t="array" ref="K69">INDEX($A$1:$C$621,MATCH(1,($A$1:$A$621=$E69)*($B$1:$B$621=K$1),0),3)</f>
        <v>7.5</v>
      </c>
      <c r="L69">
        <f t="array" ref="L69">INDEX($A$1:$C$621,MATCH(1,($A$1:$A$621=$E69)*($B$1:$B$621=L$1),0),3)</f>
        <v>12</v>
      </c>
      <c r="M69" t="e">
        <f t="array" ref="M69">INDEX($A$1:$C$621,MATCH(1,($A$1:$A$621=$E69)*($B$1:$B$621=M$1),0),3)</f>
        <v>#N/A</v>
      </c>
      <c r="N69" t="e">
        <f t="array" ref="N69">INDEX($A$1:$C$621,MATCH(1,($A$1:$A$621=$E69)*($B$1:$B$621=N$1),0),3)</f>
        <v>#N/A</v>
      </c>
      <c r="O69" t="e">
        <f t="array" ref="O69">INDEX($A$1:$C$621,MATCH(1,($A$1:$A$621=$E69)*($B$1:$B$621=O$1),0),3)</f>
        <v>#N/A</v>
      </c>
    </row>
    <row r="70" spans="1:15" x14ac:dyDescent="0.25">
      <c r="A70" s="9">
        <v>713</v>
      </c>
      <c r="B70" s="6" t="s">
        <v>631</v>
      </c>
      <c r="C70" s="6">
        <v>7.5</v>
      </c>
      <c r="D70" s="24"/>
      <c r="E70" s="9">
        <v>770</v>
      </c>
      <c r="F70">
        <f t="array" ref="F70">INDEX($A$1:$C$621,MATCH(1,($A$1:$A$621=$E70)*($B$1:$B$621=F$1),0),3)</f>
        <v>9</v>
      </c>
      <c r="G70">
        <f t="array" ref="G70">INDEX($A$1:$C$621,MATCH(1,($A$1:$A$621=$E70)*($B$1:$B$621=G$1),0),3)</f>
        <v>9</v>
      </c>
      <c r="H70">
        <f t="array" ref="H70">INDEX($A$1:$C$621,MATCH(1,($A$1:$A$621=$E70)*($B$1:$B$621=H$1),0),3)</f>
        <v>12</v>
      </c>
      <c r="I70">
        <f t="array" ref="I70">INDEX($A$1:$C$621,MATCH(1,($A$1:$A$621=$E70)*($B$1:$B$621=I$1),0),3)</f>
        <v>12</v>
      </c>
      <c r="J70">
        <f t="array" ref="J70">INDEX($A$1:$C$621,MATCH(1,($A$1:$A$621=$E70)*($B$1:$B$621=J$1),0),3)</f>
        <v>12</v>
      </c>
      <c r="K70">
        <f t="array" ref="K70">INDEX($A$1:$C$621,MATCH(1,($A$1:$A$621=$E70)*($B$1:$B$621=K$1),0),3)</f>
        <v>10.5</v>
      </c>
      <c r="L70">
        <f t="array" ref="L70">INDEX($A$1:$C$621,MATCH(1,($A$1:$A$621=$E70)*($B$1:$B$621=L$1),0),3)</f>
        <v>12</v>
      </c>
      <c r="M70" t="e">
        <f t="array" ref="M70">INDEX($A$1:$C$621,MATCH(1,($A$1:$A$621=$E70)*($B$1:$B$621=M$1),0),3)</f>
        <v>#N/A</v>
      </c>
      <c r="N70" t="e">
        <f t="array" ref="N70">INDEX($A$1:$C$621,MATCH(1,($A$1:$A$621=$E70)*($B$1:$B$621=N$1),0),3)</f>
        <v>#N/A</v>
      </c>
      <c r="O70" t="e">
        <f t="array" ref="O70">INDEX($A$1:$C$621,MATCH(1,($A$1:$A$621=$E70)*($B$1:$B$621=O$1),0),3)</f>
        <v>#N/A</v>
      </c>
    </row>
    <row r="71" spans="1:15" x14ac:dyDescent="0.25">
      <c r="A71" s="9">
        <v>723</v>
      </c>
      <c r="B71" s="6" t="s">
        <v>631</v>
      </c>
      <c r="C71" s="6">
        <v>12</v>
      </c>
      <c r="D71" s="24"/>
      <c r="E71" s="9">
        <v>773</v>
      </c>
      <c r="F71">
        <f t="array" ref="F71">INDEX($A$1:$C$621,MATCH(1,($A$1:$A$621=$E71)*($B$1:$B$621=F$1),0),3)</f>
        <v>3</v>
      </c>
      <c r="G71">
        <f t="array" ref="G71">INDEX($A$1:$C$621,MATCH(1,($A$1:$A$621=$E71)*($B$1:$B$621=G$1),0),3)</f>
        <v>7.5</v>
      </c>
      <c r="H71">
        <f t="array" ref="H71">INDEX($A$1:$C$621,MATCH(1,($A$1:$A$621=$E71)*($B$1:$B$621=H$1),0),3)</f>
        <v>10.5</v>
      </c>
      <c r="I71">
        <f t="array" ref="I71">INDEX($A$1:$C$621,MATCH(1,($A$1:$A$621=$E71)*($B$1:$B$621=I$1),0),3)</f>
        <v>9</v>
      </c>
      <c r="J71">
        <f t="array" ref="J71">INDEX($A$1:$C$621,MATCH(1,($A$1:$A$621=$E71)*($B$1:$B$621=J$1),0),3)</f>
        <v>12</v>
      </c>
      <c r="K71">
        <f t="array" ref="K71">INDEX($A$1:$C$621,MATCH(1,($A$1:$A$621=$E71)*($B$1:$B$621=K$1),0),3)</f>
        <v>6</v>
      </c>
      <c r="L71">
        <f t="array" ref="L71">INDEX($A$1:$C$621,MATCH(1,($A$1:$A$621=$E71)*($B$1:$B$621=L$1),0),3)</f>
        <v>10.5</v>
      </c>
      <c r="M71" t="e">
        <f t="array" ref="M71">INDEX($A$1:$C$621,MATCH(1,($A$1:$A$621=$E71)*($B$1:$B$621=M$1),0),3)</f>
        <v>#N/A</v>
      </c>
      <c r="N71" t="e">
        <f t="array" ref="N71">INDEX($A$1:$C$621,MATCH(1,($A$1:$A$621=$E71)*($B$1:$B$621=N$1),0),3)</f>
        <v>#N/A</v>
      </c>
      <c r="O71" t="e">
        <f t="array" ref="O71">INDEX($A$1:$C$621,MATCH(1,($A$1:$A$621=$E71)*($B$1:$B$621=O$1),0),3)</f>
        <v>#N/A</v>
      </c>
    </row>
    <row r="72" spans="1:15" x14ac:dyDescent="0.25">
      <c r="A72" s="9">
        <v>740</v>
      </c>
      <c r="B72" s="6" t="s">
        <v>631</v>
      </c>
      <c r="C72" s="6">
        <v>9</v>
      </c>
      <c r="D72" s="24"/>
      <c r="E72" s="9">
        <v>783</v>
      </c>
      <c r="F72">
        <f t="array" ref="F72">INDEX($A$1:$C$621,MATCH(1,($A$1:$A$621=$E72)*($B$1:$B$621=F$1),0),3)</f>
        <v>6</v>
      </c>
      <c r="G72">
        <f t="array" ref="G72">INDEX($A$1:$C$621,MATCH(1,($A$1:$A$621=$E72)*($B$1:$B$621=G$1),0),3)</f>
        <v>10.5</v>
      </c>
      <c r="H72">
        <f t="array" ref="H72">INDEX($A$1:$C$621,MATCH(1,($A$1:$A$621=$E72)*($B$1:$B$621=H$1),0),3)</f>
        <v>10.5</v>
      </c>
      <c r="I72">
        <f t="array" ref="I72">INDEX($A$1:$C$621,MATCH(1,($A$1:$A$621=$E72)*($B$1:$B$621=I$1),0),3)</f>
        <v>7.5</v>
      </c>
      <c r="J72">
        <f t="array" ref="J72">INDEX($A$1:$C$621,MATCH(1,($A$1:$A$621=$E72)*($B$1:$B$621=J$1),0),3)</f>
        <v>10.5</v>
      </c>
      <c r="K72">
        <f t="array" ref="K72">INDEX($A$1:$C$621,MATCH(1,($A$1:$A$621=$E72)*($B$1:$B$621=K$1),0),3)</f>
        <v>6</v>
      </c>
      <c r="L72">
        <f t="array" ref="L72">INDEX($A$1:$C$621,MATCH(1,($A$1:$A$621=$E72)*($B$1:$B$621=L$1),0),3)</f>
        <v>9</v>
      </c>
      <c r="M72" t="e">
        <f t="array" ref="M72">INDEX($A$1:$C$621,MATCH(1,($A$1:$A$621=$E72)*($B$1:$B$621=M$1),0),3)</f>
        <v>#N/A</v>
      </c>
      <c r="N72" t="e">
        <f t="array" ref="N72">INDEX($A$1:$C$621,MATCH(1,($A$1:$A$621=$E72)*($B$1:$B$621=N$1),0),3)</f>
        <v>#N/A</v>
      </c>
      <c r="O72" t="e">
        <f t="array" ref="O72">INDEX($A$1:$C$621,MATCH(1,($A$1:$A$621=$E72)*($B$1:$B$621=O$1),0),3)</f>
        <v>#N/A</v>
      </c>
    </row>
    <row r="73" spans="1:15" x14ac:dyDescent="0.25">
      <c r="A73" s="9">
        <v>754</v>
      </c>
      <c r="B73" s="6" t="s">
        <v>632</v>
      </c>
      <c r="C73" s="6">
        <v>9</v>
      </c>
      <c r="D73" s="24"/>
      <c r="E73" s="9">
        <v>796</v>
      </c>
      <c r="F73">
        <f t="array" ref="F73">INDEX($A$1:$C$621,MATCH(1,($A$1:$A$621=$E73)*($B$1:$B$621=F$1),0),3)</f>
        <v>6</v>
      </c>
      <c r="G73">
        <f t="array" ref="G73">INDEX($A$1:$C$621,MATCH(1,($A$1:$A$621=$E73)*($B$1:$B$621=G$1),0),3)</f>
        <v>6</v>
      </c>
      <c r="H73">
        <f t="array" ref="H73">INDEX($A$1:$C$621,MATCH(1,($A$1:$A$621=$E73)*($B$1:$B$621=H$1),0),3)</f>
        <v>3</v>
      </c>
      <c r="I73">
        <f t="array" ref="I73">INDEX($A$1:$C$621,MATCH(1,($A$1:$A$621=$E73)*($B$1:$B$621=I$1),0),3)</f>
        <v>3</v>
      </c>
      <c r="J73">
        <f t="array" ref="J73">INDEX($A$1:$C$621,MATCH(1,($A$1:$A$621=$E73)*($B$1:$B$621=J$1),0),3)</f>
        <v>6</v>
      </c>
      <c r="K73">
        <f t="array" ref="K73">INDEX($A$1:$C$621,MATCH(1,($A$1:$A$621=$E73)*($B$1:$B$621=K$1),0),3)</f>
        <v>3</v>
      </c>
      <c r="L73">
        <f t="array" ref="L73">INDEX($A$1:$C$621,MATCH(1,($A$1:$A$621=$E73)*($B$1:$B$621=L$1),0),3)</f>
        <v>6</v>
      </c>
      <c r="M73" t="e">
        <f t="array" ref="M73">INDEX($A$1:$C$621,MATCH(1,($A$1:$A$621=$E73)*($B$1:$B$621=M$1),0),3)</f>
        <v>#N/A</v>
      </c>
      <c r="N73" t="e">
        <f t="array" ref="N73">INDEX($A$1:$C$621,MATCH(1,($A$1:$A$621=$E73)*($B$1:$B$621=N$1),0),3)</f>
        <v>#N/A</v>
      </c>
      <c r="O73" t="e">
        <f t="array" ref="O73">INDEX($A$1:$C$621,MATCH(1,($A$1:$A$621=$E73)*($B$1:$B$621=O$1),0),3)</f>
        <v>#N/A</v>
      </c>
    </row>
    <row r="74" spans="1:15" x14ac:dyDescent="0.25">
      <c r="A74" s="9">
        <v>763</v>
      </c>
      <c r="B74" s="6" t="s">
        <v>631</v>
      </c>
      <c r="C74" s="6">
        <v>12</v>
      </c>
      <c r="D74" s="24"/>
      <c r="E74" s="9">
        <v>807</v>
      </c>
      <c r="F74">
        <f t="array" ref="F74">INDEX($A$1:$C$621,MATCH(1,($A$1:$A$621=$E74)*($B$1:$B$621=F$1),0),3)</f>
        <v>7.5</v>
      </c>
      <c r="G74">
        <f t="array" ref="G74">INDEX($A$1:$C$621,MATCH(1,($A$1:$A$621=$E74)*($B$1:$B$621=G$1),0),3)</f>
        <v>9</v>
      </c>
      <c r="H74">
        <f t="array" ref="H74">INDEX($A$1:$C$621,MATCH(1,($A$1:$A$621=$E74)*($B$1:$B$621=H$1),0),3)</f>
        <v>9</v>
      </c>
      <c r="I74">
        <f t="array" ref="I74">INDEX($A$1:$C$621,MATCH(1,($A$1:$A$621=$E74)*($B$1:$B$621=I$1),0),3)</f>
        <v>12</v>
      </c>
      <c r="J74">
        <f t="array" ref="J74">INDEX($A$1:$C$621,MATCH(1,($A$1:$A$621=$E74)*($B$1:$B$621=J$1),0),3)</f>
        <v>10.5</v>
      </c>
      <c r="K74">
        <f t="array" ref="K74">INDEX($A$1:$C$621,MATCH(1,($A$1:$A$621=$E74)*($B$1:$B$621=K$1),0),3)</f>
        <v>7.5</v>
      </c>
      <c r="L74">
        <f t="array" ref="L74">INDEX($A$1:$C$621,MATCH(1,($A$1:$A$621=$E74)*($B$1:$B$621=L$1),0),3)</f>
        <v>12</v>
      </c>
      <c r="M74" t="e">
        <f t="array" ref="M74">INDEX($A$1:$C$621,MATCH(1,($A$1:$A$621=$E74)*($B$1:$B$621=M$1),0),3)</f>
        <v>#N/A</v>
      </c>
      <c r="N74" t="e">
        <f t="array" ref="N74">INDEX($A$1:$C$621,MATCH(1,($A$1:$A$621=$E74)*($B$1:$B$621=N$1),0),3)</f>
        <v>#N/A</v>
      </c>
      <c r="O74" t="e">
        <f t="array" ref="O74">INDEX($A$1:$C$621,MATCH(1,($A$1:$A$621=$E74)*($B$1:$B$621=O$1),0),3)</f>
        <v>#N/A</v>
      </c>
    </row>
    <row r="75" spans="1:15" x14ac:dyDescent="0.25">
      <c r="A75" s="9">
        <v>769</v>
      </c>
      <c r="B75" s="6" t="s">
        <v>631</v>
      </c>
      <c r="C75" s="6">
        <v>12</v>
      </c>
      <c r="D75" s="24"/>
      <c r="E75" s="9">
        <v>812</v>
      </c>
      <c r="F75">
        <f t="array" ref="F75">INDEX($A$1:$C$621,MATCH(1,($A$1:$A$621=$E75)*($B$1:$B$621=F$1),0),3)</f>
        <v>6</v>
      </c>
      <c r="G75">
        <f t="array" ref="G75">INDEX($A$1:$C$621,MATCH(1,($A$1:$A$621=$E75)*($B$1:$B$621=G$1),0),3)</f>
        <v>9</v>
      </c>
      <c r="H75">
        <f t="array" ref="H75">INDEX($A$1:$C$621,MATCH(1,($A$1:$A$621=$E75)*($B$1:$B$621=H$1),0),3)</f>
        <v>10.5</v>
      </c>
      <c r="I75">
        <f t="array" ref="I75">INDEX($A$1:$C$621,MATCH(1,($A$1:$A$621=$E75)*($B$1:$B$621=I$1),0),3)</f>
        <v>9</v>
      </c>
      <c r="J75">
        <f t="array" ref="J75">INDEX($A$1:$C$621,MATCH(1,($A$1:$A$621=$E75)*($B$1:$B$621=J$1),0),3)</f>
        <v>9</v>
      </c>
      <c r="K75">
        <f t="array" ref="K75">INDEX($A$1:$C$621,MATCH(1,($A$1:$A$621=$E75)*($B$1:$B$621=K$1),0),3)</f>
        <v>7.5</v>
      </c>
      <c r="L75">
        <f t="array" ref="L75">INDEX($A$1:$C$621,MATCH(1,($A$1:$A$621=$E75)*($B$1:$B$621=L$1),0),3)</f>
        <v>12</v>
      </c>
      <c r="M75" t="e">
        <f t="array" ref="M75">INDEX($A$1:$C$621,MATCH(1,($A$1:$A$621=$E75)*($B$1:$B$621=M$1),0),3)</f>
        <v>#N/A</v>
      </c>
      <c r="N75" t="e">
        <f t="array" ref="N75">INDEX($A$1:$C$621,MATCH(1,($A$1:$A$621=$E75)*($B$1:$B$621=N$1),0),3)</f>
        <v>#N/A</v>
      </c>
      <c r="O75" t="e">
        <f t="array" ref="O75">INDEX($A$1:$C$621,MATCH(1,($A$1:$A$621=$E75)*($B$1:$B$621=O$1),0),3)</f>
        <v>#N/A</v>
      </c>
    </row>
    <row r="76" spans="1:15" x14ac:dyDescent="0.25">
      <c r="A76" s="9">
        <v>770</v>
      </c>
      <c r="B76" s="6" t="s">
        <v>631</v>
      </c>
      <c r="C76" s="6">
        <v>12</v>
      </c>
      <c r="D76" s="24"/>
      <c r="E76" s="9">
        <v>830</v>
      </c>
      <c r="F76">
        <f t="array" ref="F76">INDEX($A$1:$C$621,MATCH(1,($A$1:$A$621=$E76)*($B$1:$B$621=F$1),0),3)</f>
        <v>3</v>
      </c>
      <c r="G76">
        <f t="array" ref="G76">INDEX($A$1:$C$621,MATCH(1,($A$1:$A$621=$E76)*($B$1:$B$621=G$1),0),3)</f>
        <v>6</v>
      </c>
      <c r="H76">
        <f t="array" ref="H76">INDEX($A$1:$C$621,MATCH(1,($A$1:$A$621=$E76)*($B$1:$B$621=H$1),0),3)</f>
        <v>7.5</v>
      </c>
      <c r="I76">
        <f t="array" ref="I76">INDEX($A$1:$C$621,MATCH(1,($A$1:$A$621=$E76)*($B$1:$B$621=I$1),0),3)</f>
        <v>7.5</v>
      </c>
      <c r="J76">
        <f t="array" ref="J76">INDEX($A$1:$C$621,MATCH(1,($A$1:$A$621=$E76)*($B$1:$B$621=J$1),0),3)</f>
        <v>7.5</v>
      </c>
      <c r="K76">
        <f t="array" ref="K76">INDEX($A$1:$C$621,MATCH(1,($A$1:$A$621=$E76)*($B$1:$B$621=K$1),0),3)</f>
        <v>6</v>
      </c>
      <c r="L76">
        <f t="array" ref="L76">INDEX($A$1:$C$621,MATCH(1,($A$1:$A$621=$E76)*($B$1:$B$621=L$1),0),3)</f>
        <v>9</v>
      </c>
      <c r="M76" t="e">
        <f t="array" ref="M76">INDEX($A$1:$C$621,MATCH(1,($A$1:$A$621=$E76)*($B$1:$B$621=M$1),0),3)</f>
        <v>#N/A</v>
      </c>
      <c r="N76" t="e">
        <f t="array" ref="N76">INDEX($A$1:$C$621,MATCH(1,($A$1:$A$621=$E76)*($B$1:$B$621=N$1),0),3)</f>
        <v>#N/A</v>
      </c>
      <c r="O76" t="e">
        <f t="array" ref="O76">INDEX($A$1:$C$621,MATCH(1,($A$1:$A$621=$E76)*($B$1:$B$621=O$1),0),3)</f>
        <v>#N/A</v>
      </c>
    </row>
    <row r="77" spans="1:15" x14ac:dyDescent="0.25">
      <c r="A77" s="9">
        <v>773</v>
      </c>
      <c r="B77" s="6" t="s">
        <v>631</v>
      </c>
      <c r="C77" s="6">
        <v>12</v>
      </c>
      <c r="D77" s="24"/>
      <c r="E77" s="9">
        <v>831</v>
      </c>
      <c r="F77">
        <f t="array" ref="F77">INDEX($A$1:$C$621,MATCH(1,($A$1:$A$621=$E77)*($B$1:$B$621=F$1),0),3)</f>
        <v>9</v>
      </c>
      <c r="G77">
        <f t="array" ref="G77">INDEX($A$1:$C$621,MATCH(1,($A$1:$A$621=$E77)*($B$1:$B$621=G$1),0),3)</f>
        <v>9</v>
      </c>
      <c r="H77">
        <f t="array" ref="H77">INDEX($A$1:$C$621,MATCH(1,($A$1:$A$621=$E77)*($B$1:$B$621=H$1),0),3)</f>
        <v>7.5</v>
      </c>
      <c r="I77">
        <f t="array" ref="I77">INDEX($A$1:$C$621,MATCH(1,($A$1:$A$621=$E77)*($B$1:$B$621=I$1),0),3)</f>
        <v>9</v>
      </c>
      <c r="J77">
        <f t="array" ref="J77">INDEX($A$1:$C$621,MATCH(1,($A$1:$A$621=$E77)*($B$1:$B$621=J$1),0),3)</f>
        <v>9</v>
      </c>
      <c r="K77">
        <f t="array" ref="K77">INDEX($A$1:$C$621,MATCH(1,($A$1:$A$621=$E77)*($B$1:$B$621=K$1),0),3)</f>
        <v>3</v>
      </c>
      <c r="L77">
        <f t="array" ref="L77">INDEX($A$1:$C$621,MATCH(1,($A$1:$A$621=$E77)*($B$1:$B$621=L$1),0),3)</f>
        <v>10.5</v>
      </c>
      <c r="M77" t="e">
        <f t="array" ref="M77">INDEX($A$1:$C$621,MATCH(1,($A$1:$A$621=$E77)*($B$1:$B$621=M$1),0),3)</f>
        <v>#N/A</v>
      </c>
      <c r="N77" t="e">
        <f t="array" ref="N77">INDEX($A$1:$C$621,MATCH(1,($A$1:$A$621=$E77)*($B$1:$B$621=N$1),0),3)</f>
        <v>#N/A</v>
      </c>
      <c r="O77" t="e">
        <f t="array" ref="O77">INDEX($A$1:$C$621,MATCH(1,($A$1:$A$621=$E77)*($B$1:$B$621=O$1),0),3)</f>
        <v>#N/A</v>
      </c>
    </row>
    <row r="78" spans="1:15" x14ac:dyDescent="0.25">
      <c r="A78" s="9">
        <v>783</v>
      </c>
      <c r="B78" s="6" t="s">
        <v>631</v>
      </c>
      <c r="C78" s="6">
        <v>10.5</v>
      </c>
      <c r="D78" s="24"/>
      <c r="E78" s="9">
        <v>833</v>
      </c>
      <c r="F78">
        <f t="array" ref="F78">INDEX($A$1:$C$621,MATCH(1,($A$1:$A$621=$E78)*($B$1:$B$621=F$1),0),3)</f>
        <v>9</v>
      </c>
      <c r="G78">
        <f t="array" ref="G78">INDEX($A$1:$C$621,MATCH(1,($A$1:$A$621=$E78)*($B$1:$B$621=G$1),0),3)</f>
        <v>9</v>
      </c>
      <c r="H78">
        <f t="array" ref="H78">INDEX($A$1:$C$621,MATCH(1,($A$1:$A$621=$E78)*($B$1:$B$621=H$1),0),3)</f>
        <v>9</v>
      </c>
      <c r="I78">
        <f t="array" ref="I78">INDEX($A$1:$C$621,MATCH(1,($A$1:$A$621=$E78)*($B$1:$B$621=I$1),0),3)</f>
        <v>9</v>
      </c>
      <c r="J78">
        <f t="array" ref="J78">INDEX($A$1:$C$621,MATCH(1,($A$1:$A$621=$E78)*($B$1:$B$621=J$1),0),3)</f>
        <v>9</v>
      </c>
      <c r="K78">
        <f t="array" ref="K78">INDEX($A$1:$C$621,MATCH(1,($A$1:$A$621=$E78)*($B$1:$B$621=K$1),0),3)</f>
        <v>7.5</v>
      </c>
      <c r="L78">
        <f t="array" ref="L78">INDEX($A$1:$C$621,MATCH(1,($A$1:$A$621=$E78)*($B$1:$B$621=L$1),0),3)</f>
        <v>10.5</v>
      </c>
      <c r="M78" t="e">
        <f t="array" ref="M78">INDEX($A$1:$C$621,MATCH(1,($A$1:$A$621=$E78)*($B$1:$B$621=M$1),0),3)</f>
        <v>#N/A</v>
      </c>
      <c r="N78" t="e">
        <f t="array" ref="N78">INDEX($A$1:$C$621,MATCH(1,($A$1:$A$621=$E78)*($B$1:$B$621=N$1),0),3)</f>
        <v>#N/A</v>
      </c>
      <c r="O78" t="e">
        <f t="array" ref="O78">INDEX($A$1:$C$621,MATCH(1,($A$1:$A$621=$E78)*($B$1:$B$621=O$1),0),3)</f>
        <v>#N/A</v>
      </c>
    </row>
    <row r="79" spans="1:15" x14ac:dyDescent="0.25">
      <c r="A79" s="9">
        <v>796</v>
      </c>
      <c r="B79" s="4" t="s">
        <v>629</v>
      </c>
      <c r="C79" s="4">
        <v>3</v>
      </c>
      <c r="D79" s="24"/>
      <c r="E79" s="9">
        <v>841</v>
      </c>
      <c r="F79">
        <f t="array" ref="F79">INDEX($A$1:$C$621,MATCH(1,($A$1:$A$621=$E79)*($B$1:$B$621=F$1),0),3)</f>
        <v>10.5</v>
      </c>
      <c r="G79">
        <f t="array" ref="G79">INDEX($A$1:$C$621,MATCH(1,($A$1:$A$621=$E79)*($B$1:$B$621=G$1),0),3)</f>
        <v>12</v>
      </c>
      <c r="H79">
        <f t="array" ref="H79">INDEX($A$1:$C$621,MATCH(1,($A$1:$A$621=$E79)*($B$1:$B$621=H$1),0),3)</f>
        <v>9</v>
      </c>
      <c r="I79">
        <f t="array" ref="I79">INDEX($A$1:$C$621,MATCH(1,($A$1:$A$621=$E79)*($B$1:$B$621=I$1),0),3)</f>
        <v>9</v>
      </c>
      <c r="J79">
        <f t="array" ref="J79">INDEX($A$1:$C$621,MATCH(1,($A$1:$A$621=$E79)*($B$1:$B$621=J$1),0),3)</f>
        <v>12</v>
      </c>
      <c r="K79">
        <f t="array" ref="K79">INDEX($A$1:$C$621,MATCH(1,($A$1:$A$621=$E79)*($B$1:$B$621=K$1),0),3)</f>
        <v>10.5</v>
      </c>
      <c r="L79">
        <f t="array" ref="L79">INDEX($A$1:$C$621,MATCH(1,($A$1:$A$621=$E79)*($B$1:$B$621=L$1),0),3)</f>
        <v>10.5</v>
      </c>
      <c r="M79" t="e">
        <f t="array" ref="M79">INDEX($A$1:$C$621,MATCH(1,($A$1:$A$621=$E79)*($B$1:$B$621=M$1),0),3)</f>
        <v>#N/A</v>
      </c>
      <c r="N79" t="e">
        <f t="array" ref="N79">INDEX($A$1:$C$621,MATCH(1,($A$1:$A$621=$E79)*($B$1:$B$621=N$1),0),3)</f>
        <v>#N/A</v>
      </c>
      <c r="O79" t="e">
        <f t="array" ref="O79">INDEX($A$1:$C$621,MATCH(1,($A$1:$A$621=$E79)*($B$1:$B$621=O$1),0),3)</f>
        <v>#N/A</v>
      </c>
    </row>
    <row r="80" spans="1:15" x14ac:dyDescent="0.25">
      <c r="A80" s="9">
        <v>807</v>
      </c>
      <c r="B80" s="6" t="s">
        <v>631</v>
      </c>
      <c r="C80" s="6">
        <v>10.5</v>
      </c>
      <c r="D80" s="24"/>
      <c r="E80" s="9">
        <v>854</v>
      </c>
      <c r="F80">
        <f t="array" ref="F80">INDEX($A$1:$C$621,MATCH(1,($A$1:$A$621=$E80)*($B$1:$B$621=F$1),0),3)</f>
        <v>6</v>
      </c>
      <c r="G80">
        <f t="array" ref="G80">INDEX($A$1:$C$621,MATCH(1,($A$1:$A$621=$E80)*($B$1:$B$621=G$1),0),3)</f>
        <v>9</v>
      </c>
      <c r="H80">
        <f t="array" ref="H80">INDEX($A$1:$C$621,MATCH(1,($A$1:$A$621=$E80)*($B$1:$B$621=H$1),0),3)</f>
        <v>9</v>
      </c>
      <c r="I80">
        <f t="array" ref="I80">INDEX($A$1:$C$621,MATCH(1,($A$1:$A$621=$E80)*($B$1:$B$621=I$1),0),3)</f>
        <v>10.5</v>
      </c>
      <c r="J80">
        <f t="array" ref="J80">INDEX($A$1:$C$621,MATCH(1,($A$1:$A$621=$E80)*($B$1:$B$621=J$1),0),3)</f>
        <v>12</v>
      </c>
      <c r="K80">
        <f t="array" ref="K80">INDEX($A$1:$C$621,MATCH(1,($A$1:$A$621=$E80)*($B$1:$B$621=K$1),0),3)</f>
        <v>7.5</v>
      </c>
      <c r="L80">
        <f t="array" ref="L80">INDEX($A$1:$C$621,MATCH(1,($A$1:$A$621=$E80)*($B$1:$B$621=L$1),0),3)</f>
        <v>7.5</v>
      </c>
      <c r="M80" t="e">
        <f t="array" ref="M80">INDEX($A$1:$C$621,MATCH(1,($A$1:$A$621=$E80)*($B$1:$B$621=M$1),0),3)</f>
        <v>#N/A</v>
      </c>
      <c r="N80" t="e">
        <f t="array" ref="N80">INDEX($A$1:$C$621,MATCH(1,($A$1:$A$621=$E80)*($B$1:$B$621=N$1),0),3)</f>
        <v>#N/A</v>
      </c>
      <c r="O80" t="e">
        <f t="array" ref="O80">INDEX($A$1:$C$621,MATCH(1,($A$1:$A$621=$E80)*($B$1:$B$621=O$1),0),3)</f>
        <v>#N/A</v>
      </c>
    </row>
    <row r="81" spans="1:15" x14ac:dyDescent="0.25">
      <c r="A81" s="9">
        <v>812</v>
      </c>
      <c r="B81" s="6" t="s">
        <v>631</v>
      </c>
      <c r="C81" s="6">
        <v>9</v>
      </c>
      <c r="D81" s="24"/>
      <c r="E81" s="9">
        <v>855</v>
      </c>
      <c r="F81">
        <f t="array" ref="F81">INDEX($A$1:$C$621,MATCH(1,($A$1:$A$621=$E81)*($B$1:$B$621=F$1),0),3)</f>
        <v>6</v>
      </c>
      <c r="G81">
        <f t="array" ref="G81">INDEX($A$1:$C$621,MATCH(1,($A$1:$A$621=$E81)*($B$1:$B$621=G$1),0),3)</f>
        <v>9</v>
      </c>
      <c r="H81">
        <f t="array" ref="H81">INDEX($A$1:$C$621,MATCH(1,($A$1:$A$621=$E81)*($B$1:$B$621=H$1),0),3)</f>
        <v>12</v>
      </c>
      <c r="I81">
        <f t="array" ref="I81">INDEX($A$1:$C$621,MATCH(1,($A$1:$A$621=$E81)*($B$1:$B$621=I$1),0),3)</f>
        <v>9</v>
      </c>
      <c r="J81">
        <f t="array" ref="J81">INDEX($A$1:$C$621,MATCH(1,($A$1:$A$621=$E81)*($B$1:$B$621=J$1),0),3)</f>
        <v>10.5</v>
      </c>
      <c r="K81">
        <f t="array" ref="K81">INDEX($A$1:$C$621,MATCH(1,($A$1:$A$621=$E81)*($B$1:$B$621=K$1),0),3)</f>
        <v>9</v>
      </c>
      <c r="L81">
        <f t="array" ref="L81">INDEX($A$1:$C$621,MATCH(1,($A$1:$A$621=$E81)*($B$1:$B$621=L$1),0),3)</f>
        <v>10.5</v>
      </c>
      <c r="M81" t="e">
        <f t="array" ref="M81">INDEX($A$1:$C$621,MATCH(1,($A$1:$A$621=$E81)*($B$1:$B$621=M$1),0),3)</f>
        <v>#N/A</v>
      </c>
      <c r="N81" t="e">
        <f t="array" ref="N81">INDEX($A$1:$C$621,MATCH(1,($A$1:$A$621=$E81)*($B$1:$B$621=N$1),0),3)</f>
        <v>#N/A</v>
      </c>
      <c r="O81" t="e">
        <f t="array" ref="O81">INDEX($A$1:$C$621,MATCH(1,($A$1:$A$621=$E81)*($B$1:$B$621=O$1),0),3)</f>
        <v>#N/A</v>
      </c>
    </row>
    <row r="82" spans="1:15" x14ac:dyDescent="0.25">
      <c r="A82" s="9">
        <v>830</v>
      </c>
      <c r="B82" s="6" t="s">
        <v>631</v>
      </c>
      <c r="C82" s="6">
        <v>7.5</v>
      </c>
      <c r="D82" s="24"/>
      <c r="E82" s="9">
        <v>856</v>
      </c>
      <c r="F82">
        <f t="array" ref="F82">INDEX($A$1:$C$621,MATCH(1,($A$1:$A$621=$E82)*($B$1:$B$621=F$1),0),3)</f>
        <v>6</v>
      </c>
      <c r="G82">
        <f t="array" ref="G82">INDEX($A$1:$C$621,MATCH(1,($A$1:$A$621=$E82)*($B$1:$B$621=G$1),0),3)</f>
        <v>7.5</v>
      </c>
      <c r="H82">
        <f t="array" ref="H82">INDEX($A$1:$C$621,MATCH(1,($A$1:$A$621=$E82)*($B$1:$B$621=H$1),0),3)</f>
        <v>12</v>
      </c>
      <c r="I82">
        <f t="array" ref="I82">INDEX($A$1:$C$621,MATCH(1,($A$1:$A$621=$E82)*($B$1:$B$621=I$1),0),3)</f>
        <v>10.5</v>
      </c>
      <c r="J82">
        <f t="array" ref="J82">INDEX($A$1:$C$621,MATCH(1,($A$1:$A$621=$E82)*($B$1:$B$621=J$1),0),3)</f>
        <v>12</v>
      </c>
      <c r="K82">
        <f t="array" ref="K82">INDEX($A$1:$C$621,MATCH(1,($A$1:$A$621=$E82)*($B$1:$B$621=K$1),0),3)</f>
        <v>7.5</v>
      </c>
      <c r="L82">
        <f t="array" ref="L82">INDEX($A$1:$C$621,MATCH(1,($A$1:$A$621=$E82)*($B$1:$B$621=L$1),0),3)</f>
        <v>9</v>
      </c>
      <c r="M82" t="e">
        <f t="array" ref="M82">INDEX($A$1:$C$621,MATCH(1,($A$1:$A$621=$E82)*($B$1:$B$621=M$1),0),3)</f>
        <v>#N/A</v>
      </c>
      <c r="N82" t="e">
        <f t="array" ref="N82">INDEX($A$1:$C$621,MATCH(1,($A$1:$A$621=$E82)*($B$1:$B$621=N$1),0),3)</f>
        <v>#N/A</v>
      </c>
      <c r="O82" t="e">
        <f t="array" ref="O82">INDEX($A$1:$C$621,MATCH(1,($A$1:$A$621=$E82)*($B$1:$B$621=O$1),0),3)</f>
        <v>#N/A</v>
      </c>
    </row>
    <row r="83" spans="1:15" x14ac:dyDescent="0.25">
      <c r="A83" s="9">
        <v>831</v>
      </c>
      <c r="B83" s="6" t="s">
        <v>631</v>
      </c>
      <c r="C83" s="6">
        <v>9</v>
      </c>
      <c r="D83" s="24"/>
      <c r="E83" s="9">
        <v>863</v>
      </c>
      <c r="F83">
        <f t="array" ref="F83">INDEX($A$1:$C$621,MATCH(1,($A$1:$A$621=$E83)*($B$1:$B$621=F$1),0),3)</f>
        <v>12</v>
      </c>
      <c r="G83">
        <f t="array" ref="G83">INDEX($A$1:$C$621,MATCH(1,($A$1:$A$621=$E83)*($B$1:$B$621=G$1),0),3)</f>
        <v>10.5</v>
      </c>
      <c r="H83">
        <f t="array" ref="H83">INDEX($A$1:$C$621,MATCH(1,($A$1:$A$621=$E83)*($B$1:$B$621=H$1),0),3)</f>
        <v>12</v>
      </c>
      <c r="I83">
        <f t="array" ref="I83">INDEX($A$1:$C$621,MATCH(1,($A$1:$A$621=$E83)*($B$1:$B$621=I$1),0),3)</f>
        <v>12</v>
      </c>
      <c r="J83">
        <f t="array" ref="J83">INDEX($A$1:$C$621,MATCH(1,($A$1:$A$621=$E83)*($B$1:$B$621=J$1),0),3)</f>
        <v>12</v>
      </c>
      <c r="K83">
        <f t="array" ref="K83">INDEX($A$1:$C$621,MATCH(1,($A$1:$A$621=$E83)*($B$1:$B$621=K$1),0),3)</f>
        <v>12</v>
      </c>
      <c r="L83">
        <f t="array" ref="L83">INDEX($A$1:$C$621,MATCH(1,($A$1:$A$621=$E83)*($B$1:$B$621=L$1),0),3)</f>
        <v>10.5</v>
      </c>
      <c r="M83" t="e">
        <f t="array" ref="M83">INDEX($A$1:$C$621,MATCH(1,($A$1:$A$621=$E83)*($B$1:$B$621=M$1),0),3)</f>
        <v>#N/A</v>
      </c>
      <c r="N83" t="e">
        <f t="array" ref="N83">INDEX($A$1:$C$621,MATCH(1,($A$1:$A$621=$E83)*($B$1:$B$621=N$1),0),3)</f>
        <v>#N/A</v>
      </c>
      <c r="O83" t="e">
        <f t="array" ref="O83">INDEX($A$1:$C$621,MATCH(1,($A$1:$A$621=$E83)*($B$1:$B$621=O$1),0),3)</f>
        <v>#N/A</v>
      </c>
    </row>
    <row r="84" spans="1:15" x14ac:dyDescent="0.25">
      <c r="A84" s="9">
        <v>19</v>
      </c>
      <c r="B84" s="4" t="s">
        <v>632</v>
      </c>
      <c r="C84" s="4">
        <v>9</v>
      </c>
      <c r="D84" s="24"/>
      <c r="E84" s="9">
        <v>874</v>
      </c>
      <c r="F84">
        <f t="array" ref="F84">INDEX($A$1:$C$621,MATCH(1,($A$1:$A$621=$E84)*($B$1:$B$621=F$1),0),3)</f>
        <v>9</v>
      </c>
      <c r="G84">
        <f t="array" ref="G84">INDEX($A$1:$C$621,MATCH(1,($A$1:$A$621=$E84)*($B$1:$B$621=G$1),0),3)</f>
        <v>9</v>
      </c>
      <c r="H84">
        <f t="array" ref="H84">INDEX($A$1:$C$621,MATCH(1,($A$1:$A$621=$E84)*($B$1:$B$621=H$1),0),3)</f>
        <v>9</v>
      </c>
      <c r="I84">
        <f t="array" ref="I84">INDEX($A$1:$C$621,MATCH(1,($A$1:$A$621=$E84)*($B$1:$B$621=I$1),0),3)</f>
        <v>9</v>
      </c>
      <c r="J84">
        <f t="array" ref="J84">INDEX($A$1:$C$621,MATCH(1,($A$1:$A$621=$E84)*($B$1:$B$621=J$1),0),3)</f>
        <v>12</v>
      </c>
      <c r="K84">
        <f t="array" ref="K84">INDEX($A$1:$C$621,MATCH(1,($A$1:$A$621=$E84)*($B$1:$B$621=K$1),0),3)</f>
        <v>9</v>
      </c>
      <c r="L84">
        <f t="array" ref="L84">INDEX($A$1:$C$621,MATCH(1,($A$1:$A$621=$E84)*($B$1:$B$621=L$1),0),3)</f>
        <v>10.5</v>
      </c>
      <c r="M84" t="e">
        <f t="array" ref="M84">INDEX($A$1:$C$621,MATCH(1,($A$1:$A$621=$E84)*($B$1:$B$621=M$1),0),3)</f>
        <v>#N/A</v>
      </c>
      <c r="N84" t="e">
        <f t="array" ref="N84">INDEX($A$1:$C$621,MATCH(1,($A$1:$A$621=$E84)*($B$1:$B$621=N$1),0),3)</f>
        <v>#N/A</v>
      </c>
      <c r="O84" t="e">
        <f t="array" ref="O84">INDEX($A$1:$C$621,MATCH(1,($A$1:$A$621=$E84)*($B$1:$B$621=O$1),0),3)</f>
        <v>#N/A</v>
      </c>
    </row>
    <row r="85" spans="1:15" x14ac:dyDescent="0.25">
      <c r="A85" s="9">
        <v>33</v>
      </c>
      <c r="B85" s="4" t="s">
        <v>632</v>
      </c>
      <c r="C85" s="4">
        <v>7.5</v>
      </c>
      <c r="D85" s="24"/>
      <c r="E85" s="9">
        <v>879</v>
      </c>
      <c r="F85">
        <f t="array" ref="F85">INDEX($A$1:$C$621,MATCH(1,($A$1:$A$621=$E85)*($B$1:$B$621=F$1),0),3)</f>
        <v>12</v>
      </c>
      <c r="G85">
        <f t="array" ref="G85">INDEX($A$1:$C$621,MATCH(1,($A$1:$A$621=$E85)*($B$1:$B$621=G$1),0),3)</f>
        <v>9</v>
      </c>
      <c r="H85">
        <f t="array" ref="H85">INDEX($A$1:$C$621,MATCH(1,($A$1:$A$621=$E85)*($B$1:$B$621=H$1),0),3)</f>
        <v>12</v>
      </c>
      <c r="I85">
        <f t="array" ref="I85">INDEX($A$1:$C$621,MATCH(1,($A$1:$A$621=$E85)*($B$1:$B$621=I$1),0),3)</f>
        <v>10.5</v>
      </c>
      <c r="J85">
        <f t="array" ref="J85">INDEX($A$1:$C$621,MATCH(1,($A$1:$A$621=$E85)*($B$1:$B$621=J$1),0),3)</f>
        <v>12</v>
      </c>
      <c r="K85">
        <f t="array" ref="K85">INDEX($A$1:$C$621,MATCH(1,($A$1:$A$621=$E85)*($B$1:$B$621=K$1),0),3)</f>
        <v>9</v>
      </c>
      <c r="L85">
        <f t="array" ref="L85">INDEX($A$1:$C$621,MATCH(1,($A$1:$A$621=$E85)*($B$1:$B$621=L$1),0),3)</f>
        <v>10.5</v>
      </c>
      <c r="M85" t="e">
        <f t="array" ref="M85">INDEX($A$1:$C$621,MATCH(1,($A$1:$A$621=$E85)*($B$1:$B$621=M$1),0),3)</f>
        <v>#N/A</v>
      </c>
      <c r="N85" t="e">
        <f t="array" ref="N85">INDEX($A$1:$C$621,MATCH(1,($A$1:$A$621=$E85)*($B$1:$B$621=N$1),0),3)</f>
        <v>#N/A</v>
      </c>
      <c r="O85" t="e">
        <f t="array" ref="O85">INDEX($A$1:$C$621,MATCH(1,($A$1:$A$621=$E85)*($B$1:$B$621=O$1),0),3)</f>
        <v>#N/A</v>
      </c>
    </row>
    <row r="86" spans="1:15" x14ac:dyDescent="0.25">
      <c r="A86" s="9">
        <v>39</v>
      </c>
      <c r="B86" s="4" t="s">
        <v>632</v>
      </c>
      <c r="C86" s="4">
        <v>9</v>
      </c>
      <c r="D86" s="24"/>
      <c r="E86" s="9">
        <v>924</v>
      </c>
      <c r="F86">
        <f t="array" ref="F86">INDEX($A$1:$C$621,MATCH(1,($A$1:$A$621=$E86)*($B$1:$B$621=F$1),0),3)</f>
        <v>10.5</v>
      </c>
      <c r="G86">
        <f t="array" ref="G86">INDEX($A$1:$C$621,MATCH(1,($A$1:$A$621=$E86)*($B$1:$B$621=G$1),0),3)</f>
        <v>12</v>
      </c>
      <c r="H86">
        <f t="array" ref="H86">INDEX($A$1:$C$621,MATCH(1,($A$1:$A$621=$E86)*($B$1:$B$621=H$1),0),3)</f>
        <v>9</v>
      </c>
      <c r="I86">
        <f t="array" ref="I86">INDEX($A$1:$C$621,MATCH(1,($A$1:$A$621=$E86)*($B$1:$B$621=I$1),0),3)</f>
        <v>12</v>
      </c>
      <c r="J86">
        <f t="array" ref="J86">INDEX($A$1:$C$621,MATCH(1,($A$1:$A$621=$E86)*($B$1:$B$621=J$1),0),3)</f>
        <v>12</v>
      </c>
      <c r="K86">
        <f t="array" ref="K86">INDEX($A$1:$C$621,MATCH(1,($A$1:$A$621=$E86)*($B$1:$B$621=K$1),0),3)</f>
        <v>10.5</v>
      </c>
      <c r="L86">
        <f t="array" ref="L86">INDEX($A$1:$C$621,MATCH(1,($A$1:$A$621=$E86)*($B$1:$B$621=L$1),0),3)</f>
        <v>10.5</v>
      </c>
      <c r="M86" t="e">
        <f t="array" ref="M86">INDEX($A$1:$C$621,MATCH(1,($A$1:$A$621=$E86)*($B$1:$B$621=M$1),0),3)</f>
        <v>#N/A</v>
      </c>
      <c r="N86" t="e">
        <f t="array" ref="N86">INDEX($A$1:$C$621,MATCH(1,($A$1:$A$621=$E86)*($B$1:$B$621=N$1),0),3)</f>
        <v>#N/A</v>
      </c>
      <c r="O86" t="e">
        <f t="array" ref="O86">INDEX($A$1:$C$621,MATCH(1,($A$1:$A$621=$E86)*($B$1:$B$621=O$1),0),3)</f>
        <v>#N/A</v>
      </c>
    </row>
    <row r="87" spans="1:15" x14ac:dyDescent="0.25">
      <c r="A87" s="9">
        <v>62</v>
      </c>
      <c r="B87" s="4" t="s">
        <v>632</v>
      </c>
      <c r="C87" s="4">
        <v>9</v>
      </c>
      <c r="D87" s="24"/>
      <c r="E87" s="9">
        <v>942</v>
      </c>
      <c r="F87">
        <f t="array" ref="F87">INDEX($A$1:$C$621,MATCH(1,($A$1:$A$621=$E87)*($B$1:$B$621=F$1),0),3)</f>
        <v>3</v>
      </c>
      <c r="G87">
        <f t="array" ref="G87">INDEX($A$1:$C$621,MATCH(1,($A$1:$A$621=$E87)*($B$1:$B$621=G$1),0),3)</f>
        <v>6</v>
      </c>
      <c r="H87">
        <f t="array" ref="H87">INDEX($A$1:$C$621,MATCH(1,($A$1:$A$621=$E87)*($B$1:$B$621=H$1),0),3)</f>
        <v>10.5</v>
      </c>
      <c r="I87">
        <f t="array" ref="I87">INDEX($A$1:$C$621,MATCH(1,($A$1:$A$621=$E87)*($B$1:$B$621=I$1),0),3)</f>
        <v>9</v>
      </c>
      <c r="J87">
        <f t="array" ref="J87">INDEX($A$1:$C$621,MATCH(1,($A$1:$A$621=$E87)*($B$1:$B$621=J$1),0),3)</f>
        <v>12</v>
      </c>
      <c r="K87">
        <f t="array" ref="K87">INDEX($A$1:$C$621,MATCH(1,($A$1:$A$621=$E87)*($B$1:$B$621=K$1),0),3)</f>
        <v>7.5</v>
      </c>
      <c r="L87">
        <f t="array" ref="L87">INDEX($A$1:$C$621,MATCH(1,($A$1:$A$621=$E87)*($B$1:$B$621=L$1),0),3)</f>
        <v>10.5</v>
      </c>
      <c r="M87" t="e">
        <f t="array" ref="M87">INDEX($A$1:$C$621,MATCH(1,($A$1:$A$621=$E87)*($B$1:$B$621=M$1),0),3)</f>
        <v>#N/A</v>
      </c>
      <c r="N87" t="e">
        <f t="array" ref="N87">INDEX($A$1:$C$621,MATCH(1,($A$1:$A$621=$E87)*($B$1:$B$621=N$1),0),3)</f>
        <v>#N/A</v>
      </c>
      <c r="O87" t="e">
        <f t="array" ref="O87">INDEX($A$1:$C$621,MATCH(1,($A$1:$A$621=$E87)*($B$1:$B$621=O$1),0),3)</f>
        <v>#N/A</v>
      </c>
    </row>
    <row r="88" spans="1:15" x14ac:dyDescent="0.25">
      <c r="A88" s="9">
        <v>64</v>
      </c>
      <c r="B88" s="4" t="s">
        <v>632</v>
      </c>
      <c r="C88" s="4">
        <v>10.5</v>
      </c>
      <c r="D88" s="24"/>
      <c r="E88" s="9">
        <v>950</v>
      </c>
      <c r="F88">
        <f t="array" ref="F88">INDEX($A$1:$C$621,MATCH(1,($A$1:$A$621=$E88)*($B$1:$B$621=F$1),0),3)</f>
        <v>3</v>
      </c>
      <c r="G88">
        <f t="array" ref="G88">INDEX($A$1:$C$621,MATCH(1,($A$1:$A$621=$E88)*($B$1:$B$621=G$1),0),3)</f>
        <v>7.5</v>
      </c>
      <c r="H88">
        <f t="array" ref="H88">INDEX($A$1:$C$621,MATCH(1,($A$1:$A$621=$E88)*($B$1:$B$621=H$1),0),3)</f>
        <v>9</v>
      </c>
      <c r="I88">
        <f t="array" ref="I88">INDEX($A$1:$C$621,MATCH(1,($A$1:$A$621=$E88)*($B$1:$B$621=I$1),0),3)</f>
        <v>7.5</v>
      </c>
      <c r="J88">
        <f t="array" ref="J88">INDEX($A$1:$C$621,MATCH(1,($A$1:$A$621=$E88)*($B$1:$B$621=J$1),0),3)</f>
        <v>9</v>
      </c>
      <c r="K88">
        <f t="array" ref="K88">INDEX($A$1:$C$621,MATCH(1,($A$1:$A$621=$E88)*($B$1:$B$621=K$1),0),3)</f>
        <v>7.5</v>
      </c>
      <c r="L88">
        <f t="array" ref="L88">INDEX($A$1:$C$621,MATCH(1,($A$1:$A$621=$E88)*($B$1:$B$621=L$1),0),3)</f>
        <v>10.5</v>
      </c>
      <c r="M88" t="e">
        <f t="array" ref="M88">INDEX($A$1:$C$621,MATCH(1,($A$1:$A$621=$E88)*($B$1:$B$621=M$1),0),3)</f>
        <v>#N/A</v>
      </c>
      <c r="N88" t="e">
        <f t="array" ref="N88">INDEX($A$1:$C$621,MATCH(1,($A$1:$A$621=$E88)*($B$1:$B$621=N$1),0),3)</f>
        <v>#N/A</v>
      </c>
      <c r="O88" t="e">
        <f t="array" ref="O88">INDEX($A$1:$C$621,MATCH(1,($A$1:$A$621=$E88)*($B$1:$B$621=O$1),0),3)</f>
        <v>#N/A</v>
      </c>
    </row>
    <row r="89" spans="1:15" x14ac:dyDescent="0.25">
      <c r="A89" s="9">
        <v>80</v>
      </c>
      <c r="B89" s="4" t="s">
        <v>632</v>
      </c>
      <c r="C89" s="4">
        <v>9</v>
      </c>
      <c r="D89" s="24"/>
      <c r="E89" s="9">
        <v>972</v>
      </c>
      <c r="F89">
        <f t="array" ref="F89">INDEX($A$1:$C$621,MATCH(1,($A$1:$A$621=$E89)*($B$1:$B$621=F$1),0),3)</f>
        <v>0</v>
      </c>
      <c r="G89">
        <f t="array" ref="G89">INDEX($A$1:$C$621,MATCH(1,($A$1:$A$621=$E89)*($B$1:$B$621=G$1),0),3)</f>
        <v>6</v>
      </c>
      <c r="H89">
        <f t="array" ref="H89">INDEX($A$1:$C$621,MATCH(1,($A$1:$A$621=$E89)*($B$1:$B$621=H$1),0),3)</f>
        <v>6</v>
      </c>
      <c r="I89">
        <f t="array" ref="I89">INDEX($A$1:$C$621,MATCH(1,($A$1:$A$621=$E89)*($B$1:$B$621=I$1),0),3)</f>
        <v>7.5</v>
      </c>
      <c r="J89" t="e">
        <f t="array" ref="J89">INDEX($A$1:$C$621,MATCH(1,($A$1:$A$621=$E89)*($B$1:$B$621=J$1),0),3)</f>
        <v>#N/A</v>
      </c>
      <c r="K89">
        <f t="array" ref="K89">INDEX($A$1:$C$621,MATCH(1,($A$1:$A$621=$E89)*($B$1:$B$621=K$1),0),3)</f>
        <v>3</v>
      </c>
      <c r="L89" t="e">
        <f t="array" ref="L89">INDEX($A$1:$C$621,MATCH(1,($A$1:$A$621=$E89)*($B$1:$B$621=L$1),0),3)</f>
        <v>#N/A</v>
      </c>
      <c r="M89" t="e">
        <f t="array" ref="M89">INDEX($A$1:$C$621,MATCH(1,($A$1:$A$621=$E89)*($B$1:$B$621=M$1),0),3)</f>
        <v>#N/A</v>
      </c>
      <c r="N89" t="e">
        <f t="array" ref="N89">INDEX($A$1:$C$621,MATCH(1,($A$1:$A$621=$E89)*($B$1:$B$621=N$1),0),3)</f>
        <v>#N/A</v>
      </c>
      <c r="O89">
        <f t="array" ref="O89">INDEX($A$1:$C$621,MATCH(1,($A$1:$A$621=$E89)*($B$1:$B$621=O$1),0),3)</f>
        <v>12</v>
      </c>
    </row>
    <row r="90" spans="1:15" x14ac:dyDescent="0.25">
      <c r="A90" s="9">
        <v>90</v>
      </c>
      <c r="B90" s="4" t="s">
        <v>631</v>
      </c>
      <c r="C90" s="4">
        <v>12</v>
      </c>
      <c r="D90" s="24"/>
      <c r="E90" s="9">
        <v>982</v>
      </c>
      <c r="F90">
        <f t="array" ref="F90">INDEX($A$1:$C$621,MATCH(1,($A$1:$A$621=$E90)*($B$1:$B$621=F$1),0),3)</f>
        <v>6</v>
      </c>
      <c r="G90">
        <f t="array" ref="G90">INDEX($A$1:$C$621,MATCH(1,($A$1:$A$621=$E90)*($B$1:$B$621=G$1),0),3)</f>
        <v>6</v>
      </c>
      <c r="H90">
        <f t="array" ref="H90">INDEX($A$1:$C$621,MATCH(1,($A$1:$A$621=$E90)*($B$1:$B$621=H$1),0),3)</f>
        <v>9</v>
      </c>
      <c r="I90">
        <f t="array" ref="I90">INDEX($A$1:$C$621,MATCH(1,($A$1:$A$621=$E90)*($B$1:$B$621=I$1),0),3)</f>
        <v>7.5</v>
      </c>
      <c r="J90">
        <f t="array" ref="J90">INDEX($A$1:$C$621,MATCH(1,($A$1:$A$621=$E90)*($B$1:$B$621=J$1),0),3)</f>
        <v>10.5</v>
      </c>
      <c r="K90">
        <f t="array" ref="K90">INDEX($A$1:$C$621,MATCH(1,($A$1:$A$621=$E90)*($B$1:$B$621=K$1),0),3)</f>
        <v>6</v>
      </c>
      <c r="L90">
        <f t="array" ref="L90">INDEX($A$1:$C$621,MATCH(1,($A$1:$A$621=$E90)*($B$1:$B$621=L$1),0),3)</f>
        <v>7.5</v>
      </c>
      <c r="M90" t="e">
        <f t="array" ref="M90">INDEX($A$1:$C$621,MATCH(1,($A$1:$A$621=$E90)*($B$1:$B$621=M$1),0),3)</f>
        <v>#N/A</v>
      </c>
      <c r="N90" t="e">
        <f t="array" ref="N90">INDEX($A$1:$C$621,MATCH(1,($A$1:$A$621=$E90)*($B$1:$B$621=N$1),0),3)</f>
        <v>#N/A</v>
      </c>
      <c r="O90" t="e">
        <f t="array" ref="O90">INDEX($A$1:$C$621,MATCH(1,($A$1:$A$621=$E90)*($B$1:$B$621=O$1),0),3)</f>
        <v>#N/A</v>
      </c>
    </row>
    <row r="91" spans="1:15" x14ac:dyDescent="0.25">
      <c r="A91" s="9">
        <v>92</v>
      </c>
      <c r="B91" s="4" t="s">
        <v>632</v>
      </c>
      <c r="C91" s="4">
        <v>6</v>
      </c>
      <c r="D91" s="24"/>
      <c r="G91"/>
    </row>
    <row r="92" spans="1:15" x14ac:dyDescent="0.25">
      <c r="A92" s="9">
        <v>129</v>
      </c>
      <c r="B92" s="4" t="s">
        <v>632</v>
      </c>
      <c r="C92" s="4">
        <v>9</v>
      </c>
      <c r="D92" s="24"/>
      <c r="G92"/>
    </row>
    <row r="93" spans="1:15" x14ac:dyDescent="0.25">
      <c r="A93" s="9">
        <v>138</v>
      </c>
      <c r="B93" s="4" t="s">
        <v>632</v>
      </c>
      <c r="C93" s="4">
        <v>7.5</v>
      </c>
      <c r="D93" s="24"/>
      <c r="G93"/>
    </row>
    <row r="94" spans="1:15" x14ac:dyDescent="0.25">
      <c r="A94" s="9">
        <v>145</v>
      </c>
      <c r="B94" s="4" t="s">
        <v>632</v>
      </c>
      <c r="C94" s="4">
        <v>10.5</v>
      </c>
      <c r="D94" s="24"/>
      <c r="G94"/>
    </row>
    <row r="95" spans="1:15" x14ac:dyDescent="0.25">
      <c r="A95" s="9">
        <v>152</v>
      </c>
      <c r="B95" s="4" t="s">
        <v>632</v>
      </c>
      <c r="C95" s="4">
        <v>9</v>
      </c>
      <c r="D95" s="24"/>
      <c r="G95"/>
    </row>
    <row r="96" spans="1:15" x14ac:dyDescent="0.25">
      <c r="A96" s="9">
        <v>158</v>
      </c>
      <c r="B96" s="4" t="s">
        <v>632</v>
      </c>
      <c r="C96" s="4">
        <v>12</v>
      </c>
      <c r="D96" s="24"/>
      <c r="G96"/>
    </row>
    <row r="97" spans="1:7" x14ac:dyDescent="0.25">
      <c r="A97" s="9">
        <v>163</v>
      </c>
      <c r="B97" s="4" t="s">
        <v>632</v>
      </c>
      <c r="C97" s="4">
        <v>9</v>
      </c>
      <c r="D97" s="24"/>
      <c r="G97"/>
    </row>
    <row r="98" spans="1:7" x14ac:dyDescent="0.25">
      <c r="A98" s="9">
        <v>166</v>
      </c>
      <c r="B98" s="4" t="s">
        <v>632</v>
      </c>
      <c r="C98" s="4">
        <v>10.5</v>
      </c>
      <c r="D98" s="24"/>
      <c r="G98"/>
    </row>
    <row r="99" spans="1:7" x14ac:dyDescent="0.25">
      <c r="A99" s="9">
        <v>169</v>
      </c>
      <c r="B99" s="4" t="s">
        <v>632</v>
      </c>
      <c r="C99" s="4">
        <v>12</v>
      </c>
      <c r="D99" s="24"/>
      <c r="G99"/>
    </row>
    <row r="100" spans="1:7" x14ac:dyDescent="0.25">
      <c r="A100" s="9">
        <v>176</v>
      </c>
      <c r="B100" s="4" t="s">
        <v>632</v>
      </c>
      <c r="C100" s="4">
        <v>7.5</v>
      </c>
      <c r="D100" s="24"/>
      <c r="G100"/>
    </row>
    <row r="101" spans="1:7" x14ac:dyDescent="0.25">
      <c r="A101" s="9">
        <v>192</v>
      </c>
      <c r="B101" s="4" t="s">
        <v>632</v>
      </c>
      <c r="C101" s="4">
        <v>12</v>
      </c>
      <c r="D101" s="24"/>
      <c r="G101"/>
    </row>
    <row r="102" spans="1:7" x14ac:dyDescent="0.25">
      <c r="A102" s="9">
        <v>213</v>
      </c>
      <c r="B102" s="4" t="s">
        <v>632</v>
      </c>
      <c r="C102" s="4">
        <v>12</v>
      </c>
      <c r="D102" s="24"/>
      <c r="G102"/>
    </row>
    <row r="103" spans="1:7" x14ac:dyDescent="0.25">
      <c r="A103" s="9">
        <v>235</v>
      </c>
      <c r="B103" s="4" t="s">
        <v>632</v>
      </c>
      <c r="C103" s="4">
        <v>9</v>
      </c>
      <c r="D103" s="24"/>
      <c r="G103"/>
    </row>
    <row r="104" spans="1:7" x14ac:dyDescent="0.25">
      <c r="A104" s="9">
        <v>250</v>
      </c>
      <c r="B104" s="4" t="s">
        <v>632</v>
      </c>
      <c r="C104" s="4">
        <v>12</v>
      </c>
      <c r="D104" s="24"/>
      <c r="G104"/>
    </row>
    <row r="105" spans="1:7" x14ac:dyDescent="0.25">
      <c r="A105" s="9">
        <v>257</v>
      </c>
      <c r="B105" s="4" t="s">
        <v>632</v>
      </c>
      <c r="C105" s="4">
        <v>10.5</v>
      </c>
      <c r="D105" s="24"/>
      <c r="G105"/>
    </row>
    <row r="106" spans="1:7" x14ac:dyDescent="0.25">
      <c r="A106" s="9">
        <v>258</v>
      </c>
      <c r="B106" s="4" t="s">
        <v>632</v>
      </c>
      <c r="C106" s="4">
        <v>10.5</v>
      </c>
      <c r="D106" s="24"/>
      <c r="G106"/>
    </row>
    <row r="107" spans="1:7" x14ac:dyDescent="0.25">
      <c r="A107" s="9">
        <v>259</v>
      </c>
      <c r="B107" s="4" t="s">
        <v>632</v>
      </c>
      <c r="C107" s="4">
        <v>10.5</v>
      </c>
      <c r="D107" s="24"/>
      <c r="G107"/>
    </row>
    <row r="108" spans="1:7" x14ac:dyDescent="0.25">
      <c r="A108" s="9">
        <v>268</v>
      </c>
      <c r="B108" s="4" t="s">
        <v>631</v>
      </c>
      <c r="C108" s="4">
        <v>7.5</v>
      </c>
      <c r="D108" s="24"/>
      <c r="G108"/>
    </row>
    <row r="109" spans="1:7" x14ac:dyDescent="0.25">
      <c r="A109" s="9">
        <v>272</v>
      </c>
      <c r="B109" s="4" t="s">
        <v>632</v>
      </c>
      <c r="C109" s="4">
        <v>9</v>
      </c>
      <c r="D109" s="24"/>
      <c r="G109"/>
    </row>
    <row r="110" spans="1:7" x14ac:dyDescent="0.25">
      <c r="A110" s="9">
        <v>287</v>
      </c>
      <c r="B110" s="4" t="s">
        <v>632</v>
      </c>
      <c r="C110" s="4">
        <v>12</v>
      </c>
      <c r="D110" s="24"/>
      <c r="G110"/>
    </row>
    <row r="111" spans="1:7" x14ac:dyDescent="0.25">
      <c r="A111" s="9">
        <v>320</v>
      </c>
      <c r="B111" s="4" t="s">
        <v>632</v>
      </c>
      <c r="C111" s="4">
        <v>7.5</v>
      </c>
      <c r="D111" s="24"/>
      <c r="G111"/>
    </row>
    <row r="112" spans="1:7" x14ac:dyDescent="0.25">
      <c r="A112" s="9">
        <v>329</v>
      </c>
      <c r="B112" s="4" t="s">
        <v>632</v>
      </c>
      <c r="C112" s="4">
        <v>7.5</v>
      </c>
      <c r="D112" s="24"/>
      <c r="G112"/>
    </row>
    <row r="113" spans="1:7" x14ac:dyDescent="0.25">
      <c r="A113" s="9">
        <v>334</v>
      </c>
      <c r="B113" s="4" t="s">
        <v>632</v>
      </c>
      <c r="C113" s="4">
        <v>10.5</v>
      </c>
      <c r="D113" s="24"/>
      <c r="G113"/>
    </row>
    <row r="114" spans="1:7" x14ac:dyDescent="0.25">
      <c r="A114" s="9">
        <v>369</v>
      </c>
      <c r="B114" s="4" t="s">
        <v>632</v>
      </c>
      <c r="C114" s="4">
        <v>10.5</v>
      </c>
      <c r="D114" s="24"/>
      <c r="G114"/>
    </row>
    <row r="115" spans="1:7" x14ac:dyDescent="0.25">
      <c r="A115" s="9">
        <v>396</v>
      </c>
      <c r="B115" s="4" t="s">
        <v>632</v>
      </c>
      <c r="C115" s="4">
        <v>7.5</v>
      </c>
      <c r="D115" s="24"/>
      <c r="G115"/>
    </row>
    <row r="116" spans="1:7" x14ac:dyDescent="0.25">
      <c r="A116" s="9">
        <v>400</v>
      </c>
      <c r="B116" s="4" t="s">
        <v>632</v>
      </c>
      <c r="C116" s="4">
        <v>10.5</v>
      </c>
      <c r="D116" s="24"/>
      <c r="G116"/>
    </row>
    <row r="117" spans="1:7" x14ac:dyDescent="0.25">
      <c r="A117" s="9">
        <v>405</v>
      </c>
      <c r="B117" s="4" t="s">
        <v>632</v>
      </c>
      <c r="C117" s="4">
        <v>9</v>
      </c>
      <c r="D117" s="24"/>
      <c r="G117"/>
    </row>
    <row r="118" spans="1:7" x14ac:dyDescent="0.25">
      <c r="A118" s="9">
        <v>410</v>
      </c>
      <c r="B118" s="4" t="s">
        <v>632</v>
      </c>
      <c r="C118" s="4">
        <v>6</v>
      </c>
      <c r="D118" s="24"/>
      <c r="G118"/>
    </row>
    <row r="119" spans="1:7" x14ac:dyDescent="0.25">
      <c r="A119" s="9">
        <v>414</v>
      </c>
      <c r="B119" s="4" t="s">
        <v>632</v>
      </c>
      <c r="C119" s="4">
        <v>6</v>
      </c>
      <c r="D119" s="24"/>
      <c r="G119"/>
    </row>
    <row r="120" spans="1:7" x14ac:dyDescent="0.25">
      <c r="A120" s="9">
        <v>421</v>
      </c>
      <c r="B120" s="4" t="s">
        <v>632</v>
      </c>
      <c r="C120" s="4">
        <v>9</v>
      </c>
      <c r="D120" s="24"/>
      <c r="G120"/>
    </row>
    <row r="121" spans="1:7" x14ac:dyDescent="0.25">
      <c r="A121" s="9">
        <v>423</v>
      </c>
      <c r="B121" s="4" t="s">
        <v>632</v>
      </c>
      <c r="C121" s="4">
        <v>10.5</v>
      </c>
      <c r="D121" s="24"/>
      <c r="G121"/>
    </row>
    <row r="122" spans="1:7" x14ac:dyDescent="0.25">
      <c r="A122" s="9">
        <v>432</v>
      </c>
      <c r="B122" s="4" t="s">
        <v>632</v>
      </c>
      <c r="C122" s="4">
        <v>9</v>
      </c>
      <c r="D122" s="24"/>
      <c r="G122"/>
    </row>
    <row r="123" spans="1:7" x14ac:dyDescent="0.25">
      <c r="A123" s="9">
        <v>461</v>
      </c>
      <c r="B123" s="5"/>
      <c r="C123" s="5"/>
      <c r="D123" s="24"/>
      <c r="G123"/>
    </row>
    <row r="124" spans="1:7" x14ac:dyDescent="0.25">
      <c r="A124" s="9">
        <v>462</v>
      </c>
      <c r="B124" s="4" t="s">
        <v>632</v>
      </c>
      <c r="C124" s="4">
        <v>3</v>
      </c>
      <c r="D124" s="24"/>
      <c r="G124"/>
    </row>
    <row r="125" spans="1:7" x14ac:dyDescent="0.25">
      <c r="A125" s="9">
        <v>491</v>
      </c>
      <c r="B125" s="5"/>
      <c r="C125" s="5"/>
      <c r="D125" s="24"/>
      <c r="G125"/>
    </row>
    <row r="126" spans="1:7" x14ac:dyDescent="0.25">
      <c r="A126" s="9">
        <v>501</v>
      </c>
      <c r="B126" s="4" t="s">
        <v>632</v>
      </c>
      <c r="C126" s="4">
        <v>10.5</v>
      </c>
      <c r="D126" s="24"/>
      <c r="G126"/>
    </row>
    <row r="127" spans="1:7" x14ac:dyDescent="0.25">
      <c r="A127" s="9">
        <v>511</v>
      </c>
      <c r="B127" s="4" t="s">
        <v>632</v>
      </c>
      <c r="C127" s="4">
        <v>10.5</v>
      </c>
      <c r="D127" s="24"/>
      <c r="G127"/>
    </row>
    <row r="128" spans="1:7" x14ac:dyDescent="0.25">
      <c r="A128" s="9">
        <v>524</v>
      </c>
      <c r="B128" s="4" t="s">
        <v>632</v>
      </c>
      <c r="C128" s="4">
        <v>7.5</v>
      </c>
      <c r="D128" s="24"/>
      <c r="G128"/>
    </row>
    <row r="129" spans="1:7" x14ac:dyDescent="0.25">
      <c r="A129" s="9">
        <v>536</v>
      </c>
      <c r="B129" s="4" t="s">
        <v>632</v>
      </c>
      <c r="C129" s="4">
        <v>7.5</v>
      </c>
      <c r="D129" s="24"/>
      <c r="G129"/>
    </row>
    <row r="130" spans="1:7" x14ac:dyDescent="0.25">
      <c r="A130" s="9">
        <v>554</v>
      </c>
      <c r="B130" s="5"/>
      <c r="C130" s="5"/>
      <c r="D130" s="24"/>
      <c r="G130"/>
    </row>
    <row r="131" spans="1:7" x14ac:dyDescent="0.25">
      <c r="A131" s="9">
        <v>555</v>
      </c>
      <c r="B131" s="5"/>
      <c r="C131" s="5"/>
      <c r="D131" s="24"/>
      <c r="G131"/>
    </row>
    <row r="132" spans="1:7" x14ac:dyDescent="0.25">
      <c r="A132" s="9">
        <v>580</v>
      </c>
      <c r="B132" s="4" t="s">
        <v>632</v>
      </c>
      <c r="C132" s="4">
        <v>12</v>
      </c>
      <c r="D132" s="24"/>
      <c r="G132"/>
    </row>
    <row r="133" spans="1:7" x14ac:dyDescent="0.25">
      <c r="A133" s="9">
        <v>610</v>
      </c>
      <c r="B133" s="4" t="s">
        <v>632</v>
      </c>
      <c r="C133" s="4">
        <v>12</v>
      </c>
      <c r="D133" s="24"/>
      <c r="G133"/>
    </row>
    <row r="134" spans="1:7" x14ac:dyDescent="0.25">
      <c r="A134" s="9">
        <v>612</v>
      </c>
      <c r="B134" s="4" t="s">
        <v>632</v>
      </c>
      <c r="C134" s="4">
        <v>7.5</v>
      </c>
      <c r="D134" s="24"/>
      <c r="G134"/>
    </row>
    <row r="135" spans="1:7" x14ac:dyDescent="0.25">
      <c r="A135" s="9">
        <v>625</v>
      </c>
      <c r="B135" s="4" t="s">
        <v>632</v>
      </c>
      <c r="C135" s="4">
        <v>7.5</v>
      </c>
      <c r="D135" s="24"/>
      <c r="G135"/>
    </row>
    <row r="136" spans="1:7" x14ac:dyDescent="0.25">
      <c r="A136" s="9">
        <v>638</v>
      </c>
      <c r="B136" s="4" t="s">
        <v>632</v>
      </c>
      <c r="C136" s="4">
        <v>12</v>
      </c>
      <c r="D136" s="24"/>
      <c r="G136"/>
    </row>
    <row r="137" spans="1:7" x14ac:dyDescent="0.25">
      <c r="A137" s="9">
        <v>643</v>
      </c>
      <c r="B137" s="4" t="s">
        <v>632</v>
      </c>
      <c r="C137" s="4">
        <v>12</v>
      </c>
      <c r="D137" s="24"/>
      <c r="G137"/>
    </row>
    <row r="138" spans="1:7" x14ac:dyDescent="0.25">
      <c r="A138" s="9">
        <v>644</v>
      </c>
      <c r="B138" s="4" t="s">
        <v>632</v>
      </c>
      <c r="C138" s="4">
        <v>12</v>
      </c>
      <c r="D138" s="24"/>
      <c r="G138"/>
    </row>
    <row r="139" spans="1:7" x14ac:dyDescent="0.25">
      <c r="A139" s="9">
        <v>658</v>
      </c>
      <c r="B139" s="4" t="s">
        <v>632</v>
      </c>
      <c r="C139" s="4">
        <v>10.5</v>
      </c>
      <c r="D139" s="24"/>
      <c r="G139"/>
    </row>
    <row r="140" spans="1:7" x14ac:dyDescent="0.25">
      <c r="A140" s="9">
        <v>676</v>
      </c>
      <c r="B140" s="4" t="s">
        <v>632</v>
      </c>
      <c r="C140" s="4">
        <v>9</v>
      </c>
      <c r="D140" s="24"/>
      <c r="G140"/>
    </row>
    <row r="141" spans="1:7" x14ac:dyDescent="0.25">
      <c r="A141" s="9">
        <v>679</v>
      </c>
      <c r="B141" s="4" t="s">
        <v>632</v>
      </c>
      <c r="C141" s="4">
        <v>12</v>
      </c>
      <c r="D141" s="24"/>
      <c r="G141"/>
    </row>
    <row r="142" spans="1:7" x14ac:dyDescent="0.25">
      <c r="A142" s="9">
        <v>701</v>
      </c>
      <c r="B142" s="4" t="s">
        <v>632</v>
      </c>
      <c r="C142" s="4">
        <v>9</v>
      </c>
      <c r="D142" s="24"/>
      <c r="G142"/>
    </row>
    <row r="143" spans="1:7" x14ac:dyDescent="0.25">
      <c r="A143" s="9">
        <v>707</v>
      </c>
      <c r="B143" s="4" t="s">
        <v>632</v>
      </c>
      <c r="C143" s="4">
        <v>7.5</v>
      </c>
      <c r="D143" s="24"/>
      <c r="G143"/>
    </row>
    <row r="144" spans="1:7" x14ac:dyDescent="0.25">
      <c r="A144" s="9">
        <v>713</v>
      </c>
      <c r="B144" s="4" t="s">
        <v>632</v>
      </c>
      <c r="C144" s="4">
        <v>9</v>
      </c>
      <c r="D144" s="24"/>
      <c r="G144"/>
    </row>
    <row r="145" spans="1:7" x14ac:dyDescent="0.25">
      <c r="A145" s="9">
        <v>723</v>
      </c>
      <c r="B145" s="4" t="s">
        <v>632</v>
      </c>
      <c r="C145" s="4">
        <v>10.5</v>
      </c>
      <c r="D145" s="24"/>
      <c r="G145"/>
    </row>
    <row r="146" spans="1:7" x14ac:dyDescent="0.25">
      <c r="A146" s="9">
        <v>740</v>
      </c>
      <c r="B146" s="4" t="s">
        <v>632</v>
      </c>
      <c r="C146" s="4">
        <v>9</v>
      </c>
      <c r="D146" s="24"/>
      <c r="G146"/>
    </row>
    <row r="147" spans="1:7" x14ac:dyDescent="0.25">
      <c r="A147" s="9">
        <v>754</v>
      </c>
      <c r="B147" s="5"/>
      <c r="C147" s="5"/>
      <c r="D147" s="24"/>
      <c r="G147"/>
    </row>
    <row r="148" spans="1:7" x14ac:dyDescent="0.25">
      <c r="A148" s="9">
        <v>763</v>
      </c>
      <c r="B148" s="4" t="s">
        <v>632</v>
      </c>
      <c r="C148" s="4">
        <v>9</v>
      </c>
      <c r="D148" s="24"/>
      <c r="G148"/>
    </row>
    <row r="149" spans="1:7" x14ac:dyDescent="0.25">
      <c r="A149" s="9">
        <v>769</v>
      </c>
      <c r="B149" s="4" t="s">
        <v>632</v>
      </c>
      <c r="C149" s="4">
        <v>12</v>
      </c>
      <c r="D149" s="24"/>
      <c r="G149"/>
    </row>
    <row r="150" spans="1:7" x14ac:dyDescent="0.25">
      <c r="A150" s="9">
        <v>770</v>
      </c>
      <c r="B150" s="4" t="s">
        <v>632</v>
      </c>
      <c r="C150" s="4">
        <v>12</v>
      </c>
      <c r="D150" s="24"/>
      <c r="G150"/>
    </row>
    <row r="151" spans="1:7" x14ac:dyDescent="0.25">
      <c r="A151" s="9">
        <v>773</v>
      </c>
      <c r="B151" s="4" t="s">
        <v>632</v>
      </c>
      <c r="C151" s="4">
        <v>10.5</v>
      </c>
      <c r="D151" s="24"/>
      <c r="G151"/>
    </row>
    <row r="152" spans="1:7" x14ac:dyDescent="0.25">
      <c r="A152" s="9">
        <v>783</v>
      </c>
      <c r="B152" s="4" t="s">
        <v>632</v>
      </c>
      <c r="C152" s="4">
        <v>10.5</v>
      </c>
      <c r="D152" s="24"/>
      <c r="G152"/>
    </row>
    <row r="153" spans="1:7" x14ac:dyDescent="0.25">
      <c r="A153" s="9">
        <v>796</v>
      </c>
      <c r="B153" s="4" t="s">
        <v>631</v>
      </c>
      <c r="C153" s="4">
        <v>6</v>
      </c>
      <c r="D153" s="24"/>
      <c r="G153"/>
    </row>
    <row r="154" spans="1:7" x14ac:dyDescent="0.25">
      <c r="A154" s="9">
        <v>807</v>
      </c>
      <c r="B154" s="4" t="s">
        <v>632</v>
      </c>
      <c r="C154" s="4">
        <v>9</v>
      </c>
      <c r="D154" s="24"/>
      <c r="G154"/>
    </row>
    <row r="155" spans="1:7" x14ac:dyDescent="0.25">
      <c r="A155" s="9">
        <v>812</v>
      </c>
      <c r="B155" s="4" t="s">
        <v>632</v>
      </c>
      <c r="C155" s="4">
        <v>10.5</v>
      </c>
      <c r="D155" s="24"/>
      <c r="G155"/>
    </row>
    <row r="156" spans="1:7" x14ac:dyDescent="0.25">
      <c r="A156" s="9">
        <v>830</v>
      </c>
      <c r="B156" s="4" t="s">
        <v>632</v>
      </c>
      <c r="C156" s="4">
        <v>7.5</v>
      </c>
      <c r="D156" s="24"/>
      <c r="G156"/>
    </row>
    <row r="157" spans="1:7" x14ac:dyDescent="0.25">
      <c r="A157" s="9">
        <v>831</v>
      </c>
      <c r="B157" s="4" t="s">
        <v>632</v>
      </c>
      <c r="C157" s="4">
        <v>7.5</v>
      </c>
      <c r="D157" s="24"/>
      <c r="G157"/>
    </row>
    <row r="158" spans="1:7" x14ac:dyDescent="0.25">
      <c r="A158" s="9">
        <v>833</v>
      </c>
      <c r="B158" s="4" t="s">
        <v>632</v>
      </c>
      <c r="C158" s="4">
        <v>9</v>
      </c>
      <c r="D158" s="24"/>
      <c r="G158"/>
    </row>
    <row r="159" spans="1:7" x14ac:dyDescent="0.25">
      <c r="A159" s="9">
        <v>841</v>
      </c>
      <c r="B159" s="4" t="s">
        <v>632</v>
      </c>
      <c r="C159" s="4">
        <v>9</v>
      </c>
      <c r="D159" s="24"/>
      <c r="G159"/>
    </row>
    <row r="160" spans="1:7" x14ac:dyDescent="0.25">
      <c r="A160" s="9">
        <v>854</v>
      </c>
      <c r="B160" s="4" t="s">
        <v>632</v>
      </c>
      <c r="C160" s="4">
        <v>9</v>
      </c>
      <c r="D160" s="24"/>
      <c r="G160"/>
    </row>
    <row r="161" spans="1:7" x14ac:dyDescent="0.25">
      <c r="A161" s="9">
        <v>855</v>
      </c>
      <c r="B161" s="4" t="s">
        <v>632</v>
      </c>
      <c r="C161" s="4">
        <v>12</v>
      </c>
      <c r="D161" s="24"/>
      <c r="G161"/>
    </row>
    <row r="162" spans="1:7" x14ac:dyDescent="0.25">
      <c r="A162" s="9">
        <v>856</v>
      </c>
      <c r="B162" s="4" t="s">
        <v>632</v>
      </c>
      <c r="C162" s="4">
        <v>12</v>
      </c>
      <c r="D162" s="24"/>
      <c r="G162"/>
    </row>
    <row r="163" spans="1:7" x14ac:dyDescent="0.25">
      <c r="A163" s="9">
        <v>863</v>
      </c>
      <c r="B163" s="4" t="s">
        <v>632</v>
      </c>
      <c r="C163" s="4">
        <v>12</v>
      </c>
      <c r="D163" s="24"/>
      <c r="G163"/>
    </row>
    <row r="164" spans="1:7" x14ac:dyDescent="0.25">
      <c r="A164" s="9">
        <v>874</v>
      </c>
      <c r="B164" s="4" t="s">
        <v>632</v>
      </c>
      <c r="C164" s="4">
        <v>9</v>
      </c>
      <c r="D164" s="24"/>
      <c r="G164"/>
    </row>
    <row r="165" spans="1:7" x14ac:dyDescent="0.25">
      <c r="A165" s="9">
        <v>879</v>
      </c>
      <c r="B165" s="4" t="s">
        <v>632</v>
      </c>
      <c r="C165" s="4">
        <v>12</v>
      </c>
      <c r="D165" s="24"/>
      <c r="G165"/>
    </row>
    <row r="166" spans="1:7" x14ac:dyDescent="0.25">
      <c r="A166" s="9">
        <v>924</v>
      </c>
      <c r="B166" s="4" t="s">
        <v>632</v>
      </c>
      <c r="C166" s="4">
        <v>9</v>
      </c>
      <c r="D166" s="24"/>
      <c r="G166"/>
    </row>
    <row r="167" spans="1:7" x14ac:dyDescent="0.25">
      <c r="A167" s="9">
        <v>942</v>
      </c>
      <c r="B167" s="4" t="s">
        <v>632</v>
      </c>
      <c r="C167" s="4">
        <v>10.5</v>
      </c>
      <c r="D167" s="24"/>
      <c r="G167"/>
    </row>
    <row r="168" spans="1:7" x14ac:dyDescent="0.25">
      <c r="A168" s="9">
        <v>950</v>
      </c>
      <c r="B168" s="4" t="s">
        <v>632</v>
      </c>
      <c r="C168" s="4">
        <v>9</v>
      </c>
      <c r="D168" s="24"/>
      <c r="G168"/>
    </row>
    <row r="169" spans="1:7" x14ac:dyDescent="0.25">
      <c r="A169" s="9">
        <v>972</v>
      </c>
      <c r="B169" s="4" t="s">
        <v>632</v>
      </c>
      <c r="C169" s="4">
        <v>6</v>
      </c>
      <c r="D169" s="24"/>
      <c r="G169"/>
    </row>
    <row r="170" spans="1:7" x14ac:dyDescent="0.25">
      <c r="A170" s="9">
        <v>982</v>
      </c>
      <c r="B170" s="4" t="s">
        <v>632</v>
      </c>
      <c r="C170" s="4">
        <v>9</v>
      </c>
      <c r="D170" s="24"/>
      <c r="G170"/>
    </row>
    <row r="171" spans="1:7" x14ac:dyDescent="0.25">
      <c r="A171" s="9">
        <v>833</v>
      </c>
      <c r="B171" s="6" t="s">
        <v>631</v>
      </c>
      <c r="C171" s="6">
        <v>9</v>
      </c>
      <c r="D171" s="24"/>
      <c r="G171"/>
    </row>
    <row r="172" spans="1:7" x14ac:dyDescent="0.25">
      <c r="A172" s="9">
        <v>841</v>
      </c>
      <c r="B172" s="6" t="s">
        <v>631</v>
      </c>
      <c r="C172" s="6">
        <v>12</v>
      </c>
      <c r="D172" s="24"/>
      <c r="G172"/>
    </row>
    <row r="173" spans="1:7" x14ac:dyDescent="0.25">
      <c r="A173" s="9">
        <v>854</v>
      </c>
      <c r="B173" s="6" t="s">
        <v>631</v>
      </c>
      <c r="C173" s="6">
        <v>12</v>
      </c>
      <c r="D173" s="24"/>
      <c r="G173"/>
    </row>
    <row r="174" spans="1:7" x14ac:dyDescent="0.25">
      <c r="A174" s="9">
        <v>855</v>
      </c>
      <c r="B174" s="6" t="s">
        <v>631</v>
      </c>
      <c r="C174" s="6">
        <v>10.5</v>
      </c>
      <c r="D174" s="24"/>
      <c r="G174"/>
    </row>
    <row r="175" spans="1:7" x14ac:dyDescent="0.25">
      <c r="A175" s="9">
        <v>856</v>
      </c>
      <c r="B175" s="6" t="s">
        <v>631</v>
      </c>
      <c r="C175" s="6">
        <v>12</v>
      </c>
      <c r="D175" s="24"/>
      <c r="G175"/>
    </row>
    <row r="176" spans="1:7" x14ac:dyDescent="0.25">
      <c r="A176" s="9">
        <v>863</v>
      </c>
      <c r="B176" s="6" t="s">
        <v>631</v>
      </c>
      <c r="C176" s="6">
        <v>12</v>
      </c>
      <c r="D176" s="24"/>
      <c r="G176"/>
    </row>
    <row r="177" spans="1:7" x14ac:dyDescent="0.25">
      <c r="A177" s="9">
        <v>874</v>
      </c>
      <c r="B177" s="6" t="s">
        <v>631</v>
      </c>
      <c r="C177" s="6">
        <v>12</v>
      </c>
      <c r="D177" s="24"/>
      <c r="G177"/>
    </row>
    <row r="178" spans="1:7" x14ac:dyDescent="0.25">
      <c r="A178" s="9">
        <v>879</v>
      </c>
      <c r="B178" s="6" t="s">
        <v>631</v>
      </c>
      <c r="C178" s="6">
        <v>12</v>
      </c>
      <c r="D178" s="24"/>
      <c r="G178"/>
    </row>
    <row r="179" spans="1:7" x14ac:dyDescent="0.25">
      <c r="A179" s="9">
        <v>924</v>
      </c>
      <c r="B179" s="6" t="s">
        <v>631</v>
      </c>
      <c r="C179" s="6">
        <v>12</v>
      </c>
      <c r="D179" s="24"/>
      <c r="G179"/>
    </row>
    <row r="180" spans="1:7" x14ac:dyDescent="0.25">
      <c r="A180" s="9">
        <v>942</v>
      </c>
      <c r="B180" s="6" t="s">
        <v>631</v>
      </c>
      <c r="C180" s="6">
        <v>12</v>
      </c>
      <c r="D180" s="24"/>
      <c r="G180"/>
    </row>
    <row r="181" spans="1:7" x14ac:dyDescent="0.25">
      <c r="A181" s="9">
        <v>950</v>
      </c>
      <c r="B181" s="6" t="s">
        <v>631</v>
      </c>
      <c r="C181" s="6">
        <v>9</v>
      </c>
      <c r="D181" s="24"/>
      <c r="G181"/>
    </row>
    <row r="182" spans="1:7" x14ac:dyDescent="0.25">
      <c r="A182" s="9">
        <v>972</v>
      </c>
      <c r="B182" s="4" t="s">
        <v>629</v>
      </c>
      <c r="C182" s="4">
        <v>7.5</v>
      </c>
      <c r="D182" s="24"/>
      <c r="G182"/>
    </row>
    <row r="183" spans="1:7" x14ac:dyDescent="0.25">
      <c r="A183" s="9">
        <v>982</v>
      </c>
      <c r="B183" s="6" t="s">
        <v>631</v>
      </c>
      <c r="C183" s="6">
        <v>10.5</v>
      </c>
      <c r="D183" s="24"/>
      <c r="G183"/>
    </row>
    <row r="184" spans="1:7" x14ac:dyDescent="0.25">
      <c r="A184" s="9">
        <v>33</v>
      </c>
      <c r="B184" s="4" t="s">
        <v>629</v>
      </c>
      <c r="C184" s="4">
        <v>9</v>
      </c>
      <c r="D184" s="24"/>
      <c r="G184"/>
    </row>
    <row r="185" spans="1:7" x14ac:dyDescent="0.25">
      <c r="A185" s="9">
        <v>36</v>
      </c>
      <c r="B185" s="6" t="s">
        <v>631</v>
      </c>
      <c r="C185" s="6">
        <v>9</v>
      </c>
      <c r="D185" s="24"/>
      <c r="G185"/>
    </row>
    <row r="186" spans="1:7" x14ac:dyDescent="0.25">
      <c r="A186" s="9">
        <v>39</v>
      </c>
      <c r="B186" s="4" t="s">
        <v>629</v>
      </c>
      <c r="C186" s="4">
        <v>7.5</v>
      </c>
      <c r="D186" s="24"/>
      <c r="G186"/>
    </row>
    <row r="187" spans="1:7" x14ac:dyDescent="0.25">
      <c r="A187" s="9">
        <v>62</v>
      </c>
      <c r="B187" s="4" t="s">
        <v>629</v>
      </c>
      <c r="C187" s="4">
        <v>6</v>
      </c>
      <c r="D187" s="24"/>
      <c r="G187"/>
    </row>
    <row r="188" spans="1:7" x14ac:dyDescent="0.25">
      <c r="A188" s="9">
        <v>64</v>
      </c>
      <c r="B188" s="4" t="s">
        <v>629</v>
      </c>
      <c r="C188" s="4">
        <v>9</v>
      </c>
      <c r="D188" s="24"/>
      <c r="G188"/>
    </row>
    <row r="189" spans="1:7" x14ac:dyDescent="0.25">
      <c r="A189" s="9">
        <v>80</v>
      </c>
      <c r="B189" s="4" t="s">
        <v>629</v>
      </c>
      <c r="C189" s="4">
        <v>7.5</v>
      </c>
      <c r="D189" s="24"/>
      <c r="G189"/>
    </row>
    <row r="190" spans="1:7" x14ac:dyDescent="0.25">
      <c r="A190" s="9">
        <v>90</v>
      </c>
      <c r="B190" s="4" t="s">
        <v>628</v>
      </c>
      <c r="C190" s="4">
        <v>10.5</v>
      </c>
      <c r="D190" s="24"/>
      <c r="G190"/>
    </row>
    <row r="191" spans="1:7" x14ac:dyDescent="0.25">
      <c r="A191" s="9">
        <v>92</v>
      </c>
      <c r="B191" s="4" t="s">
        <v>629</v>
      </c>
      <c r="C191" s="4">
        <v>6</v>
      </c>
      <c r="D191" s="24"/>
      <c r="G191"/>
    </row>
    <row r="192" spans="1:7" x14ac:dyDescent="0.25">
      <c r="A192" s="9">
        <v>129</v>
      </c>
      <c r="B192" s="4" t="s">
        <v>629</v>
      </c>
      <c r="C192" s="4">
        <v>9</v>
      </c>
      <c r="D192" s="24"/>
      <c r="G192"/>
    </row>
    <row r="193" spans="1:7" x14ac:dyDescent="0.25">
      <c r="A193" s="9">
        <v>138</v>
      </c>
      <c r="B193" s="4" t="s">
        <v>629</v>
      </c>
      <c r="C193" s="4">
        <v>3</v>
      </c>
      <c r="D193" s="24"/>
      <c r="G193"/>
    </row>
    <row r="194" spans="1:7" x14ac:dyDescent="0.25">
      <c r="A194" s="9">
        <v>145</v>
      </c>
      <c r="B194" s="4" t="s">
        <v>629</v>
      </c>
      <c r="C194" s="4">
        <v>9</v>
      </c>
      <c r="D194" s="24"/>
      <c r="G194"/>
    </row>
    <row r="195" spans="1:7" x14ac:dyDescent="0.25">
      <c r="A195" s="9">
        <v>149</v>
      </c>
      <c r="B195" s="6" t="s">
        <v>631</v>
      </c>
      <c r="C195" s="6">
        <v>12</v>
      </c>
      <c r="D195" s="24"/>
      <c r="G195"/>
    </row>
    <row r="196" spans="1:7" x14ac:dyDescent="0.25">
      <c r="A196" s="9">
        <v>152</v>
      </c>
      <c r="B196" s="4" t="s">
        <v>629</v>
      </c>
      <c r="C196" s="4">
        <v>10.5</v>
      </c>
      <c r="D196" s="24"/>
      <c r="G196"/>
    </row>
    <row r="197" spans="1:7" x14ac:dyDescent="0.25">
      <c r="A197" s="9">
        <v>158</v>
      </c>
      <c r="B197" s="4" t="s">
        <v>629</v>
      </c>
      <c r="C197" s="4">
        <v>9</v>
      </c>
      <c r="D197" s="24"/>
      <c r="G197"/>
    </row>
    <row r="198" spans="1:7" x14ac:dyDescent="0.25">
      <c r="A198" s="9">
        <v>163</v>
      </c>
      <c r="B198" s="4" t="s">
        <v>629</v>
      </c>
      <c r="C198" s="4">
        <v>9</v>
      </c>
      <c r="D198" s="24"/>
      <c r="G198"/>
    </row>
    <row r="199" spans="1:7" x14ac:dyDescent="0.25">
      <c r="A199" s="9">
        <v>166</v>
      </c>
      <c r="B199" s="4" t="s">
        <v>629</v>
      </c>
      <c r="C199" s="4">
        <v>12</v>
      </c>
      <c r="D199" s="24"/>
      <c r="G199"/>
    </row>
    <row r="200" spans="1:7" x14ac:dyDescent="0.25">
      <c r="A200" s="9">
        <v>169</v>
      </c>
      <c r="B200" s="4" t="s">
        <v>629</v>
      </c>
      <c r="C200" s="4">
        <v>10.5</v>
      </c>
      <c r="D200" s="24"/>
      <c r="G200"/>
    </row>
    <row r="201" spans="1:7" x14ac:dyDescent="0.25">
      <c r="A201" s="9">
        <v>176</v>
      </c>
      <c r="B201" s="4" t="s">
        <v>629</v>
      </c>
      <c r="C201" s="4">
        <v>9</v>
      </c>
      <c r="D201" s="24"/>
      <c r="G201"/>
    </row>
    <row r="202" spans="1:7" x14ac:dyDescent="0.25">
      <c r="A202" s="9">
        <v>192</v>
      </c>
      <c r="B202" s="4" t="s">
        <v>629</v>
      </c>
      <c r="C202" s="4">
        <v>10.5</v>
      </c>
      <c r="D202" s="24"/>
      <c r="G202"/>
    </row>
    <row r="203" spans="1:7" x14ac:dyDescent="0.25">
      <c r="A203" s="9">
        <v>213</v>
      </c>
      <c r="B203" s="4" t="s">
        <v>629</v>
      </c>
      <c r="C203" s="4">
        <v>10.5</v>
      </c>
      <c r="D203" s="24"/>
      <c r="G203"/>
    </row>
    <row r="204" spans="1:7" x14ac:dyDescent="0.25">
      <c r="A204" s="9">
        <v>235</v>
      </c>
      <c r="B204" s="4" t="s">
        <v>629</v>
      </c>
      <c r="C204" s="4">
        <v>9</v>
      </c>
      <c r="D204" s="24"/>
      <c r="G204"/>
    </row>
    <row r="205" spans="1:7" x14ac:dyDescent="0.25">
      <c r="A205" s="9">
        <v>250</v>
      </c>
      <c r="B205" s="4" t="s">
        <v>629</v>
      </c>
      <c r="C205" s="4">
        <v>9</v>
      </c>
      <c r="D205" s="24"/>
      <c r="G205"/>
    </row>
    <row r="206" spans="1:7" x14ac:dyDescent="0.25">
      <c r="A206" s="9">
        <v>257</v>
      </c>
      <c r="B206" s="4" t="s">
        <v>629</v>
      </c>
      <c r="C206" s="4">
        <v>9</v>
      </c>
      <c r="D206" s="24"/>
      <c r="G206"/>
    </row>
    <row r="207" spans="1:7" x14ac:dyDescent="0.25">
      <c r="A207" s="9">
        <v>258</v>
      </c>
      <c r="B207" s="4" t="s">
        <v>629</v>
      </c>
      <c r="C207" s="4">
        <v>9</v>
      </c>
      <c r="D207" s="24"/>
      <c r="G207"/>
    </row>
    <row r="208" spans="1:7" x14ac:dyDescent="0.25">
      <c r="A208" s="9">
        <v>259</v>
      </c>
      <c r="B208" s="4" t="s">
        <v>629</v>
      </c>
      <c r="C208" s="4">
        <v>9</v>
      </c>
      <c r="D208" s="24"/>
      <c r="G208"/>
    </row>
    <row r="209" spans="1:7" x14ac:dyDescent="0.25">
      <c r="A209" s="9">
        <v>272</v>
      </c>
      <c r="B209" s="4" t="s">
        <v>629</v>
      </c>
      <c r="C209" s="4">
        <v>12</v>
      </c>
      <c r="D209" s="24"/>
      <c r="G209"/>
    </row>
    <row r="210" spans="1:7" x14ac:dyDescent="0.25">
      <c r="A210" s="9">
        <v>287</v>
      </c>
      <c r="B210" s="4" t="s">
        <v>629</v>
      </c>
      <c r="C210" s="4">
        <v>12</v>
      </c>
      <c r="D210" s="24"/>
      <c r="G210"/>
    </row>
    <row r="211" spans="1:7" x14ac:dyDescent="0.25">
      <c r="A211" s="9">
        <v>320</v>
      </c>
      <c r="B211" s="4" t="s">
        <v>629</v>
      </c>
      <c r="C211" s="4">
        <v>6</v>
      </c>
      <c r="D211" s="24"/>
      <c r="G211"/>
    </row>
    <row r="212" spans="1:7" x14ac:dyDescent="0.25">
      <c r="A212" s="9">
        <v>329</v>
      </c>
      <c r="B212" s="4" t="s">
        <v>629</v>
      </c>
      <c r="C212" s="4">
        <v>6</v>
      </c>
      <c r="D212" s="24"/>
      <c r="G212"/>
    </row>
    <row r="213" spans="1:7" x14ac:dyDescent="0.25">
      <c r="A213" s="9">
        <v>334</v>
      </c>
      <c r="B213" s="4" t="s">
        <v>629</v>
      </c>
      <c r="C213" s="4">
        <v>12</v>
      </c>
      <c r="D213" s="24"/>
      <c r="G213"/>
    </row>
    <row r="214" spans="1:7" x14ac:dyDescent="0.25">
      <c r="A214" s="9">
        <v>369</v>
      </c>
      <c r="B214" s="4" t="s">
        <v>629</v>
      </c>
      <c r="C214" s="4">
        <v>10.5</v>
      </c>
      <c r="D214" s="24"/>
      <c r="G214"/>
    </row>
    <row r="215" spans="1:7" x14ac:dyDescent="0.25">
      <c r="A215" s="9">
        <v>396</v>
      </c>
      <c r="B215" s="4" t="s">
        <v>629</v>
      </c>
      <c r="C215" s="4">
        <v>7.5</v>
      </c>
      <c r="D215" s="24"/>
      <c r="G215"/>
    </row>
    <row r="216" spans="1:7" x14ac:dyDescent="0.25">
      <c r="A216" s="9">
        <v>400</v>
      </c>
      <c r="B216" s="4" t="s">
        <v>629</v>
      </c>
      <c r="C216" s="4">
        <v>9</v>
      </c>
      <c r="D216" s="24"/>
      <c r="G216"/>
    </row>
    <row r="217" spans="1:7" x14ac:dyDescent="0.25">
      <c r="A217" s="9">
        <v>405</v>
      </c>
      <c r="B217" s="4" t="s">
        <v>629</v>
      </c>
      <c r="C217" s="4">
        <v>9</v>
      </c>
      <c r="D217" s="24"/>
      <c r="G217"/>
    </row>
    <row r="218" spans="1:7" x14ac:dyDescent="0.25">
      <c r="A218" s="9">
        <v>410</v>
      </c>
      <c r="B218" s="4" t="s">
        <v>629</v>
      </c>
      <c r="C218" s="4">
        <v>6</v>
      </c>
      <c r="D218" s="24"/>
      <c r="G218"/>
    </row>
    <row r="219" spans="1:7" x14ac:dyDescent="0.25">
      <c r="A219" s="9">
        <v>414</v>
      </c>
      <c r="B219" s="4" t="s">
        <v>629</v>
      </c>
      <c r="C219" s="4">
        <v>9</v>
      </c>
      <c r="D219" s="24"/>
      <c r="G219"/>
    </row>
    <row r="220" spans="1:7" x14ac:dyDescent="0.25">
      <c r="A220" s="9">
        <v>421</v>
      </c>
      <c r="B220" s="4" t="s">
        <v>629</v>
      </c>
      <c r="C220" s="4">
        <v>9</v>
      </c>
      <c r="D220" s="24"/>
      <c r="G220"/>
    </row>
    <row r="221" spans="1:7" x14ac:dyDescent="0.25">
      <c r="A221" s="9">
        <v>423</v>
      </c>
      <c r="B221" s="4" t="s">
        <v>629</v>
      </c>
      <c r="C221" s="4">
        <v>12</v>
      </c>
      <c r="D221" s="24"/>
      <c r="G221"/>
    </row>
    <row r="222" spans="1:7" x14ac:dyDescent="0.25">
      <c r="A222" s="9">
        <v>432</v>
      </c>
      <c r="B222" s="4" t="s">
        <v>629</v>
      </c>
      <c r="C222" s="4">
        <v>6</v>
      </c>
      <c r="D222" s="24"/>
      <c r="G222"/>
    </row>
    <row r="223" spans="1:7" x14ac:dyDescent="0.25">
      <c r="A223" s="9">
        <v>461</v>
      </c>
      <c r="B223" s="6" t="s">
        <v>631</v>
      </c>
      <c r="C223" s="6">
        <v>9</v>
      </c>
      <c r="D223" s="24"/>
      <c r="G223"/>
    </row>
    <row r="224" spans="1:7" x14ac:dyDescent="0.25">
      <c r="A224" s="9">
        <v>462</v>
      </c>
      <c r="B224" s="4" t="s">
        <v>629</v>
      </c>
      <c r="C224" s="4">
        <v>3</v>
      </c>
      <c r="D224" s="24"/>
      <c r="G224"/>
    </row>
    <row r="225" spans="1:7" x14ac:dyDescent="0.25">
      <c r="A225" s="9">
        <v>491</v>
      </c>
      <c r="B225" s="6" t="s">
        <v>631</v>
      </c>
      <c r="C225" s="6">
        <v>9</v>
      </c>
      <c r="D225" s="24"/>
      <c r="G225"/>
    </row>
    <row r="226" spans="1:7" x14ac:dyDescent="0.25">
      <c r="A226" s="9">
        <v>501</v>
      </c>
      <c r="B226" s="4" t="s">
        <v>629</v>
      </c>
      <c r="C226" s="4">
        <v>7.5</v>
      </c>
      <c r="D226" s="24"/>
      <c r="G226"/>
    </row>
    <row r="227" spans="1:7" x14ac:dyDescent="0.25">
      <c r="A227" s="9">
        <v>511</v>
      </c>
      <c r="B227" s="4" t="s">
        <v>629</v>
      </c>
      <c r="C227" s="4">
        <v>7.5</v>
      </c>
      <c r="D227" s="24"/>
      <c r="G227"/>
    </row>
    <row r="228" spans="1:7" x14ac:dyDescent="0.25">
      <c r="A228" s="9">
        <v>524</v>
      </c>
      <c r="B228" s="4" t="s">
        <v>629</v>
      </c>
      <c r="C228" s="4">
        <v>7.5</v>
      </c>
      <c r="D228" s="24"/>
      <c r="G228"/>
    </row>
    <row r="229" spans="1:7" x14ac:dyDescent="0.25">
      <c r="A229" s="9">
        <v>536</v>
      </c>
      <c r="B229" s="4" t="s">
        <v>629</v>
      </c>
      <c r="C229" s="4">
        <v>12</v>
      </c>
      <c r="D229" s="24"/>
      <c r="G229"/>
    </row>
    <row r="230" spans="1:7" x14ac:dyDescent="0.25">
      <c r="A230" s="9">
        <v>554</v>
      </c>
      <c r="B230" s="6" t="s">
        <v>631</v>
      </c>
      <c r="C230" s="6">
        <v>7.5</v>
      </c>
      <c r="D230" s="24"/>
      <c r="G230"/>
    </row>
    <row r="231" spans="1:7" x14ac:dyDescent="0.25">
      <c r="A231" s="9">
        <v>555</v>
      </c>
      <c r="B231" s="6" t="s">
        <v>631</v>
      </c>
      <c r="C231" s="6">
        <v>6</v>
      </c>
      <c r="D231" s="24"/>
      <c r="G231"/>
    </row>
    <row r="232" spans="1:7" x14ac:dyDescent="0.25">
      <c r="A232" s="9">
        <v>580</v>
      </c>
      <c r="B232" s="4" t="s">
        <v>629</v>
      </c>
      <c r="C232" s="4">
        <v>12</v>
      </c>
      <c r="D232" s="24"/>
      <c r="G232"/>
    </row>
    <row r="233" spans="1:7" x14ac:dyDescent="0.25">
      <c r="A233" s="9">
        <v>610</v>
      </c>
      <c r="B233" s="4" t="s">
        <v>629</v>
      </c>
      <c r="C233" s="4">
        <v>10.5</v>
      </c>
      <c r="D233" s="24"/>
      <c r="G233"/>
    </row>
    <row r="234" spans="1:7" x14ac:dyDescent="0.25">
      <c r="A234" s="9">
        <v>612</v>
      </c>
      <c r="B234" s="4" t="s">
        <v>629</v>
      </c>
      <c r="C234" s="4">
        <v>9</v>
      </c>
      <c r="D234" s="24"/>
      <c r="G234"/>
    </row>
    <row r="235" spans="1:7" x14ac:dyDescent="0.25">
      <c r="A235" s="9">
        <v>625</v>
      </c>
      <c r="B235" s="4" t="s">
        <v>629</v>
      </c>
      <c r="C235" s="4">
        <v>7.5</v>
      </c>
      <c r="D235" s="24"/>
      <c r="G235"/>
    </row>
    <row r="236" spans="1:7" x14ac:dyDescent="0.25">
      <c r="A236" s="9">
        <v>638</v>
      </c>
      <c r="B236" s="4" t="s">
        <v>629</v>
      </c>
      <c r="C236" s="4">
        <v>9</v>
      </c>
      <c r="D236" s="24"/>
      <c r="G236"/>
    </row>
    <row r="237" spans="1:7" x14ac:dyDescent="0.25">
      <c r="A237" s="9">
        <v>643</v>
      </c>
      <c r="B237" s="4" t="s">
        <v>629</v>
      </c>
      <c r="C237" s="4">
        <v>12</v>
      </c>
      <c r="D237" s="24"/>
      <c r="G237"/>
    </row>
    <row r="238" spans="1:7" x14ac:dyDescent="0.25">
      <c r="A238" s="9">
        <v>644</v>
      </c>
      <c r="B238" s="4" t="s">
        <v>629</v>
      </c>
      <c r="C238" s="4">
        <v>12</v>
      </c>
      <c r="D238" s="24"/>
      <c r="G238"/>
    </row>
    <row r="239" spans="1:7" x14ac:dyDescent="0.25">
      <c r="A239" s="9">
        <v>658</v>
      </c>
      <c r="B239" s="4" t="s">
        <v>629</v>
      </c>
      <c r="C239" s="4">
        <v>9</v>
      </c>
      <c r="D239" s="24"/>
      <c r="G239"/>
    </row>
    <row r="240" spans="1:7" x14ac:dyDescent="0.25">
      <c r="A240" s="9">
        <v>676</v>
      </c>
      <c r="B240" s="4" t="s">
        <v>629</v>
      </c>
      <c r="C240" s="4">
        <v>6</v>
      </c>
      <c r="D240" s="24"/>
      <c r="G240"/>
    </row>
    <row r="241" spans="1:7" x14ac:dyDescent="0.25">
      <c r="A241" s="9">
        <v>679</v>
      </c>
      <c r="B241" s="4" t="s">
        <v>629</v>
      </c>
      <c r="C241" s="4">
        <v>12</v>
      </c>
      <c r="D241" s="24"/>
      <c r="G241"/>
    </row>
    <row r="242" spans="1:7" x14ac:dyDescent="0.25">
      <c r="A242" s="9">
        <v>701</v>
      </c>
      <c r="B242" s="4" t="s">
        <v>629</v>
      </c>
      <c r="C242" s="4">
        <v>9</v>
      </c>
      <c r="D242" s="24"/>
      <c r="G242"/>
    </row>
    <row r="243" spans="1:7" x14ac:dyDescent="0.25">
      <c r="A243" s="9">
        <v>707</v>
      </c>
      <c r="B243" s="4" t="s">
        <v>629</v>
      </c>
      <c r="C243" s="4">
        <v>9</v>
      </c>
      <c r="D243" s="24"/>
      <c r="G243"/>
    </row>
    <row r="244" spans="1:7" x14ac:dyDescent="0.25">
      <c r="A244" s="9">
        <v>713</v>
      </c>
      <c r="B244" s="4" t="s">
        <v>629</v>
      </c>
      <c r="C244" s="4">
        <v>7.5</v>
      </c>
      <c r="D244" s="24"/>
      <c r="G244"/>
    </row>
    <row r="245" spans="1:7" x14ac:dyDescent="0.25">
      <c r="A245" s="9">
        <v>723</v>
      </c>
      <c r="B245" s="4" t="s">
        <v>629</v>
      </c>
      <c r="C245" s="4">
        <v>12</v>
      </c>
      <c r="D245" s="24"/>
      <c r="G245"/>
    </row>
    <row r="246" spans="1:7" x14ac:dyDescent="0.25">
      <c r="A246" s="9">
        <v>740</v>
      </c>
      <c r="B246" s="4" t="s">
        <v>629</v>
      </c>
      <c r="C246" s="4">
        <v>9</v>
      </c>
      <c r="D246" s="24"/>
      <c r="G246"/>
    </row>
    <row r="247" spans="1:7" x14ac:dyDescent="0.25">
      <c r="A247" s="9">
        <v>754</v>
      </c>
      <c r="B247" s="6" t="s">
        <v>631</v>
      </c>
      <c r="C247" s="6">
        <v>9</v>
      </c>
      <c r="D247" s="24"/>
      <c r="G247"/>
    </row>
    <row r="248" spans="1:7" x14ac:dyDescent="0.25">
      <c r="A248" s="9">
        <v>763</v>
      </c>
      <c r="B248" s="4" t="s">
        <v>629</v>
      </c>
      <c r="C248" s="4">
        <v>7.5</v>
      </c>
      <c r="D248" s="24"/>
      <c r="G248"/>
    </row>
    <row r="249" spans="1:7" x14ac:dyDescent="0.25">
      <c r="A249" s="9">
        <v>769</v>
      </c>
      <c r="B249" s="4" t="s">
        <v>629</v>
      </c>
      <c r="C249" s="4">
        <v>12</v>
      </c>
      <c r="D249" s="24"/>
      <c r="G249"/>
    </row>
    <row r="250" spans="1:7" x14ac:dyDescent="0.25">
      <c r="A250" s="9">
        <v>770</v>
      </c>
      <c r="B250" s="4" t="s">
        <v>629</v>
      </c>
      <c r="C250" s="4">
        <v>12</v>
      </c>
      <c r="D250" s="24"/>
      <c r="G250"/>
    </row>
    <row r="251" spans="1:7" x14ac:dyDescent="0.25">
      <c r="A251" s="9">
        <v>773</v>
      </c>
      <c r="B251" s="4" t="s">
        <v>629</v>
      </c>
      <c r="C251" s="4">
        <v>9</v>
      </c>
      <c r="D251" s="24"/>
      <c r="G251"/>
    </row>
    <row r="252" spans="1:7" x14ac:dyDescent="0.25">
      <c r="A252" s="9">
        <v>783</v>
      </c>
      <c r="B252" s="4" t="s">
        <v>629</v>
      </c>
      <c r="C252" s="4">
        <v>7.5</v>
      </c>
      <c r="D252" s="24"/>
      <c r="G252"/>
    </row>
    <row r="253" spans="1:7" x14ac:dyDescent="0.25">
      <c r="A253" s="9">
        <v>807</v>
      </c>
      <c r="B253" s="4" t="s">
        <v>629</v>
      </c>
      <c r="C253" s="4">
        <v>12</v>
      </c>
      <c r="D253" s="24"/>
      <c r="G253"/>
    </row>
    <row r="254" spans="1:7" x14ac:dyDescent="0.25">
      <c r="A254" s="9">
        <v>812</v>
      </c>
      <c r="B254" s="4" t="s">
        <v>629</v>
      </c>
      <c r="C254" s="4">
        <v>9</v>
      </c>
      <c r="D254" s="24"/>
      <c r="G254"/>
    </row>
    <row r="255" spans="1:7" x14ac:dyDescent="0.25">
      <c r="A255" s="9">
        <v>830</v>
      </c>
      <c r="B255" s="4" t="s">
        <v>629</v>
      </c>
      <c r="C255" s="4">
        <v>7.5</v>
      </c>
      <c r="D255" s="24"/>
      <c r="G255"/>
    </row>
    <row r="256" spans="1:7" x14ac:dyDescent="0.25">
      <c r="A256" s="9">
        <v>831</v>
      </c>
      <c r="B256" s="4" t="s">
        <v>629</v>
      </c>
      <c r="C256" s="4">
        <v>9</v>
      </c>
      <c r="D256" s="24"/>
      <c r="G256"/>
    </row>
    <row r="257" spans="1:7" x14ac:dyDescent="0.25">
      <c r="A257" s="9">
        <v>833</v>
      </c>
      <c r="B257" s="4" t="s">
        <v>629</v>
      </c>
      <c r="C257" s="4">
        <v>9</v>
      </c>
      <c r="D257" s="24"/>
      <c r="G257"/>
    </row>
    <row r="258" spans="1:7" x14ac:dyDescent="0.25">
      <c r="A258" s="9">
        <v>841</v>
      </c>
      <c r="B258" s="4" t="s">
        <v>629</v>
      </c>
      <c r="C258" s="4">
        <v>9</v>
      </c>
      <c r="D258" s="24"/>
      <c r="G258"/>
    </row>
    <row r="259" spans="1:7" x14ac:dyDescent="0.25">
      <c r="A259" s="9">
        <v>854</v>
      </c>
      <c r="B259" s="4" t="s">
        <v>629</v>
      </c>
      <c r="C259" s="4">
        <v>10.5</v>
      </c>
      <c r="D259" s="24"/>
      <c r="G259"/>
    </row>
    <row r="260" spans="1:7" x14ac:dyDescent="0.25">
      <c r="A260" s="9">
        <v>855</v>
      </c>
      <c r="B260" s="4" t="s">
        <v>629</v>
      </c>
      <c r="C260" s="4">
        <v>9</v>
      </c>
      <c r="D260" s="24"/>
      <c r="G260"/>
    </row>
    <row r="261" spans="1:7" x14ac:dyDescent="0.25">
      <c r="A261" s="9">
        <v>856</v>
      </c>
      <c r="B261" s="4" t="s">
        <v>629</v>
      </c>
      <c r="C261" s="4">
        <v>10.5</v>
      </c>
      <c r="D261" s="24"/>
      <c r="G261"/>
    </row>
    <row r="262" spans="1:7" x14ac:dyDescent="0.25">
      <c r="A262" s="9">
        <v>863</v>
      </c>
      <c r="B262" s="4" t="s">
        <v>629</v>
      </c>
      <c r="C262" s="4">
        <v>12</v>
      </c>
      <c r="D262" s="24"/>
      <c r="G262"/>
    </row>
    <row r="263" spans="1:7" x14ac:dyDescent="0.25">
      <c r="A263" s="9">
        <v>874</v>
      </c>
      <c r="B263" s="4" t="s">
        <v>629</v>
      </c>
      <c r="C263" s="4">
        <v>9</v>
      </c>
      <c r="D263" s="24"/>
      <c r="G263"/>
    </row>
    <row r="264" spans="1:7" x14ac:dyDescent="0.25">
      <c r="A264" s="9">
        <v>879</v>
      </c>
      <c r="B264" s="4" t="s">
        <v>629</v>
      </c>
      <c r="C264" s="4">
        <v>10.5</v>
      </c>
      <c r="D264" s="24"/>
      <c r="G264"/>
    </row>
    <row r="265" spans="1:7" x14ac:dyDescent="0.25">
      <c r="A265" s="9">
        <v>924</v>
      </c>
      <c r="B265" s="4" t="s">
        <v>629</v>
      </c>
      <c r="C265" s="4">
        <v>12</v>
      </c>
      <c r="D265" s="24"/>
      <c r="G265"/>
    </row>
    <row r="266" spans="1:7" x14ac:dyDescent="0.25">
      <c r="A266" s="9">
        <v>942</v>
      </c>
      <c r="B266" s="4" t="s">
        <v>629</v>
      </c>
      <c r="C266" s="4">
        <v>9</v>
      </c>
      <c r="D266" s="24"/>
      <c r="G266"/>
    </row>
    <row r="267" spans="1:7" x14ac:dyDescent="0.25">
      <c r="A267" s="9">
        <v>950</v>
      </c>
      <c r="B267" s="4" t="s">
        <v>629</v>
      </c>
      <c r="C267" s="4">
        <v>7.5</v>
      </c>
      <c r="D267" s="24"/>
      <c r="G267"/>
    </row>
    <row r="268" spans="1:7" x14ac:dyDescent="0.25">
      <c r="A268" s="9">
        <v>982</v>
      </c>
      <c r="B268" s="4" t="s">
        <v>629</v>
      </c>
      <c r="C268" s="4">
        <v>7.5</v>
      </c>
      <c r="D268" s="24"/>
      <c r="G268"/>
    </row>
    <row r="269" spans="1:7" x14ac:dyDescent="0.25">
      <c r="A269" s="9">
        <v>36</v>
      </c>
      <c r="B269" s="4" t="s">
        <v>626</v>
      </c>
      <c r="C269" s="4">
        <v>9</v>
      </c>
      <c r="D269" s="24"/>
      <c r="G269"/>
    </row>
    <row r="270" spans="1:7" x14ac:dyDescent="0.25">
      <c r="A270" s="9">
        <v>19</v>
      </c>
      <c r="B270" s="4" t="s">
        <v>628</v>
      </c>
      <c r="C270" s="4">
        <v>9</v>
      </c>
      <c r="D270" s="24"/>
      <c r="G270"/>
    </row>
    <row r="271" spans="1:7" x14ac:dyDescent="0.25">
      <c r="A271" s="9">
        <v>33</v>
      </c>
      <c r="B271" s="4" t="s">
        <v>628</v>
      </c>
      <c r="C271" s="4">
        <v>10.5</v>
      </c>
      <c r="D271" s="24"/>
      <c r="G271"/>
    </row>
    <row r="272" spans="1:7" x14ac:dyDescent="0.25">
      <c r="A272" s="9">
        <v>36</v>
      </c>
      <c r="B272" s="4" t="s">
        <v>629</v>
      </c>
      <c r="C272" s="4">
        <v>9</v>
      </c>
      <c r="D272" s="24"/>
      <c r="G272"/>
    </row>
    <row r="273" spans="1:7" x14ac:dyDescent="0.25">
      <c r="A273" s="9">
        <v>39</v>
      </c>
      <c r="B273" s="4" t="s">
        <v>628</v>
      </c>
      <c r="C273" s="4">
        <v>6</v>
      </c>
      <c r="D273" s="24"/>
      <c r="G273"/>
    </row>
    <row r="274" spans="1:7" x14ac:dyDescent="0.25">
      <c r="A274" s="9">
        <v>62</v>
      </c>
      <c r="B274" s="4" t="s">
        <v>628</v>
      </c>
      <c r="C274" s="4">
        <v>6</v>
      </c>
      <c r="D274" s="24"/>
      <c r="G274"/>
    </row>
    <row r="275" spans="1:7" x14ac:dyDescent="0.25">
      <c r="A275" s="9">
        <v>64</v>
      </c>
      <c r="B275" s="4" t="s">
        <v>628</v>
      </c>
      <c r="C275" s="4">
        <v>7.5</v>
      </c>
      <c r="D275" s="24"/>
      <c r="G275"/>
    </row>
    <row r="276" spans="1:7" x14ac:dyDescent="0.25">
      <c r="A276" s="9">
        <v>80</v>
      </c>
      <c r="B276" s="4" t="s">
        <v>628</v>
      </c>
      <c r="C276" s="4">
        <v>6</v>
      </c>
      <c r="D276" s="24"/>
      <c r="G276"/>
    </row>
    <row r="277" spans="1:7" x14ac:dyDescent="0.25">
      <c r="A277" s="9">
        <v>90</v>
      </c>
      <c r="B277" s="4" t="s">
        <v>627</v>
      </c>
      <c r="C277" s="4">
        <v>10.5</v>
      </c>
      <c r="D277" s="24"/>
      <c r="G277"/>
    </row>
    <row r="278" spans="1:7" x14ac:dyDescent="0.25">
      <c r="A278" s="9">
        <v>92</v>
      </c>
      <c r="B278" s="4" t="s">
        <v>628</v>
      </c>
      <c r="C278" s="4">
        <v>6</v>
      </c>
      <c r="D278" s="24"/>
      <c r="G278"/>
    </row>
    <row r="279" spans="1:7" x14ac:dyDescent="0.25">
      <c r="A279" s="9">
        <v>129</v>
      </c>
      <c r="B279" s="4" t="s">
        <v>628</v>
      </c>
      <c r="C279" s="4">
        <v>7.5</v>
      </c>
      <c r="D279" s="24"/>
      <c r="G279"/>
    </row>
    <row r="280" spans="1:7" x14ac:dyDescent="0.25">
      <c r="A280" s="9">
        <v>138</v>
      </c>
      <c r="B280" s="4" t="s">
        <v>628</v>
      </c>
      <c r="C280" s="4">
        <v>3</v>
      </c>
      <c r="D280" s="24"/>
      <c r="G280"/>
    </row>
    <row r="281" spans="1:7" x14ac:dyDescent="0.25">
      <c r="A281" s="9">
        <v>145</v>
      </c>
      <c r="B281" s="4" t="s">
        <v>628</v>
      </c>
      <c r="C281" s="4">
        <v>7.5</v>
      </c>
      <c r="D281" s="24"/>
      <c r="G281"/>
    </row>
    <row r="282" spans="1:7" x14ac:dyDescent="0.25">
      <c r="A282" s="9">
        <v>149</v>
      </c>
      <c r="B282" s="4" t="s">
        <v>629</v>
      </c>
      <c r="C282" s="4">
        <v>10.5</v>
      </c>
      <c r="D282" s="24"/>
      <c r="G282"/>
    </row>
    <row r="283" spans="1:7" x14ac:dyDescent="0.25">
      <c r="A283" s="9">
        <v>152</v>
      </c>
      <c r="B283" s="4" t="s">
        <v>628</v>
      </c>
      <c r="C283" s="4">
        <v>7.5</v>
      </c>
      <c r="D283" s="24"/>
      <c r="G283"/>
    </row>
    <row r="284" spans="1:7" x14ac:dyDescent="0.25">
      <c r="A284" s="9">
        <v>158</v>
      </c>
      <c r="B284" s="4" t="s">
        <v>628</v>
      </c>
      <c r="C284" s="4">
        <v>9</v>
      </c>
      <c r="D284" s="24"/>
      <c r="G284"/>
    </row>
    <row r="285" spans="1:7" x14ac:dyDescent="0.25">
      <c r="A285" s="9">
        <v>163</v>
      </c>
      <c r="B285" s="4" t="s">
        <v>628</v>
      </c>
      <c r="C285" s="4">
        <v>7.5</v>
      </c>
      <c r="D285" s="24"/>
      <c r="G285"/>
    </row>
    <row r="286" spans="1:7" x14ac:dyDescent="0.25">
      <c r="A286" s="9">
        <v>166</v>
      </c>
      <c r="B286" s="4" t="s">
        <v>628</v>
      </c>
      <c r="C286" s="4">
        <v>7.5</v>
      </c>
      <c r="D286" s="24"/>
      <c r="G286"/>
    </row>
    <row r="287" spans="1:7" x14ac:dyDescent="0.25">
      <c r="A287" s="9">
        <v>169</v>
      </c>
      <c r="B287" s="4" t="s">
        <v>628</v>
      </c>
      <c r="C287" s="4">
        <v>12</v>
      </c>
      <c r="D287" s="24"/>
      <c r="G287"/>
    </row>
    <row r="288" spans="1:7" x14ac:dyDescent="0.25">
      <c r="A288" s="9">
        <v>176</v>
      </c>
      <c r="B288" s="4" t="s">
        <v>628</v>
      </c>
      <c r="C288" s="4">
        <v>6</v>
      </c>
      <c r="D288" s="24"/>
      <c r="G288"/>
    </row>
    <row r="289" spans="1:7" x14ac:dyDescent="0.25">
      <c r="A289" s="9">
        <v>192</v>
      </c>
      <c r="B289" s="4" t="s">
        <v>628</v>
      </c>
      <c r="C289" s="4">
        <v>6</v>
      </c>
      <c r="D289" s="24"/>
      <c r="G289"/>
    </row>
    <row r="290" spans="1:7" x14ac:dyDescent="0.25">
      <c r="A290" s="9">
        <v>213</v>
      </c>
      <c r="B290" s="4" t="s">
        <v>628</v>
      </c>
      <c r="C290" s="4">
        <v>12</v>
      </c>
      <c r="D290" s="24"/>
      <c r="G290"/>
    </row>
    <row r="291" spans="1:7" x14ac:dyDescent="0.25">
      <c r="A291" s="9">
        <v>235</v>
      </c>
      <c r="B291" s="4" t="s">
        <v>628</v>
      </c>
      <c r="C291" s="4">
        <v>7.5</v>
      </c>
      <c r="D291" s="24"/>
      <c r="G291"/>
    </row>
    <row r="292" spans="1:7" x14ac:dyDescent="0.25">
      <c r="A292" s="9">
        <v>250</v>
      </c>
      <c r="B292" s="4" t="s">
        <v>628</v>
      </c>
      <c r="C292" s="4">
        <v>9</v>
      </c>
      <c r="D292" s="24"/>
      <c r="G292"/>
    </row>
    <row r="293" spans="1:7" x14ac:dyDescent="0.25">
      <c r="A293" s="9">
        <v>257</v>
      </c>
      <c r="B293" s="4" t="s">
        <v>628</v>
      </c>
      <c r="C293" s="4">
        <v>10.5</v>
      </c>
      <c r="D293" s="24"/>
      <c r="G293"/>
    </row>
    <row r="294" spans="1:7" x14ac:dyDescent="0.25">
      <c r="A294" s="9">
        <v>258</v>
      </c>
      <c r="B294" s="4" t="s">
        <v>628</v>
      </c>
      <c r="C294" s="4">
        <v>7.5</v>
      </c>
      <c r="D294" s="24"/>
      <c r="G294"/>
    </row>
    <row r="295" spans="1:7" x14ac:dyDescent="0.25">
      <c r="A295" s="9">
        <v>259</v>
      </c>
      <c r="B295" s="4" t="s">
        <v>628</v>
      </c>
      <c r="C295" s="4">
        <v>9</v>
      </c>
      <c r="D295" s="24"/>
      <c r="G295"/>
    </row>
    <row r="296" spans="1:7" x14ac:dyDescent="0.25">
      <c r="A296" s="9">
        <v>268</v>
      </c>
      <c r="B296" s="4" t="s">
        <v>628</v>
      </c>
      <c r="C296" s="4">
        <v>6</v>
      </c>
      <c r="D296" s="24"/>
      <c r="G296"/>
    </row>
    <row r="297" spans="1:7" x14ac:dyDescent="0.25">
      <c r="A297" s="9">
        <v>272</v>
      </c>
      <c r="B297" s="4" t="s">
        <v>628</v>
      </c>
      <c r="C297" s="4">
        <v>6</v>
      </c>
      <c r="D297" s="24"/>
      <c r="G297"/>
    </row>
    <row r="298" spans="1:7" x14ac:dyDescent="0.25">
      <c r="A298" s="9">
        <v>287</v>
      </c>
      <c r="B298" s="4" t="s">
        <v>628</v>
      </c>
      <c r="C298" s="4">
        <v>12</v>
      </c>
      <c r="D298" s="24"/>
      <c r="G298"/>
    </row>
    <row r="299" spans="1:7" x14ac:dyDescent="0.25">
      <c r="A299" s="9">
        <v>320</v>
      </c>
      <c r="B299" s="4" t="s">
        <v>628</v>
      </c>
      <c r="C299" s="4">
        <v>6</v>
      </c>
      <c r="D299" s="24"/>
      <c r="G299"/>
    </row>
    <row r="300" spans="1:7" x14ac:dyDescent="0.25">
      <c r="A300" s="9">
        <v>329</v>
      </c>
      <c r="B300" s="4" t="s">
        <v>628</v>
      </c>
      <c r="C300" s="4">
        <v>6</v>
      </c>
      <c r="D300" s="24"/>
      <c r="G300"/>
    </row>
    <row r="301" spans="1:7" x14ac:dyDescent="0.25">
      <c r="A301" s="9">
        <v>334</v>
      </c>
      <c r="B301" s="4" t="s">
        <v>628</v>
      </c>
      <c r="C301" s="4">
        <v>12</v>
      </c>
      <c r="D301" s="24"/>
      <c r="G301"/>
    </row>
    <row r="302" spans="1:7" x14ac:dyDescent="0.25">
      <c r="A302" s="9">
        <v>369</v>
      </c>
      <c r="B302" s="4" t="s">
        <v>628</v>
      </c>
      <c r="C302" s="4">
        <v>9</v>
      </c>
      <c r="D302" s="24"/>
      <c r="G302"/>
    </row>
    <row r="303" spans="1:7" x14ac:dyDescent="0.25">
      <c r="A303" s="9">
        <v>396</v>
      </c>
      <c r="B303" s="4" t="s">
        <v>628</v>
      </c>
      <c r="C303" s="4">
        <v>6</v>
      </c>
      <c r="D303" s="24"/>
      <c r="G303"/>
    </row>
    <row r="304" spans="1:7" x14ac:dyDescent="0.25">
      <c r="A304" s="9">
        <v>400</v>
      </c>
      <c r="B304" s="4" t="s">
        <v>628</v>
      </c>
      <c r="C304" s="4">
        <v>9</v>
      </c>
      <c r="D304" s="24"/>
      <c r="G304"/>
    </row>
    <row r="305" spans="1:7" x14ac:dyDescent="0.25">
      <c r="A305" s="9">
        <v>405</v>
      </c>
      <c r="B305" s="4" t="s">
        <v>628</v>
      </c>
      <c r="C305" s="4">
        <v>9</v>
      </c>
      <c r="D305" s="24"/>
      <c r="G305"/>
    </row>
    <row r="306" spans="1:7" x14ac:dyDescent="0.25">
      <c r="A306" s="9">
        <v>410</v>
      </c>
      <c r="B306" s="4" t="s">
        <v>627</v>
      </c>
      <c r="C306" s="4">
        <v>9</v>
      </c>
      <c r="D306" s="24"/>
      <c r="G306"/>
    </row>
    <row r="307" spans="1:7" x14ac:dyDescent="0.25">
      <c r="A307" s="9">
        <v>414</v>
      </c>
      <c r="B307" s="4" t="s">
        <v>628</v>
      </c>
      <c r="C307" s="4">
        <v>6</v>
      </c>
      <c r="D307" s="24"/>
      <c r="G307"/>
    </row>
    <row r="308" spans="1:7" x14ac:dyDescent="0.25">
      <c r="A308" s="9">
        <v>421</v>
      </c>
      <c r="B308" s="4" t="s">
        <v>628</v>
      </c>
      <c r="C308" s="4">
        <v>6</v>
      </c>
      <c r="D308" s="24"/>
      <c r="G308"/>
    </row>
    <row r="309" spans="1:7" x14ac:dyDescent="0.25">
      <c r="A309" s="9">
        <v>423</v>
      </c>
      <c r="B309" s="4" t="s">
        <v>628</v>
      </c>
      <c r="C309" s="4">
        <v>7.5</v>
      </c>
      <c r="D309" s="24"/>
      <c r="G309"/>
    </row>
    <row r="310" spans="1:7" x14ac:dyDescent="0.25">
      <c r="A310" s="9">
        <v>432</v>
      </c>
      <c r="B310" s="4" t="s">
        <v>628</v>
      </c>
      <c r="C310" s="4">
        <v>6</v>
      </c>
      <c r="D310" s="24"/>
      <c r="G310"/>
    </row>
    <row r="311" spans="1:7" x14ac:dyDescent="0.25">
      <c r="A311" s="9">
        <v>461</v>
      </c>
      <c r="B311" s="4" t="s">
        <v>629</v>
      </c>
      <c r="C311" s="4">
        <v>9</v>
      </c>
      <c r="D311" s="24"/>
      <c r="G311"/>
    </row>
    <row r="312" spans="1:7" x14ac:dyDescent="0.25">
      <c r="A312" s="9">
        <v>462</v>
      </c>
      <c r="B312" s="4" t="s">
        <v>628</v>
      </c>
      <c r="C312" s="4">
        <v>3</v>
      </c>
      <c r="D312" s="24"/>
      <c r="G312"/>
    </row>
    <row r="313" spans="1:7" x14ac:dyDescent="0.25">
      <c r="A313" s="9">
        <v>491</v>
      </c>
      <c r="B313" s="4" t="s">
        <v>629</v>
      </c>
      <c r="C313" s="4">
        <v>12</v>
      </c>
      <c r="D313" s="24"/>
      <c r="G313"/>
    </row>
    <row r="314" spans="1:7" x14ac:dyDescent="0.25">
      <c r="A314" s="9">
        <v>501</v>
      </c>
      <c r="B314" s="4" t="s">
        <v>628</v>
      </c>
      <c r="C314" s="4">
        <v>9</v>
      </c>
      <c r="D314" s="24"/>
      <c r="G314"/>
    </row>
    <row r="315" spans="1:7" x14ac:dyDescent="0.25">
      <c r="A315" s="9">
        <v>511</v>
      </c>
      <c r="B315" s="4" t="s">
        <v>628</v>
      </c>
      <c r="C315" s="4">
        <v>6</v>
      </c>
      <c r="D315" s="24"/>
      <c r="G315"/>
    </row>
    <row r="316" spans="1:7" x14ac:dyDescent="0.25">
      <c r="A316" s="9">
        <v>524</v>
      </c>
      <c r="B316" s="4" t="s">
        <v>628</v>
      </c>
      <c r="C316" s="4">
        <v>6</v>
      </c>
      <c r="D316" s="24"/>
      <c r="G316"/>
    </row>
    <row r="317" spans="1:7" x14ac:dyDescent="0.25">
      <c r="A317" s="9">
        <v>536</v>
      </c>
      <c r="B317" s="4" t="s">
        <v>628</v>
      </c>
      <c r="C317" s="4">
        <v>7.5</v>
      </c>
      <c r="D317" s="24"/>
      <c r="G317"/>
    </row>
    <row r="318" spans="1:7" x14ac:dyDescent="0.25">
      <c r="A318" s="9">
        <v>554</v>
      </c>
      <c r="B318" s="4" t="s">
        <v>629</v>
      </c>
      <c r="C318" s="4">
        <v>6</v>
      </c>
      <c r="D318" s="24"/>
      <c r="G318"/>
    </row>
    <row r="319" spans="1:7" x14ac:dyDescent="0.25">
      <c r="A319" s="9">
        <v>555</v>
      </c>
      <c r="B319" s="4" t="s">
        <v>629</v>
      </c>
      <c r="C319" s="4">
        <v>3</v>
      </c>
      <c r="D319" s="24"/>
      <c r="G319"/>
    </row>
    <row r="320" spans="1:7" x14ac:dyDescent="0.25">
      <c r="A320" s="9">
        <v>580</v>
      </c>
      <c r="B320" s="4" t="s">
        <v>628</v>
      </c>
      <c r="C320" s="4">
        <v>9</v>
      </c>
      <c r="D320" s="24"/>
      <c r="G320"/>
    </row>
    <row r="321" spans="1:7" x14ac:dyDescent="0.25">
      <c r="A321" s="9">
        <v>610</v>
      </c>
      <c r="B321" s="4" t="s">
        <v>628</v>
      </c>
      <c r="C321" s="4">
        <v>9</v>
      </c>
      <c r="D321" s="24"/>
      <c r="G321"/>
    </row>
    <row r="322" spans="1:7" x14ac:dyDescent="0.25">
      <c r="A322" s="9">
        <v>612</v>
      </c>
      <c r="B322" s="4" t="s">
        <v>628</v>
      </c>
      <c r="C322" s="4">
        <v>3</v>
      </c>
      <c r="D322" s="24"/>
      <c r="G322"/>
    </row>
    <row r="323" spans="1:7" x14ac:dyDescent="0.25">
      <c r="A323" s="9">
        <v>625</v>
      </c>
      <c r="B323" s="4" t="s">
        <v>628</v>
      </c>
      <c r="C323" s="4">
        <v>7.5</v>
      </c>
      <c r="D323" s="24"/>
      <c r="G323"/>
    </row>
    <row r="324" spans="1:7" x14ac:dyDescent="0.25">
      <c r="A324" s="9">
        <v>638</v>
      </c>
      <c r="B324" s="4" t="s">
        <v>628</v>
      </c>
      <c r="C324" s="4">
        <v>12</v>
      </c>
      <c r="D324" s="24"/>
      <c r="G324"/>
    </row>
    <row r="325" spans="1:7" x14ac:dyDescent="0.25">
      <c r="A325" s="9">
        <v>643</v>
      </c>
      <c r="B325" s="4" t="s">
        <v>628</v>
      </c>
      <c r="C325" s="4">
        <v>12</v>
      </c>
      <c r="D325" s="24"/>
      <c r="G325"/>
    </row>
    <row r="326" spans="1:7" x14ac:dyDescent="0.25">
      <c r="A326" s="9">
        <v>644</v>
      </c>
      <c r="B326" s="4" t="s">
        <v>628</v>
      </c>
      <c r="C326" s="4">
        <v>12</v>
      </c>
      <c r="D326" s="24"/>
      <c r="G326"/>
    </row>
    <row r="327" spans="1:7" x14ac:dyDescent="0.25">
      <c r="A327" s="9">
        <v>658</v>
      </c>
      <c r="B327" s="4" t="s">
        <v>628</v>
      </c>
      <c r="C327" s="4">
        <v>7.5</v>
      </c>
      <c r="D327" s="24"/>
      <c r="G327"/>
    </row>
    <row r="328" spans="1:7" x14ac:dyDescent="0.25">
      <c r="A328" s="9">
        <v>676</v>
      </c>
      <c r="B328" s="4" t="s">
        <v>628</v>
      </c>
      <c r="C328" s="4">
        <v>3</v>
      </c>
      <c r="D328" s="24"/>
      <c r="G328"/>
    </row>
    <row r="329" spans="1:7" x14ac:dyDescent="0.25">
      <c r="A329" s="9">
        <v>679</v>
      </c>
      <c r="B329" s="4" t="s">
        <v>628</v>
      </c>
      <c r="C329" s="4">
        <v>12</v>
      </c>
      <c r="D329" s="24"/>
      <c r="G329"/>
    </row>
    <row r="330" spans="1:7" x14ac:dyDescent="0.25">
      <c r="A330" s="9">
        <v>701</v>
      </c>
      <c r="B330" s="4" t="s">
        <v>628</v>
      </c>
      <c r="C330" s="4">
        <v>7.5</v>
      </c>
      <c r="D330" s="24"/>
      <c r="G330"/>
    </row>
    <row r="331" spans="1:7" x14ac:dyDescent="0.25">
      <c r="A331" s="9">
        <v>707</v>
      </c>
      <c r="B331" s="4" t="s">
        <v>628</v>
      </c>
      <c r="C331" s="4">
        <v>7.5</v>
      </c>
      <c r="D331" s="24"/>
      <c r="G331"/>
    </row>
    <row r="332" spans="1:7" x14ac:dyDescent="0.25">
      <c r="A332" s="9">
        <v>713</v>
      </c>
      <c r="B332" s="4" t="s">
        <v>630</v>
      </c>
      <c r="C332" s="4">
        <v>9</v>
      </c>
      <c r="D332" s="24"/>
      <c r="G332"/>
    </row>
    <row r="333" spans="1:7" x14ac:dyDescent="0.25">
      <c r="A333" s="9">
        <v>723</v>
      </c>
      <c r="B333" s="4" t="s">
        <v>628</v>
      </c>
      <c r="C333" s="4">
        <v>10.5</v>
      </c>
      <c r="D333" s="24"/>
      <c r="G333"/>
    </row>
    <row r="334" spans="1:7" x14ac:dyDescent="0.25">
      <c r="A334" s="9">
        <v>740</v>
      </c>
      <c r="B334" s="4" t="s">
        <v>628</v>
      </c>
      <c r="C334" s="4">
        <v>6</v>
      </c>
      <c r="D334" s="24"/>
      <c r="G334"/>
    </row>
    <row r="335" spans="1:7" x14ac:dyDescent="0.25">
      <c r="A335" s="9">
        <v>754</v>
      </c>
      <c r="B335" s="4" t="s">
        <v>629</v>
      </c>
      <c r="C335" s="4">
        <v>9</v>
      </c>
      <c r="D335" s="24"/>
      <c r="G335"/>
    </row>
    <row r="336" spans="1:7" x14ac:dyDescent="0.25">
      <c r="A336" s="9">
        <v>763</v>
      </c>
      <c r="B336" s="4" t="s">
        <v>628</v>
      </c>
      <c r="C336" s="4">
        <v>9</v>
      </c>
      <c r="D336" s="24"/>
      <c r="G336"/>
    </row>
    <row r="337" spans="1:7" x14ac:dyDescent="0.25">
      <c r="A337" s="9">
        <v>769</v>
      </c>
      <c r="B337" s="4" t="s">
        <v>628</v>
      </c>
      <c r="C337" s="4">
        <v>7.5</v>
      </c>
      <c r="D337" s="24"/>
      <c r="G337"/>
    </row>
    <row r="338" spans="1:7" x14ac:dyDescent="0.25">
      <c r="A338" s="9">
        <v>770</v>
      </c>
      <c r="B338" s="4" t="s">
        <v>628</v>
      </c>
      <c r="C338" s="4">
        <v>10.5</v>
      </c>
      <c r="D338" s="24"/>
      <c r="G338"/>
    </row>
    <row r="339" spans="1:7" x14ac:dyDescent="0.25">
      <c r="A339" s="9">
        <v>773</v>
      </c>
      <c r="B339" s="4" t="s">
        <v>628</v>
      </c>
      <c r="C339" s="4">
        <v>6</v>
      </c>
      <c r="D339" s="24"/>
      <c r="G339"/>
    </row>
    <row r="340" spans="1:7" x14ac:dyDescent="0.25">
      <c r="A340" s="9">
        <v>783</v>
      </c>
      <c r="B340" s="4" t="s">
        <v>628</v>
      </c>
      <c r="C340" s="4">
        <v>6</v>
      </c>
      <c r="D340" s="24"/>
      <c r="G340"/>
    </row>
    <row r="341" spans="1:7" x14ac:dyDescent="0.25">
      <c r="A341" s="9">
        <v>796</v>
      </c>
      <c r="B341" s="4" t="s">
        <v>628</v>
      </c>
      <c r="C341" s="4">
        <v>3</v>
      </c>
      <c r="D341" s="24"/>
      <c r="G341"/>
    </row>
    <row r="342" spans="1:7" x14ac:dyDescent="0.25">
      <c r="A342" s="9">
        <v>807</v>
      </c>
      <c r="B342" s="4" t="s">
        <v>628</v>
      </c>
      <c r="C342" s="4">
        <v>7.5</v>
      </c>
      <c r="D342" s="24"/>
      <c r="G342"/>
    </row>
    <row r="343" spans="1:7" x14ac:dyDescent="0.25">
      <c r="A343" s="9">
        <v>812</v>
      </c>
      <c r="B343" s="4" t="s">
        <v>628</v>
      </c>
      <c r="C343" s="4">
        <v>7.5</v>
      </c>
      <c r="D343" s="24"/>
      <c r="G343"/>
    </row>
    <row r="344" spans="1:7" x14ac:dyDescent="0.25">
      <c r="A344" s="9">
        <v>830</v>
      </c>
      <c r="B344" s="4" t="s">
        <v>628</v>
      </c>
      <c r="C344" s="4">
        <v>6</v>
      </c>
      <c r="D344" s="24"/>
      <c r="G344"/>
    </row>
    <row r="345" spans="1:7" x14ac:dyDescent="0.25">
      <c r="A345" s="9">
        <v>831</v>
      </c>
      <c r="B345" s="4" t="s">
        <v>628</v>
      </c>
      <c r="C345" s="4">
        <v>3</v>
      </c>
      <c r="D345" s="24"/>
      <c r="G345"/>
    </row>
    <row r="346" spans="1:7" x14ac:dyDescent="0.25">
      <c r="A346" s="9">
        <v>833</v>
      </c>
      <c r="B346" s="4" t="s">
        <v>628</v>
      </c>
      <c r="C346" s="4">
        <v>7.5</v>
      </c>
      <c r="D346" s="24"/>
      <c r="G346"/>
    </row>
    <row r="347" spans="1:7" x14ac:dyDescent="0.25">
      <c r="A347" s="9">
        <v>841</v>
      </c>
      <c r="B347" s="4" t="s">
        <v>628</v>
      </c>
      <c r="C347" s="4">
        <v>10.5</v>
      </c>
      <c r="D347" s="24"/>
      <c r="G347"/>
    </row>
    <row r="348" spans="1:7" x14ac:dyDescent="0.25">
      <c r="A348" s="9">
        <v>854</v>
      </c>
      <c r="B348" s="4" t="s">
        <v>628</v>
      </c>
      <c r="C348" s="4">
        <v>7.5</v>
      </c>
      <c r="D348" s="24"/>
      <c r="G348"/>
    </row>
    <row r="349" spans="1:7" x14ac:dyDescent="0.25">
      <c r="A349" s="9">
        <v>855</v>
      </c>
      <c r="B349" s="4" t="s">
        <v>628</v>
      </c>
      <c r="C349" s="4">
        <v>9</v>
      </c>
      <c r="D349" s="24"/>
      <c r="G349"/>
    </row>
    <row r="350" spans="1:7" x14ac:dyDescent="0.25">
      <c r="A350" s="9">
        <v>856</v>
      </c>
      <c r="B350" s="4" t="s">
        <v>628</v>
      </c>
      <c r="C350" s="4">
        <v>7.5</v>
      </c>
      <c r="D350" s="24"/>
      <c r="G350"/>
    </row>
    <row r="351" spans="1:7" x14ac:dyDescent="0.25">
      <c r="A351" s="9">
        <v>863</v>
      </c>
      <c r="B351" s="4" t="s">
        <v>628</v>
      </c>
      <c r="C351" s="4">
        <v>12</v>
      </c>
      <c r="D351" s="24"/>
      <c r="G351"/>
    </row>
    <row r="352" spans="1:7" x14ac:dyDescent="0.25">
      <c r="A352" s="9">
        <v>874</v>
      </c>
      <c r="B352" s="4" t="s">
        <v>628</v>
      </c>
      <c r="C352" s="4">
        <v>9</v>
      </c>
      <c r="D352" s="24"/>
      <c r="G352"/>
    </row>
    <row r="353" spans="1:7" x14ac:dyDescent="0.25">
      <c r="A353" s="9">
        <v>879</v>
      </c>
      <c r="B353" s="4" t="s">
        <v>628</v>
      </c>
      <c r="C353" s="4">
        <v>9</v>
      </c>
      <c r="D353" s="24"/>
      <c r="G353"/>
    </row>
    <row r="354" spans="1:7" x14ac:dyDescent="0.25">
      <c r="A354" s="9">
        <v>924</v>
      </c>
      <c r="B354" s="4" t="s">
        <v>628</v>
      </c>
      <c r="C354" s="4">
        <v>10.5</v>
      </c>
      <c r="D354" s="24"/>
      <c r="G354"/>
    </row>
    <row r="355" spans="1:7" x14ac:dyDescent="0.25">
      <c r="A355" s="9">
        <v>942</v>
      </c>
      <c r="B355" s="4" t="s">
        <v>628</v>
      </c>
      <c r="C355" s="4">
        <v>7.5</v>
      </c>
      <c r="D355" s="24"/>
      <c r="G355"/>
    </row>
    <row r="356" spans="1:7" x14ac:dyDescent="0.25">
      <c r="A356" s="9">
        <v>950</v>
      </c>
      <c r="B356" s="4" t="s">
        <v>628</v>
      </c>
      <c r="C356" s="4">
        <v>7.5</v>
      </c>
      <c r="D356" s="24"/>
      <c r="G356"/>
    </row>
    <row r="357" spans="1:7" x14ac:dyDescent="0.25">
      <c r="A357" s="9">
        <v>972</v>
      </c>
      <c r="B357" s="4" t="s">
        <v>628</v>
      </c>
      <c r="C357" s="4">
        <v>3</v>
      </c>
      <c r="D357" s="24"/>
      <c r="G357"/>
    </row>
    <row r="358" spans="1:7" x14ac:dyDescent="0.25">
      <c r="A358" s="9">
        <v>982</v>
      </c>
      <c r="B358" s="4" t="s">
        <v>628</v>
      </c>
      <c r="C358" s="4">
        <v>6</v>
      </c>
      <c r="D358" s="24"/>
      <c r="G358"/>
    </row>
    <row r="359" spans="1:7" x14ac:dyDescent="0.25">
      <c r="A359" s="9">
        <v>39</v>
      </c>
      <c r="B359" s="4" t="s">
        <v>626</v>
      </c>
      <c r="C359" s="4">
        <v>9</v>
      </c>
      <c r="D359" s="24"/>
      <c r="G359"/>
    </row>
    <row r="360" spans="1:7" x14ac:dyDescent="0.25">
      <c r="A360" s="9">
        <v>19</v>
      </c>
      <c r="B360" s="4" t="s">
        <v>627</v>
      </c>
      <c r="C360" s="4">
        <v>7.5</v>
      </c>
      <c r="D360" s="24"/>
      <c r="G360"/>
    </row>
    <row r="361" spans="1:7" x14ac:dyDescent="0.25">
      <c r="A361" s="9">
        <v>33</v>
      </c>
      <c r="B361" s="4" t="s">
        <v>627</v>
      </c>
      <c r="C361" s="4">
        <v>9</v>
      </c>
      <c r="D361" s="24"/>
      <c r="G361"/>
    </row>
    <row r="362" spans="1:7" x14ac:dyDescent="0.25">
      <c r="A362" s="9">
        <v>36</v>
      </c>
      <c r="B362" s="4" t="s">
        <v>627</v>
      </c>
      <c r="C362" s="4">
        <v>7.5</v>
      </c>
      <c r="D362" s="24"/>
      <c r="G362"/>
    </row>
    <row r="363" spans="1:7" x14ac:dyDescent="0.25">
      <c r="A363" s="9">
        <v>39</v>
      </c>
      <c r="B363" s="4" t="s">
        <v>627</v>
      </c>
      <c r="C363" s="4">
        <v>10.5</v>
      </c>
      <c r="D363" s="24"/>
      <c r="G363"/>
    </row>
    <row r="364" spans="1:7" x14ac:dyDescent="0.25">
      <c r="A364" s="9">
        <v>62</v>
      </c>
      <c r="B364" s="4" t="s">
        <v>627</v>
      </c>
      <c r="C364" s="4">
        <v>7.5</v>
      </c>
      <c r="D364" s="24"/>
      <c r="G364"/>
    </row>
    <row r="365" spans="1:7" x14ac:dyDescent="0.25">
      <c r="A365" s="9">
        <v>64</v>
      </c>
      <c r="B365" s="4" t="s">
        <v>627</v>
      </c>
      <c r="C365" s="4">
        <v>9</v>
      </c>
      <c r="D365" s="24"/>
      <c r="G365"/>
    </row>
    <row r="366" spans="1:7" x14ac:dyDescent="0.25">
      <c r="A366" s="9">
        <v>80</v>
      </c>
      <c r="B366" s="4" t="s">
        <v>627</v>
      </c>
      <c r="C366" s="4">
        <v>9</v>
      </c>
      <c r="D366" s="24"/>
      <c r="G366"/>
    </row>
    <row r="367" spans="1:7" x14ac:dyDescent="0.25">
      <c r="A367" s="9">
        <v>90</v>
      </c>
      <c r="B367" s="4" t="s">
        <v>626</v>
      </c>
      <c r="C367" s="4">
        <v>12</v>
      </c>
      <c r="D367" s="24"/>
      <c r="G367"/>
    </row>
    <row r="368" spans="1:7" x14ac:dyDescent="0.25">
      <c r="A368" s="9">
        <v>92</v>
      </c>
      <c r="B368" s="4" t="s">
        <v>627</v>
      </c>
      <c r="C368" s="4">
        <v>7.5</v>
      </c>
      <c r="D368" s="24"/>
      <c r="G368"/>
    </row>
    <row r="369" spans="1:7" x14ac:dyDescent="0.25">
      <c r="A369" s="9">
        <v>129</v>
      </c>
      <c r="B369" s="4" t="s">
        <v>627</v>
      </c>
      <c r="C369" s="4">
        <v>7.5</v>
      </c>
      <c r="D369" s="24"/>
      <c r="G369"/>
    </row>
    <row r="370" spans="1:7" x14ac:dyDescent="0.25">
      <c r="A370" s="9">
        <v>138</v>
      </c>
      <c r="B370" s="4" t="s">
        <v>627</v>
      </c>
      <c r="C370" s="4">
        <v>3</v>
      </c>
      <c r="D370" s="24"/>
      <c r="G370"/>
    </row>
    <row r="371" spans="1:7" x14ac:dyDescent="0.25">
      <c r="A371" s="9">
        <v>145</v>
      </c>
      <c r="B371" s="4" t="s">
        <v>627</v>
      </c>
      <c r="C371" s="4">
        <v>7.5</v>
      </c>
      <c r="D371" s="24"/>
      <c r="G371"/>
    </row>
    <row r="372" spans="1:7" x14ac:dyDescent="0.25">
      <c r="A372" s="9">
        <v>149</v>
      </c>
      <c r="B372" s="4" t="s">
        <v>627</v>
      </c>
      <c r="C372" s="4">
        <v>7.5</v>
      </c>
      <c r="D372" s="24"/>
      <c r="G372"/>
    </row>
    <row r="373" spans="1:7" x14ac:dyDescent="0.25">
      <c r="A373" s="9">
        <v>152</v>
      </c>
      <c r="B373" s="4" t="s">
        <v>627</v>
      </c>
      <c r="C373" s="4">
        <v>12</v>
      </c>
      <c r="D373" s="24"/>
      <c r="G373"/>
    </row>
    <row r="374" spans="1:7" x14ac:dyDescent="0.25">
      <c r="A374" s="9">
        <v>158</v>
      </c>
      <c r="B374" s="4" t="s">
        <v>627</v>
      </c>
      <c r="C374" s="4">
        <v>10.5</v>
      </c>
      <c r="D374" s="24"/>
      <c r="G374"/>
    </row>
    <row r="375" spans="1:7" x14ac:dyDescent="0.25">
      <c r="A375" s="9">
        <v>163</v>
      </c>
      <c r="B375" s="4" t="s">
        <v>627</v>
      </c>
      <c r="C375" s="4">
        <v>9</v>
      </c>
      <c r="D375" s="24"/>
      <c r="G375"/>
    </row>
    <row r="376" spans="1:7" x14ac:dyDescent="0.25">
      <c r="A376" s="9">
        <v>166</v>
      </c>
      <c r="B376" s="4" t="s">
        <v>627</v>
      </c>
      <c r="C376" s="4">
        <v>9</v>
      </c>
      <c r="D376" s="24"/>
      <c r="G376"/>
    </row>
    <row r="377" spans="1:7" x14ac:dyDescent="0.25">
      <c r="A377" s="9">
        <v>169</v>
      </c>
      <c r="B377" s="4" t="s">
        <v>627</v>
      </c>
      <c r="C377" s="4">
        <v>12</v>
      </c>
      <c r="D377" s="24"/>
      <c r="G377"/>
    </row>
    <row r="378" spans="1:7" x14ac:dyDescent="0.25">
      <c r="A378" s="9">
        <v>176</v>
      </c>
      <c r="B378" s="4" t="s">
        <v>627</v>
      </c>
      <c r="C378" s="4">
        <v>10.5</v>
      </c>
      <c r="D378" s="24"/>
      <c r="G378"/>
    </row>
    <row r="379" spans="1:7" x14ac:dyDescent="0.25">
      <c r="A379" s="9">
        <v>192</v>
      </c>
      <c r="B379" s="4" t="s">
        <v>627</v>
      </c>
      <c r="C379" s="4">
        <v>9</v>
      </c>
      <c r="D379" s="24"/>
      <c r="G379"/>
    </row>
    <row r="380" spans="1:7" x14ac:dyDescent="0.25">
      <c r="A380" s="9">
        <v>213</v>
      </c>
      <c r="B380" s="4" t="s">
        <v>627</v>
      </c>
      <c r="C380" s="4">
        <v>12</v>
      </c>
      <c r="D380" s="24"/>
      <c r="G380"/>
    </row>
    <row r="381" spans="1:7" x14ac:dyDescent="0.25">
      <c r="A381" s="9">
        <v>235</v>
      </c>
      <c r="B381" s="4" t="s">
        <v>627</v>
      </c>
      <c r="C381" s="4">
        <v>9</v>
      </c>
      <c r="D381" s="24"/>
      <c r="G381"/>
    </row>
    <row r="382" spans="1:7" x14ac:dyDescent="0.25">
      <c r="A382" s="9">
        <v>250</v>
      </c>
      <c r="B382" s="4" t="s">
        <v>627</v>
      </c>
      <c r="C382" s="4">
        <v>10.5</v>
      </c>
      <c r="D382" s="24"/>
      <c r="G382"/>
    </row>
    <row r="383" spans="1:7" x14ac:dyDescent="0.25">
      <c r="A383" s="9">
        <v>257</v>
      </c>
      <c r="B383" s="4" t="s">
        <v>627</v>
      </c>
      <c r="C383" s="4">
        <v>10.5</v>
      </c>
      <c r="D383" s="24"/>
      <c r="G383"/>
    </row>
    <row r="384" spans="1:7" x14ac:dyDescent="0.25">
      <c r="A384" s="9">
        <v>258</v>
      </c>
      <c r="B384" s="4" t="s">
        <v>627</v>
      </c>
      <c r="C384" s="4">
        <v>10.5</v>
      </c>
      <c r="D384" s="24"/>
      <c r="G384"/>
    </row>
    <row r="385" spans="1:7" x14ac:dyDescent="0.25">
      <c r="A385" s="9">
        <v>259</v>
      </c>
      <c r="B385" s="4" t="s">
        <v>627</v>
      </c>
      <c r="C385" s="4">
        <v>9</v>
      </c>
      <c r="D385" s="24"/>
      <c r="G385"/>
    </row>
    <row r="386" spans="1:7" x14ac:dyDescent="0.25">
      <c r="A386" s="9">
        <v>268</v>
      </c>
      <c r="B386" s="4" t="s">
        <v>627</v>
      </c>
      <c r="C386" s="4">
        <v>6</v>
      </c>
      <c r="D386" s="24"/>
      <c r="G386"/>
    </row>
    <row r="387" spans="1:7" x14ac:dyDescent="0.25">
      <c r="A387" s="9">
        <v>272</v>
      </c>
      <c r="B387" s="4" t="s">
        <v>627</v>
      </c>
      <c r="C387" s="4">
        <v>7.5</v>
      </c>
      <c r="D387" s="24"/>
      <c r="G387"/>
    </row>
    <row r="388" spans="1:7" x14ac:dyDescent="0.25">
      <c r="A388" s="9">
        <v>287</v>
      </c>
      <c r="B388" s="4" t="s">
        <v>627</v>
      </c>
      <c r="C388" s="4">
        <v>12</v>
      </c>
      <c r="D388" s="24"/>
      <c r="G388"/>
    </row>
    <row r="389" spans="1:7" x14ac:dyDescent="0.25">
      <c r="A389" s="9">
        <v>320</v>
      </c>
      <c r="B389" s="4" t="s">
        <v>627</v>
      </c>
      <c r="C389" s="4">
        <v>7.5</v>
      </c>
      <c r="D389" s="24"/>
      <c r="G389"/>
    </row>
    <row r="390" spans="1:7" x14ac:dyDescent="0.25">
      <c r="A390" s="9">
        <v>329</v>
      </c>
      <c r="B390" s="4" t="s">
        <v>627</v>
      </c>
      <c r="C390" s="4">
        <v>7.5</v>
      </c>
      <c r="D390" s="24"/>
      <c r="G390"/>
    </row>
    <row r="391" spans="1:7" x14ac:dyDescent="0.25">
      <c r="A391" s="9">
        <v>334</v>
      </c>
      <c r="B391" s="4" t="s">
        <v>627</v>
      </c>
      <c r="C391" s="4">
        <v>12</v>
      </c>
      <c r="D391" s="24"/>
      <c r="G391"/>
    </row>
    <row r="392" spans="1:7" x14ac:dyDescent="0.25">
      <c r="A392" s="9">
        <v>369</v>
      </c>
      <c r="B392" s="4" t="s">
        <v>627</v>
      </c>
      <c r="C392" s="4">
        <v>12</v>
      </c>
      <c r="D392" s="24"/>
      <c r="G392"/>
    </row>
    <row r="393" spans="1:7" x14ac:dyDescent="0.25">
      <c r="A393" s="9">
        <v>396</v>
      </c>
      <c r="B393" s="4" t="s">
        <v>627</v>
      </c>
      <c r="C393" s="4">
        <v>10.5</v>
      </c>
      <c r="D393" s="24"/>
      <c r="G393"/>
    </row>
    <row r="394" spans="1:7" x14ac:dyDescent="0.25">
      <c r="A394" s="9">
        <v>400</v>
      </c>
      <c r="B394" s="4" t="s">
        <v>627</v>
      </c>
      <c r="C394" s="4">
        <v>10.5</v>
      </c>
      <c r="D394" s="24"/>
      <c r="G394"/>
    </row>
    <row r="395" spans="1:7" x14ac:dyDescent="0.25">
      <c r="A395" s="9">
        <v>405</v>
      </c>
      <c r="B395" s="4" t="s">
        <v>627</v>
      </c>
      <c r="C395" s="4">
        <v>9</v>
      </c>
      <c r="D395" s="24"/>
      <c r="G395"/>
    </row>
    <row r="396" spans="1:7" x14ac:dyDescent="0.25">
      <c r="A396" s="9">
        <v>410</v>
      </c>
      <c r="B396" s="4" t="s">
        <v>626</v>
      </c>
      <c r="C396" s="4">
        <v>6</v>
      </c>
      <c r="D396" s="24"/>
      <c r="G396"/>
    </row>
    <row r="397" spans="1:7" x14ac:dyDescent="0.25">
      <c r="A397" s="9">
        <v>414</v>
      </c>
      <c r="B397" s="4" t="s">
        <v>627</v>
      </c>
      <c r="C397" s="4">
        <v>9</v>
      </c>
      <c r="D397" s="24"/>
      <c r="G397"/>
    </row>
    <row r="398" spans="1:7" x14ac:dyDescent="0.25">
      <c r="A398" s="9">
        <v>421</v>
      </c>
      <c r="B398" s="4" t="s">
        <v>627</v>
      </c>
      <c r="C398" s="4">
        <v>7.5</v>
      </c>
      <c r="D398" s="24"/>
      <c r="G398"/>
    </row>
    <row r="399" spans="1:7" x14ac:dyDescent="0.25">
      <c r="A399" s="9">
        <v>423</v>
      </c>
      <c r="B399" s="4" t="s">
        <v>627</v>
      </c>
      <c r="C399" s="4">
        <v>10.5</v>
      </c>
      <c r="D399" s="24"/>
      <c r="G399"/>
    </row>
    <row r="400" spans="1:7" x14ac:dyDescent="0.25">
      <c r="A400" s="9">
        <v>432</v>
      </c>
      <c r="B400" s="4" t="s">
        <v>627</v>
      </c>
      <c r="C400" s="4">
        <v>9</v>
      </c>
      <c r="D400" s="24"/>
      <c r="G400"/>
    </row>
    <row r="401" spans="1:7" x14ac:dyDescent="0.25">
      <c r="A401" s="9">
        <v>461</v>
      </c>
      <c r="B401" s="4" t="s">
        <v>627</v>
      </c>
      <c r="C401" s="4">
        <v>7.5</v>
      </c>
      <c r="D401" s="24"/>
      <c r="G401"/>
    </row>
    <row r="402" spans="1:7" x14ac:dyDescent="0.25">
      <c r="A402" s="9">
        <v>462</v>
      </c>
      <c r="B402" s="4" t="s">
        <v>627</v>
      </c>
      <c r="C402" s="4">
        <v>7.5</v>
      </c>
      <c r="D402" s="24"/>
      <c r="G402"/>
    </row>
    <row r="403" spans="1:7" x14ac:dyDescent="0.25">
      <c r="A403" s="9">
        <v>491</v>
      </c>
      <c r="B403" s="4" t="s">
        <v>627</v>
      </c>
      <c r="C403" s="4">
        <v>12</v>
      </c>
      <c r="D403" s="24"/>
      <c r="G403"/>
    </row>
    <row r="404" spans="1:7" x14ac:dyDescent="0.25">
      <c r="A404" s="9">
        <v>501</v>
      </c>
      <c r="B404" s="4" t="s">
        <v>627</v>
      </c>
      <c r="C404" s="4">
        <v>7.5</v>
      </c>
      <c r="D404" s="24"/>
      <c r="G404"/>
    </row>
    <row r="405" spans="1:7" x14ac:dyDescent="0.25">
      <c r="A405" s="9">
        <v>511</v>
      </c>
      <c r="B405" s="4" t="s">
        <v>627</v>
      </c>
      <c r="C405" s="4">
        <v>7.5</v>
      </c>
      <c r="D405" s="24"/>
      <c r="G405"/>
    </row>
    <row r="406" spans="1:7" x14ac:dyDescent="0.25">
      <c r="A406" s="9">
        <v>524</v>
      </c>
      <c r="B406" s="4" t="s">
        <v>627</v>
      </c>
      <c r="C406" s="4">
        <v>10.5</v>
      </c>
      <c r="D406" s="24"/>
      <c r="G406"/>
    </row>
    <row r="407" spans="1:7" x14ac:dyDescent="0.25">
      <c r="A407" s="9">
        <v>536</v>
      </c>
      <c r="B407" s="4" t="s">
        <v>627</v>
      </c>
      <c r="C407" s="4">
        <v>12</v>
      </c>
      <c r="D407" s="24"/>
      <c r="G407"/>
    </row>
    <row r="408" spans="1:7" x14ac:dyDescent="0.25">
      <c r="A408" s="9">
        <v>554</v>
      </c>
      <c r="B408" s="4" t="s">
        <v>627</v>
      </c>
      <c r="C408" s="4">
        <v>6</v>
      </c>
      <c r="D408" s="24"/>
      <c r="G408"/>
    </row>
    <row r="409" spans="1:7" x14ac:dyDescent="0.25">
      <c r="A409" s="9">
        <v>555</v>
      </c>
      <c r="B409" s="4" t="s">
        <v>627</v>
      </c>
      <c r="C409" s="4">
        <v>6</v>
      </c>
      <c r="D409" s="24"/>
      <c r="G409"/>
    </row>
    <row r="410" spans="1:7" x14ac:dyDescent="0.25">
      <c r="A410" s="9">
        <v>580</v>
      </c>
      <c r="B410" s="4" t="s">
        <v>627</v>
      </c>
      <c r="C410" s="4">
        <v>9</v>
      </c>
      <c r="D410" s="24"/>
      <c r="G410"/>
    </row>
    <row r="411" spans="1:7" x14ac:dyDescent="0.25">
      <c r="A411" s="9">
        <v>610</v>
      </c>
      <c r="B411" s="4" t="s">
        <v>627</v>
      </c>
      <c r="C411" s="4">
        <v>7.5</v>
      </c>
      <c r="D411" s="24"/>
      <c r="G411"/>
    </row>
    <row r="412" spans="1:7" x14ac:dyDescent="0.25">
      <c r="A412" s="9">
        <v>612</v>
      </c>
      <c r="B412" s="4" t="s">
        <v>627</v>
      </c>
      <c r="C412" s="4">
        <v>7.5</v>
      </c>
      <c r="D412" s="24"/>
      <c r="G412"/>
    </row>
    <row r="413" spans="1:7" x14ac:dyDescent="0.25">
      <c r="A413" s="9">
        <v>625</v>
      </c>
      <c r="B413" s="4" t="s">
        <v>627</v>
      </c>
      <c r="C413" s="4">
        <v>12</v>
      </c>
      <c r="D413" s="24"/>
      <c r="G413"/>
    </row>
    <row r="414" spans="1:7" x14ac:dyDescent="0.25">
      <c r="A414" s="9">
        <v>638</v>
      </c>
      <c r="B414" s="4" t="s">
        <v>627</v>
      </c>
      <c r="C414" s="4">
        <v>9</v>
      </c>
      <c r="D414" s="24"/>
      <c r="G414"/>
    </row>
    <row r="415" spans="1:7" x14ac:dyDescent="0.25">
      <c r="A415" s="9">
        <v>643</v>
      </c>
      <c r="B415" s="4" t="s">
        <v>627</v>
      </c>
      <c r="C415" s="4">
        <v>12</v>
      </c>
      <c r="D415" s="24"/>
      <c r="G415"/>
    </row>
    <row r="416" spans="1:7" x14ac:dyDescent="0.25">
      <c r="A416" s="9">
        <v>644</v>
      </c>
      <c r="B416" s="4" t="s">
        <v>627</v>
      </c>
      <c r="C416" s="4">
        <v>12</v>
      </c>
      <c r="D416" s="24"/>
      <c r="G416"/>
    </row>
    <row r="417" spans="1:7" x14ac:dyDescent="0.25">
      <c r="A417" s="9">
        <v>658</v>
      </c>
      <c r="B417" s="4" t="s">
        <v>627</v>
      </c>
      <c r="C417" s="4">
        <v>12</v>
      </c>
      <c r="D417" s="24"/>
      <c r="G417"/>
    </row>
    <row r="418" spans="1:7" x14ac:dyDescent="0.25">
      <c r="A418" s="9">
        <v>676</v>
      </c>
      <c r="B418" s="4" t="s">
        <v>627</v>
      </c>
      <c r="C418" s="4">
        <v>9</v>
      </c>
      <c r="D418" s="24"/>
      <c r="G418"/>
    </row>
    <row r="419" spans="1:7" x14ac:dyDescent="0.25">
      <c r="A419" s="9">
        <v>679</v>
      </c>
      <c r="B419" s="4" t="s">
        <v>627</v>
      </c>
      <c r="C419" s="4">
        <v>12</v>
      </c>
      <c r="D419" s="24"/>
      <c r="G419"/>
    </row>
    <row r="420" spans="1:7" x14ac:dyDescent="0.25">
      <c r="A420" s="9">
        <v>701</v>
      </c>
      <c r="B420" s="4" t="s">
        <v>627</v>
      </c>
      <c r="C420" s="4">
        <v>9</v>
      </c>
      <c r="D420" s="24"/>
      <c r="G420"/>
    </row>
    <row r="421" spans="1:7" x14ac:dyDescent="0.25">
      <c r="A421" s="9">
        <v>707</v>
      </c>
      <c r="B421" s="4" t="s">
        <v>627</v>
      </c>
      <c r="C421" s="4">
        <v>10.5</v>
      </c>
      <c r="D421" s="24"/>
      <c r="G421"/>
    </row>
    <row r="422" spans="1:7" x14ac:dyDescent="0.25">
      <c r="A422" s="9">
        <v>713</v>
      </c>
      <c r="B422" s="4" t="s">
        <v>627</v>
      </c>
      <c r="C422" s="4">
        <v>9</v>
      </c>
      <c r="D422" s="24"/>
      <c r="G422"/>
    </row>
    <row r="423" spans="1:7" x14ac:dyDescent="0.25">
      <c r="A423" s="9">
        <v>723</v>
      </c>
      <c r="B423" s="4" t="s">
        <v>627</v>
      </c>
      <c r="C423" s="4">
        <v>12</v>
      </c>
      <c r="D423" s="24"/>
      <c r="G423"/>
    </row>
    <row r="424" spans="1:7" x14ac:dyDescent="0.25">
      <c r="A424" s="9">
        <v>740</v>
      </c>
      <c r="B424" s="4" t="s">
        <v>627</v>
      </c>
      <c r="C424" s="4">
        <v>9</v>
      </c>
      <c r="D424" s="24"/>
      <c r="G424"/>
    </row>
    <row r="425" spans="1:7" x14ac:dyDescent="0.25">
      <c r="A425" s="9">
        <v>754</v>
      </c>
      <c r="B425" s="4" t="s">
        <v>627</v>
      </c>
      <c r="C425" s="4">
        <v>10.5</v>
      </c>
      <c r="D425" s="24"/>
      <c r="G425"/>
    </row>
    <row r="426" spans="1:7" x14ac:dyDescent="0.25">
      <c r="A426" s="9">
        <v>763</v>
      </c>
      <c r="B426" s="4" t="s">
        <v>627</v>
      </c>
      <c r="C426" s="4">
        <v>10.5</v>
      </c>
      <c r="D426" s="24"/>
      <c r="G426"/>
    </row>
    <row r="427" spans="1:7" x14ac:dyDescent="0.25">
      <c r="A427" s="9">
        <v>769</v>
      </c>
      <c r="B427" s="4" t="s">
        <v>627</v>
      </c>
      <c r="C427" s="4">
        <v>12</v>
      </c>
      <c r="D427" s="24"/>
      <c r="G427"/>
    </row>
    <row r="428" spans="1:7" x14ac:dyDescent="0.25">
      <c r="A428" s="9">
        <v>770</v>
      </c>
      <c r="B428" s="4" t="s">
        <v>627</v>
      </c>
      <c r="C428" s="4">
        <v>12</v>
      </c>
      <c r="D428" s="24"/>
      <c r="G428"/>
    </row>
    <row r="429" spans="1:7" x14ac:dyDescent="0.25">
      <c r="A429" s="9">
        <v>773</v>
      </c>
      <c r="B429" s="4" t="s">
        <v>627</v>
      </c>
      <c r="C429" s="4">
        <v>10.5</v>
      </c>
      <c r="D429" s="24"/>
      <c r="G429"/>
    </row>
    <row r="430" spans="1:7" x14ac:dyDescent="0.25">
      <c r="A430" s="9">
        <v>783</v>
      </c>
      <c r="B430" s="4" t="s">
        <v>627</v>
      </c>
      <c r="C430" s="4">
        <v>9</v>
      </c>
      <c r="D430" s="24"/>
      <c r="G430"/>
    </row>
    <row r="431" spans="1:7" x14ac:dyDescent="0.25">
      <c r="A431" s="9">
        <v>796</v>
      </c>
      <c r="B431" s="4" t="s">
        <v>627</v>
      </c>
      <c r="C431" s="4">
        <v>6</v>
      </c>
      <c r="D431" s="24"/>
      <c r="G431"/>
    </row>
    <row r="432" spans="1:7" x14ac:dyDescent="0.25">
      <c r="A432" s="9">
        <v>807</v>
      </c>
      <c r="B432" s="4" t="s">
        <v>627</v>
      </c>
      <c r="C432" s="4">
        <v>12</v>
      </c>
      <c r="D432" s="24"/>
      <c r="G432"/>
    </row>
    <row r="433" spans="1:7" x14ac:dyDescent="0.25">
      <c r="A433" s="9">
        <v>812</v>
      </c>
      <c r="B433" s="4" t="s">
        <v>627</v>
      </c>
      <c r="C433" s="4">
        <v>12</v>
      </c>
      <c r="D433" s="24"/>
      <c r="G433"/>
    </row>
    <row r="434" spans="1:7" x14ac:dyDescent="0.25">
      <c r="A434" s="9">
        <v>830</v>
      </c>
      <c r="B434" s="4" t="s">
        <v>627</v>
      </c>
      <c r="C434" s="4">
        <v>9</v>
      </c>
      <c r="D434" s="24"/>
      <c r="G434"/>
    </row>
    <row r="435" spans="1:7" x14ac:dyDescent="0.25">
      <c r="A435" s="9">
        <v>831</v>
      </c>
      <c r="B435" s="4" t="s">
        <v>627</v>
      </c>
      <c r="C435" s="4">
        <v>10.5</v>
      </c>
      <c r="D435" s="24"/>
      <c r="G435"/>
    </row>
    <row r="436" spans="1:7" x14ac:dyDescent="0.25">
      <c r="A436" s="9">
        <v>833</v>
      </c>
      <c r="B436" s="4" t="s">
        <v>627</v>
      </c>
      <c r="C436" s="4">
        <v>10.5</v>
      </c>
      <c r="D436" s="24"/>
      <c r="G436"/>
    </row>
    <row r="437" spans="1:7" x14ac:dyDescent="0.25">
      <c r="A437" s="9">
        <v>841</v>
      </c>
      <c r="B437" s="4" t="s">
        <v>627</v>
      </c>
      <c r="C437" s="4">
        <v>10.5</v>
      </c>
      <c r="D437" s="24"/>
      <c r="G437"/>
    </row>
    <row r="438" spans="1:7" x14ac:dyDescent="0.25">
      <c r="A438" s="9">
        <v>854</v>
      </c>
      <c r="B438" s="4" t="s">
        <v>627</v>
      </c>
      <c r="C438" s="4">
        <v>7.5</v>
      </c>
      <c r="D438" s="24"/>
      <c r="G438"/>
    </row>
    <row r="439" spans="1:7" x14ac:dyDescent="0.25">
      <c r="A439" s="9">
        <v>855</v>
      </c>
      <c r="B439" s="4" t="s">
        <v>627</v>
      </c>
      <c r="C439" s="4">
        <v>10.5</v>
      </c>
      <c r="D439" s="24"/>
      <c r="G439"/>
    </row>
    <row r="440" spans="1:7" x14ac:dyDescent="0.25">
      <c r="A440" s="9">
        <v>856</v>
      </c>
      <c r="B440" s="4" t="s">
        <v>627</v>
      </c>
      <c r="C440" s="4">
        <v>9</v>
      </c>
      <c r="D440" s="24"/>
      <c r="G440"/>
    </row>
    <row r="441" spans="1:7" x14ac:dyDescent="0.25">
      <c r="A441" s="9">
        <v>863</v>
      </c>
      <c r="B441" s="4" t="s">
        <v>627</v>
      </c>
      <c r="C441" s="4">
        <v>10.5</v>
      </c>
      <c r="D441" s="24"/>
      <c r="G441"/>
    </row>
    <row r="442" spans="1:7" x14ac:dyDescent="0.25">
      <c r="A442" s="9">
        <v>874</v>
      </c>
      <c r="B442" s="4" t="s">
        <v>627</v>
      </c>
      <c r="C442" s="4">
        <v>10.5</v>
      </c>
      <c r="D442" s="24"/>
      <c r="G442"/>
    </row>
    <row r="443" spans="1:7" x14ac:dyDescent="0.25">
      <c r="A443" s="9">
        <v>879</v>
      </c>
      <c r="B443" s="4" t="s">
        <v>627</v>
      </c>
      <c r="C443" s="4">
        <v>10.5</v>
      </c>
      <c r="D443" s="24"/>
      <c r="G443"/>
    </row>
    <row r="444" spans="1:7" x14ac:dyDescent="0.25">
      <c r="A444" s="9">
        <v>924</v>
      </c>
      <c r="B444" s="4" t="s">
        <v>627</v>
      </c>
      <c r="C444" s="4">
        <v>10.5</v>
      </c>
      <c r="D444" s="24"/>
      <c r="G444"/>
    </row>
    <row r="445" spans="1:7" x14ac:dyDescent="0.25">
      <c r="A445" s="9">
        <v>942</v>
      </c>
      <c r="B445" s="4" t="s">
        <v>627</v>
      </c>
      <c r="C445" s="4">
        <v>10.5</v>
      </c>
      <c r="D445" s="24"/>
      <c r="G445"/>
    </row>
    <row r="446" spans="1:7" x14ac:dyDescent="0.25">
      <c r="A446" s="9">
        <v>950</v>
      </c>
      <c r="B446" s="4" t="s">
        <v>627</v>
      </c>
      <c r="C446" s="4">
        <v>10.5</v>
      </c>
      <c r="D446" s="24"/>
      <c r="G446"/>
    </row>
    <row r="447" spans="1:7" x14ac:dyDescent="0.25">
      <c r="A447" s="9">
        <v>972</v>
      </c>
      <c r="B447" s="4" t="s">
        <v>626</v>
      </c>
      <c r="C447" s="4">
        <v>6</v>
      </c>
      <c r="D447" s="24"/>
      <c r="G447"/>
    </row>
    <row r="448" spans="1:7" x14ac:dyDescent="0.25">
      <c r="A448" s="9">
        <v>982</v>
      </c>
      <c r="B448" s="4" t="s">
        <v>627</v>
      </c>
      <c r="C448" s="4">
        <v>7.5</v>
      </c>
      <c r="D448" s="24"/>
      <c r="G448"/>
    </row>
    <row r="449" spans="1:7" x14ac:dyDescent="0.25">
      <c r="A449" s="9">
        <v>62</v>
      </c>
      <c r="B449" s="4" t="s">
        <v>626</v>
      </c>
      <c r="C449" s="4">
        <v>9</v>
      </c>
      <c r="D449" s="24"/>
      <c r="G449"/>
    </row>
    <row r="450" spans="1:7" x14ac:dyDescent="0.25">
      <c r="A450" s="9">
        <v>64</v>
      </c>
      <c r="B450" s="4" t="s">
        <v>626</v>
      </c>
      <c r="C450" s="4">
        <v>6</v>
      </c>
      <c r="D450" s="24"/>
      <c r="G450"/>
    </row>
    <row r="451" spans="1:7" x14ac:dyDescent="0.25">
      <c r="A451" s="9">
        <v>80</v>
      </c>
      <c r="B451" s="4" t="s">
        <v>626</v>
      </c>
      <c r="C451" s="4">
        <v>7.5</v>
      </c>
      <c r="D451" s="24"/>
      <c r="G451"/>
    </row>
    <row r="452" spans="1:7" x14ac:dyDescent="0.25">
      <c r="A452" s="9">
        <v>90</v>
      </c>
      <c r="B452" s="4" t="s">
        <v>622</v>
      </c>
      <c r="C452" s="4">
        <v>12</v>
      </c>
      <c r="D452" s="24"/>
      <c r="G452"/>
    </row>
    <row r="453" spans="1:7" x14ac:dyDescent="0.25">
      <c r="A453" s="9">
        <v>92</v>
      </c>
      <c r="B453" s="4" t="s">
        <v>626</v>
      </c>
      <c r="C453" s="4">
        <v>6</v>
      </c>
      <c r="D453" s="24"/>
      <c r="G453"/>
    </row>
    <row r="454" spans="1:7" x14ac:dyDescent="0.25">
      <c r="A454" s="9">
        <v>129</v>
      </c>
      <c r="B454" s="4" t="s">
        <v>626</v>
      </c>
      <c r="C454" s="4">
        <v>9</v>
      </c>
      <c r="D454" s="24"/>
      <c r="G454"/>
    </row>
    <row r="455" spans="1:7" x14ac:dyDescent="0.25">
      <c r="A455" s="9">
        <v>138</v>
      </c>
      <c r="B455" s="4" t="s">
        <v>626</v>
      </c>
      <c r="C455" s="4">
        <v>0</v>
      </c>
      <c r="D455" s="24"/>
      <c r="G455"/>
    </row>
    <row r="456" spans="1:7" x14ac:dyDescent="0.25">
      <c r="A456" s="9">
        <v>145</v>
      </c>
      <c r="B456" s="4" t="s">
        <v>626</v>
      </c>
      <c r="C456" s="4">
        <v>9</v>
      </c>
      <c r="D456" s="24"/>
      <c r="G456"/>
    </row>
    <row r="457" spans="1:7" x14ac:dyDescent="0.25">
      <c r="A457" s="9">
        <v>149</v>
      </c>
      <c r="B457" s="4" t="s">
        <v>626</v>
      </c>
      <c r="C457" s="4">
        <v>9</v>
      </c>
      <c r="D457" s="24"/>
      <c r="G457"/>
    </row>
    <row r="458" spans="1:7" x14ac:dyDescent="0.25">
      <c r="A458" s="9">
        <v>152</v>
      </c>
      <c r="B458" s="4" t="s">
        <v>626</v>
      </c>
      <c r="C458" s="4">
        <v>9</v>
      </c>
      <c r="D458" s="24"/>
      <c r="G458"/>
    </row>
    <row r="459" spans="1:7" x14ac:dyDescent="0.25">
      <c r="A459" s="9">
        <v>158</v>
      </c>
      <c r="B459" s="4" t="s">
        <v>626</v>
      </c>
      <c r="C459" s="4">
        <v>9</v>
      </c>
      <c r="D459" s="24"/>
      <c r="G459"/>
    </row>
    <row r="460" spans="1:7" x14ac:dyDescent="0.25">
      <c r="A460" s="9">
        <v>163</v>
      </c>
      <c r="B460" s="4" t="s">
        <v>626</v>
      </c>
      <c r="C460" s="4">
        <v>7.5</v>
      </c>
      <c r="D460" s="24"/>
      <c r="G460"/>
    </row>
    <row r="461" spans="1:7" x14ac:dyDescent="0.25">
      <c r="A461" s="9">
        <v>166</v>
      </c>
      <c r="B461" s="4" t="s">
        <v>626</v>
      </c>
      <c r="C461" s="4">
        <v>9</v>
      </c>
      <c r="D461" s="24"/>
      <c r="G461"/>
    </row>
    <row r="462" spans="1:7" x14ac:dyDescent="0.25">
      <c r="A462" s="9">
        <v>169</v>
      </c>
      <c r="B462" s="4" t="s">
        <v>626</v>
      </c>
      <c r="C462" s="4">
        <v>12</v>
      </c>
      <c r="D462" s="24"/>
      <c r="G462"/>
    </row>
    <row r="463" spans="1:7" x14ac:dyDescent="0.25">
      <c r="A463" s="9">
        <v>176</v>
      </c>
      <c r="B463" s="4" t="s">
        <v>626</v>
      </c>
      <c r="C463" s="4">
        <v>10.5</v>
      </c>
      <c r="D463" s="24"/>
      <c r="G463"/>
    </row>
    <row r="464" spans="1:7" x14ac:dyDescent="0.25">
      <c r="A464" s="9">
        <v>192</v>
      </c>
      <c r="B464" s="4" t="s">
        <v>626</v>
      </c>
      <c r="C464" s="4">
        <v>7.5</v>
      </c>
      <c r="D464" s="24"/>
      <c r="G464"/>
    </row>
    <row r="465" spans="1:7" x14ac:dyDescent="0.25">
      <c r="A465" s="9">
        <v>213</v>
      </c>
      <c r="B465" s="4" t="s">
        <v>626</v>
      </c>
      <c r="C465" s="4">
        <v>9</v>
      </c>
      <c r="D465" s="24"/>
      <c r="G465"/>
    </row>
    <row r="466" spans="1:7" x14ac:dyDescent="0.25">
      <c r="A466" s="9">
        <v>235</v>
      </c>
      <c r="B466" s="4" t="s">
        <v>626</v>
      </c>
      <c r="C466" s="4">
        <v>7.5</v>
      </c>
      <c r="D466" s="24"/>
      <c r="G466"/>
    </row>
    <row r="467" spans="1:7" x14ac:dyDescent="0.25">
      <c r="A467" s="9">
        <v>250</v>
      </c>
      <c r="B467" s="4" t="s">
        <v>626</v>
      </c>
      <c r="C467" s="4">
        <v>12</v>
      </c>
      <c r="D467" s="24"/>
      <c r="G467"/>
    </row>
    <row r="468" spans="1:7" x14ac:dyDescent="0.25">
      <c r="A468" s="9">
        <v>257</v>
      </c>
      <c r="B468" s="4" t="s">
        <v>626</v>
      </c>
      <c r="C468" s="4">
        <v>12</v>
      </c>
      <c r="D468" s="24"/>
      <c r="G468"/>
    </row>
    <row r="469" spans="1:7" x14ac:dyDescent="0.25">
      <c r="A469" s="9">
        <v>258</v>
      </c>
      <c r="B469" s="4" t="s">
        <v>626</v>
      </c>
      <c r="C469" s="4">
        <v>7.5</v>
      </c>
      <c r="D469" s="24"/>
      <c r="G469"/>
    </row>
    <row r="470" spans="1:7" x14ac:dyDescent="0.25">
      <c r="A470" s="9">
        <v>259</v>
      </c>
      <c r="B470" s="4" t="s">
        <v>626</v>
      </c>
      <c r="C470" s="4">
        <v>10.5</v>
      </c>
      <c r="D470" s="24"/>
      <c r="G470"/>
    </row>
    <row r="471" spans="1:7" x14ac:dyDescent="0.25">
      <c r="A471" s="9">
        <v>268</v>
      </c>
      <c r="B471" s="4" t="s">
        <v>626</v>
      </c>
      <c r="C471" s="4">
        <v>3</v>
      </c>
      <c r="D471" s="24"/>
      <c r="G471"/>
    </row>
    <row r="472" spans="1:7" x14ac:dyDescent="0.25">
      <c r="A472" s="9">
        <v>272</v>
      </c>
      <c r="B472" s="4" t="s">
        <v>626</v>
      </c>
      <c r="C472" s="4">
        <v>7.5</v>
      </c>
      <c r="D472" s="24"/>
      <c r="G472"/>
    </row>
    <row r="473" spans="1:7" x14ac:dyDescent="0.25">
      <c r="A473" s="9">
        <v>287</v>
      </c>
      <c r="B473" s="4" t="s">
        <v>626</v>
      </c>
      <c r="C473" s="4">
        <v>9</v>
      </c>
      <c r="D473" s="24"/>
      <c r="G473"/>
    </row>
    <row r="474" spans="1:7" x14ac:dyDescent="0.25">
      <c r="A474" s="9">
        <v>320</v>
      </c>
      <c r="B474" s="4" t="s">
        <v>626</v>
      </c>
      <c r="C474" s="4">
        <v>6</v>
      </c>
      <c r="D474" s="24"/>
      <c r="G474"/>
    </row>
    <row r="475" spans="1:7" x14ac:dyDescent="0.25">
      <c r="A475" s="9">
        <v>329</v>
      </c>
      <c r="B475" s="4" t="s">
        <v>626</v>
      </c>
      <c r="C475" s="4">
        <v>6</v>
      </c>
      <c r="D475" s="24"/>
      <c r="G475"/>
    </row>
    <row r="476" spans="1:7" x14ac:dyDescent="0.25">
      <c r="A476" s="9">
        <v>334</v>
      </c>
      <c r="B476" s="4" t="s">
        <v>626</v>
      </c>
      <c r="C476" s="4">
        <v>9</v>
      </c>
      <c r="D476" s="24"/>
      <c r="G476"/>
    </row>
    <row r="477" spans="1:7" x14ac:dyDescent="0.25">
      <c r="A477" s="9">
        <v>369</v>
      </c>
      <c r="B477" s="4" t="s">
        <v>626</v>
      </c>
      <c r="C477" s="4">
        <v>7.5</v>
      </c>
      <c r="D477" s="24"/>
      <c r="G477"/>
    </row>
    <row r="478" spans="1:7" x14ac:dyDescent="0.25">
      <c r="A478" s="9">
        <v>396</v>
      </c>
      <c r="B478" s="4" t="s">
        <v>626</v>
      </c>
      <c r="C478" s="4">
        <v>9</v>
      </c>
      <c r="D478" s="24"/>
      <c r="G478"/>
    </row>
    <row r="479" spans="1:7" x14ac:dyDescent="0.25">
      <c r="A479" s="9">
        <v>400</v>
      </c>
      <c r="B479" s="4" t="s">
        <v>626</v>
      </c>
      <c r="C479" s="4">
        <v>7.5</v>
      </c>
      <c r="D479" s="24"/>
      <c r="G479"/>
    </row>
    <row r="480" spans="1:7" x14ac:dyDescent="0.25">
      <c r="A480" s="9">
        <v>405</v>
      </c>
      <c r="B480" s="4" t="s">
        <v>626</v>
      </c>
      <c r="C480" s="4">
        <v>6</v>
      </c>
      <c r="D480" s="24"/>
      <c r="G480"/>
    </row>
    <row r="481" spans="1:7" x14ac:dyDescent="0.25">
      <c r="A481" s="9">
        <v>410</v>
      </c>
      <c r="B481" s="4" t="s">
        <v>622</v>
      </c>
      <c r="C481" s="4">
        <v>7.5</v>
      </c>
      <c r="D481" s="24"/>
      <c r="G481"/>
    </row>
    <row r="482" spans="1:7" x14ac:dyDescent="0.25">
      <c r="A482" s="9">
        <v>414</v>
      </c>
      <c r="B482" s="4" t="s">
        <v>626</v>
      </c>
      <c r="C482" s="4">
        <v>6</v>
      </c>
      <c r="D482" s="24"/>
      <c r="G482"/>
    </row>
    <row r="483" spans="1:7" x14ac:dyDescent="0.25">
      <c r="A483" s="9">
        <v>421</v>
      </c>
      <c r="B483" s="4" t="s">
        <v>626</v>
      </c>
      <c r="C483" s="4">
        <v>6</v>
      </c>
      <c r="D483" s="24"/>
      <c r="G483"/>
    </row>
    <row r="484" spans="1:7" x14ac:dyDescent="0.25">
      <c r="A484" s="9">
        <v>423</v>
      </c>
      <c r="B484" s="4" t="s">
        <v>626</v>
      </c>
      <c r="C484" s="4">
        <v>10.5</v>
      </c>
      <c r="D484" s="24"/>
      <c r="G484"/>
    </row>
    <row r="485" spans="1:7" x14ac:dyDescent="0.25">
      <c r="A485" s="9">
        <v>432</v>
      </c>
      <c r="B485" s="4" t="s">
        <v>626</v>
      </c>
      <c r="C485" s="4">
        <v>7.5</v>
      </c>
      <c r="D485" s="24"/>
      <c r="G485"/>
    </row>
    <row r="486" spans="1:7" x14ac:dyDescent="0.25">
      <c r="A486" s="9">
        <v>461</v>
      </c>
      <c r="B486" s="4" t="s">
        <v>626</v>
      </c>
      <c r="C486" s="4">
        <v>6</v>
      </c>
      <c r="D486" s="24"/>
      <c r="G486"/>
    </row>
    <row r="487" spans="1:7" x14ac:dyDescent="0.25">
      <c r="A487" s="9">
        <v>462</v>
      </c>
      <c r="B487" s="4" t="s">
        <v>626</v>
      </c>
      <c r="C487" s="4">
        <v>6</v>
      </c>
      <c r="D487" s="24"/>
      <c r="G487"/>
    </row>
    <row r="488" spans="1:7" x14ac:dyDescent="0.25">
      <c r="A488" s="9">
        <v>491</v>
      </c>
      <c r="B488" s="4" t="s">
        <v>626</v>
      </c>
      <c r="C488" s="4">
        <v>9</v>
      </c>
      <c r="D488" s="24"/>
      <c r="G488"/>
    </row>
    <row r="489" spans="1:7" x14ac:dyDescent="0.25">
      <c r="A489" s="9">
        <v>501</v>
      </c>
      <c r="B489" s="4" t="s">
        <v>626</v>
      </c>
      <c r="C489" s="4">
        <v>9</v>
      </c>
      <c r="D489" s="24"/>
      <c r="G489"/>
    </row>
    <row r="490" spans="1:7" x14ac:dyDescent="0.25">
      <c r="A490" s="9">
        <v>511</v>
      </c>
      <c r="B490" s="4" t="s">
        <v>626</v>
      </c>
      <c r="C490" s="4">
        <v>6</v>
      </c>
      <c r="D490" s="24"/>
      <c r="G490"/>
    </row>
    <row r="491" spans="1:7" x14ac:dyDescent="0.25">
      <c r="A491" s="9">
        <v>524</v>
      </c>
      <c r="B491" s="4" t="s">
        <v>626</v>
      </c>
      <c r="C491" s="4">
        <v>7.5</v>
      </c>
      <c r="D491" s="24"/>
      <c r="G491"/>
    </row>
    <row r="492" spans="1:7" x14ac:dyDescent="0.25">
      <c r="A492" s="9">
        <v>536</v>
      </c>
      <c r="B492" s="4" t="s">
        <v>626</v>
      </c>
      <c r="C492" s="4">
        <v>9</v>
      </c>
      <c r="D492" s="24"/>
      <c r="G492"/>
    </row>
    <row r="493" spans="1:7" x14ac:dyDescent="0.25">
      <c r="A493" s="9">
        <v>554</v>
      </c>
      <c r="B493" s="4" t="s">
        <v>626</v>
      </c>
      <c r="C493" s="4">
        <v>6</v>
      </c>
      <c r="D493" s="24"/>
      <c r="G493"/>
    </row>
    <row r="494" spans="1:7" x14ac:dyDescent="0.25">
      <c r="A494" s="9">
        <v>555</v>
      </c>
      <c r="B494" s="4" t="s">
        <v>626</v>
      </c>
      <c r="C494" s="4">
        <v>3</v>
      </c>
      <c r="D494" s="24"/>
      <c r="G494"/>
    </row>
    <row r="495" spans="1:7" x14ac:dyDescent="0.25">
      <c r="A495" s="9">
        <v>580</v>
      </c>
      <c r="B495" s="4" t="s">
        <v>626</v>
      </c>
      <c r="C495" s="4">
        <v>7.5</v>
      </c>
      <c r="D495" s="24"/>
      <c r="G495"/>
    </row>
    <row r="496" spans="1:7" x14ac:dyDescent="0.25">
      <c r="A496" s="9">
        <v>610</v>
      </c>
      <c r="B496" s="4" t="s">
        <v>626</v>
      </c>
      <c r="C496" s="4">
        <v>9</v>
      </c>
      <c r="D496" s="24"/>
      <c r="G496"/>
    </row>
    <row r="497" spans="1:7" x14ac:dyDescent="0.25">
      <c r="A497" s="9">
        <v>612</v>
      </c>
      <c r="B497" s="4" t="s">
        <v>626</v>
      </c>
      <c r="C497" s="4">
        <v>6</v>
      </c>
      <c r="D497" s="24"/>
      <c r="G497"/>
    </row>
    <row r="498" spans="1:7" x14ac:dyDescent="0.25">
      <c r="A498" s="9">
        <v>625</v>
      </c>
      <c r="B498" s="4" t="s">
        <v>626</v>
      </c>
      <c r="C498" s="4">
        <v>9</v>
      </c>
      <c r="D498" s="24"/>
      <c r="G498"/>
    </row>
    <row r="499" spans="1:7" x14ac:dyDescent="0.25">
      <c r="A499" s="9">
        <v>638</v>
      </c>
      <c r="B499" s="4" t="s">
        <v>626</v>
      </c>
      <c r="C499" s="4">
        <v>9</v>
      </c>
      <c r="D499" s="24"/>
      <c r="G499"/>
    </row>
    <row r="500" spans="1:7" x14ac:dyDescent="0.25">
      <c r="A500" s="9">
        <v>643</v>
      </c>
      <c r="B500" s="4" t="s">
        <v>626</v>
      </c>
      <c r="C500" s="4">
        <v>12</v>
      </c>
      <c r="D500" s="24"/>
      <c r="G500"/>
    </row>
    <row r="501" spans="1:7" x14ac:dyDescent="0.25">
      <c r="A501" s="9">
        <v>644</v>
      </c>
      <c r="B501" s="4" t="s">
        <v>626</v>
      </c>
      <c r="C501" s="4">
        <v>10.5</v>
      </c>
      <c r="D501" s="24"/>
      <c r="G501"/>
    </row>
    <row r="502" spans="1:7" x14ac:dyDescent="0.25">
      <c r="A502" s="9">
        <v>658</v>
      </c>
      <c r="B502" s="4" t="s">
        <v>626</v>
      </c>
      <c r="C502" s="4">
        <v>9</v>
      </c>
      <c r="D502" s="24"/>
      <c r="G502"/>
    </row>
    <row r="503" spans="1:7" x14ac:dyDescent="0.25">
      <c r="A503" s="9">
        <v>676</v>
      </c>
      <c r="B503" s="4" t="s">
        <v>626</v>
      </c>
      <c r="C503" s="4">
        <v>9</v>
      </c>
      <c r="D503" s="24"/>
      <c r="G503"/>
    </row>
    <row r="504" spans="1:7" x14ac:dyDescent="0.25">
      <c r="A504" s="9">
        <v>679</v>
      </c>
      <c r="B504" s="4" t="s">
        <v>626</v>
      </c>
      <c r="C504" s="4">
        <v>12</v>
      </c>
      <c r="D504" s="24"/>
      <c r="G504"/>
    </row>
    <row r="505" spans="1:7" x14ac:dyDescent="0.25">
      <c r="A505" s="9">
        <v>701</v>
      </c>
      <c r="B505" s="4" t="s">
        <v>626</v>
      </c>
      <c r="C505" s="4">
        <v>7.5</v>
      </c>
      <c r="D505" s="24"/>
      <c r="G505"/>
    </row>
    <row r="506" spans="1:7" x14ac:dyDescent="0.25">
      <c r="A506" s="9">
        <v>707</v>
      </c>
      <c r="B506" s="4" t="s">
        <v>626</v>
      </c>
      <c r="C506" s="4">
        <v>7.5</v>
      </c>
      <c r="D506" s="24"/>
      <c r="G506"/>
    </row>
    <row r="507" spans="1:7" x14ac:dyDescent="0.25">
      <c r="A507" s="9">
        <v>713</v>
      </c>
      <c r="B507" s="4" t="s">
        <v>626</v>
      </c>
      <c r="C507" s="4">
        <v>6</v>
      </c>
      <c r="D507" s="24"/>
      <c r="G507"/>
    </row>
    <row r="508" spans="1:7" x14ac:dyDescent="0.25">
      <c r="A508" s="9">
        <v>723</v>
      </c>
      <c r="B508" s="4" t="s">
        <v>626</v>
      </c>
      <c r="C508" s="4">
        <v>12</v>
      </c>
      <c r="D508" s="24"/>
      <c r="G508"/>
    </row>
    <row r="509" spans="1:7" x14ac:dyDescent="0.25">
      <c r="A509" s="9">
        <v>740</v>
      </c>
      <c r="B509" s="4" t="s">
        <v>626</v>
      </c>
      <c r="C509" s="4">
        <v>7.5</v>
      </c>
      <c r="D509" s="24"/>
      <c r="G509"/>
    </row>
    <row r="510" spans="1:7" x14ac:dyDescent="0.25">
      <c r="A510" s="9">
        <v>754</v>
      </c>
      <c r="B510" s="4" t="s">
        <v>626</v>
      </c>
      <c r="C510" s="4">
        <v>9</v>
      </c>
      <c r="D510" s="24"/>
      <c r="G510"/>
    </row>
    <row r="511" spans="1:7" x14ac:dyDescent="0.25">
      <c r="A511" s="9">
        <v>763</v>
      </c>
      <c r="B511" s="4" t="s">
        <v>626</v>
      </c>
      <c r="C511" s="4">
        <v>7.5</v>
      </c>
      <c r="D511" s="24"/>
      <c r="G511"/>
    </row>
    <row r="512" spans="1:7" x14ac:dyDescent="0.25">
      <c r="A512" s="9">
        <v>769</v>
      </c>
      <c r="B512" s="4" t="s">
        <v>626</v>
      </c>
      <c r="C512" s="4">
        <v>9</v>
      </c>
      <c r="D512" s="24"/>
      <c r="G512"/>
    </row>
    <row r="513" spans="1:7" x14ac:dyDescent="0.25">
      <c r="A513" s="9">
        <v>770</v>
      </c>
      <c r="B513" s="4" t="s">
        <v>626</v>
      </c>
      <c r="C513" s="4">
        <v>9</v>
      </c>
      <c r="D513" s="24"/>
      <c r="G513"/>
    </row>
    <row r="514" spans="1:7" x14ac:dyDescent="0.25">
      <c r="A514" s="9">
        <v>773</v>
      </c>
      <c r="B514" s="4" t="s">
        <v>626</v>
      </c>
      <c r="C514" s="4">
        <v>7.5</v>
      </c>
      <c r="D514" s="24"/>
      <c r="G514"/>
    </row>
    <row r="515" spans="1:7" x14ac:dyDescent="0.25">
      <c r="A515" s="9">
        <v>783</v>
      </c>
      <c r="B515" s="4" t="s">
        <v>626</v>
      </c>
      <c r="C515" s="4">
        <v>10.5</v>
      </c>
      <c r="D515" s="24"/>
      <c r="G515"/>
    </row>
    <row r="516" spans="1:7" x14ac:dyDescent="0.25">
      <c r="A516" s="9">
        <v>796</v>
      </c>
      <c r="B516" s="4" t="s">
        <v>626</v>
      </c>
      <c r="C516" s="4">
        <v>6</v>
      </c>
      <c r="D516" s="24"/>
      <c r="G516"/>
    </row>
    <row r="517" spans="1:7" x14ac:dyDescent="0.25">
      <c r="A517" s="9">
        <v>807</v>
      </c>
      <c r="B517" s="4" t="s">
        <v>626</v>
      </c>
      <c r="C517" s="4">
        <v>9</v>
      </c>
      <c r="D517" s="24"/>
      <c r="G517"/>
    </row>
    <row r="518" spans="1:7" x14ac:dyDescent="0.25">
      <c r="A518" s="9">
        <v>812</v>
      </c>
      <c r="B518" s="4" t="s">
        <v>626</v>
      </c>
      <c r="C518" s="4">
        <v>9</v>
      </c>
      <c r="D518" s="24"/>
      <c r="G518"/>
    </row>
    <row r="519" spans="1:7" x14ac:dyDescent="0.25">
      <c r="A519" s="9">
        <v>830</v>
      </c>
      <c r="B519" s="4" t="s">
        <v>626</v>
      </c>
      <c r="C519" s="4">
        <v>6</v>
      </c>
      <c r="D519" s="24"/>
      <c r="G519"/>
    </row>
    <row r="520" spans="1:7" x14ac:dyDescent="0.25">
      <c r="A520" s="9">
        <v>831</v>
      </c>
      <c r="B520" s="4" t="s">
        <v>626</v>
      </c>
      <c r="C520" s="4">
        <v>9</v>
      </c>
      <c r="D520" s="24"/>
      <c r="G520"/>
    </row>
    <row r="521" spans="1:7" x14ac:dyDescent="0.25">
      <c r="A521" s="9">
        <v>833</v>
      </c>
      <c r="B521" s="4" t="s">
        <v>626</v>
      </c>
      <c r="C521" s="4">
        <v>9</v>
      </c>
      <c r="D521" s="24"/>
      <c r="G521"/>
    </row>
    <row r="522" spans="1:7" x14ac:dyDescent="0.25">
      <c r="A522" s="9">
        <v>841</v>
      </c>
      <c r="B522" s="4" t="s">
        <v>626</v>
      </c>
      <c r="C522" s="4">
        <v>12</v>
      </c>
      <c r="D522" s="24"/>
      <c r="G522"/>
    </row>
    <row r="523" spans="1:7" x14ac:dyDescent="0.25">
      <c r="A523" s="9">
        <v>854</v>
      </c>
      <c r="B523" s="4" t="s">
        <v>626</v>
      </c>
      <c r="C523" s="4">
        <v>9</v>
      </c>
      <c r="D523" s="24"/>
      <c r="G523"/>
    </row>
    <row r="524" spans="1:7" x14ac:dyDescent="0.25">
      <c r="A524" s="9">
        <v>855</v>
      </c>
      <c r="B524" s="4" t="s">
        <v>626</v>
      </c>
      <c r="C524" s="4">
        <v>9</v>
      </c>
      <c r="D524" s="24"/>
      <c r="G524"/>
    </row>
    <row r="525" spans="1:7" x14ac:dyDescent="0.25">
      <c r="A525" s="9">
        <v>856</v>
      </c>
      <c r="B525" s="4" t="s">
        <v>626</v>
      </c>
      <c r="C525" s="4">
        <v>7.5</v>
      </c>
      <c r="D525" s="24"/>
      <c r="G525"/>
    </row>
    <row r="526" spans="1:7" x14ac:dyDescent="0.25">
      <c r="A526" s="9">
        <v>863</v>
      </c>
      <c r="B526" s="4" t="s">
        <v>626</v>
      </c>
      <c r="C526" s="4">
        <v>10.5</v>
      </c>
      <c r="D526" s="24"/>
      <c r="G526"/>
    </row>
    <row r="527" spans="1:7" x14ac:dyDescent="0.25">
      <c r="A527" s="9">
        <v>874</v>
      </c>
      <c r="B527" s="4" t="s">
        <v>626</v>
      </c>
      <c r="C527" s="4">
        <v>9</v>
      </c>
      <c r="D527" s="24"/>
      <c r="G527"/>
    </row>
    <row r="528" spans="1:7" x14ac:dyDescent="0.25">
      <c r="A528" s="9">
        <v>879</v>
      </c>
      <c r="B528" s="4" t="s">
        <v>626</v>
      </c>
      <c r="C528" s="4">
        <v>9</v>
      </c>
      <c r="D528" s="24"/>
      <c r="G528"/>
    </row>
    <row r="529" spans="1:7" x14ac:dyDescent="0.25">
      <c r="A529" s="9">
        <v>924</v>
      </c>
      <c r="B529" s="4" t="s">
        <v>626</v>
      </c>
      <c r="C529" s="4">
        <v>12</v>
      </c>
      <c r="D529" s="24"/>
      <c r="G529"/>
    </row>
    <row r="530" spans="1:7" x14ac:dyDescent="0.25">
      <c r="A530" s="9">
        <v>942</v>
      </c>
      <c r="B530" s="4" t="s">
        <v>626</v>
      </c>
      <c r="C530" s="4">
        <v>6</v>
      </c>
      <c r="D530" s="24"/>
      <c r="G530"/>
    </row>
    <row r="531" spans="1:7" x14ac:dyDescent="0.25">
      <c r="A531" s="9">
        <v>950</v>
      </c>
      <c r="B531" s="4" t="s">
        <v>626</v>
      </c>
      <c r="C531" s="4">
        <v>7.5</v>
      </c>
      <c r="D531" s="24"/>
      <c r="G531"/>
    </row>
    <row r="532" spans="1:7" x14ac:dyDescent="0.25">
      <c r="A532" s="9">
        <v>972</v>
      </c>
      <c r="B532" s="4" t="s">
        <v>622</v>
      </c>
      <c r="C532" s="4">
        <v>0</v>
      </c>
      <c r="D532" s="24"/>
      <c r="G532"/>
    </row>
    <row r="533" spans="1:7" x14ac:dyDescent="0.25">
      <c r="A533" s="9">
        <v>982</v>
      </c>
      <c r="B533" s="4" t="s">
        <v>626</v>
      </c>
      <c r="C533" s="4">
        <v>6</v>
      </c>
      <c r="D533" s="24"/>
      <c r="G533"/>
    </row>
    <row r="534" spans="1:7" x14ac:dyDescent="0.25">
      <c r="A534" s="9">
        <v>33</v>
      </c>
      <c r="B534" s="4" t="s">
        <v>622</v>
      </c>
      <c r="C534" s="4">
        <v>6</v>
      </c>
      <c r="D534" s="24"/>
      <c r="G534"/>
    </row>
    <row r="535" spans="1:7" x14ac:dyDescent="0.25">
      <c r="A535" s="9">
        <v>36</v>
      </c>
      <c r="B535" s="4" t="s">
        <v>622</v>
      </c>
      <c r="C535" s="4">
        <v>6</v>
      </c>
      <c r="D535" s="24"/>
      <c r="G535"/>
    </row>
    <row r="536" spans="1:7" x14ac:dyDescent="0.25">
      <c r="A536" s="9">
        <v>39</v>
      </c>
      <c r="B536" s="4" t="s">
        <v>622</v>
      </c>
      <c r="C536" s="4">
        <v>6</v>
      </c>
      <c r="D536" s="24"/>
      <c r="G536"/>
    </row>
    <row r="537" spans="1:7" x14ac:dyDescent="0.25">
      <c r="A537" s="9">
        <v>62</v>
      </c>
      <c r="B537" s="4" t="s">
        <v>622</v>
      </c>
      <c r="C537" s="4">
        <v>0</v>
      </c>
      <c r="D537" s="24"/>
      <c r="G537"/>
    </row>
    <row r="538" spans="1:7" x14ac:dyDescent="0.25">
      <c r="A538" s="9">
        <v>64</v>
      </c>
      <c r="B538" s="4" t="s">
        <v>622</v>
      </c>
      <c r="C538" s="4">
        <v>3</v>
      </c>
      <c r="D538" s="24"/>
      <c r="G538"/>
    </row>
    <row r="539" spans="1:7" x14ac:dyDescent="0.25">
      <c r="A539" s="9">
        <v>80</v>
      </c>
      <c r="B539" s="4" t="s">
        <v>622</v>
      </c>
      <c r="C539" s="4">
        <v>9</v>
      </c>
      <c r="D539" s="24"/>
      <c r="G539"/>
    </row>
    <row r="540" spans="1:7" x14ac:dyDescent="0.25">
      <c r="A540" s="9">
        <v>90</v>
      </c>
      <c r="B540" s="6" t="s">
        <v>623</v>
      </c>
      <c r="C540" s="6">
        <v>9</v>
      </c>
      <c r="D540" s="24"/>
      <c r="G540"/>
    </row>
    <row r="541" spans="1:7" x14ac:dyDescent="0.25">
      <c r="A541" s="9">
        <v>92</v>
      </c>
      <c r="B541" s="4" t="s">
        <v>622</v>
      </c>
      <c r="C541" s="4">
        <v>6</v>
      </c>
      <c r="D541" s="24"/>
      <c r="G541"/>
    </row>
    <row r="542" spans="1:7" x14ac:dyDescent="0.25">
      <c r="A542" s="9">
        <v>129</v>
      </c>
      <c r="B542" s="4" t="s">
        <v>622</v>
      </c>
      <c r="C542" s="4">
        <v>6</v>
      </c>
      <c r="D542" s="24"/>
      <c r="G542"/>
    </row>
    <row r="543" spans="1:7" x14ac:dyDescent="0.25">
      <c r="A543" s="9">
        <v>138</v>
      </c>
      <c r="B543" s="4" t="s">
        <v>622</v>
      </c>
      <c r="C543" s="4">
        <v>0</v>
      </c>
      <c r="D543" s="24"/>
      <c r="G543"/>
    </row>
    <row r="544" spans="1:7" x14ac:dyDescent="0.25">
      <c r="A544" s="9">
        <v>145</v>
      </c>
      <c r="B544" s="4" t="s">
        <v>622</v>
      </c>
      <c r="C544" s="4">
        <v>10.5</v>
      </c>
      <c r="D544" s="24"/>
      <c r="G544"/>
    </row>
    <row r="545" spans="1:7" x14ac:dyDescent="0.25">
      <c r="A545" s="9">
        <v>149</v>
      </c>
      <c r="B545" s="4" t="s">
        <v>622</v>
      </c>
      <c r="C545" s="4">
        <v>3</v>
      </c>
      <c r="D545" s="24"/>
      <c r="G545"/>
    </row>
    <row r="546" spans="1:7" x14ac:dyDescent="0.25">
      <c r="A546" s="9">
        <v>152</v>
      </c>
      <c r="B546" s="4" t="s">
        <v>622</v>
      </c>
      <c r="C546" s="4">
        <v>9</v>
      </c>
      <c r="D546" s="24"/>
      <c r="G546"/>
    </row>
    <row r="547" spans="1:7" x14ac:dyDescent="0.25">
      <c r="A547" s="9">
        <v>158</v>
      </c>
      <c r="B547" s="4" t="s">
        <v>622</v>
      </c>
      <c r="C547" s="4">
        <v>7.5</v>
      </c>
      <c r="D547" s="24"/>
      <c r="G547"/>
    </row>
    <row r="548" spans="1:7" x14ac:dyDescent="0.25">
      <c r="A548" s="9">
        <v>163</v>
      </c>
      <c r="B548" s="4" t="s">
        <v>622</v>
      </c>
      <c r="C548" s="4">
        <v>10.5</v>
      </c>
      <c r="D548" s="24"/>
      <c r="G548"/>
    </row>
    <row r="549" spans="1:7" x14ac:dyDescent="0.25">
      <c r="A549" s="9">
        <v>166</v>
      </c>
      <c r="B549" s="4" t="s">
        <v>622</v>
      </c>
      <c r="C549" s="4">
        <v>7.5</v>
      </c>
      <c r="D549" s="24"/>
      <c r="G549"/>
    </row>
    <row r="550" spans="1:7" x14ac:dyDescent="0.25">
      <c r="A550" s="9">
        <v>169</v>
      </c>
      <c r="B550" s="4" t="s">
        <v>622</v>
      </c>
      <c r="C550" s="4">
        <v>12</v>
      </c>
      <c r="D550" s="24"/>
      <c r="G550"/>
    </row>
    <row r="551" spans="1:7" x14ac:dyDescent="0.25">
      <c r="A551" s="9">
        <v>176</v>
      </c>
      <c r="B551" s="4" t="s">
        <v>622</v>
      </c>
      <c r="C551" s="4">
        <v>9</v>
      </c>
      <c r="D551" s="24"/>
      <c r="G551"/>
    </row>
    <row r="552" spans="1:7" x14ac:dyDescent="0.25">
      <c r="A552" s="9">
        <v>192</v>
      </c>
      <c r="B552" s="4" t="s">
        <v>622</v>
      </c>
      <c r="C552" s="4">
        <v>6</v>
      </c>
      <c r="D552" s="24"/>
      <c r="G552"/>
    </row>
    <row r="553" spans="1:7" x14ac:dyDescent="0.25">
      <c r="A553" s="9">
        <v>213</v>
      </c>
      <c r="B553" s="4" t="s">
        <v>622</v>
      </c>
      <c r="C553" s="4">
        <v>7.5</v>
      </c>
      <c r="D553" s="24"/>
      <c r="G553"/>
    </row>
    <row r="554" spans="1:7" x14ac:dyDescent="0.25">
      <c r="A554" s="9">
        <v>235</v>
      </c>
      <c r="B554" s="4" t="s">
        <v>622</v>
      </c>
      <c r="C554" s="4">
        <v>6</v>
      </c>
      <c r="D554" s="24"/>
      <c r="G554"/>
    </row>
    <row r="555" spans="1:7" x14ac:dyDescent="0.25">
      <c r="A555" s="9">
        <v>250</v>
      </c>
      <c r="B555" s="4" t="s">
        <v>622</v>
      </c>
      <c r="C555" s="4">
        <v>7.5</v>
      </c>
      <c r="D555" s="24"/>
      <c r="G555"/>
    </row>
    <row r="556" spans="1:7" x14ac:dyDescent="0.25">
      <c r="A556" s="9">
        <v>257</v>
      </c>
      <c r="B556" s="4" t="s">
        <v>622</v>
      </c>
      <c r="C556" s="4">
        <v>9</v>
      </c>
      <c r="D556" s="24"/>
      <c r="G556"/>
    </row>
    <row r="557" spans="1:7" x14ac:dyDescent="0.25">
      <c r="A557" s="9">
        <v>258</v>
      </c>
      <c r="B557" s="4" t="s">
        <v>622</v>
      </c>
      <c r="C557" s="4">
        <v>6</v>
      </c>
      <c r="D557" s="24"/>
      <c r="G557"/>
    </row>
    <row r="558" spans="1:7" x14ac:dyDescent="0.25">
      <c r="A558" s="9">
        <v>259</v>
      </c>
      <c r="B558" s="4" t="s">
        <v>622</v>
      </c>
      <c r="C558" s="4">
        <v>9</v>
      </c>
      <c r="D558" s="24"/>
      <c r="G558"/>
    </row>
    <row r="559" spans="1:7" x14ac:dyDescent="0.25">
      <c r="A559" s="9">
        <v>268</v>
      </c>
      <c r="B559" s="4" t="s">
        <v>622</v>
      </c>
      <c r="C559" s="4">
        <v>3</v>
      </c>
      <c r="D559" s="24"/>
      <c r="G559"/>
    </row>
    <row r="560" spans="1:7" x14ac:dyDescent="0.25">
      <c r="A560" s="9">
        <v>272</v>
      </c>
      <c r="B560" s="4" t="s">
        <v>622</v>
      </c>
      <c r="C560" s="4">
        <v>7.5</v>
      </c>
      <c r="D560" s="24"/>
      <c r="G560"/>
    </row>
    <row r="561" spans="1:7" x14ac:dyDescent="0.25">
      <c r="A561" s="9">
        <v>287</v>
      </c>
      <c r="B561" s="4" t="s">
        <v>622</v>
      </c>
      <c r="C561" s="4">
        <v>10.5</v>
      </c>
      <c r="D561" s="24"/>
      <c r="G561"/>
    </row>
    <row r="562" spans="1:7" x14ac:dyDescent="0.25">
      <c r="A562" s="9">
        <v>320</v>
      </c>
      <c r="B562" s="4" t="s">
        <v>622</v>
      </c>
      <c r="C562" s="4">
        <v>7.5</v>
      </c>
      <c r="D562" s="24"/>
      <c r="G562"/>
    </row>
    <row r="563" spans="1:7" x14ac:dyDescent="0.25">
      <c r="A563" s="9">
        <v>329</v>
      </c>
      <c r="B563" s="4" t="s">
        <v>622</v>
      </c>
      <c r="C563" s="4">
        <v>3</v>
      </c>
      <c r="D563" s="24"/>
      <c r="G563"/>
    </row>
    <row r="564" spans="1:7" x14ac:dyDescent="0.25">
      <c r="A564" s="9">
        <v>334</v>
      </c>
      <c r="B564" s="4" t="s">
        <v>622</v>
      </c>
      <c r="C564" s="4">
        <v>7.5</v>
      </c>
      <c r="D564" s="24"/>
      <c r="G564"/>
    </row>
    <row r="565" spans="1:7" x14ac:dyDescent="0.25">
      <c r="A565" s="9">
        <v>369</v>
      </c>
      <c r="B565" s="4" t="s">
        <v>622</v>
      </c>
      <c r="C565" s="4">
        <v>7.5</v>
      </c>
      <c r="D565" s="24"/>
      <c r="G565"/>
    </row>
    <row r="566" spans="1:7" x14ac:dyDescent="0.25">
      <c r="A566" s="9">
        <v>396</v>
      </c>
      <c r="B566" s="4" t="s">
        <v>622</v>
      </c>
      <c r="C566" s="4">
        <v>7.5</v>
      </c>
      <c r="D566" s="24"/>
      <c r="G566"/>
    </row>
    <row r="567" spans="1:7" x14ac:dyDescent="0.25">
      <c r="A567" s="9">
        <v>400</v>
      </c>
      <c r="B567" s="4" t="s">
        <v>622</v>
      </c>
      <c r="C567" s="4">
        <v>6</v>
      </c>
      <c r="D567" s="24"/>
      <c r="G567"/>
    </row>
    <row r="568" spans="1:7" x14ac:dyDescent="0.25">
      <c r="A568" s="9">
        <v>405</v>
      </c>
      <c r="B568" s="4" t="s">
        <v>622</v>
      </c>
      <c r="C568" s="4">
        <v>3</v>
      </c>
      <c r="D568" s="24"/>
      <c r="G568"/>
    </row>
    <row r="569" spans="1:7" x14ac:dyDescent="0.25">
      <c r="A569" s="9">
        <v>410</v>
      </c>
      <c r="B569" s="6" t="s">
        <v>623</v>
      </c>
      <c r="C569" s="6"/>
      <c r="D569" s="24"/>
      <c r="G569"/>
    </row>
    <row r="570" spans="1:7" x14ac:dyDescent="0.25">
      <c r="A570" s="9">
        <v>414</v>
      </c>
      <c r="B570" s="4" t="s">
        <v>622</v>
      </c>
      <c r="C570" s="4">
        <v>0</v>
      </c>
      <c r="D570" s="24"/>
      <c r="G570"/>
    </row>
    <row r="571" spans="1:7" x14ac:dyDescent="0.25">
      <c r="A571" s="9">
        <v>421</v>
      </c>
      <c r="B571" s="4" t="s">
        <v>622</v>
      </c>
      <c r="C571" s="4">
        <v>7.5</v>
      </c>
      <c r="D571" s="24"/>
      <c r="G571"/>
    </row>
    <row r="572" spans="1:7" x14ac:dyDescent="0.25">
      <c r="A572" s="9">
        <v>423</v>
      </c>
      <c r="B572" s="4" t="s">
        <v>622</v>
      </c>
      <c r="C572" s="4">
        <v>10.5</v>
      </c>
      <c r="D572" s="24"/>
      <c r="G572"/>
    </row>
    <row r="573" spans="1:7" x14ac:dyDescent="0.25">
      <c r="A573" s="9">
        <v>432</v>
      </c>
      <c r="B573" s="4" t="s">
        <v>622</v>
      </c>
      <c r="C573" s="4">
        <v>6</v>
      </c>
      <c r="D573" s="24"/>
      <c r="G573"/>
    </row>
    <row r="574" spans="1:7" x14ac:dyDescent="0.25">
      <c r="A574" s="9">
        <v>461</v>
      </c>
      <c r="B574" s="4" t="s">
        <v>622</v>
      </c>
      <c r="C574" s="4">
        <v>6</v>
      </c>
      <c r="D574" s="24"/>
      <c r="G574"/>
    </row>
    <row r="575" spans="1:7" x14ac:dyDescent="0.25">
      <c r="A575" s="9">
        <v>462</v>
      </c>
      <c r="B575" s="4" t="s">
        <v>622</v>
      </c>
      <c r="C575" s="4">
        <v>3</v>
      </c>
      <c r="D575" s="24"/>
      <c r="G575"/>
    </row>
    <row r="576" spans="1:7" x14ac:dyDescent="0.25">
      <c r="A576" s="9">
        <v>491</v>
      </c>
      <c r="B576" s="4" t="s">
        <v>622</v>
      </c>
      <c r="C576" s="4">
        <v>12</v>
      </c>
      <c r="D576" s="24"/>
      <c r="G576"/>
    </row>
    <row r="577" spans="1:7" x14ac:dyDescent="0.25">
      <c r="A577" s="9">
        <v>501</v>
      </c>
      <c r="B577" s="4" t="s">
        <v>622</v>
      </c>
      <c r="C577" s="4">
        <v>12</v>
      </c>
      <c r="D577" s="24"/>
      <c r="G577"/>
    </row>
    <row r="578" spans="1:7" x14ac:dyDescent="0.25">
      <c r="A578" s="9">
        <v>511</v>
      </c>
      <c r="B578" s="4" t="s">
        <v>622</v>
      </c>
      <c r="C578" s="4">
        <v>0</v>
      </c>
      <c r="D578" s="24"/>
      <c r="G578"/>
    </row>
    <row r="579" spans="1:7" x14ac:dyDescent="0.25">
      <c r="A579" s="9">
        <v>524</v>
      </c>
      <c r="B579" s="4" t="s">
        <v>622</v>
      </c>
      <c r="C579" s="4">
        <v>6</v>
      </c>
      <c r="D579" s="24"/>
      <c r="G579"/>
    </row>
    <row r="580" spans="1:7" x14ac:dyDescent="0.25">
      <c r="A580" s="9">
        <v>536</v>
      </c>
      <c r="B580" s="4" t="s">
        <v>622</v>
      </c>
      <c r="C580" s="4">
        <v>6</v>
      </c>
      <c r="D580" s="24"/>
      <c r="G580"/>
    </row>
    <row r="581" spans="1:7" x14ac:dyDescent="0.25">
      <c r="A581" s="9">
        <v>554</v>
      </c>
      <c r="B581" s="4" t="s">
        <v>622</v>
      </c>
      <c r="C581" s="4">
        <v>3</v>
      </c>
      <c r="D581" s="24"/>
      <c r="G581"/>
    </row>
    <row r="582" spans="1:7" x14ac:dyDescent="0.25">
      <c r="A582" s="9">
        <v>555</v>
      </c>
      <c r="B582" s="4" t="s">
        <v>622</v>
      </c>
      <c r="C582" s="4">
        <v>0</v>
      </c>
      <c r="D582" s="24"/>
      <c r="G582"/>
    </row>
    <row r="583" spans="1:7" x14ac:dyDescent="0.25">
      <c r="A583" s="9">
        <v>580</v>
      </c>
      <c r="B583" s="4" t="s">
        <v>622</v>
      </c>
      <c r="C583" s="4">
        <v>9</v>
      </c>
      <c r="D583" s="24"/>
      <c r="G583"/>
    </row>
    <row r="584" spans="1:7" x14ac:dyDescent="0.25">
      <c r="A584" s="9">
        <v>610</v>
      </c>
      <c r="B584" s="4" t="s">
        <v>622</v>
      </c>
      <c r="C584" s="4">
        <v>3</v>
      </c>
      <c r="D584" s="24"/>
      <c r="G584"/>
    </row>
    <row r="585" spans="1:7" x14ac:dyDescent="0.25">
      <c r="A585" s="9">
        <v>612</v>
      </c>
      <c r="B585" s="4" t="s">
        <v>622</v>
      </c>
      <c r="C585" s="4">
        <v>6</v>
      </c>
      <c r="D585" s="24"/>
      <c r="G585"/>
    </row>
    <row r="586" spans="1:7" x14ac:dyDescent="0.25">
      <c r="A586" s="9">
        <v>625</v>
      </c>
      <c r="B586" s="4" t="s">
        <v>622</v>
      </c>
      <c r="C586" s="4">
        <v>3</v>
      </c>
      <c r="D586" s="24"/>
      <c r="G586"/>
    </row>
    <row r="587" spans="1:7" x14ac:dyDescent="0.25">
      <c r="A587" s="9">
        <v>638</v>
      </c>
      <c r="B587" s="4" t="s">
        <v>622</v>
      </c>
      <c r="C587" s="4">
        <v>9</v>
      </c>
      <c r="D587" s="24"/>
      <c r="G587"/>
    </row>
    <row r="588" spans="1:7" x14ac:dyDescent="0.25">
      <c r="A588" s="9">
        <v>643</v>
      </c>
      <c r="B588" s="4" t="s">
        <v>622</v>
      </c>
      <c r="C588" s="4">
        <v>12</v>
      </c>
      <c r="D588" s="24"/>
      <c r="G588"/>
    </row>
    <row r="589" spans="1:7" x14ac:dyDescent="0.25">
      <c r="A589" s="9">
        <v>644</v>
      </c>
      <c r="B589" s="4" t="s">
        <v>622</v>
      </c>
      <c r="C589" s="4">
        <v>9</v>
      </c>
      <c r="D589" s="24"/>
      <c r="G589"/>
    </row>
    <row r="590" spans="1:7" x14ac:dyDescent="0.25">
      <c r="A590" s="9">
        <v>658</v>
      </c>
      <c r="B590" s="4" t="s">
        <v>622</v>
      </c>
      <c r="C590" s="4">
        <v>9</v>
      </c>
      <c r="D590" s="24"/>
      <c r="G590"/>
    </row>
    <row r="591" spans="1:7" x14ac:dyDescent="0.25">
      <c r="A591" s="9">
        <v>676</v>
      </c>
      <c r="B591" s="4" t="s">
        <v>622</v>
      </c>
      <c r="C591" s="4">
        <v>6</v>
      </c>
      <c r="D591" s="24"/>
      <c r="G591"/>
    </row>
    <row r="592" spans="1:7" x14ac:dyDescent="0.25">
      <c r="A592" s="9">
        <v>679</v>
      </c>
      <c r="B592" s="4" t="s">
        <v>622</v>
      </c>
      <c r="C592" s="4">
        <v>7.5</v>
      </c>
      <c r="D592" s="24"/>
      <c r="G592"/>
    </row>
    <row r="593" spans="1:7" x14ac:dyDescent="0.25">
      <c r="A593" s="9">
        <v>701</v>
      </c>
      <c r="B593" s="4" t="s">
        <v>622</v>
      </c>
      <c r="C593" s="4">
        <v>3</v>
      </c>
      <c r="D593" s="24"/>
      <c r="G593"/>
    </row>
    <row r="594" spans="1:7" x14ac:dyDescent="0.25">
      <c r="A594" s="9">
        <v>707</v>
      </c>
      <c r="B594" s="4" t="s">
        <v>622</v>
      </c>
      <c r="C594" s="4">
        <v>7.5</v>
      </c>
      <c r="D594" s="24"/>
      <c r="G594"/>
    </row>
    <row r="595" spans="1:7" x14ac:dyDescent="0.25">
      <c r="A595" s="9">
        <v>713</v>
      </c>
      <c r="B595" s="4" t="s">
        <v>622</v>
      </c>
      <c r="C595" s="4">
        <v>7.5</v>
      </c>
      <c r="D595" s="24"/>
      <c r="G595"/>
    </row>
    <row r="596" spans="1:7" x14ac:dyDescent="0.25">
      <c r="A596" s="9">
        <v>723</v>
      </c>
      <c r="B596" s="4" t="s">
        <v>622</v>
      </c>
      <c r="C596" s="4">
        <v>7.5</v>
      </c>
      <c r="D596" s="24"/>
      <c r="G596"/>
    </row>
    <row r="597" spans="1:7" x14ac:dyDescent="0.25">
      <c r="A597" s="9">
        <v>740</v>
      </c>
      <c r="B597" s="4" t="s">
        <v>622</v>
      </c>
      <c r="C597" s="4">
        <v>6</v>
      </c>
      <c r="D597" s="24"/>
      <c r="G597"/>
    </row>
    <row r="598" spans="1:7" x14ac:dyDescent="0.25">
      <c r="A598" s="9">
        <v>754</v>
      </c>
      <c r="B598" s="4" t="s">
        <v>622</v>
      </c>
      <c r="C598" s="4">
        <v>9</v>
      </c>
      <c r="D598" s="24"/>
      <c r="G598"/>
    </row>
    <row r="599" spans="1:7" x14ac:dyDescent="0.25">
      <c r="A599" s="9">
        <v>763</v>
      </c>
      <c r="B599" s="4" t="s">
        <v>622</v>
      </c>
      <c r="C599" s="4">
        <v>7.5</v>
      </c>
      <c r="D599" s="24"/>
      <c r="G599"/>
    </row>
    <row r="600" spans="1:7" x14ac:dyDescent="0.25">
      <c r="A600" s="9">
        <v>769</v>
      </c>
      <c r="B600" s="4" t="s">
        <v>622</v>
      </c>
      <c r="C600" s="4">
        <v>12</v>
      </c>
      <c r="D600" s="24"/>
      <c r="G600"/>
    </row>
    <row r="601" spans="1:7" x14ac:dyDescent="0.25">
      <c r="A601" s="9">
        <v>770</v>
      </c>
      <c r="B601" s="4" t="s">
        <v>622</v>
      </c>
      <c r="C601" s="4">
        <v>9</v>
      </c>
      <c r="D601" s="24"/>
      <c r="G601"/>
    </row>
    <row r="602" spans="1:7" x14ac:dyDescent="0.25">
      <c r="A602" s="9">
        <v>773</v>
      </c>
      <c r="B602" s="4" t="s">
        <v>622</v>
      </c>
      <c r="C602" s="4">
        <v>3</v>
      </c>
      <c r="D602" s="24"/>
      <c r="G602"/>
    </row>
    <row r="603" spans="1:7" x14ac:dyDescent="0.25">
      <c r="A603" s="9">
        <v>783</v>
      </c>
      <c r="B603" s="4" t="s">
        <v>622</v>
      </c>
      <c r="C603" s="4">
        <v>6</v>
      </c>
      <c r="D603" s="24"/>
      <c r="G603"/>
    </row>
    <row r="604" spans="1:7" x14ac:dyDescent="0.25">
      <c r="A604" s="9">
        <v>796</v>
      </c>
      <c r="B604" s="4" t="s">
        <v>622</v>
      </c>
      <c r="C604" s="4">
        <v>6</v>
      </c>
      <c r="D604" s="24"/>
      <c r="G604"/>
    </row>
    <row r="605" spans="1:7" x14ac:dyDescent="0.25">
      <c r="A605" s="9">
        <v>807</v>
      </c>
      <c r="B605" s="4" t="s">
        <v>622</v>
      </c>
      <c r="C605" s="4">
        <v>7.5</v>
      </c>
      <c r="D605" s="24"/>
      <c r="G605"/>
    </row>
    <row r="606" spans="1:7" x14ac:dyDescent="0.25">
      <c r="A606" s="9">
        <v>812</v>
      </c>
      <c r="B606" s="4" t="s">
        <v>622</v>
      </c>
      <c r="C606" s="4">
        <v>6</v>
      </c>
      <c r="D606" s="24"/>
      <c r="G606"/>
    </row>
    <row r="607" spans="1:7" x14ac:dyDescent="0.25">
      <c r="A607" s="9">
        <v>830</v>
      </c>
      <c r="B607" s="4" t="s">
        <v>622</v>
      </c>
      <c r="C607" s="4">
        <v>3</v>
      </c>
      <c r="D607" s="24"/>
      <c r="G607"/>
    </row>
    <row r="608" spans="1:7" x14ac:dyDescent="0.25">
      <c r="A608" s="9">
        <v>831</v>
      </c>
      <c r="B608" s="4" t="s">
        <v>622</v>
      </c>
      <c r="C608" s="4">
        <v>9</v>
      </c>
      <c r="D608" s="24"/>
      <c r="G608"/>
    </row>
    <row r="609" spans="1:7" x14ac:dyDescent="0.25">
      <c r="A609" s="9">
        <v>833</v>
      </c>
      <c r="B609" s="4" t="s">
        <v>622</v>
      </c>
      <c r="C609" s="4">
        <v>9</v>
      </c>
      <c r="D609" s="24"/>
      <c r="G609"/>
    </row>
    <row r="610" spans="1:7" x14ac:dyDescent="0.25">
      <c r="A610" s="9">
        <v>841</v>
      </c>
      <c r="B610" s="4" t="s">
        <v>622</v>
      </c>
      <c r="C610" s="4">
        <v>10.5</v>
      </c>
      <c r="D610" s="24"/>
      <c r="G610"/>
    </row>
    <row r="611" spans="1:7" x14ac:dyDescent="0.25">
      <c r="A611" s="9">
        <v>854</v>
      </c>
      <c r="B611" s="4" t="s">
        <v>622</v>
      </c>
      <c r="C611" s="4">
        <v>6</v>
      </c>
      <c r="D611" s="24"/>
      <c r="G611"/>
    </row>
    <row r="612" spans="1:7" x14ac:dyDescent="0.25">
      <c r="A612" s="9">
        <v>855</v>
      </c>
      <c r="B612" s="4" t="s">
        <v>622</v>
      </c>
      <c r="C612" s="4">
        <v>6</v>
      </c>
      <c r="D612" s="24"/>
      <c r="G612"/>
    </row>
    <row r="613" spans="1:7" x14ac:dyDescent="0.25">
      <c r="A613" s="9">
        <v>856</v>
      </c>
      <c r="B613" s="4" t="s">
        <v>622</v>
      </c>
      <c r="C613" s="4">
        <v>6</v>
      </c>
      <c r="D613" s="24"/>
      <c r="G613"/>
    </row>
    <row r="614" spans="1:7" x14ac:dyDescent="0.25">
      <c r="A614" s="9">
        <v>863</v>
      </c>
      <c r="B614" s="4" t="s">
        <v>622</v>
      </c>
      <c r="C614" s="4">
        <v>12</v>
      </c>
      <c r="D614" s="24"/>
      <c r="G614"/>
    </row>
    <row r="615" spans="1:7" x14ac:dyDescent="0.25">
      <c r="A615" s="9">
        <v>874</v>
      </c>
      <c r="B615" s="4" t="s">
        <v>622</v>
      </c>
      <c r="C615" s="4">
        <v>9</v>
      </c>
      <c r="D615" s="24"/>
      <c r="G615"/>
    </row>
    <row r="616" spans="1:7" x14ac:dyDescent="0.25">
      <c r="A616" s="9">
        <v>879</v>
      </c>
      <c r="B616" s="4" t="s">
        <v>622</v>
      </c>
      <c r="C616" s="4">
        <v>12</v>
      </c>
      <c r="D616" s="24"/>
      <c r="G616"/>
    </row>
    <row r="617" spans="1:7" x14ac:dyDescent="0.25">
      <c r="A617" s="9">
        <v>924</v>
      </c>
      <c r="B617" s="4" t="s">
        <v>622</v>
      </c>
      <c r="C617" s="4">
        <v>10.5</v>
      </c>
      <c r="D617" s="24"/>
      <c r="G617"/>
    </row>
    <row r="618" spans="1:7" x14ac:dyDescent="0.25">
      <c r="A618" s="9">
        <v>942</v>
      </c>
      <c r="B618" s="4" t="s">
        <v>622</v>
      </c>
      <c r="C618" s="4">
        <v>3</v>
      </c>
      <c r="D618" s="24"/>
      <c r="G618"/>
    </row>
    <row r="619" spans="1:7" x14ac:dyDescent="0.25">
      <c r="A619" s="9">
        <v>950</v>
      </c>
      <c r="B619" s="4" t="s">
        <v>622</v>
      </c>
      <c r="C619" s="4">
        <v>3</v>
      </c>
      <c r="D619" s="24"/>
      <c r="G619"/>
    </row>
    <row r="620" spans="1:7" x14ac:dyDescent="0.25">
      <c r="A620" s="9">
        <v>972</v>
      </c>
      <c r="B620" s="6" t="s">
        <v>625</v>
      </c>
      <c r="C620" s="6">
        <v>12</v>
      </c>
      <c r="D620" s="24"/>
      <c r="G620"/>
    </row>
    <row r="621" spans="1:7" x14ac:dyDescent="0.25">
      <c r="A621" s="9">
        <v>982</v>
      </c>
      <c r="B621" s="4" t="s">
        <v>622</v>
      </c>
      <c r="C621" s="4">
        <v>6</v>
      </c>
      <c r="D621" s="24"/>
      <c r="G621"/>
    </row>
  </sheetData>
  <autoFilter ref="A2:C62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3"/>
  <sheetViews>
    <sheetView zoomScale="70" zoomScaleNormal="70" workbookViewId="0">
      <selection activeCell="J10" sqref="J10:K10"/>
    </sheetView>
  </sheetViews>
  <sheetFormatPr defaultRowHeight="15" x14ac:dyDescent="0.25"/>
  <cols>
    <col min="2" max="2" width="9.140625" style="35"/>
    <col min="6" max="6" width="12" customWidth="1"/>
  </cols>
  <sheetData>
    <row r="1" spans="1:13" x14ac:dyDescent="0.25">
      <c r="A1" s="7">
        <v>19</v>
      </c>
      <c r="B1" s="33" t="s">
        <v>633</v>
      </c>
      <c r="C1" s="4">
        <v>6</v>
      </c>
      <c r="F1" s="4" t="s">
        <v>633</v>
      </c>
      <c r="G1" s="4" t="s">
        <v>642</v>
      </c>
      <c r="H1" s="4" t="s">
        <v>644</v>
      </c>
      <c r="I1" s="4" t="s">
        <v>643</v>
      </c>
      <c r="J1" s="4" t="s">
        <v>641</v>
      </c>
      <c r="K1" s="4" t="s">
        <v>628</v>
      </c>
      <c r="L1" s="4" t="s">
        <v>640</v>
      </c>
      <c r="M1" s="4" t="s">
        <v>636</v>
      </c>
    </row>
    <row r="2" spans="1:13" x14ac:dyDescent="0.25">
      <c r="A2" s="7">
        <v>19</v>
      </c>
      <c r="B2" s="33" t="s">
        <v>642</v>
      </c>
      <c r="C2" s="4">
        <v>7.5</v>
      </c>
      <c r="E2" s="7">
        <v>19</v>
      </c>
      <c r="F2">
        <v>6</v>
      </c>
      <c r="G2">
        <v>7.5</v>
      </c>
      <c r="H2">
        <v>10.5</v>
      </c>
      <c r="I2">
        <v>10.5</v>
      </c>
      <c r="J2">
        <v>9</v>
      </c>
      <c r="K2" t="e">
        <v>#N/A</v>
      </c>
      <c r="L2">
        <v>6</v>
      </c>
      <c r="M2">
        <v>9</v>
      </c>
    </row>
    <row r="3" spans="1:13" x14ac:dyDescent="0.25">
      <c r="A3" s="7">
        <v>19</v>
      </c>
      <c r="B3" s="33" t="s">
        <v>644</v>
      </c>
      <c r="C3" s="4">
        <v>10.5</v>
      </c>
      <c r="E3" s="7">
        <v>33</v>
      </c>
      <c r="F3">
        <v>9</v>
      </c>
      <c r="G3">
        <v>9</v>
      </c>
      <c r="H3" t="e">
        <v>#N/A</v>
      </c>
      <c r="I3">
        <v>9</v>
      </c>
      <c r="J3">
        <v>10.5</v>
      </c>
      <c r="K3" t="e">
        <v>#N/A</v>
      </c>
      <c r="L3">
        <v>7.5</v>
      </c>
      <c r="M3">
        <v>10.5</v>
      </c>
    </row>
    <row r="4" spans="1:13" x14ac:dyDescent="0.25">
      <c r="A4" s="7">
        <v>33</v>
      </c>
      <c r="B4" s="33" t="s">
        <v>643</v>
      </c>
      <c r="C4" s="4">
        <v>9</v>
      </c>
      <c r="E4" s="7">
        <v>36</v>
      </c>
      <c r="F4">
        <v>6</v>
      </c>
      <c r="G4">
        <v>7.5</v>
      </c>
      <c r="H4" t="e">
        <v>#N/A</v>
      </c>
      <c r="I4">
        <v>7.5</v>
      </c>
      <c r="J4">
        <v>9</v>
      </c>
      <c r="K4">
        <v>6</v>
      </c>
      <c r="L4">
        <v>6</v>
      </c>
      <c r="M4">
        <v>9</v>
      </c>
    </row>
    <row r="5" spans="1:13" x14ac:dyDescent="0.25">
      <c r="A5" s="7">
        <v>19</v>
      </c>
      <c r="B5" s="33" t="s">
        <v>647</v>
      </c>
      <c r="C5">
        <v>6</v>
      </c>
      <c r="E5" s="7">
        <v>39</v>
      </c>
      <c r="F5">
        <v>7.5</v>
      </c>
      <c r="G5">
        <v>10.5</v>
      </c>
      <c r="H5" t="e">
        <v>#N/A</v>
      </c>
      <c r="I5">
        <v>9</v>
      </c>
      <c r="J5">
        <v>9</v>
      </c>
      <c r="K5" t="e">
        <v>#N/A</v>
      </c>
      <c r="L5">
        <v>7.5</v>
      </c>
      <c r="M5">
        <v>10.5</v>
      </c>
    </row>
    <row r="6" spans="1:13" x14ac:dyDescent="0.25">
      <c r="A6" s="7">
        <v>33</v>
      </c>
      <c r="B6" s="34"/>
      <c r="E6" s="7">
        <v>62</v>
      </c>
      <c r="F6" t="e">
        <v>#N/A</v>
      </c>
      <c r="G6" t="e">
        <v>#N/A</v>
      </c>
      <c r="H6" t="e">
        <v>#N/A</v>
      </c>
      <c r="I6">
        <v>10.5</v>
      </c>
      <c r="J6">
        <v>9</v>
      </c>
      <c r="K6" t="e">
        <v>#N/A</v>
      </c>
      <c r="L6">
        <v>6</v>
      </c>
      <c r="M6">
        <v>9</v>
      </c>
    </row>
    <row r="7" spans="1:13" x14ac:dyDescent="0.25">
      <c r="A7" s="7">
        <v>36</v>
      </c>
      <c r="B7" s="34"/>
      <c r="E7" s="7">
        <v>64</v>
      </c>
      <c r="F7">
        <v>3</v>
      </c>
      <c r="G7">
        <v>7.5</v>
      </c>
      <c r="H7" t="e">
        <v>#N/A</v>
      </c>
      <c r="I7">
        <v>10.5</v>
      </c>
      <c r="J7">
        <v>9</v>
      </c>
      <c r="K7" t="e">
        <v>#N/A</v>
      </c>
      <c r="L7">
        <v>7.5</v>
      </c>
      <c r="M7">
        <v>9</v>
      </c>
    </row>
    <row r="8" spans="1:13" x14ac:dyDescent="0.25">
      <c r="A8" s="7">
        <v>39</v>
      </c>
      <c r="B8" s="34"/>
      <c r="E8" s="7">
        <v>80</v>
      </c>
      <c r="F8">
        <v>7.5</v>
      </c>
      <c r="G8">
        <v>10.5</v>
      </c>
      <c r="H8" t="e">
        <v>#N/A</v>
      </c>
      <c r="I8">
        <v>10.5</v>
      </c>
      <c r="J8">
        <v>9</v>
      </c>
      <c r="K8" t="e">
        <v>#N/A</v>
      </c>
      <c r="L8">
        <v>7.5</v>
      </c>
      <c r="M8">
        <v>10.5</v>
      </c>
    </row>
    <row r="9" spans="1:13" x14ac:dyDescent="0.25">
      <c r="A9" s="7">
        <v>62</v>
      </c>
      <c r="B9" s="34"/>
      <c r="E9" s="7">
        <v>90</v>
      </c>
      <c r="F9">
        <v>9</v>
      </c>
      <c r="G9">
        <v>12</v>
      </c>
      <c r="H9">
        <v>12</v>
      </c>
      <c r="I9">
        <v>10.5</v>
      </c>
      <c r="J9">
        <v>9</v>
      </c>
      <c r="K9" t="e">
        <v>#N/A</v>
      </c>
      <c r="L9">
        <v>12</v>
      </c>
      <c r="M9">
        <v>12</v>
      </c>
    </row>
    <row r="10" spans="1:13" x14ac:dyDescent="0.25">
      <c r="A10" s="7">
        <v>64</v>
      </c>
      <c r="B10" s="34"/>
      <c r="E10" s="7">
        <v>92</v>
      </c>
      <c r="F10">
        <v>3</v>
      </c>
      <c r="G10">
        <v>7.5</v>
      </c>
      <c r="H10">
        <v>7.5</v>
      </c>
      <c r="I10">
        <v>7.5</v>
      </c>
      <c r="J10">
        <v>6</v>
      </c>
      <c r="K10" t="e">
        <v>#N/A</v>
      </c>
      <c r="L10">
        <v>6</v>
      </c>
      <c r="M10">
        <v>9</v>
      </c>
    </row>
    <row r="11" spans="1:13" x14ac:dyDescent="0.25">
      <c r="A11" s="7">
        <v>80</v>
      </c>
      <c r="B11" s="34"/>
      <c r="E11" s="7">
        <v>129</v>
      </c>
      <c r="F11">
        <v>7.5</v>
      </c>
      <c r="G11">
        <v>7.5</v>
      </c>
      <c r="H11" t="e">
        <v>#N/A</v>
      </c>
      <c r="I11">
        <v>9</v>
      </c>
      <c r="J11">
        <v>10.5</v>
      </c>
      <c r="K11" t="e">
        <v>#N/A</v>
      </c>
      <c r="L11">
        <v>9</v>
      </c>
      <c r="M11">
        <v>10.5</v>
      </c>
    </row>
    <row r="12" spans="1:13" x14ac:dyDescent="0.25">
      <c r="A12" s="7">
        <v>90</v>
      </c>
      <c r="B12" s="33" t="s">
        <v>643</v>
      </c>
      <c r="C12">
        <v>10.5</v>
      </c>
      <c r="E12" s="7">
        <v>138</v>
      </c>
      <c r="F12" t="e">
        <v>#N/A</v>
      </c>
      <c r="G12" t="e">
        <v>#N/A</v>
      </c>
      <c r="H12" t="e">
        <v>#N/A</v>
      </c>
      <c r="I12">
        <v>0</v>
      </c>
      <c r="J12">
        <v>0</v>
      </c>
      <c r="K12">
        <v>0</v>
      </c>
      <c r="L12" t="e">
        <v>#N/A</v>
      </c>
      <c r="M12">
        <v>0</v>
      </c>
    </row>
    <row r="13" spans="1:13" x14ac:dyDescent="0.25">
      <c r="A13" s="7">
        <v>92</v>
      </c>
      <c r="B13" s="34"/>
      <c r="E13" s="7">
        <v>145</v>
      </c>
      <c r="F13">
        <v>9</v>
      </c>
      <c r="G13">
        <v>12</v>
      </c>
      <c r="H13" t="e">
        <v>#N/A</v>
      </c>
      <c r="I13">
        <v>10.5</v>
      </c>
      <c r="J13">
        <v>12</v>
      </c>
      <c r="K13" t="e">
        <v>#N/A</v>
      </c>
      <c r="L13">
        <v>7.5</v>
      </c>
      <c r="M13">
        <v>9</v>
      </c>
    </row>
    <row r="14" spans="1:13" x14ac:dyDescent="0.25">
      <c r="A14" s="7">
        <v>129</v>
      </c>
      <c r="B14" s="34"/>
      <c r="E14" s="7">
        <v>149</v>
      </c>
      <c r="F14">
        <v>3</v>
      </c>
      <c r="G14">
        <v>7.5</v>
      </c>
      <c r="H14" t="e">
        <v>#N/A</v>
      </c>
      <c r="I14">
        <v>7.5</v>
      </c>
      <c r="J14">
        <v>10.5</v>
      </c>
      <c r="K14">
        <v>10.5</v>
      </c>
      <c r="L14">
        <v>6</v>
      </c>
      <c r="M14">
        <v>9</v>
      </c>
    </row>
    <row r="15" spans="1:13" x14ac:dyDescent="0.25">
      <c r="A15" s="7">
        <v>138</v>
      </c>
      <c r="B15" s="34"/>
      <c r="E15" s="7">
        <v>152</v>
      </c>
      <c r="F15">
        <v>7.5</v>
      </c>
      <c r="G15">
        <v>12</v>
      </c>
      <c r="H15" t="e">
        <v>#N/A</v>
      </c>
      <c r="I15">
        <v>9</v>
      </c>
      <c r="J15">
        <v>7.5</v>
      </c>
      <c r="K15" t="e">
        <v>#N/A</v>
      </c>
      <c r="L15">
        <v>6</v>
      </c>
      <c r="M15">
        <v>10.5</v>
      </c>
    </row>
    <row r="16" spans="1:13" x14ac:dyDescent="0.25">
      <c r="A16" s="7">
        <v>145</v>
      </c>
      <c r="B16" s="34"/>
      <c r="E16" s="7">
        <v>158</v>
      </c>
      <c r="F16">
        <v>10.5</v>
      </c>
      <c r="G16">
        <v>10.5</v>
      </c>
      <c r="H16" t="e">
        <v>#N/A</v>
      </c>
      <c r="I16">
        <v>10.5</v>
      </c>
      <c r="J16">
        <v>10.5</v>
      </c>
      <c r="K16" t="e">
        <v>#N/A</v>
      </c>
      <c r="L16">
        <v>9</v>
      </c>
      <c r="M16">
        <v>12</v>
      </c>
    </row>
    <row r="17" spans="1:13" x14ac:dyDescent="0.25">
      <c r="A17" s="7">
        <v>149</v>
      </c>
      <c r="B17" s="34"/>
      <c r="E17" s="7">
        <v>163</v>
      </c>
      <c r="F17">
        <v>9</v>
      </c>
      <c r="G17">
        <v>10.5</v>
      </c>
      <c r="H17" t="e">
        <v>#N/A</v>
      </c>
      <c r="I17">
        <v>12</v>
      </c>
      <c r="J17">
        <v>9</v>
      </c>
      <c r="K17" t="e">
        <v>#N/A</v>
      </c>
      <c r="L17">
        <v>7.5</v>
      </c>
      <c r="M17">
        <v>10.5</v>
      </c>
    </row>
    <row r="18" spans="1:13" x14ac:dyDescent="0.25">
      <c r="A18" s="7">
        <v>152</v>
      </c>
      <c r="B18" s="34"/>
      <c r="E18" s="7">
        <v>166</v>
      </c>
      <c r="F18">
        <v>7.5</v>
      </c>
      <c r="G18">
        <v>7.5</v>
      </c>
      <c r="H18" t="e">
        <v>#N/A</v>
      </c>
      <c r="I18">
        <v>9</v>
      </c>
      <c r="J18">
        <v>12</v>
      </c>
      <c r="K18" t="e">
        <v>#N/A</v>
      </c>
      <c r="L18">
        <v>9</v>
      </c>
      <c r="M18">
        <v>9</v>
      </c>
    </row>
    <row r="19" spans="1:13" x14ac:dyDescent="0.25">
      <c r="A19" s="7">
        <v>158</v>
      </c>
      <c r="B19" s="34"/>
      <c r="E19" s="7">
        <v>169</v>
      </c>
      <c r="F19">
        <v>12</v>
      </c>
      <c r="G19">
        <v>12</v>
      </c>
      <c r="H19" t="e">
        <v>#N/A</v>
      </c>
      <c r="I19">
        <v>10.5</v>
      </c>
      <c r="J19">
        <v>12</v>
      </c>
      <c r="K19" t="e">
        <v>#N/A</v>
      </c>
      <c r="L19">
        <v>9</v>
      </c>
      <c r="M19">
        <v>12</v>
      </c>
    </row>
    <row r="20" spans="1:13" x14ac:dyDescent="0.25">
      <c r="A20" s="7">
        <v>163</v>
      </c>
      <c r="B20" s="34"/>
      <c r="E20" s="7">
        <v>176</v>
      </c>
      <c r="F20">
        <v>10.5</v>
      </c>
      <c r="G20">
        <v>12</v>
      </c>
      <c r="H20" t="e">
        <v>#N/A</v>
      </c>
      <c r="I20">
        <v>9</v>
      </c>
      <c r="J20">
        <v>9</v>
      </c>
      <c r="K20" t="e">
        <v>#N/A</v>
      </c>
      <c r="L20">
        <v>9</v>
      </c>
      <c r="M20">
        <v>10.5</v>
      </c>
    </row>
    <row r="21" spans="1:13" x14ac:dyDescent="0.25">
      <c r="A21" s="7">
        <v>166</v>
      </c>
      <c r="B21" s="34"/>
      <c r="E21" s="7">
        <v>192</v>
      </c>
      <c r="F21">
        <v>6</v>
      </c>
      <c r="G21">
        <v>7.5</v>
      </c>
      <c r="H21" t="e">
        <v>#N/A</v>
      </c>
      <c r="I21">
        <v>9</v>
      </c>
      <c r="J21">
        <v>9</v>
      </c>
      <c r="K21" t="e">
        <v>#N/A</v>
      </c>
      <c r="L21">
        <v>7.5</v>
      </c>
      <c r="M21">
        <v>10.5</v>
      </c>
    </row>
    <row r="22" spans="1:13" x14ac:dyDescent="0.25">
      <c r="A22" s="7">
        <v>169</v>
      </c>
      <c r="B22" s="34"/>
      <c r="E22" s="7">
        <v>213</v>
      </c>
      <c r="F22">
        <v>10.5</v>
      </c>
      <c r="G22">
        <v>12</v>
      </c>
      <c r="H22" t="e">
        <v>#N/A</v>
      </c>
      <c r="I22">
        <v>9</v>
      </c>
      <c r="J22">
        <v>10.5</v>
      </c>
      <c r="K22" t="e">
        <v>#N/A</v>
      </c>
      <c r="L22">
        <v>10.5</v>
      </c>
      <c r="M22">
        <v>12</v>
      </c>
    </row>
    <row r="23" spans="1:13" x14ac:dyDescent="0.25">
      <c r="A23" s="7">
        <v>176</v>
      </c>
      <c r="B23" s="34"/>
      <c r="E23" s="7">
        <v>235</v>
      </c>
      <c r="F23">
        <v>7.5</v>
      </c>
      <c r="G23">
        <v>9</v>
      </c>
      <c r="H23">
        <v>12</v>
      </c>
      <c r="I23">
        <v>10.5</v>
      </c>
      <c r="J23">
        <v>9</v>
      </c>
      <c r="K23" t="e">
        <v>#N/A</v>
      </c>
      <c r="L23">
        <v>9</v>
      </c>
      <c r="M23">
        <v>9</v>
      </c>
    </row>
    <row r="24" spans="1:13" x14ac:dyDescent="0.25">
      <c r="A24" s="7">
        <v>192</v>
      </c>
      <c r="B24" s="34"/>
      <c r="E24" s="7">
        <v>250</v>
      </c>
      <c r="F24">
        <v>6</v>
      </c>
      <c r="G24">
        <v>12</v>
      </c>
      <c r="H24">
        <v>12</v>
      </c>
      <c r="I24">
        <v>9</v>
      </c>
      <c r="J24">
        <v>12</v>
      </c>
      <c r="K24" t="e">
        <v>#N/A</v>
      </c>
      <c r="L24">
        <v>7.5</v>
      </c>
      <c r="M24">
        <v>10.5</v>
      </c>
    </row>
    <row r="25" spans="1:13" x14ac:dyDescent="0.25">
      <c r="A25" s="7">
        <v>213</v>
      </c>
      <c r="B25" s="34"/>
      <c r="E25" s="7">
        <v>257</v>
      </c>
      <c r="F25">
        <v>6</v>
      </c>
      <c r="G25">
        <v>10.5</v>
      </c>
      <c r="H25" t="e">
        <v>#N/A</v>
      </c>
      <c r="I25">
        <v>7.5</v>
      </c>
      <c r="J25">
        <v>7.5</v>
      </c>
      <c r="K25" t="e">
        <v>#N/A</v>
      </c>
      <c r="L25">
        <v>7.5</v>
      </c>
      <c r="M25">
        <v>9</v>
      </c>
    </row>
    <row r="26" spans="1:13" x14ac:dyDescent="0.25">
      <c r="A26" s="7">
        <v>235</v>
      </c>
      <c r="B26" s="34"/>
      <c r="E26" s="7">
        <v>258</v>
      </c>
      <c r="F26">
        <v>9</v>
      </c>
      <c r="G26">
        <v>9</v>
      </c>
      <c r="H26" t="e">
        <v>#N/A</v>
      </c>
      <c r="I26">
        <v>10.5</v>
      </c>
      <c r="J26">
        <v>7.5</v>
      </c>
      <c r="K26" t="e">
        <v>#N/A</v>
      </c>
      <c r="L26">
        <v>9</v>
      </c>
      <c r="M26">
        <v>12</v>
      </c>
    </row>
    <row r="27" spans="1:13" x14ac:dyDescent="0.25">
      <c r="A27" s="7">
        <v>250</v>
      </c>
      <c r="B27" s="33" t="s">
        <v>643</v>
      </c>
      <c r="C27">
        <v>9</v>
      </c>
      <c r="E27" s="7">
        <v>259</v>
      </c>
      <c r="F27">
        <v>9</v>
      </c>
      <c r="G27">
        <v>12</v>
      </c>
      <c r="H27" t="e">
        <v>#N/A</v>
      </c>
      <c r="I27">
        <v>10.5</v>
      </c>
      <c r="J27">
        <v>10.5</v>
      </c>
      <c r="K27" t="e">
        <v>#N/A</v>
      </c>
      <c r="L27">
        <v>9</v>
      </c>
      <c r="M27">
        <v>10.5</v>
      </c>
    </row>
    <row r="28" spans="1:13" x14ac:dyDescent="0.25">
      <c r="A28" s="7">
        <v>257</v>
      </c>
      <c r="B28" s="34"/>
      <c r="E28" s="7">
        <v>268</v>
      </c>
      <c r="F28">
        <v>3</v>
      </c>
      <c r="G28">
        <v>7.5</v>
      </c>
      <c r="H28" t="e">
        <v>#N/A</v>
      </c>
      <c r="I28">
        <v>9</v>
      </c>
      <c r="J28">
        <v>9</v>
      </c>
      <c r="K28" t="e">
        <v>#N/A</v>
      </c>
      <c r="L28">
        <v>7.5</v>
      </c>
      <c r="M28">
        <v>9</v>
      </c>
    </row>
    <row r="29" spans="1:13" x14ac:dyDescent="0.25">
      <c r="A29" s="7">
        <v>258</v>
      </c>
      <c r="B29" s="34"/>
      <c r="E29" s="7">
        <v>272</v>
      </c>
      <c r="F29">
        <v>7.5</v>
      </c>
      <c r="G29">
        <v>12</v>
      </c>
      <c r="H29" t="e">
        <v>#N/A</v>
      </c>
      <c r="I29">
        <v>10.5</v>
      </c>
      <c r="J29">
        <v>12</v>
      </c>
      <c r="K29" t="e">
        <v>#N/A</v>
      </c>
      <c r="L29">
        <v>9</v>
      </c>
      <c r="M29">
        <v>10.5</v>
      </c>
    </row>
    <row r="30" spans="1:13" x14ac:dyDescent="0.25">
      <c r="A30" s="7">
        <v>259</v>
      </c>
      <c r="B30" s="34"/>
      <c r="E30" s="7">
        <v>287</v>
      </c>
      <c r="F30">
        <v>12</v>
      </c>
      <c r="G30">
        <v>12</v>
      </c>
      <c r="H30">
        <v>12</v>
      </c>
      <c r="I30">
        <v>12</v>
      </c>
      <c r="J30">
        <v>12</v>
      </c>
      <c r="K30" t="e">
        <v>#N/A</v>
      </c>
      <c r="L30">
        <v>10.5</v>
      </c>
      <c r="M30">
        <v>10.5</v>
      </c>
    </row>
    <row r="31" spans="1:13" x14ac:dyDescent="0.25">
      <c r="A31" s="7">
        <v>268</v>
      </c>
      <c r="B31" s="34"/>
      <c r="E31" s="7">
        <v>320</v>
      </c>
      <c r="F31">
        <v>6</v>
      </c>
      <c r="G31">
        <v>7.5</v>
      </c>
      <c r="H31" t="e">
        <v>#N/A</v>
      </c>
      <c r="I31">
        <v>7.5</v>
      </c>
      <c r="J31">
        <v>7.5</v>
      </c>
      <c r="K31" t="e">
        <v>#N/A</v>
      </c>
      <c r="L31">
        <v>6</v>
      </c>
      <c r="M31">
        <v>9</v>
      </c>
    </row>
    <row r="32" spans="1:13" x14ac:dyDescent="0.25">
      <c r="A32" s="7">
        <v>272</v>
      </c>
      <c r="B32" s="34"/>
      <c r="E32" s="7">
        <v>329</v>
      </c>
      <c r="F32">
        <v>0</v>
      </c>
      <c r="G32">
        <v>7.5</v>
      </c>
      <c r="H32" t="e">
        <v>#N/A</v>
      </c>
      <c r="I32">
        <v>9</v>
      </c>
      <c r="J32">
        <v>6</v>
      </c>
      <c r="K32" t="e">
        <v>#N/A</v>
      </c>
      <c r="L32">
        <v>6</v>
      </c>
      <c r="M32">
        <v>7.5</v>
      </c>
    </row>
    <row r="33" spans="1:13" x14ac:dyDescent="0.25">
      <c r="A33" s="7">
        <v>287</v>
      </c>
      <c r="B33" s="34"/>
      <c r="E33" s="7">
        <v>334</v>
      </c>
      <c r="F33">
        <v>10.5</v>
      </c>
      <c r="G33">
        <v>12</v>
      </c>
      <c r="H33" t="e">
        <v>#N/A</v>
      </c>
      <c r="I33">
        <v>10.5</v>
      </c>
      <c r="J33">
        <v>9</v>
      </c>
      <c r="K33" t="e">
        <v>#N/A</v>
      </c>
      <c r="L33">
        <v>7.5</v>
      </c>
      <c r="M33">
        <v>12</v>
      </c>
    </row>
    <row r="34" spans="1:13" x14ac:dyDescent="0.25">
      <c r="A34" s="7">
        <v>320</v>
      </c>
      <c r="B34" s="34"/>
      <c r="E34" s="7">
        <v>369</v>
      </c>
      <c r="F34">
        <v>9</v>
      </c>
      <c r="G34">
        <v>10.5</v>
      </c>
      <c r="H34">
        <v>10.5</v>
      </c>
      <c r="I34">
        <v>10.5</v>
      </c>
      <c r="J34">
        <v>12</v>
      </c>
      <c r="K34" t="e">
        <v>#N/A</v>
      </c>
      <c r="L34">
        <v>10.5</v>
      </c>
      <c r="M34">
        <v>12</v>
      </c>
    </row>
    <row r="35" spans="1:13" x14ac:dyDescent="0.25">
      <c r="A35" s="7">
        <v>329</v>
      </c>
      <c r="B35" s="34"/>
      <c r="E35" s="7">
        <v>396</v>
      </c>
      <c r="F35">
        <v>6</v>
      </c>
      <c r="G35">
        <v>10.5</v>
      </c>
      <c r="H35" t="e">
        <v>#N/A</v>
      </c>
      <c r="I35">
        <v>9</v>
      </c>
      <c r="J35">
        <v>9</v>
      </c>
      <c r="K35" t="e">
        <v>#N/A</v>
      </c>
      <c r="L35">
        <v>9</v>
      </c>
      <c r="M35">
        <v>10.5</v>
      </c>
    </row>
    <row r="36" spans="1:13" x14ac:dyDescent="0.25">
      <c r="A36" s="7">
        <v>334</v>
      </c>
      <c r="B36" s="34"/>
      <c r="E36" s="7">
        <v>400</v>
      </c>
      <c r="F36">
        <v>7.5</v>
      </c>
      <c r="G36">
        <v>7.5</v>
      </c>
      <c r="H36" t="e">
        <v>#N/A</v>
      </c>
      <c r="I36">
        <v>7.5</v>
      </c>
      <c r="J36">
        <v>10.5</v>
      </c>
      <c r="K36" t="e">
        <v>#N/A</v>
      </c>
      <c r="L36">
        <v>7.5</v>
      </c>
      <c r="M36">
        <v>10.5</v>
      </c>
    </row>
    <row r="37" spans="1:13" x14ac:dyDescent="0.25">
      <c r="A37" s="7">
        <v>369</v>
      </c>
      <c r="B37" s="34"/>
      <c r="E37" s="7">
        <v>405</v>
      </c>
      <c r="F37">
        <v>6</v>
      </c>
      <c r="G37">
        <v>9</v>
      </c>
      <c r="H37" t="e">
        <v>#N/A</v>
      </c>
      <c r="I37">
        <v>7.5</v>
      </c>
      <c r="J37">
        <v>10.5</v>
      </c>
      <c r="K37" t="e">
        <v>#N/A</v>
      </c>
      <c r="L37">
        <v>7.5</v>
      </c>
      <c r="M37">
        <v>12</v>
      </c>
    </row>
    <row r="38" spans="1:13" x14ac:dyDescent="0.25">
      <c r="A38" s="7">
        <v>396</v>
      </c>
      <c r="B38" s="34"/>
      <c r="E38" s="7">
        <v>410</v>
      </c>
      <c r="F38">
        <v>3</v>
      </c>
      <c r="G38">
        <v>3</v>
      </c>
      <c r="H38" t="e">
        <v>#N/A</v>
      </c>
      <c r="I38">
        <v>7.5</v>
      </c>
      <c r="J38">
        <v>3</v>
      </c>
      <c r="K38">
        <v>6</v>
      </c>
      <c r="L38">
        <v>7.5</v>
      </c>
      <c r="M38">
        <v>7.5</v>
      </c>
    </row>
    <row r="39" spans="1:13" x14ac:dyDescent="0.25">
      <c r="A39" s="7">
        <v>400</v>
      </c>
      <c r="B39" s="34"/>
      <c r="E39" s="7">
        <v>414</v>
      </c>
      <c r="F39" t="e">
        <v>#N/A</v>
      </c>
      <c r="G39" t="e">
        <v>#N/A</v>
      </c>
      <c r="H39" t="e">
        <v>#N/A</v>
      </c>
      <c r="I39">
        <v>9</v>
      </c>
      <c r="J39">
        <v>12</v>
      </c>
      <c r="K39" t="e">
        <v>#N/A</v>
      </c>
      <c r="L39">
        <v>7.5</v>
      </c>
      <c r="M39">
        <v>9</v>
      </c>
    </row>
    <row r="40" spans="1:13" x14ac:dyDescent="0.25">
      <c r="A40" s="7">
        <v>405</v>
      </c>
      <c r="B40" s="34"/>
      <c r="E40" s="7">
        <v>421</v>
      </c>
      <c r="F40">
        <v>9</v>
      </c>
      <c r="G40">
        <v>10.5</v>
      </c>
      <c r="H40">
        <v>10.5</v>
      </c>
      <c r="I40">
        <v>10.5</v>
      </c>
      <c r="J40">
        <v>12</v>
      </c>
      <c r="K40" t="e">
        <v>#N/A</v>
      </c>
      <c r="L40">
        <v>6</v>
      </c>
      <c r="M40">
        <v>10.5</v>
      </c>
    </row>
    <row r="41" spans="1:13" x14ac:dyDescent="0.25">
      <c r="A41" s="7">
        <v>410</v>
      </c>
      <c r="B41" s="34"/>
      <c r="E41" s="7">
        <v>423</v>
      </c>
      <c r="F41">
        <v>12</v>
      </c>
      <c r="G41">
        <v>12</v>
      </c>
      <c r="H41">
        <v>10.5</v>
      </c>
      <c r="I41">
        <v>9</v>
      </c>
      <c r="J41">
        <v>10.5</v>
      </c>
      <c r="K41" t="e">
        <v>#N/A</v>
      </c>
      <c r="L41">
        <v>10.5</v>
      </c>
      <c r="M41">
        <v>10.5</v>
      </c>
    </row>
    <row r="42" spans="1:13" x14ac:dyDescent="0.25">
      <c r="A42" s="7">
        <v>414</v>
      </c>
      <c r="B42" s="34"/>
      <c r="E42" s="7">
        <v>432</v>
      </c>
      <c r="F42">
        <v>7.5</v>
      </c>
      <c r="G42">
        <v>7.5</v>
      </c>
      <c r="H42" t="e">
        <v>#N/A</v>
      </c>
      <c r="I42">
        <v>9</v>
      </c>
      <c r="J42">
        <v>7.5</v>
      </c>
      <c r="K42" t="e">
        <v>#N/A</v>
      </c>
      <c r="L42">
        <v>7.5</v>
      </c>
      <c r="M42">
        <v>10.5</v>
      </c>
    </row>
    <row r="43" spans="1:13" x14ac:dyDescent="0.25">
      <c r="A43" s="7">
        <v>421</v>
      </c>
      <c r="B43" s="34"/>
      <c r="E43" s="7">
        <v>462</v>
      </c>
      <c r="F43">
        <v>3</v>
      </c>
      <c r="G43">
        <v>7.5</v>
      </c>
      <c r="H43" t="e">
        <v>#N/A</v>
      </c>
      <c r="I43">
        <v>7.5</v>
      </c>
      <c r="J43">
        <v>7.5</v>
      </c>
      <c r="K43" t="e">
        <v>#N/A</v>
      </c>
      <c r="L43">
        <v>6</v>
      </c>
      <c r="M43">
        <v>7.5</v>
      </c>
    </row>
    <row r="44" spans="1:13" x14ac:dyDescent="0.25">
      <c r="A44" s="7">
        <v>423</v>
      </c>
      <c r="B44" s="33" t="s">
        <v>647</v>
      </c>
      <c r="C44">
        <v>9</v>
      </c>
      <c r="E44" s="7">
        <v>491</v>
      </c>
      <c r="F44">
        <v>12</v>
      </c>
      <c r="G44">
        <v>12</v>
      </c>
      <c r="H44" t="e">
        <v>#N/A</v>
      </c>
      <c r="I44">
        <v>10.5</v>
      </c>
      <c r="J44">
        <v>9</v>
      </c>
      <c r="K44">
        <v>12</v>
      </c>
      <c r="L44">
        <v>12</v>
      </c>
      <c r="M44">
        <v>12</v>
      </c>
    </row>
    <row r="45" spans="1:13" x14ac:dyDescent="0.25">
      <c r="A45" s="7">
        <v>432</v>
      </c>
      <c r="B45" s="34"/>
      <c r="E45" s="7">
        <v>501</v>
      </c>
      <c r="F45">
        <v>12</v>
      </c>
      <c r="G45">
        <v>12</v>
      </c>
      <c r="H45">
        <v>9</v>
      </c>
      <c r="I45">
        <v>10.5</v>
      </c>
      <c r="J45">
        <v>9</v>
      </c>
      <c r="K45" t="e">
        <v>#N/A</v>
      </c>
      <c r="L45">
        <v>9</v>
      </c>
      <c r="M45">
        <v>10.5</v>
      </c>
    </row>
    <row r="46" spans="1:13" x14ac:dyDescent="0.25">
      <c r="A46" s="7">
        <v>462</v>
      </c>
      <c r="B46" s="34"/>
      <c r="E46" s="7">
        <v>511</v>
      </c>
      <c r="F46" t="e">
        <v>#N/A</v>
      </c>
      <c r="G46" t="e">
        <v>#N/A</v>
      </c>
      <c r="H46" t="e">
        <v>#N/A</v>
      </c>
      <c r="I46">
        <v>10.5</v>
      </c>
      <c r="J46">
        <v>9</v>
      </c>
      <c r="K46" t="e">
        <v>#N/A</v>
      </c>
      <c r="L46">
        <v>7.5</v>
      </c>
      <c r="M46">
        <v>7.5</v>
      </c>
    </row>
    <row r="47" spans="1:13" x14ac:dyDescent="0.25">
      <c r="A47" s="7">
        <v>491</v>
      </c>
      <c r="B47" s="34"/>
      <c r="E47" s="7">
        <v>524</v>
      </c>
      <c r="F47">
        <v>7.5</v>
      </c>
      <c r="G47">
        <v>7.5</v>
      </c>
      <c r="H47">
        <v>9</v>
      </c>
      <c r="I47">
        <v>10.5</v>
      </c>
      <c r="J47">
        <v>7.5</v>
      </c>
      <c r="K47" t="e">
        <v>#N/A</v>
      </c>
      <c r="L47">
        <v>7.5</v>
      </c>
      <c r="M47">
        <v>12</v>
      </c>
    </row>
    <row r="48" spans="1:13" x14ac:dyDescent="0.25">
      <c r="A48" s="7">
        <v>501</v>
      </c>
      <c r="B48" s="33" t="s">
        <v>647</v>
      </c>
      <c r="C48">
        <v>7.5</v>
      </c>
      <c r="E48" s="7">
        <v>536</v>
      </c>
      <c r="F48">
        <v>6</v>
      </c>
      <c r="G48">
        <v>10.5</v>
      </c>
      <c r="H48" t="e">
        <v>#N/A</v>
      </c>
      <c r="I48">
        <v>10.5</v>
      </c>
      <c r="J48">
        <v>10.5</v>
      </c>
      <c r="K48" t="e">
        <v>#N/A</v>
      </c>
      <c r="L48">
        <v>7.5</v>
      </c>
      <c r="M48">
        <v>10.5</v>
      </c>
    </row>
    <row r="49" spans="1:13" x14ac:dyDescent="0.25">
      <c r="A49" s="7">
        <v>511</v>
      </c>
      <c r="B49" s="34"/>
      <c r="E49" s="7">
        <v>554</v>
      </c>
      <c r="F49">
        <v>3</v>
      </c>
      <c r="G49">
        <v>7.5</v>
      </c>
      <c r="H49" t="e">
        <v>#N/A</v>
      </c>
      <c r="I49">
        <v>7.5</v>
      </c>
      <c r="J49">
        <v>7.5</v>
      </c>
      <c r="K49">
        <v>6</v>
      </c>
      <c r="L49">
        <v>0</v>
      </c>
      <c r="M49">
        <v>9</v>
      </c>
    </row>
    <row r="50" spans="1:13" x14ac:dyDescent="0.25">
      <c r="A50" s="7">
        <v>524</v>
      </c>
      <c r="B50" s="34"/>
      <c r="E50" s="7">
        <v>555</v>
      </c>
      <c r="F50" t="e">
        <v>#N/A</v>
      </c>
      <c r="G50" t="e">
        <v>#N/A</v>
      </c>
      <c r="H50" t="e">
        <v>#N/A</v>
      </c>
      <c r="I50">
        <v>7.5</v>
      </c>
      <c r="J50">
        <v>6</v>
      </c>
      <c r="K50">
        <v>6</v>
      </c>
      <c r="L50">
        <v>0</v>
      </c>
      <c r="M50">
        <v>7.5</v>
      </c>
    </row>
    <row r="51" spans="1:13" x14ac:dyDescent="0.25">
      <c r="A51" s="7">
        <v>536</v>
      </c>
      <c r="B51" s="34"/>
      <c r="E51" s="7">
        <v>580</v>
      </c>
      <c r="F51">
        <v>9</v>
      </c>
      <c r="G51">
        <v>10.5</v>
      </c>
      <c r="H51" t="e">
        <v>#N/A</v>
      </c>
      <c r="I51">
        <v>10.5</v>
      </c>
      <c r="J51">
        <v>9</v>
      </c>
      <c r="K51" t="e">
        <v>#N/A</v>
      </c>
      <c r="L51">
        <v>9</v>
      </c>
      <c r="M51">
        <v>12</v>
      </c>
    </row>
    <row r="52" spans="1:13" x14ac:dyDescent="0.25">
      <c r="A52" s="7">
        <v>554</v>
      </c>
      <c r="B52" s="34"/>
      <c r="E52" s="7">
        <v>610</v>
      </c>
      <c r="F52">
        <v>6</v>
      </c>
      <c r="G52">
        <v>9</v>
      </c>
      <c r="H52" t="e">
        <v>#N/A</v>
      </c>
      <c r="I52">
        <v>9</v>
      </c>
      <c r="J52">
        <v>10.5</v>
      </c>
      <c r="K52" t="e">
        <v>#N/A</v>
      </c>
      <c r="L52">
        <v>6</v>
      </c>
      <c r="M52">
        <v>10.5</v>
      </c>
    </row>
    <row r="53" spans="1:13" x14ac:dyDescent="0.25">
      <c r="A53" s="7">
        <v>555</v>
      </c>
      <c r="B53" s="34"/>
      <c r="E53" s="7">
        <v>612</v>
      </c>
      <c r="F53">
        <v>0</v>
      </c>
      <c r="G53">
        <v>6</v>
      </c>
      <c r="H53" t="e">
        <v>#N/A</v>
      </c>
      <c r="I53">
        <v>9</v>
      </c>
      <c r="J53">
        <v>7.5</v>
      </c>
      <c r="K53">
        <v>6</v>
      </c>
      <c r="L53">
        <v>6</v>
      </c>
      <c r="M53">
        <v>9</v>
      </c>
    </row>
    <row r="54" spans="1:13" x14ac:dyDescent="0.25">
      <c r="A54" s="7">
        <v>580</v>
      </c>
      <c r="B54" s="34"/>
      <c r="E54" s="7">
        <v>625</v>
      </c>
      <c r="F54">
        <v>3</v>
      </c>
      <c r="G54">
        <v>7.5</v>
      </c>
      <c r="H54">
        <v>9</v>
      </c>
      <c r="I54">
        <v>7.5</v>
      </c>
      <c r="J54">
        <v>9</v>
      </c>
      <c r="K54" t="e">
        <v>#N/A</v>
      </c>
      <c r="L54">
        <v>6</v>
      </c>
      <c r="M54">
        <v>9</v>
      </c>
    </row>
    <row r="55" spans="1:13" x14ac:dyDescent="0.25">
      <c r="A55" s="7">
        <v>610</v>
      </c>
      <c r="B55" s="34"/>
      <c r="E55" s="7">
        <v>638</v>
      </c>
      <c r="F55">
        <v>7.5</v>
      </c>
      <c r="G55">
        <v>10.5</v>
      </c>
      <c r="H55" t="e">
        <v>#N/A</v>
      </c>
      <c r="I55">
        <v>10.5</v>
      </c>
      <c r="J55">
        <v>7.5</v>
      </c>
      <c r="K55" t="e">
        <v>#N/A</v>
      </c>
      <c r="L55">
        <v>7.5</v>
      </c>
      <c r="M55">
        <v>10.5</v>
      </c>
    </row>
    <row r="56" spans="1:13" x14ac:dyDescent="0.25">
      <c r="A56" s="7">
        <v>612</v>
      </c>
      <c r="B56" s="34"/>
      <c r="E56" s="7">
        <v>643</v>
      </c>
      <c r="F56">
        <v>12</v>
      </c>
      <c r="G56">
        <v>12</v>
      </c>
      <c r="H56" t="e">
        <v>#N/A</v>
      </c>
      <c r="I56">
        <v>12</v>
      </c>
      <c r="J56">
        <v>12</v>
      </c>
      <c r="K56" t="e">
        <v>#N/A</v>
      </c>
      <c r="L56">
        <v>12</v>
      </c>
      <c r="M56">
        <v>12</v>
      </c>
    </row>
    <row r="57" spans="1:13" x14ac:dyDescent="0.25">
      <c r="A57" s="7">
        <v>625</v>
      </c>
      <c r="B57" s="34"/>
      <c r="E57" s="7">
        <v>644</v>
      </c>
      <c r="F57">
        <v>12</v>
      </c>
      <c r="G57">
        <v>12</v>
      </c>
      <c r="H57" t="e">
        <v>#N/A</v>
      </c>
      <c r="I57">
        <v>12</v>
      </c>
      <c r="J57">
        <v>12</v>
      </c>
      <c r="K57" t="e">
        <v>#N/A</v>
      </c>
      <c r="L57">
        <v>12</v>
      </c>
      <c r="M57">
        <v>12</v>
      </c>
    </row>
    <row r="58" spans="1:13" x14ac:dyDescent="0.25">
      <c r="A58" s="7">
        <v>638</v>
      </c>
      <c r="B58" s="34"/>
      <c r="E58" s="7">
        <v>658</v>
      </c>
      <c r="F58">
        <v>12</v>
      </c>
      <c r="G58">
        <v>12</v>
      </c>
      <c r="H58" t="e">
        <v>#N/A</v>
      </c>
      <c r="I58">
        <v>10.5</v>
      </c>
      <c r="J58">
        <v>9</v>
      </c>
      <c r="K58" t="e">
        <v>#N/A</v>
      </c>
      <c r="L58">
        <v>9</v>
      </c>
      <c r="M58">
        <v>10.5</v>
      </c>
    </row>
    <row r="59" spans="1:13" x14ac:dyDescent="0.25">
      <c r="A59" s="7">
        <v>643</v>
      </c>
      <c r="B59" s="34"/>
      <c r="E59" s="7">
        <v>676</v>
      </c>
      <c r="F59">
        <v>6</v>
      </c>
      <c r="G59">
        <v>7.5</v>
      </c>
      <c r="H59">
        <v>9</v>
      </c>
      <c r="I59">
        <v>9</v>
      </c>
      <c r="J59">
        <v>7.5</v>
      </c>
      <c r="K59" t="e">
        <v>#N/A</v>
      </c>
      <c r="L59">
        <v>7.5</v>
      </c>
      <c r="M59">
        <v>9</v>
      </c>
    </row>
    <row r="60" spans="1:13" x14ac:dyDescent="0.25">
      <c r="A60" s="7">
        <v>644</v>
      </c>
      <c r="B60" s="34"/>
      <c r="E60" s="7">
        <v>679</v>
      </c>
      <c r="F60">
        <v>9</v>
      </c>
      <c r="G60">
        <v>12</v>
      </c>
      <c r="H60">
        <v>12</v>
      </c>
      <c r="I60">
        <v>12</v>
      </c>
      <c r="J60">
        <v>12</v>
      </c>
      <c r="K60" t="e">
        <v>#N/A</v>
      </c>
      <c r="L60">
        <v>10.5</v>
      </c>
      <c r="M60">
        <v>10.5</v>
      </c>
    </row>
    <row r="61" spans="1:13" x14ac:dyDescent="0.25">
      <c r="A61" s="7">
        <v>658</v>
      </c>
      <c r="B61" s="34"/>
      <c r="E61" s="7">
        <v>701</v>
      </c>
      <c r="F61">
        <v>7.5</v>
      </c>
      <c r="G61">
        <v>9</v>
      </c>
      <c r="H61">
        <v>9</v>
      </c>
      <c r="I61">
        <v>9</v>
      </c>
      <c r="J61">
        <v>10.5</v>
      </c>
      <c r="K61" t="e">
        <v>#N/A</v>
      </c>
      <c r="L61">
        <v>7.5</v>
      </c>
      <c r="M61">
        <v>10.5</v>
      </c>
    </row>
    <row r="62" spans="1:13" x14ac:dyDescent="0.25">
      <c r="A62" s="7">
        <v>676</v>
      </c>
      <c r="B62" s="34"/>
      <c r="E62" s="7">
        <v>707</v>
      </c>
      <c r="F62">
        <v>9</v>
      </c>
      <c r="G62">
        <v>6</v>
      </c>
      <c r="H62" t="e">
        <v>#N/A</v>
      </c>
      <c r="I62">
        <v>7.5</v>
      </c>
      <c r="J62">
        <v>10.5</v>
      </c>
      <c r="K62" t="e">
        <v>#N/A</v>
      </c>
      <c r="L62">
        <v>7.5</v>
      </c>
      <c r="M62">
        <v>9</v>
      </c>
    </row>
    <row r="63" spans="1:13" x14ac:dyDescent="0.25">
      <c r="A63" s="7">
        <v>679</v>
      </c>
      <c r="B63" s="33" t="s">
        <v>647</v>
      </c>
      <c r="C63">
        <v>10.5</v>
      </c>
      <c r="E63" s="7">
        <v>713</v>
      </c>
      <c r="F63">
        <v>9</v>
      </c>
      <c r="G63">
        <v>9</v>
      </c>
      <c r="H63" t="e">
        <v>#N/A</v>
      </c>
      <c r="I63">
        <v>10.5</v>
      </c>
      <c r="J63">
        <v>6</v>
      </c>
      <c r="K63">
        <v>7.5</v>
      </c>
      <c r="L63">
        <v>9</v>
      </c>
      <c r="M63">
        <v>10.5</v>
      </c>
    </row>
    <row r="64" spans="1:13" x14ac:dyDescent="0.25">
      <c r="A64" s="7">
        <v>701</v>
      </c>
      <c r="B64" s="34"/>
      <c r="E64" s="7">
        <v>723</v>
      </c>
      <c r="F64">
        <v>12</v>
      </c>
      <c r="G64">
        <v>12</v>
      </c>
      <c r="H64" t="e">
        <v>#N/A</v>
      </c>
      <c r="I64">
        <v>12</v>
      </c>
      <c r="J64">
        <v>9</v>
      </c>
      <c r="K64" t="e">
        <v>#N/A</v>
      </c>
      <c r="L64">
        <v>9</v>
      </c>
      <c r="M64">
        <v>12</v>
      </c>
    </row>
    <row r="65" spans="1:13" x14ac:dyDescent="0.25">
      <c r="A65" s="7">
        <v>707</v>
      </c>
      <c r="B65" s="34"/>
      <c r="E65" s="7">
        <v>740</v>
      </c>
      <c r="F65">
        <v>9</v>
      </c>
      <c r="G65">
        <v>7.5</v>
      </c>
      <c r="H65" t="e">
        <v>#N/A</v>
      </c>
      <c r="I65">
        <v>12</v>
      </c>
      <c r="J65">
        <v>12</v>
      </c>
      <c r="K65" t="e">
        <v>#N/A</v>
      </c>
      <c r="L65">
        <v>9</v>
      </c>
      <c r="M65">
        <v>12</v>
      </c>
    </row>
    <row r="66" spans="1:13" x14ac:dyDescent="0.25">
      <c r="A66" s="7">
        <v>713</v>
      </c>
      <c r="B66" s="34"/>
      <c r="E66" s="7">
        <v>754</v>
      </c>
      <c r="F66">
        <v>10.5</v>
      </c>
      <c r="G66">
        <v>12</v>
      </c>
      <c r="H66" t="e">
        <v>#N/A</v>
      </c>
      <c r="I66">
        <v>10.5</v>
      </c>
      <c r="J66">
        <v>9</v>
      </c>
      <c r="K66">
        <v>9</v>
      </c>
      <c r="L66">
        <v>9</v>
      </c>
      <c r="M66">
        <v>10.5</v>
      </c>
    </row>
    <row r="67" spans="1:13" x14ac:dyDescent="0.25">
      <c r="A67" s="7">
        <v>723</v>
      </c>
      <c r="B67" s="34"/>
      <c r="E67" s="7">
        <v>763</v>
      </c>
      <c r="F67">
        <v>3</v>
      </c>
      <c r="G67">
        <v>6</v>
      </c>
      <c r="H67">
        <v>9</v>
      </c>
      <c r="I67">
        <v>7.5</v>
      </c>
      <c r="J67">
        <v>6</v>
      </c>
      <c r="K67" t="e">
        <v>#N/A</v>
      </c>
      <c r="L67">
        <v>7.5</v>
      </c>
      <c r="M67">
        <v>9</v>
      </c>
    </row>
    <row r="68" spans="1:13" x14ac:dyDescent="0.25">
      <c r="A68" s="7">
        <v>740</v>
      </c>
      <c r="B68" s="34"/>
      <c r="E68" s="7">
        <v>769</v>
      </c>
      <c r="F68">
        <v>10.5</v>
      </c>
      <c r="G68">
        <v>10.5</v>
      </c>
      <c r="H68">
        <v>12</v>
      </c>
      <c r="I68">
        <v>10.5</v>
      </c>
      <c r="J68">
        <v>12</v>
      </c>
      <c r="K68" t="e">
        <v>#N/A</v>
      </c>
      <c r="L68">
        <v>10.5</v>
      </c>
      <c r="M68">
        <v>10.5</v>
      </c>
    </row>
    <row r="69" spans="1:13" x14ac:dyDescent="0.25">
      <c r="A69" s="7">
        <v>754</v>
      </c>
      <c r="B69" s="34"/>
      <c r="E69" s="7">
        <v>770</v>
      </c>
      <c r="F69">
        <v>10.5</v>
      </c>
      <c r="G69">
        <v>12</v>
      </c>
      <c r="H69">
        <v>12</v>
      </c>
      <c r="I69">
        <v>10.5</v>
      </c>
      <c r="J69">
        <v>12</v>
      </c>
      <c r="K69" t="e">
        <v>#N/A</v>
      </c>
      <c r="L69">
        <v>9</v>
      </c>
      <c r="M69">
        <v>12</v>
      </c>
    </row>
    <row r="70" spans="1:13" x14ac:dyDescent="0.25">
      <c r="A70" s="7">
        <v>763</v>
      </c>
      <c r="B70" s="33" t="s">
        <v>647</v>
      </c>
      <c r="C70">
        <v>3</v>
      </c>
      <c r="E70" s="7">
        <v>773</v>
      </c>
      <c r="F70">
        <v>7.5</v>
      </c>
      <c r="G70">
        <v>7.5</v>
      </c>
      <c r="H70" t="e">
        <v>#N/A</v>
      </c>
      <c r="I70">
        <v>10.5</v>
      </c>
      <c r="J70">
        <v>9</v>
      </c>
      <c r="K70" t="e">
        <v>#N/A</v>
      </c>
      <c r="L70">
        <v>7.5</v>
      </c>
      <c r="M70">
        <v>10.5</v>
      </c>
    </row>
    <row r="71" spans="1:13" x14ac:dyDescent="0.25">
      <c r="A71" s="7">
        <v>769</v>
      </c>
      <c r="B71" s="33" t="s">
        <v>645</v>
      </c>
      <c r="C71">
        <v>10.5</v>
      </c>
      <c r="E71" s="7">
        <v>783</v>
      </c>
      <c r="F71">
        <v>6</v>
      </c>
      <c r="G71">
        <v>7.5</v>
      </c>
      <c r="H71" t="e">
        <v>#N/A</v>
      </c>
      <c r="I71">
        <v>10.5</v>
      </c>
      <c r="J71">
        <v>9</v>
      </c>
      <c r="K71" t="e">
        <v>#N/A</v>
      </c>
      <c r="L71">
        <v>7.5</v>
      </c>
      <c r="M71">
        <v>10.5</v>
      </c>
    </row>
    <row r="72" spans="1:13" x14ac:dyDescent="0.25">
      <c r="A72" s="7">
        <v>770</v>
      </c>
      <c r="B72" s="34"/>
      <c r="E72" s="7">
        <v>796</v>
      </c>
      <c r="F72">
        <v>6</v>
      </c>
      <c r="G72">
        <v>7.5</v>
      </c>
      <c r="H72" t="e">
        <v>#N/A</v>
      </c>
      <c r="I72">
        <v>10.5</v>
      </c>
      <c r="J72">
        <v>9</v>
      </c>
      <c r="K72" t="e">
        <v>#N/A</v>
      </c>
      <c r="L72">
        <v>7.5</v>
      </c>
      <c r="M72">
        <v>9</v>
      </c>
    </row>
    <row r="73" spans="1:13" x14ac:dyDescent="0.25">
      <c r="A73" s="7">
        <v>773</v>
      </c>
      <c r="B73" s="34"/>
      <c r="E73" s="7">
        <v>807</v>
      </c>
      <c r="F73">
        <v>7.5</v>
      </c>
      <c r="G73">
        <v>10.5</v>
      </c>
      <c r="H73" t="e">
        <v>#N/A</v>
      </c>
      <c r="I73">
        <v>9</v>
      </c>
      <c r="J73">
        <v>12</v>
      </c>
      <c r="K73" t="e">
        <v>#N/A</v>
      </c>
      <c r="L73">
        <v>7.5</v>
      </c>
      <c r="M73">
        <v>10.5</v>
      </c>
    </row>
    <row r="74" spans="1:13" x14ac:dyDescent="0.25">
      <c r="A74" s="7">
        <v>783</v>
      </c>
      <c r="B74" s="34"/>
      <c r="E74" s="7">
        <v>812</v>
      </c>
      <c r="F74">
        <v>6</v>
      </c>
      <c r="G74">
        <v>7.5</v>
      </c>
      <c r="H74" t="e">
        <v>#N/A</v>
      </c>
      <c r="I74">
        <v>10.5</v>
      </c>
      <c r="J74">
        <v>12</v>
      </c>
      <c r="K74" t="e">
        <v>#N/A</v>
      </c>
      <c r="L74">
        <v>7.5</v>
      </c>
      <c r="M74">
        <v>10.5</v>
      </c>
    </row>
    <row r="75" spans="1:13" x14ac:dyDescent="0.25">
      <c r="A75" s="7">
        <v>796</v>
      </c>
      <c r="B75" s="34"/>
      <c r="E75" s="7">
        <v>830</v>
      </c>
      <c r="F75">
        <v>3</v>
      </c>
      <c r="G75">
        <v>7.5</v>
      </c>
      <c r="H75" t="e">
        <v>#N/A</v>
      </c>
      <c r="I75">
        <v>9</v>
      </c>
      <c r="J75">
        <v>6</v>
      </c>
      <c r="K75" t="e">
        <v>#N/A</v>
      </c>
      <c r="L75">
        <v>6</v>
      </c>
      <c r="M75">
        <v>9</v>
      </c>
    </row>
    <row r="76" spans="1:13" x14ac:dyDescent="0.25">
      <c r="A76" s="7">
        <v>807</v>
      </c>
      <c r="B76" s="34"/>
      <c r="E76" s="7">
        <v>831</v>
      </c>
      <c r="F76">
        <v>9</v>
      </c>
      <c r="G76">
        <v>9</v>
      </c>
      <c r="H76" t="e">
        <v>#N/A</v>
      </c>
      <c r="I76">
        <v>10.5</v>
      </c>
      <c r="J76">
        <v>9</v>
      </c>
      <c r="K76">
        <v>9</v>
      </c>
      <c r="L76">
        <v>7.5</v>
      </c>
      <c r="M76">
        <v>9</v>
      </c>
    </row>
    <row r="77" spans="1:13" x14ac:dyDescent="0.25">
      <c r="A77" s="7">
        <v>812</v>
      </c>
      <c r="B77" s="34"/>
      <c r="E77" s="7">
        <v>833</v>
      </c>
      <c r="F77">
        <v>9</v>
      </c>
      <c r="G77">
        <v>10.5</v>
      </c>
      <c r="H77" t="e">
        <v>#N/A</v>
      </c>
      <c r="I77">
        <v>10.5</v>
      </c>
      <c r="J77">
        <v>7.5</v>
      </c>
      <c r="K77" t="e">
        <v>#N/A</v>
      </c>
      <c r="L77">
        <v>7.5</v>
      </c>
      <c r="M77">
        <v>10.5</v>
      </c>
    </row>
    <row r="78" spans="1:13" x14ac:dyDescent="0.25">
      <c r="A78" s="7">
        <v>830</v>
      </c>
      <c r="B78" s="34"/>
      <c r="E78" s="7">
        <v>841</v>
      </c>
      <c r="F78">
        <v>10.5</v>
      </c>
      <c r="G78">
        <v>12</v>
      </c>
      <c r="H78">
        <v>12</v>
      </c>
      <c r="I78">
        <v>9</v>
      </c>
      <c r="J78">
        <v>9</v>
      </c>
      <c r="K78" t="e">
        <v>#N/A</v>
      </c>
      <c r="L78">
        <v>10.5</v>
      </c>
      <c r="M78">
        <v>10.5</v>
      </c>
    </row>
    <row r="79" spans="1:13" x14ac:dyDescent="0.25">
      <c r="A79" s="7">
        <v>831</v>
      </c>
      <c r="B79" s="34"/>
      <c r="E79" s="7">
        <v>854</v>
      </c>
      <c r="F79">
        <v>6</v>
      </c>
      <c r="G79">
        <v>7.5</v>
      </c>
      <c r="H79">
        <v>9</v>
      </c>
      <c r="I79">
        <v>7.5</v>
      </c>
      <c r="J79">
        <v>10.5</v>
      </c>
      <c r="K79" t="e">
        <v>#N/A</v>
      </c>
      <c r="L79">
        <v>7.5</v>
      </c>
      <c r="M79">
        <v>9</v>
      </c>
    </row>
    <row r="80" spans="1:13" x14ac:dyDescent="0.25">
      <c r="A80" s="7">
        <v>833</v>
      </c>
      <c r="B80" s="34"/>
      <c r="E80" s="7">
        <v>855</v>
      </c>
      <c r="F80">
        <v>7.5</v>
      </c>
      <c r="G80">
        <v>9</v>
      </c>
      <c r="H80" t="e">
        <v>#N/A</v>
      </c>
      <c r="I80">
        <v>12</v>
      </c>
      <c r="J80">
        <v>10.5</v>
      </c>
      <c r="K80" t="e">
        <v>#N/A</v>
      </c>
      <c r="L80">
        <v>7.5</v>
      </c>
      <c r="M80">
        <v>9</v>
      </c>
    </row>
    <row r="81" spans="1:13" x14ac:dyDescent="0.25">
      <c r="A81" s="7">
        <v>841</v>
      </c>
      <c r="B81" s="33" t="s">
        <v>647</v>
      </c>
      <c r="C81">
        <v>9</v>
      </c>
      <c r="E81" s="7">
        <v>856</v>
      </c>
      <c r="F81">
        <v>7.5</v>
      </c>
      <c r="G81">
        <v>7.5</v>
      </c>
      <c r="H81">
        <v>12</v>
      </c>
      <c r="I81">
        <v>10.5</v>
      </c>
      <c r="J81">
        <v>10.5</v>
      </c>
      <c r="K81" t="e">
        <v>#N/A</v>
      </c>
      <c r="L81">
        <v>7.5</v>
      </c>
      <c r="M81">
        <v>10.5</v>
      </c>
    </row>
    <row r="82" spans="1:13" x14ac:dyDescent="0.25">
      <c r="A82" s="7">
        <v>854</v>
      </c>
      <c r="B82" s="34"/>
      <c r="E82" s="7">
        <v>863</v>
      </c>
      <c r="F82">
        <v>10.5</v>
      </c>
      <c r="G82">
        <v>10.5</v>
      </c>
      <c r="H82" t="e">
        <v>#N/A</v>
      </c>
      <c r="I82">
        <v>10.5</v>
      </c>
      <c r="J82">
        <v>12</v>
      </c>
      <c r="K82" t="e">
        <v>#N/A</v>
      </c>
      <c r="L82">
        <v>9</v>
      </c>
      <c r="M82">
        <v>12</v>
      </c>
    </row>
    <row r="83" spans="1:13" x14ac:dyDescent="0.25">
      <c r="A83" s="7">
        <v>855</v>
      </c>
      <c r="B83" s="34"/>
      <c r="E83" s="7">
        <v>874</v>
      </c>
      <c r="F83">
        <v>6</v>
      </c>
      <c r="G83">
        <v>10.5</v>
      </c>
      <c r="H83">
        <v>10.5</v>
      </c>
      <c r="I83">
        <v>10.5</v>
      </c>
      <c r="J83">
        <v>12</v>
      </c>
      <c r="K83" t="e">
        <v>#N/A</v>
      </c>
      <c r="L83">
        <v>9</v>
      </c>
      <c r="M83">
        <v>9</v>
      </c>
    </row>
    <row r="84" spans="1:13" x14ac:dyDescent="0.25">
      <c r="A84" s="7">
        <v>856</v>
      </c>
      <c r="B84" s="34"/>
      <c r="E84" s="7">
        <v>879</v>
      </c>
      <c r="F84">
        <v>9</v>
      </c>
      <c r="G84">
        <v>12</v>
      </c>
      <c r="H84" t="e">
        <v>#N/A</v>
      </c>
      <c r="I84">
        <v>12</v>
      </c>
      <c r="J84">
        <v>7.5</v>
      </c>
      <c r="K84" t="e">
        <v>#N/A</v>
      </c>
      <c r="L84">
        <v>7.5</v>
      </c>
      <c r="M84">
        <v>10.5</v>
      </c>
    </row>
    <row r="85" spans="1:13" x14ac:dyDescent="0.25">
      <c r="A85" s="7">
        <v>863</v>
      </c>
      <c r="B85" s="34"/>
      <c r="E85" s="7">
        <v>924</v>
      </c>
      <c r="F85">
        <v>12</v>
      </c>
      <c r="G85">
        <v>12</v>
      </c>
      <c r="H85">
        <v>12</v>
      </c>
      <c r="I85">
        <v>9</v>
      </c>
      <c r="J85">
        <v>9</v>
      </c>
      <c r="K85" t="e">
        <v>#N/A</v>
      </c>
      <c r="L85">
        <v>9</v>
      </c>
      <c r="M85">
        <v>10.5</v>
      </c>
    </row>
    <row r="86" spans="1:13" x14ac:dyDescent="0.25">
      <c r="A86" s="7">
        <v>874</v>
      </c>
      <c r="B86" s="33" t="s">
        <v>647</v>
      </c>
      <c r="C86">
        <v>12</v>
      </c>
      <c r="E86" s="7">
        <v>942</v>
      </c>
      <c r="F86">
        <v>6</v>
      </c>
      <c r="G86">
        <v>9</v>
      </c>
      <c r="H86" t="e">
        <v>#N/A</v>
      </c>
      <c r="I86">
        <v>10.5</v>
      </c>
      <c r="J86">
        <v>12</v>
      </c>
      <c r="K86" t="e">
        <v>#N/A</v>
      </c>
      <c r="L86">
        <v>6</v>
      </c>
      <c r="M86">
        <v>9</v>
      </c>
    </row>
    <row r="87" spans="1:13" x14ac:dyDescent="0.25">
      <c r="A87" s="7">
        <v>879</v>
      </c>
      <c r="B87" s="34"/>
      <c r="E87" s="7">
        <v>950</v>
      </c>
      <c r="F87">
        <v>3</v>
      </c>
      <c r="G87">
        <v>7.5</v>
      </c>
      <c r="H87" t="e">
        <v>#N/A</v>
      </c>
      <c r="I87">
        <v>9</v>
      </c>
      <c r="J87">
        <v>9</v>
      </c>
      <c r="K87" t="e">
        <v>#N/A</v>
      </c>
      <c r="L87">
        <v>7.5</v>
      </c>
      <c r="M87">
        <v>9</v>
      </c>
    </row>
    <row r="88" spans="1:13" x14ac:dyDescent="0.25">
      <c r="A88" s="7">
        <v>924</v>
      </c>
      <c r="B88" s="34"/>
      <c r="E88" s="7">
        <v>972</v>
      </c>
      <c r="F88" t="e">
        <v>#N/A</v>
      </c>
      <c r="G88" t="e">
        <v>#N/A</v>
      </c>
      <c r="H88" t="e">
        <v>#N/A</v>
      </c>
      <c r="I88">
        <v>10.5</v>
      </c>
      <c r="J88" t="e">
        <v>#N/A</v>
      </c>
      <c r="K88" t="e">
        <v>#N/A</v>
      </c>
      <c r="L88">
        <v>7.5</v>
      </c>
      <c r="M88">
        <v>9</v>
      </c>
    </row>
    <row r="89" spans="1:13" x14ac:dyDescent="0.25">
      <c r="A89" s="7">
        <v>942</v>
      </c>
      <c r="B89" s="34"/>
      <c r="E89" s="7">
        <v>982</v>
      </c>
      <c r="F89">
        <v>7.5</v>
      </c>
      <c r="G89">
        <v>7.5</v>
      </c>
      <c r="H89" t="e">
        <v>#N/A</v>
      </c>
      <c r="I89">
        <v>9</v>
      </c>
      <c r="J89">
        <v>12</v>
      </c>
      <c r="K89" t="e">
        <v>#N/A</v>
      </c>
      <c r="L89">
        <v>7.5</v>
      </c>
      <c r="M89">
        <v>10.5</v>
      </c>
    </row>
    <row r="90" spans="1:13" x14ac:dyDescent="0.25">
      <c r="A90" s="7">
        <v>950</v>
      </c>
      <c r="B90" s="34"/>
    </row>
    <row r="91" spans="1:13" x14ac:dyDescent="0.25">
      <c r="A91" s="7">
        <v>972</v>
      </c>
      <c r="B91" s="34"/>
    </row>
    <row r="92" spans="1:13" x14ac:dyDescent="0.25">
      <c r="A92" s="7">
        <v>982</v>
      </c>
      <c r="B92" s="34"/>
    </row>
    <row r="93" spans="1:13" x14ac:dyDescent="0.25">
      <c r="A93" s="7">
        <v>19</v>
      </c>
      <c r="B93" s="33" t="s">
        <v>643</v>
      </c>
      <c r="C93" s="4">
        <v>10.5</v>
      </c>
    </row>
    <row r="94" spans="1:13" x14ac:dyDescent="0.25">
      <c r="A94" s="7">
        <v>33</v>
      </c>
      <c r="B94" s="33" t="s">
        <v>645</v>
      </c>
      <c r="C94" s="4">
        <v>6</v>
      </c>
    </row>
    <row r="95" spans="1:13" x14ac:dyDescent="0.25">
      <c r="A95" s="7">
        <v>36</v>
      </c>
      <c r="B95" s="33" t="s">
        <v>643</v>
      </c>
      <c r="C95" s="4">
        <v>7.5</v>
      </c>
    </row>
    <row r="96" spans="1:13" x14ac:dyDescent="0.25">
      <c r="A96" s="7">
        <v>39</v>
      </c>
      <c r="B96" s="33" t="s">
        <v>643</v>
      </c>
      <c r="C96" s="4">
        <v>9</v>
      </c>
    </row>
    <row r="97" spans="1:3" x14ac:dyDescent="0.25">
      <c r="A97" s="7">
        <v>62</v>
      </c>
      <c r="B97" s="33" t="s">
        <v>643</v>
      </c>
      <c r="C97" s="4">
        <v>10.5</v>
      </c>
    </row>
    <row r="98" spans="1:3" x14ac:dyDescent="0.25">
      <c r="A98" s="7">
        <v>64</v>
      </c>
      <c r="B98" s="33" t="s">
        <v>643</v>
      </c>
      <c r="C98" s="4">
        <v>10.5</v>
      </c>
    </row>
    <row r="99" spans="1:3" x14ac:dyDescent="0.25">
      <c r="A99" s="7">
        <v>80</v>
      </c>
      <c r="B99" s="33" t="s">
        <v>646</v>
      </c>
      <c r="C99" s="4">
        <v>7.5</v>
      </c>
    </row>
    <row r="100" spans="1:3" x14ac:dyDescent="0.25">
      <c r="A100" s="7">
        <v>90</v>
      </c>
      <c r="B100" s="33" t="s">
        <v>644</v>
      </c>
      <c r="C100" s="4">
        <v>12</v>
      </c>
    </row>
    <row r="101" spans="1:3" x14ac:dyDescent="0.25">
      <c r="A101" s="7">
        <v>92</v>
      </c>
      <c r="B101" s="33" t="s">
        <v>643</v>
      </c>
      <c r="C101" s="4">
        <v>7.5</v>
      </c>
    </row>
    <row r="102" spans="1:3" x14ac:dyDescent="0.25">
      <c r="A102" s="7">
        <v>129</v>
      </c>
      <c r="B102" s="33" t="s">
        <v>643</v>
      </c>
      <c r="C102" s="4">
        <v>9</v>
      </c>
    </row>
    <row r="103" spans="1:3" x14ac:dyDescent="0.25">
      <c r="A103" s="7">
        <v>138</v>
      </c>
      <c r="B103" s="34"/>
      <c r="C103" s="5"/>
    </row>
    <row r="104" spans="1:3" x14ac:dyDescent="0.25">
      <c r="A104" s="7">
        <v>145</v>
      </c>
      <c r="B104" s="33" t="s">
        <v>647</v>
      </c>
      <c r="C104" s="4">
        <v>10.5</v>
      </c>
    </row>
    <row r="105" spans="1:3" x14ac:dyDescent="0.25">
      <c r="A105" s="7">
        <v>149</v>
      </c>
      <c r="B105" s="33" t="s">
        <v>643</v>
      </c>
      <c r="C105" s="4">
        <v>7.5</v>
      </c>
    </row>
    <row r="106" spans="1:3" x14ac:dyDescent="0.25">
      <c r="A106" s="7">
        <v>152</v>
      </c>
      <c r="B106" s="33" t="s">
        <v>647</v>
      </c>
      <c r="C106" s="4">
        <v>6</v>
      </c>
    </row>
    <row r="107" spans="1:3" x14ac:dyDescent="0.25">
      <c r="A107" s="7">
        <v>158</v>
      </c>
      <c r="B107" s="33" t="s">
        <v>645</v>
      </c>
      <c r="C107" s="4">
        <v>10.5</v>
      </c>
    </row>
    <row r="108" spans="1:3" x14ac:dyDescent="0.25">
      <c r="A108" s="7">
        <v>163</v>
      </c>
      <c r="B108" s="34"/>
      <c r="C108" s="5"/>
    </row>
    <row r="109" spans="1:3" x14ac:dyDescent="0.25">
      <c r="A109" s="7">
        <v>166</v>
      </c>
      <c r="B109" s="33" t="s">
        <v>647</v>
      </c>
      <c r="C109" s="4">
        <v>9</v>
      </c>
    </row>
    <row r="110" spans="1:3" x14ac:dyDescent="0.25">
      <c r="A110" s="7">
        <v>169</v>
      </c>
      <c r="B110" s="33" t="s">
        <v>647</v>
      </c>
      <c r="C110" s="4">
        <v>10.5</v>
      </c>
    </row>
    <row r="111" spans="1:3" x14ac:dyDescent="0.25">
      <c r="A111" s="7">
        <v>176</v>
      </c>
      <c r="B111" s="33" t="s">
        <v>643</v>
      </c>
      <c r="C111" s="4">
        <v>9</v>
      </c>
    </row>
    <row r="112" spans="1:3" x14ac:dyDescent="0.25">
      <c r="A112" s="7">
        <v>192</v>
      </c>
      <c r="B112" s="33" t="s">
        <v>643</v>
      </c>
      <c r="C112" s="4">
        <v>9</v>
      </c>
    </row>
    <row r="113" spans="1:3" x14ac:dyDescent="0.25">
      <c r="A113" s="7">
        <v>213</v>
      </c>
      <c r="B113" s="33" t="s">
        <v>647</v>
      </c>
      <c r="C113" s="4">
        <v>7.5</v>
      </c>
    </row>
    <row r="114" spans="1:3" x14ac:dyDescent="0.25">
      <c r="A114" s="7">
        <v>235</v>
      </c>
      <c r="B114" s="33" t="s">
        <v>643</v>
      </c>
      <c r="C114" s="4">
        <v>10.5</v>
      </c>
    </row>
    <row r="115" spans="1:3" x14ac:dyDescent="0.25">
      <c r="A115" s="7">
        <v>250</v>
      </c>
      <c r="B115" s="33" t="s">
        <v>644</v>
      </c>
      <c r="C115" s="4">
        <v>12</v>
      </c>
    </row>
    <row r="116" spans="1:3" x14ac:dyDescent="0.25">
      <c r="A116" s="7">
        <v>257</v>
      </c>
      <c r="B116" s="33" t="s">
        <v>647</v>
      </c>
      <c r="C116" s="4">
        <v>12</v>
      </c>
    </row>
    <row r="117" spans="1:3" x14ac:dyDescent="0.25">
      <c r="A117" s="7">
        <v>258</v>
      </c>
      <c r="B117" s="33" t="s">
        <v>645</v>
      </c>
      <c r="C117" s="4">
        <v>7.5</v>
      </c>
    </row>
    <row r="118" spans="1:3" x14ac:dyDescent="0.25">
      <c r="A118" s="7">
        <v>259</v>
      </c>
      <c r="B118" s="33" t="s">
        <v>643</v>
      </c>
      <c r="C118" s="4">
        <v>10.5</v>
      </c>
    </row>
    <row r="119" spans="1:3" x14ac:dyDescent="0.25">
      <c r="A119" s="7">
        <v>268</v>
      </c>
      <c r="B119" s="33" t="s">
        <v>643</v>
      </c>
      <c r="C119" s="4">
        <v>9</v>
      </c>
    </row>
    <row r="120" spans="1:3" x14ac:dyDescent="0.25">
      <c r="A120" s="7">
        <v>272</v>
      </c>
      <c r="B120" s="33" t="s">
        <v>645</v>
      </c>
      <c r="C120" s="4">
        <v>9</v>
      </c>
    </row>
    <row r="121" spans="1:3" x14ac:dyDescent="0.25">
      <c r="A121" s="7">
        <v>287</v>
      </c>
      <c r="B121" s="33" t="s">
        <v>643</v>
      </c>
      <c r="C121" s="4">
        <v>12</v>
      </c>
    </row>
    <row r="122" spans="1:3" x14ac:dyDescent="0.25">
      <c r="A122" s="7">
        <v>320</v>
      </c>
      <c r="B122" s="33" t="s">
        <v>647</v>
      </c>
      <c r="C122" s="4">
        <v>6</v>
      </c>
    </row>
    <row r="123" spans="1:3" x14ac:dyDescent="0.25">
      <c r="A123" s="7">
        <v>329</v>
      </c>
      <c r="B123" s="34"/>
      <c r="C123" s="5"/>
    </row>
    <row r="124" spans="1:3" x14ac:dyDescent="0.25">
      <c r="A124" s="7">
        <v>334</v>
      </c>
      <c r="B124" s="33" t="s">
        <v>647</v>
      </c>
      <c r="C124" s="4">
        <v>7.5</v>
      </c>
    </row>
    <row r="125" spans="1:3" x14ac:dyDescent="0.25">
      <c r="A125" s="7">
        <v>369</v>
      </c>
      <c r="B125" s="33" t="s">
        <v>643</v>
      </c>
      <c r="C125" s="4">
        <v>10.5</v>
      </c>
    </row>
    <row r="126" spans="1:3" x14ac:dyDescent="0.25">
      <c r="A126" s="7">
        <v>396</v>
      </c>
      <c r="B126" s="33" t="s">
        <v>645</v>
      </c>
      <c r="C126" s="4">
        <v>9</v>
      </c>
    </row>
    <row r="127" spans="1:3" x14ac:dyDescent="0.25">
      <c r="A127" s="7">
        <v>400</v>
      </c>
      <c r="B127" s="33" t="s">
        <v>643</v>
      </c>
      <c r="C127" s="4">
        <v>7.5</v>
      </c>
    </row>
    <row r="128" spans="1:3" x14ac:dyDescent="0.25">
      <c r="A128" s="7">
        <v>405</v>
      </c>
      <c r="B128" s="33" t="s">
        <v>643</v>
      </c>
      <c r="C128" s="4">
        <v>7.5</v>
      </c>
    </row>
    <row r="129" spans="1:3" x14ac:dyDescent="0.25">
      <c r="A129" s="7">
        <v>410</v>
      </c>
      <c r="B129" s="33" t="s">
        <v>643</v>
      </c>
      <c r="C129" s="4">
        <v>7.5</v>
      </c>
    </row>
    <row r="130" spans="1:3" x14ac:dyDescent="0.25">
      <c r="A130" s="7">
        <v>414</v>
      </c>
      <c r="B130" s="33" t="s">
        <v>643</v>
      </c>
      <c r="C130" s="4">
        <v>9</v>
      </c>
    </row>
    <row r="131" spans="1:3" x14ac:dyDescent="0.25">
      <c r="A131" s="7">
        <v>421</v>
      </c>
      <c r="B131" s="33" t="s">
        <v>643</v>
      </c>
      <c r="C131" s="4">
        <v>10.5</v>
      </c>
    </row>
    <row r="132" spans="1:3" x14ac:dyDescent="0.25">
      <c r="A132" s="7">
        <v>423</v>
      </c>
      <c r="B132" s="33" t="s">
        <v>643</v>
      </c>
      <c r="C132" s="4">
        <v>9</v>
      </c>
    </row>
    <row r="133" spans="1:3" x14ac:dyDescent="0.25">
      <c r="A133" s="7">
        <v>432</v>
      </c>
      <c r="B133" s="33" t="s">
        <v>647</v>
      </c>
      <c r="C133" s="4">
        <v>6</v>
      </c>
    </row>
    <row r="134" spans="1:3" x14ac:dyDescent="0.25">
      <c r="A134" s="7">
        <v>462</v>
      </c>
      <c r="B134" s="34"/>
      <c r="C134" s="5"/>
    </row>
    <row r="135" spans="1:3" x14ac:dyDescent="0.25">
      <c r="A135" s="7">
        <v>491</v>
      </c>
      <c r="B135" s="33" t="s">
        <v>643</v>
      </c>
      <c r="C135" s="4">
        <v>10.5</v>
      </c>
    </row>
    <row r="136" spans="1:3" x14ac:dyDescent="0.25">
      <c r="A136" s="7">
        <v>501</v>
      </c>
      <c r="B136" s="33" t="s">
        <v>643</v>
      </c>
      <c r="C136" s="4">
        <v>10.5</v>
      </c>
    </row>
    <row r="137" spans="1:3" x14ac:dyDescent="0.25">
      <c r="A137" s="7">
        <v>511</v>
      </c>
      <c r="B137" s="33" t="s">
        <v>643</v>
      </c>
      <c r="C137" s="4">
        <v>10.5</v>
      </c>
    </row>
    <row r="138" spans="1:3" x14ac:dyDescent="0.25">
      <c r="A138" s="7">
        <v>524</v>
      </c>
      <c r="B138" s="33" t="s">
        <v>643</v>
      </c>
      <c r="C138" s="4">
        <v>10.5</v>
      </c>
    </row>
    <row r="139" spans="1:3" x14ac:dyDescent="0.25">
      <c r="A139" s="7">
        <v>536</v>
      </c>
      <c r="B139" s="33" t="s">
        <v>647</v>
      </c>
      <c r="C139" s="4">
        <v>10.5</v>
      </c>
    </row>
    <row r="140" spans="1:3" x14ac:dyDescent="0.25">
      <c r="A140" s="7">
        <v>554</v>
      </c>
      <c r="B140" s="33" t="s">
        <v>643</v>
      </c>
      <c r="C140" s="4">
        <v>7.5</v>
      </c>
    </row>
    <row r="141" spans="1:3" x14ac:dyDescent="0.25">
      <c r="A141" s="7">
        <v>555</v>
      </c>
      <c r="B141" s="34"/>
      <c r="C141" s="5"/>
    </row>
    <row r="142" spans="1:3" x14ac:dyDescent="0.25">
      <c r="A142" s="7">
        <v>580</v>
      </c>
      <c r="B142" s="33" t="s">
        <v>647</v>
      </c>
      <c r="C142" s="4">
        <v>9</v>
      </c>
    </row>
    <row r="143" spans="1:3" x14ac:dyDescent="0.25">
      <c r="A143" s="7">
        <v>610</v>
      </c>
      <c r="B143" s="33" t="s">
        <v>645</v>
      </c>
      <c r="C143" s="4">
        <v>9</v>
      </c>
    </row>
    <row r="144" spans="1:3" x14ac:dyDescent="0.25">
      <c r="A144" s="7">
        <v>612</v>
      </c>
      <c r="B144" s="33" t="s">
        <v>643</v>
      </c>
      <c r="C144" s="4">
        <v>9</v>
      </c>
    </row>
    <row r="145" spans="1:3" x14ac:dyDescent="0.25">
      <c r="A145" s="7">
        <v>625</v>
      </c>
      <c r="B145" s="33" t="s">
        <v>643</v>
      </c>
      <c r="C145" s="4">
        <v>7.5</v>
      </c>
    </row>
    <row r="146" spans="1:3" x14ac:dyDescent="0.25">
      <c r="A146" s="7">
        <v>638</v>
      </c>
      <c r="B146" s="33" t="s">
        <v>647</v>
      </c>
      <c r="C146" s="4">
        <v>9</v>
      </c>
    </row>
    <row r="147" spans="1:3" x14ac:dyDescent="0.25">
      <c r="A147" s="7">
        <v>643</v>
      </c>
      <c r="B147" s="33" t="s">
        <v>647</v>
      </c>
      <c r="C147" s="4">
        <v>12</v>
      </c>
    </row>
    <row r="148" spans="1:3" x14ac:dyDescent="0.25">
      <c r="A148" s="7">
        <v>644</v>
      </c>
      <c r="B148" s="33" t="s">
        <v>646</v>
      </c>
      <c r="C148" s="4">
        <v>12</v>
      </c>
    </row>
    <row r="149" spans="1:3" x14ac:dyDescent="0.25">
      <c r="A149" s="7">
        <v>658</v>
      </c>
      <c r="B149" s="33" t="s">
        <v>647</v>
      </c>
      <c r="C149" s="4">
        <v>7.5</v>
      </c>
    </row>
    <row r="150" spans="1:3" x14ac:dyDescent="0.25">
      <c r="A150" s="7">
        <v>676</v>
      </c>
      <c r="B150" s="33" t="s">
        <v>643</v>
      </c>
      <c r="C150" s="4">
        <v>9</v>
      </c>
    </row>
    <row r="151" spans="1:3" x14ac:dyDescent="0.25">
      <c r="A151" s="7">
        <v>679</v>
      </c>
      <c r="B151" s="33" t="s">
        <v>643</v>
      </c>
      <c r="C151" s="4">
        <v>12</v>
      </c>
    </row>
    <row r="152" spans="1:3" x14ac:dyDescent="0.25">
      <c r="A152" s="7">
        <v>701</v>
      </c>
      <c r="B152" s="33" t="s">
        <v>643</v>
      </c>
      <c r="C152" s="4">
        <v>9</v>
      </c>
    </row>
    <row r="153" spans="1:3" x14ac:dyDescent="0.25">
      <c r="A153" s="7">
        <v>707</v>
      </c>
      <c r="B153" s="33" t="s">
        <v>647</v>
      </c>
      <c r="C153" s="4">
        <v>7.5</v>
      </c>
    </row>
    <row r="154" spans="1:3" x14ac:dyDescent="0.25">
      <c r="A154" s="7">
        <v>713</v>
      </c>
      <c r="B154" s="33" t="s">
        <v>643</v>
      </c>
      <c r="C154" s="4">
        <v>10.5</v>
      </c>
    </row>
    <row r="155" spans="1:3" x14ac:dyDescent="0.25">
      <c r="A155" s="7">
        <v>723</v>
      </c>
      <c r="B155" s="33" t="s">
        <v>647</v>
      </c>
      <c r="C155" s="4">
        <v>12</v>
      </c>
    </row>
    <row r="156" spans="1:3" x14ac:dyDescent="0.25">
      <c r="A156" s="7">
        <v>740</v>
      </c>
      <c r="B156" s="33" t="s">
        <v>646</v>
      </c>
      <c r="C156" s="4">
        <v>10.5</v>
      </c>
    </row>
    <row r="157" spans="1:3" x14ac:dyDescent="0.25">
      <c r="A157" s="7">
        <v>754</v>
      </c>
      <c r="B157" s="33" t="s">
        <v>643</v>
      </c>
      <c r="C157" s="4">
        <v>10.5</v>
      </c>
    </row>
    <row r="158" spans="1:3" x14ac:dyDescent="0.25">
      <c r="A158" s="7">
        <v>763</v>
      </c>
      <c r="B158" s="33" t="s">
        <v>643</v>
      </c>
      <c r="C158" s="4">
        <v>7.5</v>
      </c>
    </row>
    <row r="159" spans="1:3" x14ac:dyDescent="0.25">
      <c r="A159" s="7">
        <v>769</v>
      </c>
      <c r="B159" s="33" t="s">
        <v>643</v>
      </c>
      <c r="C159" s="4">
        <v>10.5</v>
      </c>
    </row>
    <row r="160" spans="1:3" x14ac:dyDescent="0.25">
      <c r="A160" s="7">
        <v>770</v>
      </c>
      <c r="B160" s="33" t="s">
        <v>643</v>
      </c>
      <c r="C160" s="4">
        <v>10.5</v>
      </c>
    </row>
    <row r="161" spans="1:3" x14ac:dyDescent="0.25">
      <c r="A161" s="7">
        <v>773</v>
      </c>
      <c r="B161" s="33" t="s">
        <v>643</v>
      </c>
      <c r="C161" s="4">
        <v>10.5</v>
      </c>
    </row>
    <row r="162" spans="1:3" x14ac:dyDescent="0.25">
      <c r="A162" s="7">
        <v>783</v>
      </c>
      <c r="B162" s="33" t="s">
        <v>646</v>
      </c>
      <c r="C162" s="4">
        <v>10.5</v>
      </c>
    </row>
    <row r="163" spans="1:3" x14ac:dyDescent="0.25">
      <c r="A163" s="7">
        <v>796</v>
      </c>
      <c r="B163" s="34"/>
      <c r="C163" s="5"/>
    </row>
    <row r="164" spans="1:3" x14ac:dyDescent="0.25">
      <c r="A164" s="7">
        <v>807</v>
      </c>
      <c r="B164" s="33" t="s">
        <v>645</v>
      </c>
      <c r="C164" s="4">
        <v>7.5</v>
      </c>
    </row>
    <row r="165" spans="1:3" x14ac:dyDescent="0.25">
      <c r="A165" s="7">
        <v>812</v>
      </c>
      <c r="B165" s="33" t="s">
        <v>643</v>
      </c>
      <c r="C165" s="4">
        <v>10.5</v>
      </c>
    </row>
    <row r="166" spans="1:3" x14ac:dyDescent="0.25">
      <c r="A166" s="7">
        <v>830</v>
      </c>
      <c r="B166" s="33" t="s">
        <v>643</v>
      </c>
      <c r="C166" s="4">
        <v>9</v>
      </c>
    </row>
    <row r="167" spans="1:3" x14ac:dyDescent="0.25">
      <c r="A167" s="7">
        <v>831</v>
      </c>
      <c r="B167" s="33" t="s">
        <v>643</v>
      </c>
      <c r="C167" s="4">
        <v>10.5</v>
      </c>
    </row>
    <row r="168" spans="1:3" x14ac:dyDescent="0.25">
      <c r="A168" s="7">
        <v>833</v>
      </c>
      <c r="B168" s="33" t="s">
        <v>643</v>
      </c>
      <c r="C168" s="4">
        <v>10.5</v>
      </c>
    </row>
    <row r="169" spans="1:3" x14ac:dyDescent="0.25">
      <c r="A169" s="7">
        <v>841</v>
      </c>
      <c r="B169" s="33" t="s">
        <v>643</v>
      </c>
      <c r="C169" s="4">
        <v>9</v>
      </c>
    </row>
    <row r="170" spans="1:3" x14ac:dyDescent="0.25">
      <c r="A170" s="7">
        <v>854</v>
      </c>
      <c r="B170" s="33" t="s">
        <v>643</v>
      </c>
      <c r="C170" s="4">
        <v>7.5</v>
      </c>
    </row>
    <row r="171" spans="1:3" x14ac:dyDescent="0.25">
      <c r="A171" s="7">
        <v>855</v>
      </c>
      <c r="B171" s="33" t="s">
        <v>645</v>
      </c>
      <c r="C171" s="4">
        <v>9</v>
      </c>
    </row>
    <row r="172" spans="1:3" x14ac:dyDescent="0.25">
      <c r="A172" s="7">
        <v>856</v>
      </c>
      <c r="B172" s="33" t="s">
        <v>643</v>
      </c>
      <c r="C172" s="4">
        <v>10.5</v>
      </c>
    </row>
    <row r="173" spans="1:3" x14ac:dyDescent="0.25">
      <c r="A173" s="7">
        <v>863</v>
      </c>
      <c r="B173" s="33" t="s">
        <v>647</v>
      </c>
      <c r="C173" s="4">
        <v>12</v>
      </c>
    </row>
    <row r="174" spans="1:3" x14ac:dyDescent="0.25">
      <c r="A174" s="7">
        <v>874</v>
      </c>
      <c r="B174" s="33" t="s">
        <v>643</v>
      </c>
      <c r="C174" s="4">
        <v>10.5</v>
      </c>
    </row>
    <row r="175" spans="1:3" x14ac:dyDescent="0.25">
      <c r="A175" s="7">
        <v>879</v>
      </c>
      <c r="B175" s="33" t="s">
        <v>647</v>
      </c>
      <c r="C175" s="4">
        <v>12</v>
      </c>
    </row>
    <row r="176" spans="1:3" x14ac:dyDescent="0.25">
      <c r="A176" s="7">
        <v>924</v>
      </c>
      <c r="B176" s="33" t="s">
        <v>643</v>
      </c>
      <c r="C176" s="4">
        <v>9</v>
      </c>
    </row>
    <row r="177" spans="1:3" x14ac:dyDescent="0.25">
      <c r="A177" s="7">
        <v>942</v>
      </c>
      <c r="B177" s="33" t="s">
        <v>643</v>
      </c>
      <c r="C177" s="4">
        <v>10.5</v>
      </c>
    </row>
    <row r="178" spans="1:3" x14ac:dyDescent="0.25">
      <c r="A178" s="7">
        <v>950</v>
      </c>
      <c r="B178" s="33" t="s">
        <v>643</v>
      </c>
      <c r="C178" s="4">
        <v>9</v>
      </c>
    </row>
    <row r="179" spans="1:3" x14ac:dyDescent="0.25">
      <c r="A179" s="7">
        <v>972</v>
      </c>
      <c r="B179" s="34"/>
      <c r="C179" s="5"/>
    </row>
    <row r="180" spans="1:3" x14ac:dyDescent="0.25">
      <c r="A180" s="7">
        <v>982</v>
      </c>
      <c r="B180" s="33" t="s">
        <v>645</v>
      </c>
      <c r="C180" s="4">
        <v>6</v>
      </c>
    </row>
    <row r="181" spans="1:3" x14ac:dyDescent="0.25">
      <c r="A181" s="7">
        <v>36</v>
      </c>
      <c r="B181" s="33" t="s">
        <v>641</v>
      </c>
      <c r="C181" s="4">
        <v>9</v>
      </c>
    </row>
    <row r="182" spans="1:3" x14ac:dyDescent="0.25">
      <c r="A182" s="7">
        <v>39</v>
      </c>
      <c r="B182" s="33" t="s">
        <v>641</v>
      </c>
      <c r="C182" s="4">
        <v>9</v>
      </c>
    </row>
    <row r="183" spans="1:3" x14ac:dyDescent="0.25">
      <c r="A183" s="7">
        <v>62</v>
      </c>
      <c r="B183" s="33" t="s">
        <v>641</v>
      </c>
      <c r="C183" s="4">
        <v>9</v>
      </c>
    </row>
    <row r="184" spans="1:3" x14ac:dyDescent="0.25">
      <c r="A184" s="7">
        <v>64</v>
      </c>
      <c r="B184" s="33" t="s">
        <v>641</v>
      </c>
      <c r="C184" s="4">
        <v>9</v>
      </c>
    </row>
    <row r="185" spans="1:3" x14ac:dyDescent="0.25">
      <c r="A185" s="7">
        <v>80</v>
      </c>
      <c r="B185" s="33" t="s">
        <v>643</v>
      </c>
      <c r="C185" s="4">
        <v>10.5</v>
      </c>
    </row>
    <row r="186" spans="1:3" x14ac:dyDescent="0.25">
      <c r="A186" s="7">
        <v>90</v>
      </c>
      <c r="B186" s="33" t="s">
        <v>641</v>
      </c>
      <c r="C186" s="4">
        <v>9</v>
      </c>
    </row>
    <row r="187" spans="1:3" x14ac:dyDescent="0.25">
      <c r="A187" s="7">
        <v>92</v>
      </c>
      <c r="B187" s="33" t="s">
        <v>644</v>
      </c>
      <c r="C187" s="4">
        <v>7.5</v>
      </c>
    </row>
    <row r="188" spans="1:3" x14ac:dyDescent="0.25">
      <c r="A188" s="7">
        <v>129</v>
      </c>
      <c r="B188" s="33" t="s">
        <v>641</v>
      </c>
      <c r="C188" s="4">
        <v>10.5</v>
      </c>
    </row>
    <row r="189" spans="1:3" x14ac:dyDescent="0.25">
      <c r="A189" s="7">
        <v>138</v>
      </c>
      <c r="B189" s="34"/>
      <c r="C189" s="5"/>
    </row>
    <row r="190" spans="1:3" x14ac:dyDescent="0.25">
      <c r="A190" s="7">
        <v>145</v>
      </c>
      <c r="B190" s="33" t="s">
        <v>643</v>
      </c>
      <c r="C190" s="4">
        <v>10.5</v>
      </c>
    </row>
    <row r="191" spans="1:3" x14ac:dyDescent="0.25">
      <c r="A191" s="7">
        <v>149</v>
      </c>
      <c r="B191" s="33" t="s">
        <v>641</v>
      </c>
      <c r="C191" s="4">
        <v>10.5</v>
      </c>
    </row>
    <row r="192" spans="1:3" x14ac:dyDescent="0.25">
      <c r="A192" s="7">
        <v>152</v>
      </c>
      <c r="B192" s="33" t="s">
        <v>643</v>
      </c>
      <c r="C192" s="4">
        <v>9</v>
      </c>
    </row>
    <row r="193" spans="1:3" x14ac:dyDescent="0.25">
      <c r="A193" s="7">
        <v>158</v>
      </c>
      <c r="B193" s="33" t="s">
        <v>643</v>
      </c>
      <c r="C193" s="4">
        <v>10.5</v>
      </c>
    </row>
    <row r="194" spans="1:3" x14ac:dyDescent="0.25">
      <c r="A194" s="7">
        <v>163</v>
      </c>
      <c r="B194" s="33" t="s">
        <v>643</v>
      </c>
      <c r="C194" s="4">
        <v>12</v>
      </c>
    </row>
    <row r="195" spans="1:3" x14ac:dyDescent="0.25">
      <c r="A195" s="7">
        <v>166</v>
      </c>
      <c r="B195" s="33" t="s">
        <v>643</v>
      </c>
      <c r="C195" s="4">
        <v>9</v>
      </c>
    </row>
    <row r="196" spans="1:3" x14ac:dyDescent="0.25">
      <c r="A196" s="7">
        <v>169</v>
      </c>
      <c r="B196" s="33" t="s">
        <v>643</v>
      </c>
      <c r="C196" s="4">
        <v>10.5</v>
      </c>
    </row>
    <row r="197" spans="1:3" x14ac:dyDescent="0.25">
      <c r="A197" s="7">
        <v>176</v>
      </c>
      <c r="B197" s="33" t="s">
        <v>641</v>
      </c>
      <c r="C197" s="4">
        <v>9</v>
      </c>
    </row>
    <row r="198" spans="1:3" x14ac:dyDescent="0.25">
      <c r="A198" s="7">
        <v>192</v>
      </c>
      <c r="B198" s="33" t="s">
        <v>641</v>
      </c>
      <c r="C198" s="4">
        <v>9</v>
      </c>
    </row>
    <row r="199" spans="1:3" x14ac:dyDescent="0.25">
      <c r="A199" s="7">
        <v>213</v>
      </c>
      <c r="B199" s="33" t="s">
        <v>643</v>
      </c>
      <c r="C199" s="4">
        <v>9</v>
      </c>
    </row>
    <row r="200" spans="1:3" x14ac:dyDescent="0.25">
      <c r="A200" s="7">
        <v>235</v>
      </c>
      <c r="B200" s="33" t="s">
        <v>644</v>
      </c>
      <c r="C200" s="4">
        <v>12</v>
      </c>
    </row>
    <row r="201" spans="1:3" x14ac:dyDescent="0.25">
      <c r="A201" s="7">
        <v>250</v>
      </c>
      <c r="B201" s="33" t="s">
        <v>641</v>
      </c>
      <c r="C201" s="4">
        <v>12</v>
      </c>
    </row>
    <row r="202" spans="1:3" x14ac:dyDescent="0.25">
      <c r="A202" s="7">
        <v>257</v>
      </c>
      <c r="B202" s="33" t="s">
        <v>643</v>
      </c>
      <c r="C202" s="4">
        <v>7.5</v>
      </c>
    </row>
    <row r="203" spans="1:3" x14ac:dyDescent="0.25">
      <c r="A203" s="7">
        <v>258</v>
      </c>
      <c r="B203" s="33" t="s">
        <v>643</v>
      </c>
      <c r="C203" s="4">
        <v>10.5</v>
      </c>
    </row>
    <row r="204" spans="1:3" x14ac:dyDescent="0.25">
      <c r="A204" s="7">
        <v>259</v>
      </c>
      <c r="B204" s="33" t="s">
        <v>641</v>
      </c>
      <c r="C204" s="4">
        <v>10.5</v>
      </c>
    </row>
    <row r="205" spans="1:3" x14ac:dyDescent="0.25">
      <c r="A205" s="7">
        <v>268</v>
      </c>
      <c r="B205" s="33" t="s">
        <v>641</v>
      </c>
      <c r="C205" s="4">
        <v>9</v>
      </c>
    </row>
    <row r="206" spans="1:3" x14ac:dyDescent="0.25">
      <c r="A206" s="7">
        <v>272</v>
      </c>
      <c r="B206" s="33" t="s">
        <v>643</v>
      </c>
      <c r="C206" s="4">
        <v>10.5</v>
      </c>
    </row>
    <row r="207" spans="1:3" x14ac:dyDescent="0.25">
      <c r="A207" s="7">
        <v>287</v>
      </c>
      <c r="B207" s="33" t="s">
        <v>644</v>
      </c>
      <c r="C207" s="4">
        <v>12</v>
      </c>
    </row>
    <row r="208" spans="1:3" x14ac:dyDescent="0.25">
      <c r="A208" s="7">
        <v>320</v>
      </c>
      <c r="B208" s="33" t="s">
        <v>643</v>
      </c>
      <c r="C208" s="4">
        <v>7.5</v>
      </c>
    </row>
    <row r="209" spans="1:3" x14ac:dyDescent="0.25">
      <c r="A209" s="7">
        <v>329</v>
      </c>
      <c r="B209" s="33" t="s">
        <v>643</v>
      </c>
      <c r="C209" s="4">
        <v>9</v>
      </c>
    </row>
    <row r="210" spans="1:3" x14ac:dyDescent="0.25">
      <c r="A210" s="7">
        <v>334</v>
      </c>
      <c r="B210" s="33" t="s">
        <v>643</v>
      </c>
      <c r="C210" s="4">
        <v>10.5</v>
      </c>
    </row>
    <row r="211" spans="1:3" x14ac:dyDescent="0.25">
      <c r="A211" s="7">
        <v>369</v>
      </c>
      <c r="B211" s="33" t="s">
        <v>644</v>
      </c>
      <c r="C211" s="4">
        <v>10.5</v>
      </c>
    </row>
    <row r="212" spans="1:3" x14ac:dyDescent="0.25">
      <c r="A212" s="7">
        <v>396</v>
      </c>
      <c r="B212" s="33" t="s">
        <v>643</v>
      </c>
      <c r="C212" s="4">
        <v>9</v>
      </c>
    </row>
    <row r="213" spans="1:3" x14ac:dyDescent="0.25">
      <c r="A213" s="7">
        <v>400</v>
      </c>
      <c r="B213" s="33" t="s">
        <v>641</v>
      </c>
      <c r="C213" s="4">
        <v>10.5</v>
      </c>
    </row>
    <row r="214" spans="1:3" x14ac:dyDescent="0.25">
      <c r="A214" s="7">
        <v>405</v>
      </c>
      <c r="B214" s="33" t="s">
        <v>641</v>
      </c>
      <c r="C214" s="4">
        <v>10.5</v>
      </c>
    </row>
    <row r="215" spans="1:3" x14ac:dyDescent="0.25">
      <c r="A215" s="7">
        <v>410</v>
      </c>
      <c r="B215" s="33" t="s">
        <v>641</v>
      </c>
      <c r="C215" s="4">
        <v>3</v>
      </c>
    </row>
    <row r="216" spans="1:3" x14ac:dyDescent="0.25">
      <c r="A216" s="7">
        <v>414</v>
      </c>
      <c r="B216" s="33" t="s">
        <v>641</v>
      </c>
      <c r="C216" s="4">
        <v>12</v>
      </c>
    </row>
    <row r="217" spans="1:3" x14ac:dyDescent="0.25">
      <c r="A217" s="7">
        <v>421</v>
      </c>
      <c r="B217" s="33" t="s">
        <v>644</v>
      </c>
      <c r="C217" s="4">
        <v>10.5</v>
      </c>
    </row>
    <row r="218" spans="1:3" x14ac:dyDescent="0.25">
      <c r="A218" s="7">
        <v>423</v>
      </c>
      <c r="B218" s="33" t="s">
        <v>644</v>
      </c>
      <c r="C218" s="4">
        <v>10.5</v>
      </c>
    </row>
    <row r="219" spans="1:3" x14ac:dyDescent="0.25">
      <c r="A219" s="7">
        <v>432</v>
      </c>
      <c r="B219" s="33" t="s">
        <v>643</v>
      </c>
      <c r="C219" s="4">
        <v>9</v>
      </c>
    </row>
    <row r="220" spans="1:3" x14ac:dyDescent="0.25">
      <c r="A220" s="7">
        <v>462</v>
      </c>
      <c r="B220" s="33" t="s">
        <v>643</v>
      </c>
      <c r="C220" s="4">
        <v>7.5</v>
      </c>
    </row>
    <row r="221" spans="1:3" x14ac:dyDescent="0.25">
      <c r="A221" s="7">
        <v>491</v>
      </c>
      <c r="B221" s="33" t="s">
        <v>641</v>
      </c>
      <c r="C221" s="4">
        <v>9</v>
      </c>
    </row>
    <row r="222" spans="1:3" x14ac:dyDescent="0.25">
      <c r="A222" s="7">
        <v>501</v>
      </c>
      <c r="B222" s="33" t="s">
        <v>644</v>
      </c>
      <c r="C222" s="4">
        <v>9</v>
      </c>
    </row>
    <row r="223" spans="1:3" x14ac:dyDescent="0.25">
      <c r="A223" s="7">
        <v>511</v>
      </c>
      <c r="B223" s="33" t="s">
        <v>641</v>
      </c>
      <c r="C223" s="4">
        <v>9</v>
      </c>
    </row>
    <row r="224" spans="1:3" x14ac:dyDescent="0.25">
      <c r="A224" s="7">
        <v>524</v>
      </c>
      <c r="B224" s="33" t="s">
        <v>644</v>
      </c>
      <c r="C224" s="4">
        <v>9</v>
      </c>
    </row>
    <row r="225" spans="1:3" x14ac:dyDescent="0.25">
      <c r="A225" s="7">
        <v>536</v>
      </c>
      <c r="B225" s="33" t="s">
        <v>643</v>
      </c>
      <c r="C225" s="4">
        <v>10.5</v>
      </c>
    </row>
    <row r="226" spans="1:3" x14ac:dyDescent="0.25">
      <c r="A226" s="7">
        <v>554</v>
      </c>
      <c r="B226" s="33" t="s">
        <v>641</v>
      </c>
      <c r="C226" s="4">
        <v>7.5</v>
      </c>
    </row>
    <row r="227" spans="1:3" x14ac:dyDescent="0.25">
      <c r="A227" s="7">
        <v>555</v>
      </c>
      <c r="B227" s="33" t="s">
        <v>643</v>
      </c>
      <c r="C227" s="4">
        <v>7.5</v>
      </c>
    </row>
    <row r="228" spans="1:3" x14ac:dyDescent="0.25">
      <c r="A228" s="7">
        <v>580</v>
      </c>
      <c r="B228" s="33" t="s">
        <v>643</v>
      </c>
      <c r="C228" s="4">
        <v>10.5</v>
      </c>
    </row>
    <row r="229" spans="1:3" x14ac:dyDescent="0.25">
      <c r="A229" s="7">
        <v>610</v>
      </c>
      <c r="B229" s="33" t="s">
        <v>643</v>
      </c>
      <c r="C229" s="4">
        <v>9</v>
      </c>
    </row>
    <row r="230" spans="1:3" x14ac:dyDescent="0.25">
      <c r="A230" s="7">
        <v>612</v>
      </c>
      <c r="B230" s="33" t="s">
        <v>641</v>
      </c>
      <c r="C230" s="4">
        <v>7.5</v>
      </c>
    </row>
    <row r="231" spans="1:3" x14ac:dyDescent="0.25">
      <c r="A231" s="7">
        <v>625</v>
      </c>
      <c r="B231" s="33" t="s">
        <v>644</v>
      </c>
      <c r="C231" s="4">
        <v>9</v>
      </c>
    </row>
    <row r="232" spans="1:3" x14ac:dyDescent="0.25">
      <c r="A232" s="7">
        <v>638</v>
      </c>
      <c r="B232" s="33" t="s">
        <v>643</v>
      </c>
      <c r="C232" s="4">
        <v>10.5</v>
      </c>
    </row>
    <row r="233" spans="1:3" x14ac:dyDescent="0.25">
      <c r="A233" s="7">
        <v>643</v>
      </c>
      <c r="B233" s="33" t="s">
        <v>643</v>
      </c>
      <c r="C233" s="4">
        <v>12</v>
      </c>
    </row>
    <row r="234" spans="1:3" x14ac:dyDescent="0.25">
      <c r="A234" s="7">
        <v>644</v>
      </c>
      <c r="B234" s="33" t="s">
        <v>643</v>
      </c>
      <c r="C234" s="4">
        <v>12</v>
      </c>
    </row>
    <row r="235" spans="1:3" x14ac:dyDescent="0.25">
      <c r="A235" s="7">
        <v>658</v>
      </c>
      <c r="B235" s="33" t="s">
        <v>643</v>
      </c>
      <c r="C235" s="4">
        <v>10.5</v>
      </c>
    </row>
    <row r="236" spans="1:3" x14ac:dyDescent="0.25">
      <c r="A236" s="7">
        <v>676</v>
      </c>
      <c r="B236" s="33" t="s">
        <v>644</v>
      </c>
      <c r="C236" s="4">
        <v>9</v>
      </c>
    </row>
    <row r="237" spans="1:3" x14ac:dyDescent="0.25">
      <c r="A237" s="7">
        <v>679</v>
      </c>
      <c r="B237" s="33" t="s">
        <v>644</v>
      </c>
      <c r="C237" s="4">
        <v>12</v>
      </c>
    </row>
    <row r="238" spans="1:3" x14ac:dyDescent="0.25">
      <c r="A238" s="7">
        <v>701</v>
      </c>
      <c r="B238" s="33" t="s">
        <v>644</v>
      </c>
      <c r="C238" s="4">
        <v>9</v>
      </c>
    </row>
    <row r="239" spans="1:3" x14ac:dyDescent="0.25">
      <c r="A239" s="7">
        <v>707</v>
      </c>
      <c r="B239" s="33" t="s">
        <v>643</v>
      </c>
      <c r="C239" s="4">
        <v>7.5</v>
      </c>
    </row>
    <row r="240" spans="1:3" x14ac:dyDescent="0.25">
      <c r="A240" s="7">
        <v>713</v>
      </c>
      <c r="B240" s="33" t="s">
        <v>641</v>
      </c>
      <c r="C240" s="4">
        <v>6</v>
      </c>
    </row>
    <row r="241" spans="1:3" x14ac:dyDescent="0.25">
      <c r="A241" s="7">
        <v>723</v>
      </c>
      <c r="B241" s="33" t="s">
        <v>643</v>
      </c>
      <c r="C241" s="4">
        <v>12</v>
      </c>
    </row>
    <row r="242" spans="1:3" x14ac:dyDescent="0.25">
      <c r="A242" s="7">
        <v>740</v>
      </c>
      <c r="B242" s="33" t="s">
        <v>643</v>
      </c>
      <c r="C242" s="4">
        <v>12</v>
      </c>
    </row>
    <row r="243" spans="1:3" x14ac:dyDescent="0.25">
      <c r="A243" s="7">
        <v>754</v>
      </c>
      <c r="B243" s="33" t="s">
        <v>641</v>
      </c>
      <c r="C243" s="4">
        <v>9</v>
      </c>
    </row>
    <row r="244" spans="1:3" x14ac:dyDescent="0.25">
      <c r="A244" s="7">
        <v>763</v>
      </c>
      <c r="B244" s="33" t="s">
        <v>644</v>
      </c>
      <c r="C244" s="4">
        <v>9</v>
      </c>
    </row>
    <row r="245" spans="1:3" x14ac:dyDescent="0.25">
      <c r="A245" s="7">
        <v>769</v>
      </c>
      <c r="B245" s="33" t="s">
        <v>644</v>
      </c>
      <c r="C245" s="4">
        <v>12</v>
      </c>
    </row>
    <row r="246" spans="1:3" x14ac:dyDescent="0.25">
      <c r="A246" s="7">
        <v>770</v>
      </c>
      <c r="B246" s="33" t="s">
        <v>644</v>
      </c>
      <c r="C246" s="4">
        <v>12</v>
      </c>
    </row>
    <row r="247" spans="1:3" x14ac:dyDescent="0.25">
      <c r="A247" s="7">
        <v>773</v>
      </c>
      <c r="B247" s="33" t="s">
        <v>641</v>
      </c>
      <c r="C247" s="4">
        <v>9</v>
      </c>
    </row>
    <row r="248" spans="1:3" x14ac:dyDescent="0.25">
      <c r="A248" s="7">
        <v>783</v>
      </c>
      <c r="B248" s="33" t="s">
        <v>643</v>
      </c>
      <c r="C248" s="4">
        <v>10.5</v>
      </c>
    </row>
    <row r="249" spans="1:3" x14ac:dyDescent="0.25">
      <c r="A249" s="7">
        <v>796</v>
      </c>
      <c r="B249" s="33" t="s">
        <v>643</v>
      </c>
      <c r="C249" s="4">
        <v>10.5</v>
      </c>
    </row>
    <row r="250" spans="1:3" x14ac:dyDescent="0.25">
      <c r="A250" s="7">
        <v>807</v>
      </c>
      <c r="B250" s="33" t="s">
        <v>643</v>
      </c>
      <c r="C250" s="4">
        <v>9</v>
      </c>
    </row>
    <row r="251" spans="1:3" x14ac:dyDescent="0.25">
      <c r="A251" s="7">
        <v>812</v>
      </c>
      <c r="B251" s="33" t="s">
        <v>641</v>
      </c>
      <c r="C251" s="4">
        <v>12</v>
      </c>
    </row>
    <row r="252" spans="1:3" x14ac:dyDescent="0.25">
      <c r="A252" s="7">
        <v>830</v>
      </c>
      <c r="B252" s="33" t="s">
        <v>641</v>
      </c>
      <c r="C252" s="4">
        <v>6</v>
      </c>
    </row>
    <row r="253" spans="1:3" x14ac:dyDescent="0.25">
      <c r="A253" s="7">
        <v>831</v>
      </c>
      <c r="B253" s="33" t="s">
        <v>641</v>
      </c>
      <c r="C253" s="4">
        <v>9</v>
      </c>
    </row>
    <row r="254" spans="1:3" x14ac:dyDescent="0.25">
      <c r="A254" s="7">
        <v>833</v>
      </c>
      <c r="B254" s="33" t="s">
        <v>641</v>
      </c>
      <c r="C254" s="4">
        <v>7.5</v>
      </c>
    </row>
    <row r="255" spans="1:3" x14ac:dyDescent="0.25">
      <c r="A255" s="7">
        <v>841</v>
      </c>
      <c r="B255" s="33" t="s">
        <v>644</v>
      </c>
      <c r="C255" s="4">
        <v>12</v>
      </c>
    </row>
    <row r="256" spans="1:3" x14ac:dyDescent="0.25">
      <c r="A256" s="7">
        <v>854</v>
      </c>
      <c r="B256" s="33" t="s">
        <v>644</v>
      </c>
      <c r="C256" s="4">
        <v>9</v>
      </c>
    </row>
    <row r="257" spans="1:3" x14ac:dyDescent="0.25">
      <c r="A257" s="7">
        <v>855</v>
      </c>
      <c r="B257" s="33" t="s">
        <v>643</v>
      </c>
      <c r="C257" s="4">
        <v>12</v>
      </c>
    </row>
    <row r="258" spans="1:3" x14ac:dyDescent="0.25">
      <c r="A258" s="7">
        <v>856</v>
      </c>
      <c r="B258" s="33" t="s">
        <v>644</v>
      </c>
      <c r="C258" s="4">
        <v>12</v>
      </c>
    </row>
    <row r="259" spans="1:3" x14ac:dyDescent="0.25">
      <c r="A259" s="7">
        <v>863</v>
      </c>
      <c r="B259" s="33" t="s">
        <v>643</v>
      </c>
      <c r="C259" s="4">
        <v>10.5</v>
      </c>
    </row>
    <row r="260" spans="1:3" x14ac:dyDescent="0.25">
      <c r="A260" s="7">
        <v>874</v>
      </c>
      <c r="B260" s="33" t="s">
        <v>644</v>
      </c>
      <c r="C260" s="4">
        <v>10.5</v>
      </c>
    </row>
    <row r="261" spans="1:3" x14ac:dyDescent="0.25">
      <c r="A261" s="7">
        <v>879</v>
      </c>
      <c r="B261" s="33" t="s">
        <v>643</v>
      </c>
      <c r="C261" s="4">
        <v>12</v>
      </c>
    </row>
    <row r="262" spans="1:3" x14ac:dyDescent="0.25">
      <c r="A262" s="7">
        <v>924</v>
      </c>
      <c r="B262" s="33" t="s">
        <v>644</v>
      </c>
      <c r="C262" s="4">
        <v>12</v>
      </c>
    </row>
    <row r="263" spans="1:3" x14ac:dyDescent="0.25">
      <c r="A263" s="7">
        <v>942</v>
      </c>
      <c r="B263" s="33" t="s">
        <v>641</v>
      </c>
      <c r="C263" s="4">
        <v>12</v>
      </c>
    </row>
    <row r="264" spans="1:3" x14ac:dyDescent="0.25">
      <c r="A264" s="7">
        <v>950</v>
      </c>
      <c r="B264" s="33" t="s">
        <v>641</v>
      </c>
      <c r="C264" s="4">
        <v>9</v>
      </c>
    </row>
    <row r="265" spans="1:3" x14ac:dyDescent="0.25">
      <c r="A265" s="7">
        <v>972</v>
      </c>
      <c r="B265" s="34"/>
      <c r="C265" s="5"/>
    </row>
    <row r="266" spans="1:3" x14ac:dyDescent="0.25">
      <c r="A266" s="7">
        <v>982</v>
      </c>
      <c r="B266" s="33" t="s">
        <v>643</v>
      </c>
      <c r="C266" s="4">
        <v>9</v>
      </c>
    </row>
    <row r="267" spans="1:3" x14ac:dyDescent="0.25">
      <c r="A267" s="7">
        <v>33</v>
      </c>
      <c r="B267" s="33" t="s">
        <v>642</v>
      </c>
      <c r="C267" s="4">
        <v>9</v>
      </c>
    </row>
    <row r="268" spans="1:3" x14ac:dyDescent="0.25">
      <c r="A268" s="7">
        <v>36</v>
      </c>
      <c r="B268" s="33" t="s">
        <v>642</v>
      </c>
      <c r="C268" s="4">
        <v>7.5</v>
      </c>
    </row>
    <row r="269" spans="1:3" x14ac:dyDescent="0.25">
      <c r="A269" s="7">
        <v>19</v>
      </c>
      <c r="B269" s="33" t="s">
        <v>641</v>
      </c>
      <c r="C269" s="4">
        <v>9</v>
      </c>
    </row>
    <row r="270" spans="1:3" x14ac:dyDescent="0.25">
      <c r="A270" s="7">
        <v>33</v>
      </c>
      <c r="B270" s="33" t="s">
        <v>641</v>
      </c>
      <c r="C270" s="4">
        <v>10.5</v>
      </c>
    </row>
    <row r="271" spans="1:3" x14ac:dyDescent="0.25">
      <c r="A271" s="7">
        <v>36</v>
      </c>
      <c r="B271" s="33" t="s">
        <v>628</v>
      </c>
      <c r="C271" s="4">
        <v>6</v>
      </c>
    </row>
    <row r="272" spans="1:3" x14ac:dyDescent="0.25">
      <c r="A272" s="7">
        <v>39</v>
      </c>
      <c r="B272" s="33" t="s">
        <v>642</v>
      </c>
      <c r="C272" s="4">
        <v>10.5</v>
      </c>
    </row>
    <row r="273" spans="1:3" x14ac:dyDescent="0.25">
      <c r="A273" s="7">
        <v>62</v>
      </c>
      <c r="B273" s="33" t="s">
        <v>640</v>
      </c>
      <c r="C273" s="4">
        <v>6</v>
      </c>
    </row>
    <row r="274" spans="1:3" x14ac:dyDescent="0.25">
      <c r="A274" s="7">
        <v>64</v>
      </c>
      <c r="B274" s="33" t="s">
        <v>642</v>
      </c>
      <c r="C274" s="4">
        <v>7.5</v>
      </c>
    </row>
    <row r="275" spans="1:3" x14ac:dyDescent="0.25">
      <c r="A275" s="7">
        <v>80</v>
      </c>
      <c r="B275" s="33" t="s">
        <v>641</v>
      </c>
      <c r="C275" s="4">
        <v>9</v>
      </c>
    </row>
    <row r="276" spans="1:3" x14ac:dyDescent="0.25">
      <c r="A276" s="7">
        <v>90</v>
      </c>
      <c r="B276" s="33" t="s">
        <v>642</v>
      </c>
      <c r="C276" s="4">
        <v>12</v>
      </c>
    </row>
    <row r="277" spans="1:3" x14ac:dyDescent="0.25">
      <c r="A277" s="7">
        <v>92</v>
      </c>
      <c r="B277" s="33" t="s">
        <v>641</v>
      </c>
      <c r="C277" s="4">
        <v>6</v>
      </c>
    </row>
    <row r="278" spans="1:3" x14ac:dyDescent="0.25">
      <c r="A278" s="7">
        <v>129</v>
      </c>
      <c r="B278" s="33" t="s">
        <v>642</v>
      </c>
      <c r="C278" s="4">
        <v>7.5</v>
      </c>
    </row>
    <row r="279" spans="1:3" x14ac:dyDescent="0.25">
      <c r="A279" s="7">
        <v>138</v>
      </c>
      <c r="B279" s="34"/>
      <c r="C279" s="5"/>
    </row>
    <row r="280" spans="1:3" x14ac:dyDescent="0.25">
      <c r="A280" s="7">
        <v>145</v>
      </c>
      <c r="B280" s="33" t="s">
        <v>641</v>
      </c>
      <c r="C280" s="4">
        <v>12</v>
      </c>
    </row>
    <row r="281" spans="1:3" x14ac:dyDescent="0.25">
      <c r="A281" s="7">
        <v>149</v>
      </c>
      <c r="B281" s="33" t="s">
        <v>628</v>
      </c>
      <c r="C281" s="4">
        <v>10.5</v>
      </c>
    </row>
    <row r="282" spans="1:3" x14ac:dyDescent="0.25">
      <c r="A282" s="7">
        <v>152</v>
      </c>
      <c r="B282" s="33" t="s">
        <v>641</v>
      </c>
      <c r="C282" s="4">
        <v>7.5</v>
      </c>
    </row>
    <row r="283" spans="1:3" x14ac:dyDescent="0.25">
      <c r="A283" s="7">
        <v>158</v>
      </c>
      <c r="B283" s="33" t="s">
        <v>641</v>
      </c>
      <c r="C283" s="4">
        <v>10.5</v>
      </c>
    </row>
    <row r="284" spans="1:3" x14ac:dyDescent="0.25">
      <c r="A284" s="7">
        <v>163</v>
      </c>
      <c r="B284" s="33" t="s">
        <v>641</v>
      </c>
      <c r="C284" s="4">
        <v>9</v>
      </c>
    </row>
    <row r="285" spans="1:3" x14ac:dyDescent="0.25">
      <c r="A285" s="7">
        <v>166</v>
      </c>
      <c r="B285" s="33" t="s">
        <v>641</v>
      </c>
      <c r="C285" s="4">
        <v>12</v>
      </c>
    </row>
    <row r="286" spans="1:3" x14ac:dyDescent="0.25">
      <c r="A286" s="7">
        <v>169</v>
      </c>
      <c r="B286" s="33" t="s">
        <v>641</v>
      </c>
      <c r="C286" s="4">
        <v>12</v>
      </c>
    </row>
    <row r="287" spans="1:3" x14ac:dyDescent="0.25">
      <c r="A287" s="7">
        <v>176</v>
      </c>
      <c r="B287" s="33" t="s">
        <v>642</v>
      </c>
      <c r="C287" s="4">
        <v>12</v>
      </c>
    </row>
    <row r="288" spans="1:3" x14ac:dyDescent="0.25">
      <c r="A288" s="7">
        <v>192</v>
      </c>
      <c r="B288" s="33" t="s">
        <v>642</v>
      </c>
      <c r="C288" s="4">
        <v>7.5</v>
      </c>
    </row>
    <row r="289" spans="1:3" x14ac:dyDescent="0.25">
      <c r="A289" s="7">
        <v>213</v>
      </c>
      <c r="B289" s="33" t="s">
        <v>641</v>
      </c>
      <c r="C289" s="4">
        <v>10.5</v>
      </c>
    </row>
    <row r="290" spans="1:3" x14ac:dyDescent="0.25">
      <c r="A290" s="7">
        <v>235</v>
      </c>
      <c r="B290" s="33" t="s">
        <v>641</v>
      </c>
      <c r="C290" s="4">
        <v>9</v>
      </c>
    </row>
    <row r="291" spans="1:3" x14ac:dyDescent="0.25">
      <c r="A291" s="7">
        <v>250</v>
      </c>
      <c r="B291" s="33" t="s">
        <v>642</v>
      </c>
      <c r="C291" s="4">
        <v>12</v>
      </c>
    </row>
    <row r="292" spans="1:3" x14ac:dyDescent="0.25">
      <c r="A292" s="7">
        <v>257</v>
      </c>
      <c r="B292" s="33" t="s">
        <v>641</v>
      </c>
      <c r="C292" s="4">
        <v>7.5</v>
      </c>
    </row>
    <row r="293" spans="1:3" x14ac:dyDescent="0.25">
      <c r="A293" s="7">
        <v>258</v>
      </c>
      <c r="B293" s="33" t="s">
        <v>641</v>
      </c>
      <c r="C293" s="4">
        <v>7.5</v>
      </c>
    </row>
    <row r="294" spans="1:3" x14ac:dyDescent="0.25">
      <c r="A294" s="7">
        <v>259</v>
      </c>
      <c r="B294" s="33" t="s">
        <v>642</v>
      </c>
      <c r="C294" s="4">
        <v>12</v>
      </c>
    </row>
    <row r="295" spans="1:3" x14ac:dyDescent="0.25">
      <c r="A295" s="7">
        <v>268</v>
      </c>
      <c r="B295" s="33" t="s">
        <v>642</v>
      </c>
      <c r="C295" s="4">
        <v>7.5</v>
      </c>
    </row>
    <row r="296" spans="1:3" x14ac:dyDescent="0.25">
      <c r="A296" s="7">
        <v>272</v>
      </c>
      <c r="B296" s="33" t="s">
        <v>641</v>
      </c>
      <c r="C296" s="4">
        <v>12</v>
      </c>
    </row>
    <row r="297" spans="1:3" x14ac:dyDescent="0.25">
      <c r="A297" s="7">
        <v>287</v>
      </c>
      <c r="B297" s="33" t="s">
        <v>641</v>
      </c>
      <c r="C297" s="4">
        <v>12</v>
      </c>
    </row>
    <row r="298" spans="1:3" x14ac:dyDescent="0.25">
      <c r="A298" s="7">
        <v>320</v>
      </c>
      <c r="B298" s="33" t="s">
        <v>641</v>
      </c>
      <c r="C298" s="4">
        <v>7.5</v>
      </c>
    </row>
    <row r="299" spans="1:3" x14ac:dyDescent="0.25">
      <c r="A299" s="7">
        <v>329</v>
      </c>
      <c r="B299" s="33" t="s">
        <v>641</v>
      </c>
      <c r="C299" s="4">
        <v>6</v>
      </c>
    </row>
    <row r="300" spans="1:3" x14ac:dyDescent="0.25">
      <c r="A300" s="7">
        <v>334</v>
      </c>
      <c r="B300" s="33" t="s">
        <v>641</v>
      </c>
      <c r="C300" s="4">
        <v>9</v>
      </c>
    </row>
    <row r="301" spans="1:3" x14ac:dyDescent="0.25">
      <c r="A301" s="7">
        <v>369</v>
      </c>
      <c r="B301" s="33" t="s">
        <v>641</v>
      </c>
      <c r="C301" s="4">
        <v>12</v>
      </c>
    </row>
    <row r="302" spans="1:3" x14ac:dyDescent="0.25">
      <c r="A302" s="7">
        <v>396</v>
      </c>
      <c r="B302" s="33" t="s">
        <v>641</v>
      </c>
      <c r="C302" s="4">
        <v>9</v>
      </c>
    </row>
    <row r="303" spans="1:3" x14ac:dyDescent="0.25">
      <c r="A303" s="7">
        <v>400</v>
      </c>
      <c r="B303" s="33" t="s">
        <v>642</v>
      </c>
      <c r="C303" s="4">
        <v>7.5</v>
      </c>
    </row>
    <row r="304" spans="1:3" x14ac:dyDescent="0.25">
      <c r="A304" s="7">
        <v>405</v>
      </c>
      <c r="B304" s="33" t="s">
        <v>642</v>
      </c>
      <c r="C304" s="4">
        <v>9</v>
      </c>
    </row>
    <row r="305" spans="1:3" x14ac:dyDescent="0.25">
      <c r="A305" s="7">
        <v>410</v>
      </c>
      <c r="B305" s="33" t="s">
        <v>628</v>
      </c>
      <c r="C305" s="4">
        <v>6</v>
      </c>
    </row>
    <row r="306" spans="1:3" x14ac:dyDescent="0.25">
      <c r="A306" s="7">
        <v>414</v>
      </c>
      <c r="B306" s="33" t="s">
        <v>640</v>
      </c>
      <c r="C306" s="4">
        <v>7.5</v>
      </c>
    </row>
    <row r="307" spans="1:3" x14ac:dyDescent="0.25">
      <c r="A307" s="7">
        <v>421</v>
      </c>
      <c r="B307" s="33" t="s">
        <v>641</v>
      </c>
      <c r="C307" s="4">
        <v>12</v>
      </c>
    </row>
    <row r="308" spans="1:3" x14ac:dyDescent="0.25">
      <c r="A308" s="7">
        <v>423</v>
      </c>
      <c r="B308" s="33" t="s">
        <v>641</v>
      </c>
      <c r="C308" s="4">
        <v>10.5</v>
      </c>
    </row>
    <row r="309" spans="1:3" x14ac:dyDescent="0.25">
      <c r="A309" s="7">
        <v>432</v>
      </c>
      <c r="B309" s="33" t="s">
        <v>641</v>
      </c>
      <c r="C309" s="4">
        <v>7.5</v>
      </c>
    </row>
    <row r="310" spans="1:3" x14ac:dyDescent="0.25">
      <c r="A310" s="7">
        <v>462</v>
      </c>
      <c r="B310" s="33" t="s">
        <v>641</v>
      </c>
      <c r="C310" s="4">
        <v>7.5</v>
      </c>
    </row>
    <row r="311" spans="1:3" x14ac:dyDescent="0.25">
      <c r="A311" s="7">
        <v>491</v>
      </c>
      <c r="B311" s="33" t="s">
        <v>628</v>
      </c>
      <c r="C311" s="4">
        <v>12</v>
      </c>
    </row>
    <row r="312" spans="1:3" x14ac:dyDescent="0.25">
      <c r="A312" s="7">
        <v>501</v>
      </c>
      <c r="B312" s="33" t="s">
        <v>641</v>
      </c>
      <c r="C312" s="4">
        <v>9</v>
      </c>
    </row>
    <row r="313" spans="1:3" x14ac:dyDescent="0.25">
      <c r="A313" s="7">
        <v>511</v>
      </c>
      <c r="B313" s="33" t="s">
        <v>640</v>
      </c>
      <c r="C313" s="4">
        <v>7.5</v>
      </c>
    </row>
    <row r="314" spans="1:3" x14ac:dyDescent="0.25">
      <c r="A314" s="7">
        <v>524</v>
      </c>
      <c r="B314" s="33" t="s">
        <v>641</v>
      </c>
      <c r="C314" s="4">
        <v>7.5</v>
      </c>
    </row>
    <row r="315" spans="1:3" x14ac:dyDescent="0.25">
      <c r="A315" s="7">
        <v>536</v>
      </c>
      <c r="B315" s="33" t="s">
        <v>641</v>
      </c>
      <c r="C315" s="4">
        <v>10.5</v>
      </c>
    </row>
    <row r="316" spans="1:3" x14ac:dyDescent="0.25">
      <c r="A316" s="7">
        <v>554</v>
      </c>
      <c r="B316" s="33" t="s">
        <v>628</v>
      </c>
      <c r="C316" s="4">
        <v>6</v>
      </c>
    </row>
    <row r="317" spans="1:3" x14ac:dyDescent="0.25">
      <c r="A317" s="7">
        <v>555</v>
      </c>
      <c r="B317" s="33" t="s">
        <v>641</v>
      </c>
      <c r="C317" s="4">
        <v>6</v>
      </c>
    </row>
    <row r="318" spans="1:3" x14ac:dyDescent="0.25">
      <c r="A318" s="7">
        <v>580</v>
      </c>
      <c r="B318" s="33" t="s">
        <v>641</v>
      </c>
      <c r="C318" s="4">
        <v>9</v>
      </c>
    </row>
    <row r="319" spans="1:3" x14ac:dyDescent="0.25">
      <c r="A319" s="7">
        <v>610</v>
      </c>
      <c r="B319" s="33" t="s">
        <v>641</v>
      </c>
      <c r="C319" s="4">
        <v>10.5</v>
      </c>
    </row>
    <row r="320" spans="1:3" x14ac:dyDescent="0.25">
      <c r="A320" s="7">
        <v>612</v>
      </c>
      <c r="B320" s="33" t="s">
        <v>628</v>
      </c>
      <c r="C320" s="4">
        <v>6</v>
      </c>
    </row>
    <row r="321" spans="1:3" x14ac:dyDescent="0.25">
      <c r="A321" s="7">
        <v>625</v>
      </c>
      <c r="B321" s="33" t="s">
        <v>641</v>
      </c>
      <c r="C321" s="4">
        <v>9</v>
      </c>
    </row>
    <row r="322" spans="1:3" x14ac:dyDescent="0.25">
      <c r="A322" s="7">
        <v>638</v>
      </c>
      <c r="B322" s="33" t="s">
        <v>641</v>
      </c>
      <c r="C322" s="4">
        <v>7.5</v>
      </c>
    </row>
    <row r="323" spans="1:3" x14ac:dyDescent="0.25">
      <c r="A323" s="7">
        <v>643</v>
      </c>
      <c r="B323" s="33" t="s">
        <v>641</v>
      </c>
      <c r="C323" s="4">
        <v>12</v>
      </c>
    </row>
    <row r="324" spans="1:3" x14ac:dyDescent="0.25">
      <c r="A324" s="7">
        <v>644</v>
      </c>
      <c r="B324" s="33" t="s">
        <v>641</v>
      </c>
      <c r="C324" s="4">
        <v>12</v>
      </c>
    </row>
    <row r="325" spans="1:3" x14ac:dyDescent="0.25">
      <c r="A325" s="7">
        <v>658</v>
      </c>
      <c r="B325" s="33" t="s">
        <v>641</v>
      </c>
      <c r="C325" s="4">
        <v>9</v>
      </c>
    </row>
    <row r="326" spans="1:3" x14ac:dyDescent="0.25">
      <c r="A326" s="7">
        <v>676</v>
      </c>
      <c r="B326" s="33" t="s">
        <v>641</v>
      </c>
      <c r="C326" s="4">
        <v>7.5</v>
      </c>
    </row>
    <row r="327" spans="1:3" x14ac:dyDescent="0.25">
      <c r="A327" s="7">
        <v>679</v>
      </c>
      <c r="B327" s="33" t="s">
        <v>641</v>
      </c>
      <c r="C327" s="4">
        <v>12</v>
      </c>
    </row>
    <row r="328" spans="1:3" x14ac:dyDescent="0.25">
      <c r="A328" s="7">
        <v>701</v>
      </c>
      <c r="B328" s="33" t="s">
        <v>641</v>
      </c>
      <c r="C328" s="4">
        <v>10.5</v>
      </c>
    </row>
    <row r="329" spans="1:3" x14ac:dyDescent="0.25">
      <c r="A329" s="7">
        <v>707</v>
      </c>
      <c r="B329" s="33" t="s">
        <v>641</v>
      </c>
      <c r="C329" s="4">
        <v>10.5</v>
      </c>
    </row>
    <row r="330" spans="1:3" x14ac:dyDescent="0.25">
      <c r="A330" s="7">
        <v>713</v>
      </c>
      <c r="B330" s="33" t="s">
        <v>628</v>
      </c>
      <c r="C330" s="4">
        <v>7.5</v>
      </c>
    </row>
    <row r="331" spans="1:3" x14ac:dyDescent="0.25">
      <c r="A331" s="7">
        <v>723</v>
      </c>
      <c r="B331" s="33" t="s">
        <v>641</v>
      </c>
      <c r="C331" s="4">
        <v>9</v>
      </c>
    </row>
    <row r="332" spans="1:3" x14ac:dyDescent="0.25">
      <c r="A332" s="7">
        <v>740</v>
      </c>
      <c r="B332" s="33" t="s">
        <v>641</v>
      </c>
      <c r="C332" s="4">
        <v>12</v>
      </c>
    </row>
    <row r="333" spans="1:3" x14ac:dyDescent="0.25">
      <c r="A333" s="7">
        <v>754</v>
      </c>
      <c r="B333" s="33" t="s">
        <v>628</v>
      </c>
      <c r="C333" s="4">
        <v>9</v>
      </c>
    </row>
    <row r="334" spans="1:3" x14ac:dyDescent="0.25">
      <c r="A334" s="7">
        <v>763</v>
      </c>
      <c r="B334" s="33" t="s">
        <v>641</v>
      </c>
      <c r="C334" s="4">
        <v>6</v>
      </c>
    </row>
    <row r="335" spans="1:3" x14ac:dyDescent="0.25">
      <c r="A335" s="7">
        <v>769</v>
      </c>
      <c r="B335" s="33" t="s">
        <v>641</v>
      </c>
      <c r="C335" s="4">
        <v>12</v>
      </c>
    </row>
    <row r="336" spans="1:3" x14ac:dyDescent="0.25">
      <c r="A336" s="7">
        <v>770</v>
      </c>
      <c r="B336" s="33" t="s">
        <v>641</v>
      </c>
      <c r="C336" s="4">
        <v>12</v>
      </c>
    </row>
    <row r="337" spans="1:3" x14ac:dyDescent="0.25">
      <c r="A337" s="7">
        <v>773</v>
      </c>
      <c r="B337" s="33" t="s">
        <v>642</v>
      </c>
      <c r="C337" s="4">
        <v>7.5</v>
      </c>
    </row>
    <row r="338" spans="1:3" x14ac:dyDescent="0.25">
      <c r="A338" s="7">
        <v>783</v>
      </c>
      <c r="B338" s="33" t="s">
        <v>641</v>
      </c>
      <c r="C338" s="4">
        <v>9</v>
      </c>
    </row>
    <row r="339" spans="1:3" x14ac:dyDescent="0.25">
      <c r="A339" s="7">
        <v>796</v>
      </c>
      <c r="B339" s="33" t="s">
        <v>641</v>
      </c>
      <c r="C339" s="4">
        <v>9</v>
      </c>
    </row>
    <row r="340" spans="1:3" x14ac:dyDescent="0.25">
      <c r="A340" s="7">
        <v>807</v>
      </c>
      <c r="B340" s="33" t="s">
        <v>641</v>
      </c>
      <c r="C340" s="4">
        <v>12</v>
      </c>
    </row>
    <row r="341" spans="1:3" x14ac:dyDescent="0.25">
      <c r="A341" s="7">
        <v>812</v>
      </c>
      <c r="B341" s="33" t="s">
        <v>642</v>
      </c>
      <c r="C341" s="4">
        <v>7.5</v>
      </c>
    </row>
    <row r="342" spans="1:3" x14ac:dyDescent="0.25">
      <c r="A342" s="7">
        <v>830</v>
      </c>
      <c r="B342" s="33" t="s">
        <v>642</v>
      </c>
      <c r="C342" s="4">
        <v>7.5</v>
      </c>
    </row>
    <row r="343" spans="1:3" x14ac:dyDescent="0.25">
      <c r="A343" s="7">
        <v>831</v>
      </c>
      <c r="B343" s="33" t="s">
        <v>628</v>
      </c>
      <c r="C343" s="4">
        <v>9</v>
      </c>
    </row>
    <row r="344" spans="1:3" x14ac:dyDescent="0.25">
      <c r="A344" s="7">
        <v>833</v>
      </c>
      <c r="B344" s="33" t="s">
        <v>642</v>
      </c>
      <c r="C344" s="4">
        <v>10.5</v>
      </c>
    </row>
    <row r="345" spans="1:3" x14ac:dyDescent="0.25">
      <c r="A345" s="7">
        <v>841</v>
      </c>
      <c r="B345" s="33" t="s">
        <v>641</v>
      </c>
      <c r="C345" s="4">
        <v>9</v>
      </c>
    </row>
    <row r="346" spans="1:3" x14ac:dyDescent="0.25">
      <c r="A346" s="7">
        <v>854</v>
      </c>
      <c r="B346" s="33" t="s">
        <v>641</v>
      </c>
      <c r="C346" s="4">
        <v>10.5</v>
      </c>
    </row>
    <row r="347" spans="1:3" x14ac:dyDescent="0.25">
      <c r="A347" s="7">
        <v>855</v>
      </c>
      <c r="B347" s="33" t="s">
        <v>641</v>
      </c>
      <c r="C347" s="4">
        <v>10.5</v>
      </c>
    </row>
    <row r="348" spans="1:3" x14ac:dyDescent="0.25">
      <c r="A348" s="7">
        <v>856</v>
      </c>
      <c r="B348" s="33" t="s">
        <v>641</v>
      </c>
      <c r="C348" s="4">
        <v>10.5</v>
      </c>
    </row>
    <row r="349" spans="1:3" x14ac:dyDescent="0.25">
      <c r="A349" s="7">
        <v>863</v>
      </c>
      <c r="B349" s="33" t="s">
        <v>641</v>
      </c>
      <c r="C349" s="4">
        <v>12</v>
      </c>
    </row>
    <row r="350" spans="1:3" x14ac:dyDescent="0.25">
      <c r="A350" s="7">
        <v>874</v>
      </c>
      <c r="B350" s="33" t="s">
        <v>641</v>
      </c>
      <c r="C350" s="4">
        <v>12</v>
      </c>
    </row>
    <row r="351" spans="1:3" x14ac:dyDescent="0.25">
      <c r="A351" s="7">
        <v>879</v>
      </c>
      <c r="B351" s="33" t="s">
        <v>641</v>
      </c>
      <c r="C351" s="4">
        <v>7.5</v>
      </c>
    </row>
    <row r="352" spans="1:3" x14ac:dyDescent="0.25">
      <c r="A352" s="7">
        <v>924</v>
      </c>
      <c r="B352" s="33" t="s">
        <v>641</v>
      </c>
      <c r="C352" s="4">
        <v>9</v>
      </c>
    </row>
    <row r="353" spans="1:3" x14ac:dyDescent="0.25">
      <c r="A353" s="7">
        <v>942</v>
      </c>
      <c r="B353" s="33" t="s">
        <v>642</v>
      </c>
      <c r="C353" s="4">
        <v>9</v>
      </c>
    </row>
    <row r="354" spans="1:3" x14ac:dyDescent="0.25">
      <c r="A354" s="7">
        <v>950</v>
      </c>
      <c r="B354" s="33" t="s">
        <v>642</v>
      </c>
      <c r="C354" s="4">
        <v>7.5</v>
      </c>
    </row>
    <row r="355" spans="1:3" x14ac:dyDescent="0.25">
      <c r="A355" s="7">
        <v>972</v>
      </c>
      <c r="B355" s="33" t="s">
        <v>643</v>
      </c>
      <c r="C355" s="4">
        <v>10.5</v>
      </c>
    </row>
    <row r="356" spans="1:3" x14ac:dyDescent="0.25">
      <c r="A356" s="7">
        <v>982</v>
      </c>
      <c r="B356" s="33" t="s">
        <v>641</v>
      </c>
      <c r="C356" s="4">
        <v>12</v>
      </c>
    </row>
    <row r="357" spans="1:3" x14ac:dyDescent="0.25">
      <c r="A357" s="7">
        <v>39</v>
      </c>
      <c r="B357" s="33" t="s">
        <v>640</v>
      </c>
      <c r="C357" s="4">
        <v>7.5</v>
      </c>
    </row>
    <row r="358" spans="1:3" x14ac:dyDescent="0.25">
      <c r="A358" s="7">
        <v>62</v>
      </c>
      <c r="B358" s="33" t="s">
        <v>636</v>
      </c>
      <c r="C358" s="4">
        <v>9</v>
      </c>
    </row>
    <row r="359" spans="1:3" x14ac:dyDescent="0.25">
      <c r="A359" s="7">
        <v>64</v>
      </c>
      <c r="B359" s="33" t="s">
        <v>640</v>
      </c>
      <c r="C359" s="4">
        <v>7.5</v>
      </c>
    </row>
    <row r="360" spans="1:3" x14ac:dyDescent="0.25">
      <c r="A360" s="7">
        <v>80</v>
      </c>
      <c r="B360" s="33" t="s">
        <v>642</v>
      </c>
      <c r="C360" s="4">
        <v>10.5</v>
      </c>
    </row>
    <row r="361" spans="1:3" x14ac:dyDescent="0.25">
      <c r="A361" s="7">
        <v>90</v>
      </c>
      <c r="B361" s="33" t="s">
        <v>640</v>
      </c>
      <c r="C361" s="4">
        <v>12</v>
      </c>
    </row>
    <row r="362" spans="1:3" x14ac:dyDescent="0.25">
      <c r="A362" s="7">
        <v>92</v>
      </c>
      <c r="B362" s="33" t="s">
        <v>642</v>
      </c>
      <c r="C362" s="4">
        <v>7.5</v>
      </c>
    </row>
    <row r="363" spans="1:3" x14ac:dyDescent="0.25">
      <c r="A363" s="7">
        <v>129</v>
      </c>
      <c r="B363" s="33" t="s">
        <v>640</v>
      </c>
      <c r="C363" s="4">
        <v>9</v>
      </c>
    </row>
    <row r="364" spans="1:3" x14ac:dyDescent="0.25">
      <c r="A364" s="7">
        <v>138</v>
      </c>
      <c r="B364" s="33" t="s">
        <v>643</v>
      </c>
      <c r="C364" s="4"/>
    </row>
    <row r="365" spans="1:3" x14ac:dyDescent="0.25">
      <c r="A365" s="7">
        <v>145</v>
      </c>
      <c r="B365" s="33" t="s">
        <v>642</v>
      </c>
      <c r="C365" s="4">
        <v>12</v>
      </c>
    </row>
    <row r="366" spans="1:3" x14ac:dyDescent="0.25">
      <c r="A366" s="7">
        <v>149</v>
      </c>
      <c r="B366" s="33" t="s">
        <v>642</v>
      </c>
      <c r="C366" s="4">
        <v>7.5</v>
      </c>
    </row>
    <row r="367" spans="1:3" x14ac:dyDescent="0.25">
      <c r="A367" s="7">
        <v>152</v>
      </c>
      <c r="B367" s="33" t="s">
        <v>642</v>
      </c>
      <c r="C367" s="4">
        <v>12</v>
      </c>
    </row>
    <row r="368" spans="1:3" x14ac:dyDescent="0.25">
      <c r="A368" s="7">
        <v>158</v>
      </c>
      <c r="B368" s="33" t="s">
        <v>642</v>
      </c>
      <c r="C368" s="4">
        <v>10.5</v>
      </c>
    </row>
    <row r="369" spans="1:3" x14ac:dyDescent="0.25">
      <c r="A369" s="7">
        <v>163</v>
      </c>
      <c r="B369" s="33" t="s">
        <v>642</v>
      </c>
      <c r="C369" s="4">
        <v>10.5</v>
      </c>
    </row>
    <row r="370" spans="1:3" x14ac:dyDescent="0.25">
      <c r="A370" s="7">
        <v>166</v>
      </c>
      <c r="B370" s="33" t="s">
        <v>642</v>
      </c>
      <c r="C370" s="4">
        <v>7.5</v>
      </c>
    </row>
    <row r="371" spans="1:3" x14ac:dyDescent="0.25">
      <c r="A371" s="7">
        <v>169</v>
      </c>
      <c r="B371" s="33" t="s">
        <v>642</v>
      </c>
      <c r="C371" s="4">
        <v>12</v>
      </c>
    </row>
    <row r="372" spans="1:3" x14ac:dyDescent="0.25">
      <c r="A372" s="7">
        <v>176</v>
      </c>
      <c r="B372" s="33" t="s">
        <v>640</v>
      </c>
      <c r="C372" s="4">
        <v>9</v>
      </c>
    </row>
    <row r="373" spans="1:3" x14ac:dyDescent="0.25">
      <c r="A373" s="7">
        <v>192</v>
      </c>
      <c r="B373" s="33" t="s">
        <v>640</v>
      </c>
      <c r="C373" s="4">
        <v>7.5</v>
      </c>
    </row>
    <row r="374" spans="1:3" x14ac:dyDescent="0.25">
      <c r="A374" s="7">
        <v>213</v>
      </c>
      <c r="B374" s="33" t="s">
        <v>642</v>
      </c>
      <c r="C374" s="4">
        <v>12</v>
      </c>
    </row>
    <row r="375" spans="1:3" x14ac:dyDescent="0.25">
      <c r="A375" s="7">
        <v>235</v>
      </c>
      <c r="B375" s="33" t="s">
        <v>642</v>
      </c>
      <c r="C375" s="4">
        <v>9</v>
      </c>
    </row>
    <row r="376" spans="1:3" x14ac:dyDescent="0.25">
      <c r="A376" s="7">
        <v>250</v>
      </c>
      <c r="B376" s="33" t="s">
        <v>640</v>
      </c>
      <c r="C376" s="4">
        <v>7.5</v>
      </c>
    </row>
    <row r="377" spans="1:3" x14ac:dyDescent="0.25">
      <c r="A377" s="7">
        <v>257</v>
      </c>
      <c r="B377" s="33" t="s">
        <v>642</v>
      </c>
      <c r="C377" s="4">
        <v>10.5</v>
      </c>
    </row>
    <row r="378" spans="1:3" x14ac:dyDescent="0.25">
      <c r="A378" s="7">
        <v>258</v>
      </c>
      <c r="B378" s="33" t="s">
        <v>642</v>
      </c>
      <c r="C378" s="4">
        <v>9</v>
      </c>
    </row>
    <row r="379" spans="1:3" x14ac:dyDescent="0.25">
      <c r="A379" s="7">
        <v>259</v>
      </c>
      <c r="B379" s="33" t="s">
        <v>640</v>
      </c>
      <c r="C379" s="4">
        <v>9</v>
      </c>
    </row>
    <row r="380" spans="1:3" x14ac:dyDescent="0.25">
      <c r="A380" s="7">
        <v>268</v>
      </c>
      <c r="B380" s="33" t="s">
        <v>640</v>
      </c>
      <c r="C380" s="4">
        <v>7.5</v>
      </c>
    </row>
    <row r="381" spans="1:3" x14ac:dyDescent="0.25">
      <c r="A381" s="7">
        <v>272</v>
      </c>
      <c r="B381" s="33" t="s">
        <v>642</v>
      </c>
      <c r="C381" s="4">
        <v>12</v>
      </c>
    </row>
    <row r="382" spans="1:3" x14ac:dyDescent="0.25">
      <c r="A382" s="7">
        <v>287</v>
      </c>
      <c r="B382" s="33" t="s">
        <v>642</v>
      </c>
      <c r="C382" s="4">
        <v>12</v>
      </c>
    </row>
    <row r="383" spans="1:3" x14ac:dyDescent="0.25">
      <c r="A383" s="7">
        <v>320</v>
      </c>
      <c r="B383" s="33" t="s">
        <v>642</v>
      </c>
      <c r="C383" s="4">
        <v>7.5</v>
      </c>
    </row>
    <row r="384" spans="1:3" x14ac:dyDescent="0.25">
      <c r="A384" s="7">
        <v>329</v>
      </c>
      <c r="B384" s="33" t="s">
        <v>642</v>
      </c>
      <c r="C384" s="4">
        <v>7.5</v>
      </c>
    </row>
    <row r="385" spans="1:3" x14ac:dyDescent="0.25">
      <c r="A385" s="7">
        <v>334</v>
      </c>
      <c r="B385" s="33" t="s">
        <v>642</v>
      </c>
      <c r="C385" s="4">
        <v>12</v>
      </c>
    </row>
    <row r="386" spans="1:3" x14ac:dyDescent="0.25">
      <c r="A386" s="7">
        <v>369</v>
      </c>
      <c r="B386" s="33" t="s">
        <v>642</v>
      </c>
      <c r="C386" s="4">
        <v>10.5</v>
      </c>
    </row>
    <row r="387" spans="1:3" x14ac:dyDescent="0.25">
      <c r="A387" s="7">
        <v>396</v>
      </c>
      <c r="B387" s="33" t="s">
        <v>642</v>
      </c>
      <c r="C387" s="4">
        <v>10.5</v>
      </c>
    </row>
    <row r="388" spans="1:3" x14ac:dyDescent="0.25">
      <c r="A388" s="7">
        <v>400</v>
      </c>
      <c r="B388" s="33" t="s">
        <v>640</v>
      </c>
      <c r="C388" s="4">
        <v>7.5</v>
      </c>
    </row>
    <row r="389" spans="1:3" x14ac:dyDescent="0.25">
      <c r="A389" s="7">
        <v>405</v>
      </c>
      <c r="B389" s="33" t="s">
        <v>640</v>
      </c>
      <c r="C389" s="4">
        <v>7.5</v>
      </c>
    </row>
    <row r="390" spans="1:3" x14ac:dyDescent="0.25">
      <c r="A390" s="7">
        <v>410</v>
      </c>
      <c r="B390" s="33" t="s">
        <v>642</v>
      </c>
      <c r="C390" s="4">
        <v>3</v>
      </c>
    </row>
    <row r="391" spans="1:3" x14ac:dyDescent="0.25">
      <c r="A391" s="7">
        <v>414</v>
      </c>
      <c r="B391" s="33" t="s">
        <v>636</v>
      </c>
      <c r="C391" s="4">
        <v>9</v>
      </c>
    </row>
    <row r="392" spans="1:3" x14ac:dyDescent="0.25">
      <c r="A392" s="7">
        <v>421</v>
      </c>
      <c r="B392" s="33" t="s">
        <v>642</v>
      </c>
      <c r="C392" s="4">
        <v>10.5</v>
      </c>
    </row>
    <row r="393" spans="1:3" x14ac:dyDescent="0.25">
      <c r="A393" s="7">
        <v>423</v>
      </c>
      <c r="B393" s="33" t="s">
        <v>642</v>
      </c>
      <c r="C393" s="4">
        <v>12</v>
      </c>
    </row>
    <row r="394" spans="1:3" x14ac:dyDescent="0.25">
      <c r="A394" s="7">
        <v>432</v>
      </c>
      <c r="B394" s="33" t="s">
        <v>642</v>
      </c>
      <c r="C394" s="4">
        <v>7.5</v>
      </c>
    </row>
    <row r="395" spans="1:3" x14ac:dyDescent="0.25">
      <c r="A395" s="7">
        <v>462</v>
      </c>
      <c r="B395" s="33" t="s">
        <v>642</v>
      </c>
      <c r="C395" s="4">
        <v>7.5</v>
      </c>
    </row>
    <row r="396" spans="1:3" x14ac:dyDescent="0.25">
      <c r="A396" s="7">
        <v>491</v>
      </c>
      <c r="B396" s="33" t="s">
        <v>642</v>
      </c>
      <c r="C396" s="4">
        <v>12</v>
      </c>
    </row>
    <row r="397" spans="1:3" x14ac:dyDescent="0.25">
      <c r="A397" s="7">
        <v>501</v>
      </c>
      <c r="B397" s="33" t="s">
        <v>642</v>
      </c>
      <c r="C397" s="4">
        <v>12</v>
      </c>
    </row>
    <row r="398" spans="1:3" x14ac:dyDescent="0.25">
      <c r="A398" s="7">
        <v>511</v>
      </c>
      <c r="B398" s="33" t="s">
        <v>636</v>
      </c>
      <c r="C398" s="4">
        <v>7.5</v>
      </c>
    </row>
    <row r="399" spans="1:3" x14ac:dyDescent="0.25">
      <c r="A399" s="7">
        <v>524</v>
      </c>
      <c r="B399" s="33" t="s">
        <v>642</v>
      </c>
      <c r="C399" s="4">
        <v>7.5</v>
      </c>
    </row>
    <row r="400" spans="1:3" x14ac:dyDescent="0.25">
      <c r="A400" s="7">
        <v>536</v>
      </c>
      <c r="B400" s="33" t="s">
        <v>642</v>
      </c>
      <c r="C400" s="4">
        <v>10.5</v>
      </c>
    </row>
    <row r="401" spans="1:3" x14ac:dyDescent="0.25">
      <c r="A401" s="7">
        <v>554</v>
      </c>
      <c r="B401" s="33" t="s">
        <v>642</v>
      </c>
      <c r="C401" s="4">
        <v>7.5</v>
      </c>
    </row>
    <row r="402" spans="1:3" x14ac:dyDescent="0.25">
      <c r="A402" s="7">
        <v>555</v>
      </c>
      <c r="B402" s="33" t="s">
        <v>628</v>
      </c>
      <c r="C402" s="4">
        <v>6</v>
      </c>
    </row>
    <row r="403" spans="1:3" x14ac:dyDescent="0.25">
      <c r="A403" s="7">
        <v>580</v>
      </c>
      <c r="B403" s="33" t="s">
        <v>642</v>
      </c>
      <c r="C403" s="4">
        <v>10.5</v>
      </c>
    </row>
    <row r="404" spans="1:3" x14ac:dyDescent="0.25">
      <c r="A404" s="7">
        <v>610</v>
      </c>
      <c r="B404" s="33" t="s">
        <v>642</v>
      </c>
      <c r="C404" s="4">
        <v>9</v>
      </c>
    </row>
    <row r="405" spans="1:3" x14ac:dyDescent="0.25">
      <c r="A405" s="7">
        <v>612</v>
      </c>
      <c r="B405" s="33" t="s">
        <v>642</v>
      </c>
      <c r="C405" s="4">
        <v>6</v>
      </c>
    </row>
    <row r="406" spans="1:3" x14ac:dyDescent="0.25">
      <c r="A406" s="7">
        <v>625</v>
      </c>
      <c r="B406" s="33" t="s">
        <v>642</v>
      </c>
      <c r="C406" s="4">
        <v>7.5</v>
      </c>
    </row>
    <row r="407" spans="1:3" x14ac:dyDescent="0.25">
      <c r="A407" s="7">
        <v>638</v>
      </c>
      <c r="B407" s="33" t="s">
        <v>642</v>
      </c>
      <c r="C407" s="4">
        <v>10.5</v>
      </c>
    </row>
    <row r="408" spans="1:3" x14ac:dyDescent="0.25">
      <c r="A408" s="7">
        <v>643</v>
      </c>
      <c r="B408" s="33" t="s">
        <v>642</v>
      </c>
      <c r="C408" s="4">
        <v>12</v>
      </c>
    </row>
    <row r="409" spans="1:3" x14ac:dyDescent="0.25">
      <c r="A409" s="7">
        <v>644</v>
      </c>
      <c r="B409" s="33" t="s">
        <v>642</v>
      </c>
      <c r="C409" s="4">
        <v>12</v>
      </c>
    </row>
    <row r="410" spans="1:3" x14ac:dyDescent="0.25">
      <c r="A410" s="7">
        <v>658</v>
      </c>
      <c r="B410" s="33" t="s">
        <v>642</v>
      </c>
      <c r="C410" s="4">
        <v>12</v>
      </c>
    </row>
    <row r="411" spans="1:3" x14ac:dyDescent="0.25">
      <c r="A411" s="7">
        <v>676</v>
      </c>
      <c r="B411" s="33" t="s">
        <v>642</v>
      </c>
      <c r="C411" s="4">
        <v>7.5</v>
      </c>
    </row>
    <row r="412" spans="1:3" x14ac:dyDescent="0.25">
      <c r="A412" s="7">
        <v>679</v>
      </c>
      <c r="B412" s="33" t="s">
        <v>642</v>
      </c>
      <c r="C412" s="4">
        <v>12</v>
      </c>
    </row>
    <row r="413" spans="1:3" x14ac:dyDescent="0.25">
      <c r="A413" s="7">
        <v>701</v>
      </c>
      <c r="B413" s="33" t="s">
        <v>642</v>
      </c>
      <c r="C413" s="4">
        <v>9</v>
      </c>
    </row>
    <row r="414" spans="1:3" x14ac:dyDescent="0.25">
      <c r="A414" s="7">
        <v>707</v>
      </c>
      <c r="B414" s="33" t="s">
        <v>642</v>
      </c>
      <c r="C414" s="4">
        <v>6</v>
      </c>
    </row>
    <row r="415" spans="1:3" x14ac:dyDescent="0.25">
      <c r="A415" s="7">
        <v>713</v>
      </c>
      <c r="B415" s="33" t="s">
        <v>642</v>
      </c>
      <c r="C415" s="4">
        <v>9</v>
      </c>
    </row>
    <row r="416" spans="1:3" x14ac:dyDescent="0.25">
      <c r="A416" s="7">
        <v>723</v>
      </c>
      <c r="B416" s="33" t="s">
        <v>642</v>
      </c>
      <c r="C416" s="4">
        <v>12</v>
      </c>
    </row>
    <row r="417" spans="1:3" x14ac:dyDescent="0.25">
      <c r="A417" s="7">
        <v>740</v>
      </c>
      <c r="B417" s="33" t="s">
        <v>642</v>
      </c>
      <c r="C417" s="4">
        <v>7.5</v>
      </c>
    </row>
    <row r="418" spans="1:3" x14ac:dyDescent="0.25">
      <c r="A418" s="7">
        <v>754</v>
      </c>
      <c r="B418" s="33" t="s">
        <v>642</v>
      </c>
      <c r="C418" s="4">
        <v>12</v>
      </c>
    </row>
    <row r="419" spans="1:3" x14ac:dyDescent="0.25">
      <c r="A419" s="7">
        <v>763</v>
      </c>
      <c r="B419" s="33" t="s">
        <v>642</v>
      </c>
      <c r="C419" s="4">
        <v>6</v>
      </c>
    </row>
    <row r="420" spans="1:3" x14ac:dyDescent="0.25">
      <c r="A420" s="7">
        <v>769</v>
      </c>
      <c r="B420" s="33" t="s">
        <v>642</v>
      </c>
      <c r="C420" s="4">
        <v>10.5</v>
      </c>
    </row>
    <row r="421" spans="1:3" x14ac:dyDescent="0.25">
      <c r="A421" s="7">
        <v>770</v>
      </c>
      <c r="B421" s="33" t="s">
        <v>642</v>
      </c>
      <c r="C421" s="4">
        <v>12</v>
      </c>
    </row>
    <row r="422" spans="1:3" x14ac:dyDescent="0.25">
      <c r="A422" s="7">
        <v>773</v>
      </c>
      <c r="B422" s="33" t="s">
        <v>640</v>
      </c>
      <c r="C422" s="4">
        <v>7.5</v>
      </c>
    </row>
    <row r="423" spans="1:3" x14ac:dyDescent="0.25">
      <c r="A423" s="7">
        <v>783</v>
      </c>
      <c r="B423" s="33" t="s">
        <v>642</v>
      </c>
      <c r="C423" s="4">
        <v>7.5</v>
      </c>
    </row>
    <row r="424" spans="1:3" x14ac:dyDescent="0.25">
      <c r="A424" s="7">
        <v>796</v>
      </c>
      <c r="B424" s="33" t="s">
        <v>642</v>
      </c>
      <c r="C424" s="4">
        <v>7.5</v>
      </c>
    </row>
    <row r="425" spans="1:3" x14ac:dyDescent="0.25">
      <c r="A425" s="7">
        <v>807</v>
      </c>
      <c r="B425" s="33" t="s">
        <v>642</v>
      </c>
      <c r="C425" s="4">
        <v>10.5</v>
      </c>
    </row>
    <row r="426" spans="1:3" x14ac:dyDescent="0.25">
      <c r="A426" s="7">
        <v>812</v>
      </c>
      <c r="B426" s="33" t="s">
        <v>640</v>
      </c>
      <c r="C426" s="4">
        <v>7.5</v>
      </c>
    </row>
    <row r="427" spans="1:3" x14ac:dyDescent="0.25">
      <c r="A427" s="7">
        <v>830</v>
      </c>
      <c r="B427" s="33" t="s">
        <v>640</v>
      </c>
      <c r="C427" s="4">
        <v>6</v>
      </c>
    </row>
    <row r="428" spans="1:3" x14ac:dyDescent="0.25">
      <c r="A428" s="7">
        <v>831</v>
      </c>
      <c r="B428" s="33" t="s">
        <v>642</v>
      </c>
      <c r="C428" s="4">
        <v>9</v>
      </c>
    </row>
    <row r="429" spans="1:3" x14ac:dyDescent="0.25">
      <c r="A429" s="7">
        <v>833</v>
      </c>
      <c r="B429" s="33" t="s">
        <v>640</v>
      </c>
      <c r="C429" s="4">
        <v>7.5</v>
      </c>
    </row>
    <row r="430" spans="1:3" x14ac:dyDescent="0.25">
      <c r="A430" s="7">
        <v>841</v>
      </c>
      <c r="B430" s="33" t="s">
        <v>642</v>
      </c>
      <c r="C430" s="4">
        <v>12</v>
      </c>
    </row>
    <row r="431" spans="1:3" x14ac:dyDescent="0.25">
      <c r="A431" s="7">
        <v>854</v>
      </c>
      <c r="B431" s="33" t="s">
        <v>642</v>
      </c>
      <c r="C431" s="4">
        <v>7.5</v>
      </c>
    </row>
    <row r="432" spans="1:3" x14ac:dyDescent="0.25">
      <c r="A432" s="7">
        <v>855</v>
      </c>
      <c r="B432" s="33" t="s">
        <v>642</v>
      </c>
      <c r="C432" s="4">
        <v>9</v>
      </c>
    </row>
    <row r="433" spans="1:3" x14ac:dyDescent="0.25">
      <c r="A433" s="7">
        <v>856</v>
      </c>
      <c r="B433" s="33" t="s">
        <v>642</v>
      </c>
      <c r="C433" s="4">
        <v>7.5</v>
      </c>
    </row>
    <row r="434" spans="1:3" x14ac:dyDescent="0.25">
      <c r="A434" s="7">
        <v>863</v>
      </c>
      <c r="B434" s="33" t="s">
        <v>642</v>
      </c>
      <c r="C434" s="4">
        <v>10.5</v>
      </c>
    </row>
    <row r="435" spans="1:3" x14ac:dyDescent="0.25">
      <c r="A435" s="7">
        <v>874</v>
      </c>
      <c r="B435" s="33" t="s">
        <v>642</v>
      </c>
      <c r="C435" s="4">
        <v>10.5</v>
      </c>
    </row>
    <row r="436" spans="1:3" x14ac:dyDescent="0.25">
      <c r="A436" s="7">
        <v>879</v>
      </c>
      <c r="B436" s="33" t="s">
        <v>642</v>
      </c>
      <c r="C436" s="4">
        <v>12</v>
      </c>
    </row>
    <row r="437" spans="1:3" x14ac:dyDescent="0.25">
      <c r="A437" s="7">
        <v>924</v>
      </c>
      <c r="B437" s="33" t="s">
        <v>642</v>
      </c>
      <c r="C437" s="4">
        <v>12</v>
      </c>
    </row>
    <row r="438" spans="1:3" x14ac:dyDescent="0.25">
      <c r="A438" s="7">
        <v>942</v>
      </c>
      <c r="B438" s="33" t="s">
        <v>640</v>
      </c>
      <c r="C438" s="4">
        <v>6</v>
      </c>
    </row>
    <row r="439" spans="1:3" x14ac:dyDescent="0.25">
      <c r="A439" s="7">
        <v>950</v>
      </c>
      <c r="B439" s="33" t="s">
        <v>640</v>
      </c>
      <c r="C439" s="4">
        <v>7.5</v>
      </c>
    </row>
    <row r="440" spans="1:3" x14ac:dyDescent="0.25">
      <c r="A440" s="7">
        <v>972</v>
      </c>
      <c r="B440" s="33" t="s">
        <v>640</v>
      </c>
      <c r="C440" s="4">
        <v>7.5</v>
      </c>
    </row>
    <row r="441" spans="1:3" x14ac:dyDescent="0.25">
      <c r="A441" s="7">
        <v>982</v>
      </c>
      <c r="B441" s="33" t="s">
        <v>642</v>
      </c>
      <c r="C441" s="4">
        <v>7.5</v>
      </c>
    </row>
    <row r="442" spans="1:3" x14ac:dyDescent="0.25">
      <c r="A442" s="7">
        <v>19</v>
      </c>
      <c r="B442" s="33" t="s">
        <v>640</v>
      </c>
      <c r="C442" s="4">
        <v>6</v>
      </c>
    </row>
    <row r="443" spans="1:3" x14ac:dyDescent="0.25">
      <c r="A443" s="7">
        <v>33</v>
      </c>
      <c r="B443" s="33" t="s">
        <v>640</v>
      </c>
      <c r="C443" s="4">
        <v>7.5</v>
      </c>
    </row>
    <row r="444" spans="1:3" x14ac:dyDescent="0.25">
      <c r="A444" s="7">
        <v>36</v>
      </c>
      <c r="B444" s="33" t="s">
        <v>640</v>
      </c>
      <c r="C444" s="4">
        <v>6</v>
      </c>
    </row>
    <row r="445" spans="1:3" x14ac:dyDescent="0.25">
      <c r="A445" s="7">
        <v>39</v>
      </c>
      <c r="B445" s="33" t="s">
        <v>636</v>
      </c>
      <c r="C445" s="4">
        <v>10.5</v>
      </c>
    </row>
    <row r="446" spans="1:3" x14ac:dyDescent="0.25">
      <c r="A446" s="7">
        <v>62</v>
      </c>
      <c r="B446" s="33" t="s">
        <v>625</v>
      </c>
      <c r="C446" s="4">
        <v>12</v>
      </c>
    </row>
    <row r="447" spans="1:3" x14ac:dyDescent="0.25">
      <c r="A447" s="7">
        <v>64</v>
      </c>
      <c r="B447" s="33" t="s">
        <v>636</v>
      </c>
      <c r="C447" s="4">
        <v>9</v>
      </c>
    </row>
    <row r="448" spans="1:3" x14ac:dyDescent="0.25">
      <c r="A448" s="7">
        <v>80</v>
      </c>
      <c r="B448" s="33" t="s">
        <v>640</v>
      </c>
      <c r="C448" s="4">
        <v>7.5</v>
      </c>
    </row>
    <row r="449" spans="1:3" x14ac:dyDescent="0.25">
      <c r="A449" s="7">
        <v>90</v>
      </c>
      <c r="B449" s="33" t="s">
        <v>636</v>
      </c>
      <c r="C449" s="4">
        <v>12</v>
      </c>
    </row>
    <row r="450" spans="1:3" x14ac:dyDescent="0.25">
      <c r="A450" s="7">
        <v>92</v>
      </c>
      <c r="B450" s="33" t="s">
        <v>640</v>
      </c>
      <c r="C450" s="4">
        <v>6</v>
      </c>
    </row>
    <row r="451" spans="1:3" x14ac:dyDescent="0.25">
      <c r="A451" s="7">
        <v>129</v>
      </c>
      <c r="B451" s="33" t="s">
        <v>636</v>
      </c>
      <c r="C451" s="4">
        <v>10.5</v>
      </c>
    </row>
    <row r="452" spans="1:3" x14ac:dyDescent="0.25">
      <c r="A452" s="7">
        <v>138</v>
      </c>
      <c r="B452" s="33" t="s">
        <v>641</v>
      </c>
      <c r="C452" s="4"/>
    </row>
    <row r="453" spans="1:3" x14ac:dyDescent="0.25">
      <c r="A453" s="7">
        <v>145</v>
      </c>
      <c r="B453" s="33" t="s">
        <v>640</v>
      </c>
      <c r="C453" s="4">
        <v>7.5</v>
      </c>
    </row>
    <row r="454" spans="1:3" x14ac:dyDescent="0.25">
      <c r="A454" s="7">
        <v>149</v>
      </c>
      <c r="B454" s="33" t="s">
        <v>640</v>
      </c>
      <c r="C454" s="4">
        <v>6</v>
      </c>
    </row>
    <row r="455" spans="1:3" x14ac:dyDescent="0.25">
      <c r="A455" s="7">
        <v>152</v>
      </c>
      <c r="B455" s="33" t="s">
        <v>640</v>
      </c>
      <c r="C455" s="4">
        <v>6</v>
      </c>
    </row>
    <row r="456" spans="1:3" x14ac:dyDescent="0.25">
      <c r="A456" s="7">
        <v>158</v>
      </c>
      <c r="B456" s="33" t="s">
        <v>640</v>
      </c>
      <c r="C456" s="4">
        <v>9</v>
      </c>
    </row>
    <row r="457" spans="1:3" x14ac:dyDescent="0.25">
      <c r="A457" s="7">
        <v>163</v>
      </c>
      <c r="B457" s="33" t="s">
        <v>640</v>
      </c>
      <c r="C457" s="4">
        <v>7.5</v>
      </c>
    </row>
    <row r="458" spans="1:3" x14ac:dyDescent="0.25">
      <c r="A458" s="7">
        <v>166</v>
      </c>
      <c r="B458" s="33" t="s">
        <v>640</v>
      </c>
      <c r="C458" s="4">
        <v>9</v>
      </c>
    </row>
    <row r="459" spans="1:3" x14ac:dyDescent="0.25">
      <c r="A459" s="7">
        <v>169</v>
      </c>
      <c r="B459" s="33" t="s">
        <v>640</v>
      </c>
      <c r="C459" s="4">
        <v>9</v>
      </c>
    </row>
    <row r="460" spans="1:3" x14ac:dyDescent="0.25">
      <c r="A460" s="7">
        <v>176</v>
      </c>
      <c r="B460" s="33" t="s">
        <v>636</v>
      </c>
      <c r="C460" s="4">
        <v>10.5</v>
      </c>
    </row>
    <row r="461" spans="1:3" x14ac:dyDescent="0.25">
      <c r="A461" s="7">
        <v>192</v>
      </c>
      <c r="B461" s="33" t="s">
        <v>636</v>
      </c>
      <c r="C461" s="4">
        <v>10.5</v>
      </c>
    </row>
    <row r="462" spans="1:3" x14ac:dyDescent="0.25">
      <c r="A462" s="7">
        <v>213</v>
      </c>
      <c r="B462" s="33" t="s">
        <v>640</v>
      </c>
      <c r="C462" s="4">
        <v>10.5</v>
      </c>
    </row>
    <row r="463" spans="1:3" x14ac:dyDescent="0.25">
      <c r="A463" s="7">
        <v>235</v>
      </c>
      <c r="B463" s="33" t="s">
        <v>640</v>
      </c>
      <c r="C463" s="4">
        <v>9</v>
      </c>
    </row>
    <row r="464" spans="1:3" x14ac:dyDescent="0.25">
      <c r="A464" s="7">
        <v>250</v>
      </c>
      <c r="B464" s="33" t="s">
        <v>636</v>
      </c>
      <c r="C464" s="4">
        <v>10.5</v>
      </c>
    </row>
    <row r="465" spans="1:3" x14ac:dyDescent="0.25">
      <c r="A465" s="7">
        <v>257</v>
      </c>
      <c r="B465" s="33" t="s">
        <v>640</v>
      </c>
      <c r="C465" s="4">
        <v>7.5</v>
      </c>
    </row>
    <row r="466" spans="1:3" x14ac:dyDescent="0.25">
      <c r="A466" s="7">
        <v>258</v>
      </c>
      <c r="B466" s="33" t="s">
        <v>640</v>
      </c>
      <c r="C466" s="4">
        <v>9</v>
      </c>
    </row>
    <row r="467" spans="1:3" x14ac:dyDescent="0.25">
      <c r="A467" s="7">
        <v>259</v>
      </c>
      <c r="B467" s="33" t="s">
        <v>636</v>
      </c>
      <c r="C467" s="4">
        <v>10.5</v>
      </c>
    </row>
    <row r="468" spans="1:3" x14ac:dyDescent="0.25">
      <c r="A468" s="7">
        <v>268</v>
      </c>
      <c r="B468" s="33" t="s">
        <v>636</v>
      </c>
      <c r="C468" s="4">
        <v>9</v>
      </c>
    </row>
    <row r="469" spans="1:3" x14ac:dyDescent="0.25">
      <c r="A469" s="7">
        <v>272</v>
      </c>
      <c r="B469" s="33" t="s">
        <v>640</v>
      </c>
      <c r="C469" s="4">
        <v>9</v>
      </c>
    </row>
    <row r="470" spans="1:3" x14ac:dyDescent="0.25">
      <c r="A470" s="7">
        <v>287</v>
      </c>
      <c r="B470" s="33" t="s">
        <v>640</v>
      </c>
      <c r="C470" s="4">
        <v>10.5</v>
      </c>
    </row>
    <row r="471" spans="1:3" x14ac:dyDescent="0.25">
      <c r="A471" s="7">
        <v>320</v>
      </c>
      <c r="B471" s="33" t="s">
        <v>640</v>
      </c>
      <c r="C471" s="4">
        <v>6</v>
      </c>
    </row>
    <row r="472" spans="1:3" x14ac:dyDescent="0.25">
      <c r="A472" s="7">
        <v>329</v>
      </c>
      <c r="B472" s="33" t="s">
        <v>640</v>
      </c>
      <c r="C472" s="4">
        <v>6</v>
      </c>
    </row>
    <row r="473" spans="1:3" x14ac:dyDescent="0.25">
      <c r="A473" s="7">
        <v>334</v>
      </c>
      <c r="B473" s="33" t="s">
        <v>640</v>
      </c>
      <c r="C473" s="4">
        <v>7.5</v>
      </c>
    </row>
    <row r="474" spans="1:3" x14ac:dyDescent="0.25">
      <c r="A474" s="7">
        <v>369</v>
      </c>
      <c r="B474" s="33" t="s">
        <v>640</v>
      </c>
      <c r="C474" s="4">
        <v>10.5</v>
      </c>
    </row>
    <row r="475" spans="1:3" x14ac:dyDescent="0.25">
      <c r="A475" s="7">
        <v>396</v>
      </c>
      <c r="B475" s="33" t="s">
        <v>640</v>
      </c>
      <c r="C475" s="4">
        <v>9</v>
      </c>
    </row>
    <row r="476" spans="1:3" x14ac:dyDescent="0.25">
      <c r="A476" s="7">
        <v>400</v>
      </c>
      <c r="B476" s="33" t="s">
        <v>636</v>
      </c>
      <c r="C476" s="4">
        <v>10.5</v>
      </c>
    </row>
    <row r="477" spans="1:3" x14ac:dyDescent="0.25">
      <c r="A477" s="7">
        <v>405</v>
      </c>
      <c r="B477" s="33" t="s">
        <v>636</v>
      </c>
      <c r="C477" s="4">
        <v>12</v>
      </c>
    </row>
    <row r="478" spans="1:3" x14ac:dyDescent="0.25">
      <c r="A478" s="7">
        <v>410</v>
      </c>
      <c r="B478" s="33" t="s">
        <v>640</v>
      </c>
      <c r="C478" s="4">
        <v>7.5</v>
      </c>
    </row>
    <row r="479" spans="1:3" x14ac:dyDescent="0.25">
      <c r="A479" s="7">
        <v>414</v>
      </c>
      <c r="B479" s="33" t="s">
        <v>639</v>
      </c>
      <c r="C479" s="6">
        <v>6</v>
      </c>
    </row>
    <row r="480" spans="1:3" x14ac:dyDescent="0.25">
      <c r="A480" s="7">
        <v>421</v>
      </c>
      <c r="B480" s="33" t="s">
        <v>640</v>
      </c>
      <c r="C480" s="4">
        <v>6</v>
      </c>
    </row>
    <row r="481" spans="1:3" x14ac:dyDescent="0.25">
      <c r="A481" s="7">
        <v>423</v>
      </c>
      <c r="B481" s="33" t="s">
        <v>640</v>
      </c>
      <c r="C481" s="4">
        <v>10.5</v>
      </c>
    </row>
    <row r="482" spans="1:3" x14ac:dyDescent="0.25">
      <c r="A482" s="7">
        <v>432</v>
      </c>
      <c r="B482" s="33" t="s">
        <v>640</v>
      </c>
      <c r="C482" s="4">
        <v>7.5</v>
      </c>
    </row>
    <row r="483" spans="1:3" x14ac:dyDescent="0.25">
      <c r="A483" s="7">
        <v>462</v>
      </c>
      <c r="B483" s="33" t="s">
        <v>640</v>
      </c>
      <c r="C483" s="4">
        <v>6</v>
      </c>
    </row>
    <row r="484" spans="1:3" x14ac:dyDescent="0.25">
      <c r="A484" s="7">
        <v>491</v>
      </c>
      <c r="B484" s="33" t="s">
        <v>640</v>
      </c>
      <c r="C484" s="4">
        <v>12</v>
      </c>
    </row>
    <row r="485" spans="1:3" x14ac:dyDescent="0.25">
      <c r="A485" s="7">
        <v>501</v>
      </c>
      <c r="B485" s="33" t="s">
        <v>640</v>
      </c>
      <c r="C485" s="4">
        <v>9</v>
      </c>
    </row>
    <row r="486" spans="1:3" x14ac:dyDescent="0.25">
      <c r="A486" s="7">
        <v>511</v>
      </c>
      <c r="B486" s="33" t="s">
        <v>639</v>
      </c>
      <c r="C486" s="6">
        <v>6</v>
      </c>
    </row>
    <row r="487" spans="1:3" x14ac:dyDescent="0.25">
      <c r="A487" s="7">
        <v>524</v>
      </c>
      <c r="B487" s="33" t="s">
        <v>640</v>
      </c>
      <c r="C487" s="4">
        <v>7.5</v>
      </c>
    </row>
    <row r="488" spans="1:3" x14ac:dyDescent="0.25">
      <c r="A488" s="7">
        <v>536</v>
      </c>
      <c r="B488" s="33" t="s">
        <v>640</v>
      </c>
      <c r="C488" s="4">
        <v>7.5</v>
      </c>
    </row>
    <row r="489" spans="1:3" x14ac:dyDescent="0.25">
      <c r="A489" s="7">
        <v>554</v>
      </c>
      <c r="B489" s="33" t="s">
        <v>640</v>
      </c>
      <c r="C489" s="4">
        <v>0</v>
      </c>
    </row>
    <row r="490" spans="1:3" x14ac:dyDescent="0.25">
      <c r="A490" s="7">
        <v>555</v>
      </c>
      <c r="B490" s="33" t="s">
        <v>640</v>
      </c>
      <c r="C490" s="4">
        <v>0</v>
      </c>
    </row>
    <row r="491" spans="1:3" x14ac:dyDescent="0.25">
      <c r="A491" s="7">
        <v>580</v>
      </c>
      <c r="B491" s="33" t="s">
        <v>640</v>
      </c>
      <c r="C491" s="4">
        <v>9</v>
      </c>
    </row>
    <row r="492" spans="1:3" x14ac:dyDescent="0.25">
      <c r="A492" s="7">
        <v>610</v>
      </c>
      <c r="B492" s="33" t="s">
        <v>640</v>
      </c>
      <c r="C492" s="4">
        <v>6</v>
      </c>
    </row>
    <row r="493" spans="1:3" x14ac:dyDescent="0.25">
      <c r="A493" s="7">
        <v>612</v>
      </c>
      <c r="B493" s="33" t="s">
        <v>640</v>
      </c>
      <c r="C493" s="4">
        <v>6</v>
      </c>
    </row>
    <row r="494" spans="1:3" x14ac:dyDescent="0.25">
      <c r="A494" s="7">
        <v>625</v>
      </c>
      <c r="B494" s="33" t="s">
        <v>640</v>
      </c>
      <c r="C494" s="4">
        <v>6</v>
      </c>
    </row>
    <row r="495" spans="1:3" x14ac:dyDescent="0.25">
      <c r="A495" s="7">
        <v>638</v>
      </c>
      <c r="B495" s="33" t="s">
        <v>640</v>
      </c>
      <c r="C495" s="4">
        <v>7.5</v>
      </c>
    </row>
    <row r="496" spans="1:3" x14ac:dyDescent="0.25">
      <c r="A496" s="7">
        <v>643</v>
      </c>
      <c r="B496" s="33" t="s">
        <v>640</v>
      </c>
      <c r="C496" s="4">
        <v>12</v>
      </c>
    </row>
    <row r="497" spans="1:3" x14ac:dyDescent="0.25">
      <c r="A497" s="7">
        <v>644</v>
      </c>
      <c r="B497" s="33" t="s">
        <v>640</v>
      </c>
      <c r="C497" s="4">
        <v>12</v>
      </c>
    </row>
    <row r="498" spans="1:3" x14ac:dyDescent="0.25">
      <c r="A498" s="7">
        <v>658</v>
      </c>
      <c r="B498" s="33" t="s">
        <v>640</v>
      </c>
      <c r="C498" s="4">
        <v>9</v>
      </c>
    </row>
    <row r="499" spans="1:3" x14ac:dyDescent="0.25">
      <c r="A499" s="7">
        <v>676</v>
      </c>
      <c r="B499" s="33" t="s">
        <v>640</v>
      </c>
      <c r="C499" s="4">
        <v>7.5</v>
      </c>
    </row>
    <row r="500" spans="1:3" x14ac:dyDescent="0.25">
      <c r="A500" s="7">
        <v>679</v>
      </c>
      <c r="B500" s="33" t="s">
        <v>640</v>
      </c>
      <c r="C500" s="4">
        <v>10.5</v>
      </c>
    </row>
    <row r="501" spans="1:3" x14ac:dyDescent="0.25">
      <c r="A501" s="7">
        <v>701</v>
      </c>
      <c r="B501" s="33" t="s">
        <v>640</v>
      </c>
      <c r="C501" s="4">
        <v>7.5</v>
      </c>
    </row>
    <row r="502" spans="1:3" x14ac:dyDescent="0.25">
      <c r="A502" s="7">
        <v>707</v>
      </c>
      <c r="B502" s="33" t="s">
        <v>640</v>
      </c>
      <c r="C502" s="4">
        <v>7.5</v>
      </c>
    </row>
    <row r="503" spans="1:3" x14ac:dyDescent="0.25">
      <c r="A503" s="7">
        <v>713</v>
      </c>
      <c r="B503" s="33" t="s">
        <v>640</v>
      </c>
      <c r="C503" s="4">
        <v>9</v>
      </c>
    </row>
    <row r="504" spans="1:3" x14ac:dyDescent="0.25">
      <c r="A504" s="7">
        <v>723</v>
      </c>
      <c r="B504" s="33" t="s">
        <v>640</v>
      </c>
      <c r="C504" s="4">
        <v>9</v>
      </c>
    </row>
    <row r="505" spans="1:3" x14ac:dyDescent="0.25">
      <c r="A505" s="7">
        <v>740</v>
      </c>
      <c r="B505" s="33" t="s">
        <v>640</v>
      </c>
      <c r="C505" s="4">
        <v>9</v>
      </c>
    </row>
    <row r="506" spans="1:3" x14ac:dyDescent="0.25">
      <c r="A506" s="7">
        <v>754</v>
      </c>
      <c r="B506" s="33" t="s">
        <v>640</v>
      </c>
      <c r="C506" s="4">
        <v>9</v>
      </c>
    </row>
    <row r="507" spans="1:3" x14ac:dyDescent="0.25">
      <c r="A507" s="7">
        <v>763</v>
      </c>
      <c r="B507" s="33" t="s">
        <v>640</v>
      </c>
      <c r="C507" s="4">
        <v>7.5</v>
      </c>
    </row>
    <row r="508" spans="1:3" x14ac:dyDescent="0.25">
      <c r="A508" s="7">
        <v>769</v>
      </c>
      <c r="B508" s="33" t="s">
        <v>640</v>
      </c>
      <c r="C508" s="4">
        <v>10.5</v>
      </c>
    </row>
    <row r="509" spans="1:3" x14ac:dyDescent="0.25">
      <c r="A509" s="7">
        <v>770</v>
      </c>
      <c r="B509" s="33" t="s">
        <v>640</v>
      </c>
      <c r="C509" s="4">
        <v>9</v>
      </c>
    </row>
    <row r="510" spans="1:3" x14ac:dyDescent="0.25">
      <c r="A510" s="7">
        <v>773</v>
      </c>
      <c r="B510" s="33" t="s">
        <v>636</v>
      </c>
      <c r="C510" s="4">
        <v>10.5</v>
      </c>
    </row>
    <row r="511" spans="1:3" x14ac:dyDescent="0.25">
      <c r="A511" s="7">
        <v>783</v>
      </c>
      <c r="B511" s="33" t="s">
        <v>640</v>
      </c>
      <c r="C511" s="4">
        <v>7.5</v>
      </c>
    </row>
    <row r="512" spans="1:3" x14ac:dyDescent="0.25">
      <c r="A512" s="7">
        <v>796</v>
      </c>
      <c r="B512" s="33" t="s">
        <v>640</v>
      </c>
      <c r="C512" s="4">
        <v>7.5</v>
      </c>
    </row>
    <row r="513" spans="1:3" x14ac:dyDescent="0.25">
      <c r="A513" s="7">
        <v>807</v>
      </c>
      <c r="B513" s="33" t="s">
        <v>640</v>
      </c>
      <c r="C513" s="4">
        <v>7.5</v>
      </c>
    </row>
    <row r="514" spans="1:3" x14ac:dyDescent="0.25">
      <c r="A514" s="7">
        <v>812</v>
      </c>
      <c r="B514" s="33" t="s">
        <v>636</v>
      </c>
      <c r="C514" s="4">
        <v>10.5</v>
      </c>
    </row>
    <row r="515" spans="1:3" x14ac:dyDescent="0.25">
      <c r="A515" s="7">
        <v>830</v>
      </c>
      <c r="B515" s="33" t="s">
        <v>636</v>
      </c>
      <c r="C515" s="4">
        <v>9</v>
      </c>
    </row>
    <row r="516" spans="1:3" x14ac:dyDescent="0.25">
      <c r="A516" s="7">
        <v>831</v>
      </c>
      <c r="B516" s="33" t="s">
        <v>640</v>
      </c>
      <c r="C516" s="4">
        <v>7.5</v>
      </c>
    </row>
    <row r="517" spans="1:3" x14ac:dyDescent="0.25">
      <c r="A517" s="7">
        <v>833</v>
      </c>
      <c r="B517" s="33" t="s">
        <v>636</v>
      </c>
      <c r="C517" s="4">
        <v>10.5</v>
      </c>
    </row>
    <row r="518" spans="1:3" x14ac:dyDescent="0.25">
      <c r="A518" s="7">
        <v>841</v>
      </c>
      <c r="B518" s="33" t="s">
        <v>640</v>
      </c>
      <c r="C518" s="4">
        <v>10.5</v>
      </c>
    </row>
    <row r="519" spans="1:3" x14ac:dyDescent="0.25">
      <c r="A519" s="7">
        <v>854</v>
      </c>
      <c r="B519" s="33" t="s">
        <v>640</v>
      </c>
      <c r="C519" s="4">
        <v>7.5</v>
      </c>
    </row>
    <row r="520" spans="1:3" x14ac:dyDescent="0.25">
      <c r="A520" s="7">
        <v>855</v>
      </c>
      <c r="B520" s="33" t="s">
        <v>640</v>
      </c>
      <c r="C520" s="4">
        <v>7.5</v>
      </c>
    </row>
    <row r="521" spans="1:3" x14ac:dyDescent="0.25">
      <c r="A521" s="7">
        <v>856</v>
      </c>
      <c r="B521" s="33" t="s">
        <v>640</v>
      </c>
      <c r="C521" s="4">
        <v>7.5</v>
      </c>
    </row>
    <row r="522" spans="1:3" x14ac:dyDescent="0.25">
      <c r="A522" s="7">
        <v>863</v>
      </c>
      <c r="B522" s="33" t="s">
        <v>640</v>
      </c>
      <c r="C522" s="4">
        <v>9</v>
      </c>
    </row>
    <row r="523" spans="1:3" x14ac:dyDescent="0.25">
      <c r="A523" s="7">
        <v>874</v>
      </c>
      <c r="B523" s="33" t="s">
        <v>640</v>
      </c>
      <c r="C523" s="4">
        <v>9</v>
      </c>
    </row>
    <row r="524" spans="1:3" x14ac:dyDescent="0.25">
      <c r="A524" s="7">
        <v>879</v>
      </c>
      <c r="B524" s="33" t="s">
        <v>640</v>
      </c>
      <c r="C524" s="4">
        <v>7.5</v>
      </c>
    </row>
    <row r="525" spans="1:3" x14ac:dyDescent="0.25">
      <c r="A525" s="7">
        <v>924</v>
      </c>
      <c r="B525" s="33" t="s">
        <v>640</v>
      </c>
      <c r="C525" s="4">
        <v>9</v>
      </c>
    </row>
    <row r="526" spans="1:3" x14ac:dyDescent="0.25">
      <c r="A526" s="7">
        <v>942</v>
      </c>
      <c r="B526" s="33" t="s">
        <v>636</v>
      </c>
      <c r="C526" s="4">
        <v>9</v>
      </c>
    </row>
    <row r="527" spans="1:3" x14ac:dyDescent="0.25">
      <c r="A527" s="7">
        <v>950</v>
      </c>
      <c r="B527" s="33" t="s">
        <v>636</v>
      </c>
      <c r="C527" s="4">
        <v>9</v>
      </c>
    </row>
    <row r="528" spans="1:3" x14ac:dyDescent="0.25">
      <c r="A528" s="7">
        <v>972</v>
      </c>
      <c r="B528" s="33" t="s">
        <v>636</v>
      </c>
      <c r="C528" s="4">
        <v>9</v>
      </c>
    </row>
    <row r="529" spans="1:3" x14ac:dyDescent="0.25">
      <c r="A529" s="7">
        <v>982</v>
      </c>
      <c r="B529" s="33" t="s">
        <v>640</v>
      </c>
      <c r="C529" s="4">
        <v>7.5</v>
      </c>
    </row>
    <row r="530" spans="1:3" x14ac:dyDescent="0.25">
      <c r="A530" s="7">
        <v>19</v>
      </c>
      <c r="B530" s="33" t="s">
        <v>636</v>
      </c>
      <c r="C530" s="4">
        <v>9</v>
      </c>
    </row>
    <row r="531" spans="1:3" x14ac:dyDescent="0.25">
      <c r="A531" s="7">
        <v>33</v>
      </c>
      <c r="B531" s="33" t="s">
        <v>636</v>
      </c>
      <c r="C531" s="4">
        <v>10.5</v>
      </c>
    </row>
    <row r="532" spans="1:3" x14ac:dyDescent="0.25">
      <c r="A532" s="7">
        <v>36</v>
      </c>
      <c r="B532" s="33" t="s">
        <v>636</v>
      </c>
      <c r="C532" s="4">
        <v>9</v>
      </c>
    </row>
    <row r="533" spans="1:3" x14ac:dyDescent="0.25">
      <c r="A533" s="7">
        <v>39</v>
      </c>
      <c r="B533" s="33" t="s">
        <v>633</v>
      </c>
      <c r="C533" s="4">
        <v>7.5</v>
      </c>
    </row>
    <row r="534" spans="1:3" x14ac:dyDescent="0.25">
      <c r="A534" s="7">
        <v>62</v>
      </c>
      <c r="B534" s="33" t="s">
        <v>637</v>
      </c>
      <c r="C534" s="6">
        <v>7.5</v>
      </c>
    </row>
    <row r="535" spans="1:3" x14ac:dyDescent="0.25">
      <c r="A535" s="7">
        <v>64</v>
      </c>
      <c r="B535" s="33" t="s">
        <v>633</v>
      </c>
      <c r="C535" s="4">
        <v>3</v>
      </c>
    </row>
    <row r="536" spans="1:3" x14ac:dyDescent="0.25">
      <c r="A536" s="7">
        <v>80</v>
      </c>
      <c r="B536" s="33" t="s">
        <v>636</v>
      </c>
      <c r="C536" s="4">
        <v>10.5</v>
      </c>
    </row>
    <row r="537" spans="1:3" x14ac:dyDescent="0.25">
      <c r="A537" s="7">
        <v>90</v>
      </c>
      <c r="B537" s="33" t="s">
        <v>633</v>
      </c>
      <c r="C537" s="4">
        <v>9</v>
      </c>
    </row>
    <row r="538" spans="1:3" x14ac:dyDescent="0.25">
      <c r="A538" s="7">
        <v>92</v>
      </c>
      <c r="B538" s="33" t="s">
        <v>636</v>
      </c>
      <c r="C538" s="4">
        <v>9</v>
      </c>
    </row>
    <row r="539" spans="1:3" x14ac:dyDescent="0.25">
      <c r="A539" s="7">
        <v>129</v>
      </c>
      <c r="B539" s="33" t="s">
        <v>633</v>
      </c>
      <c r="C539" s="4">
        <v>7.5</v>
      </c>
    </row>
    <row r="540" spans="1:3" x14ac:dyDescent="0.25">
      <c r="A540" s="7">
        <v>138</v>
      </c>
      <c r="B540" s="33" t="s">
        <v>628</v>
      </c>
      <c r="C540" s="4">
        <v>0</v>
      </c>
    </row>
    <row r="541" spans="1:3" x14ac:dyDescent="0.25">
      <c r="A541" s="7">
        <v>145</v>
      </c>
      <c r="B541" s="33" t="s">
        <v>636</v>
      </c>
      <c r="C541" s="4">
        <v>9</v>
      </c>
    </row>
    <row r="542" spans="1:3" x14ac:dyDescent="0.25">
      <c r="A542" s="7">
        <v>149</v>
      </c>
      <c r="B542" s="33" t="s">
        <v>636</v>
      </c>
      <c r="C542" s="4">
        <v>9</v>
      </c>
    </row>
    <row r="543" spans="1:3" x14ac:dyDescent="0.25">
      <c r="A543" s="7">
        <v>152</v>
      </c>
      <c r="B543" s="33" t="s">
        <v>636</v>
      </c>
      <c r="C543" s="4">
        <v>10.5</v>
      </c>
    </row>
    <row r="544" spans="1:3" x14ac:dyDescent="0.25">
      <c r="A544" s="7">
        <v>158</v>
      </c>
      <c r="B544" s="33" t="s">
        <v>636</v>
      </c>
      <c r="C544" s="4">
        <v>12</v>
      </c>
    </row>
    <row r="545" spans="1:3" x14ac:dyDescent="0.25">
      <c r="A545" s="7">
        <v>163</v>
      </c>
      <c r="B545" s="33" t="s">
        <v>636</v>
      </c>
      <c r="C545" s="4">
        <v>10.5</v>
      </c>
    </row>
    <row r="546" spans="1:3" x14ac:dyDescent="0.25">
      <c r="A546" s="7">
        <v>166</v>
      </c>
      <c r="B546" s="33" t="s">
        <v>636</v>
      </c>
      <c r="C546" s="4">
        <v>9</v>
      </c>
    </row>
    <row r="547" spans="1:3" x14ac:dyDescent="0.25">
      <c r="A547" s="7">
        <v>169</v>
      </c>
      <c r="B547" s="33" t="s">
        <v>636</v>
      </c>
      <c r="C547" s="4">
        <v>12</v>
      </c>
    </row>
    <row r="548" spans="1:3" x14ac:dyDescent="0.25">
      <c r="A548" s="7">
        <v>176</v>
      </c>
      <c r="B548" s="33" t="s">
        <v>633</v>
      </c>
      <c r="C548" s="4">
        <v>10.5</v>
      </c>
    </row>
    <row r="549" spans="1:3" x14ac:dyDescent="0.25">
      <c r="A549" s="7">
        <v>192</v>
      </c>
      <c r="B549" s="33" t="s">
        <v>633</v>
      </c>
      <c r="C549" s="4">
        <v>6</v>
      </c>
    </row>
    <row r="550" spans="1:3" x14ac:dyDescent="0.25">
      <c r="A550" s="7">
        <v>213</v>
      </c>
      <c r="B550" s="33" t="s">
        <v>636</v>
      </c>
      <c r="C550" s="4">
        <v>12</v>
      </c>
    </row>
    <row r="551" spans="1:3" x14ac:dyDescent="0.25">
      <c r="A551" s="7">
        <v>235</v>
      </c>
      <c r="B551" s="33" t="s">
        <v>636</v>
      </c>
      <c r="C551" s="4">
        <v>9</v>
      </c>
    </row>
    <row r="552" spans="1:3" x14ac:dyDescent="0.25">
      <c r="A552" s="7">
        <v>250</v>
      </c>
      <c r="B552" s="33" t="s">
        <v>633</v>
      </c>
      <c r="C552" s="4">
        <v>6</v>
      </c>
    </row>
    <row r="553" spans="1:3" x14ac:dyDescent="0.25">
      <c r="A553" s="7">
        <v>257</v>
      </c>
      <c r="B553" s="33" t="s">
        <v>636</v>
      </c>
      <c r="C553" s="4">
        <v>9</v>
      </c>
    </row>
    <row r="554" spans="1:3" x14ac:dyDescent="0.25">
      <c r="A554" s="7">
        <v>258</v>
      </c>
      <c r="B554" s="33" t="s">
        <v>636</v>
      </c>
      <c r="C554" s="4">
        <v>12</v>
      </c>
    </row>
    <row r="555" spans="1:3" x14ac:dyDescent="0.25">
      <c r="A555" s="7">
        <v>259</v>
      </c>
      <c r="B555" s="33" t="s">
        <v>633</v>
      </c>
      <c r="C555" s="4">
        <v>9</v>
      </c>
    </row>
    <row r="556" spans="1:3" x14ac:dyDescent="0.25">
      <c r="A556" s="7">
        <v>268</v>
      </c>
      <c r="B556" s="33" t="s">
        <v>633</v>
      </c>
      <c r="C556" s="4">
        <v>3</v>
      </c>
    </row>
    <row r="557" spans="1:3" x14ac:dyDescent="0.25">
      <c r="A557" s="7">
        <v>272</v>
      </c>
      <c r="B557" s="33" t="s">
        <v>636</v>
      </c>
      <c r="C557" s="4">
        <v>10.5</v>
      </c>
    </row>
    <row r="558" spans="1:3" x14ac:dyDescent="0.25">
      <c r="A558" s="7">
        <v>287</v>
      </c>
      <c r="B558" s="33" t="s">
        <v>636</v>
      </c>
      <c r="C558" s="4">
        <v>10.5</v>
      </c>
    </row>
    <row r="559" spans="1:3" x14ac:dyDescent="0.25">
      <c r="A559" s="7">
        <v>320</v>
      </c>
      <c r="B559" s="33" t="s">
        <v>636</v>
      </c>
      <c r="C559" s="4">
        <v>9</v>
      </c>
    </row>
    <row r="560" spans="1:3" x14ac:dyDescent="0.25">
      <c r="A560" s="7">
        <v>329</v>
      </c>
      <c r="B560" s="33" t="s">
        <v>636</v>
      </c>
      <c r="C560" s="4">
        <v>7.5</v>
      </c>
    </row>
    <row r="561" spans="1:3" x14ac:dyDescent="0.25">
      <c r="A561" s="7">
        <v>334</v>
      </c>
      <c r="B561" s="33" t="s">
        <v>636</v>
      </c>
      <c r="C561" s="4">
        <v>12</v>
      </c>
    </row>
    <row r="562" spans="1:3" x14ac:dyDescent="0.25">
      <c r="A562" s="7">
        <v>369</v>
      </c>
      <c r="B562" s="33" t="s">
        <v>636</v>
      </c>
      <c r="C562" s="4">
        <v>12</v>
      </c>
    </row>
    <row r="563" spans="1:3" x14ac:dyDescent="0.25">
      <c r="A563" s="7">
        <v>396</v>
      </c>
      <c r="B563" s="33" t="s">
        <v>636</v>
      </c>
      <c r="C563" s="4">
        <v>10.5</v>
      </c>
    </row>
    <row r="564" spans="1:3" x14ac:dyDescent="0.25">
      <c r="A564" s="7">
        <v>400</v>
      </c>
      <c r="B564" s="33" t="s">
        <v>633</v>
      </c>
      <c r="C564" s="4">
        <v>7.5</v>
      </c>
    </row>
    <row r="565" spans="1:3" x14ac:dyDescent="0.25">
      <c r="A565" s="7">
        <v>405</v>
      </c>
      <c r="B565" s="33" t="s">
        <v>633</v>
      </c>
      <c r="C565" s="4">
        <v>6</v>
      </c>
    </row>
    <row r="566" spans="1:3" x14ac:dyDescent="0.25">
      <c r="A566" s="7">
        <v>410</v>
      </c>
      <c r="B566" s="33" t="s">
        <v>636</v>
      </c>
      <c r="C566" s="4">
        <v>7.5</v>
      </c>
    </row>
    <row r="567" spans="1:3" x14ac:dyDescent="0.25">
      <c r="A567" s="7">
        <v>414</v>
      </c>
      <c r="B567" s="33" t="s">
        <v>625</v>
      </c>
      <c r="C567" s="6">
        <v>12</v>
      </c>
    </row>
    <row r="568" spans="1:3" x14ac:dyDescent="0.25">
      <c r="A568" s="7">
        <v>421</v>
      </c>
      <c r="B568" s="33" t="s">
        <v>636</v>
      </c>
      <c r="C568" s="4">
        <v>10.5</v>
      </c>
    </row>
    <row r="569" spans="1:3" x14ac:dyDescent="0.25">
      <c r="A569" s="7">
        <v>423</v>
      </c>
      <c r="B569" s="33" t="s">
        <v>636</v>
      </c>
      <c r="C569" s="4">
        <v>10.5</v>
      </c>
    </row>
    <row r="570" spans="1:3" x14ac:dyDescent="0.25">
      <c r="A570" s="7">
        <v>432</v>
      </c>
      <c r="B570" s="33" t="s">
        <v>636</v>
      </c>
      <c r="C570" s="4">
        <v>10.5</v>
      </c>
    </row>
    <row r="571" spans="1:3" x14ac:dyDescent="0.25">
      <c r="A571" s="7">
        <v>462</v>
      </c>
      <c r="B571" s="33" t="s">
        <v>636</v>
      </c>
      <c r="C571" s="4">
        <v>7.5</v>
      </c>
    </row>
    <row r="572" spans="1:3" x14ac:dyDescent="0.25">
      <c r="A572" s="7">
        <v>491</v>
      </c>
      <c r="B572" s="33" t="s">
        <v>636</v>
      </c>
      <c r="C572" s="4">
        <v>12</v>
      </c>
    </row>
    <row r="573" spans="1:3" x14ac:dyDescent="0.25">
      <c r="A573" s="7">
        <v>501</v>
      </c>
      <c r="B573" s="33" t="s">
        <v>636</v>
      </c>
      <c r="C573" s="4">
        <v>10.5</v>
      </c>
    </row>
    <row r="574" spans="1:3" x14ac:dyDescent="0.25">
      <c r="A574" s="7">
        <v>511</v>
      </c>
      <c r="B574" s="33" t="s">
        <v>625</v>
      </c>
      <c r="C574" s="6">
        <v>12</v>
      </c>
    </row>
    <row r="575" spans="1:3" x14ac:dyDescent="0.25">
      <c r="A575" s="7">
        <v>524</v>
      </c>
      <c r="B575" s="33" t="s">
        <v>636</v>
      </c>
      <c r="C575" s="4">
        <v>12</v>
      </c>
    </row>
    <row r="576" spans="1:3" x14ac:dyDescent="0.25">
      <c r="A576" s="7">
        <v>536</v>
      </c>
      <c r="B576" s="33" t="s">
        <v>636</v>
      </c>
      <c r="C576" s="4">
        <v>10.5</v>
      </c>
    </row>
    <row r="577" spans="1:3" x14ac:dyDescent="0.25">
      <c r="A577" s="7">
        <v>554</v>
      </c>
      <c r="B577" s="33" t="s">
        <v>636</v>
      </c>
      <c r="C577" s="4">
        <v>9</v>
      </c>
    </row>
    <row r="578" spans="1:3" x14ac:dyDescent="0.25">
      <c r="A578" s="7">
        <v>555</v>
      </c>
      <c r="B578" s="33" t="s">
        <v>636</v>
      </c>
      <c r="C578" s="4">
        <v>7.5</v>
      </c>
    </row>
    <row r="579" spans="1:3" x14ac:dyDescent="0.25">
      <c r="A579" s="7">
        <v>580</v>
      </c>
      <c r="B579" s="33" t="s">
        <v>636</v>
      </c>
      <c r="C579" s="4">
        <v>12</v>
      </c>
    </row>
    <row r="580" spans="1:3" x14ac:dyDescent="0.25">
      <c r="A580" s="7">
        <v>610</v>
      </c>
      <c r="B580" s="33" t="s">
        <v>636</v>
      </c>
      <c r="C580" s="4">
        <v>10.5</v>
      </c>
    </row>
    <row r="581" spans="1:3" x14ac:dyDescent="0.25">
      <c r="A581" s="7">
        <v>612</v>
      </c>
      <c r="B581" s="33" t="s">
        <v>636</v>
      </c>
      <c r="C581" s="4">
        <v>9</v>
      </c>
    </row>
    <row r="582" spans="1:3" x14ac:dyDescent="0.25">
      <c r="A582" s="7">
        <v>625</v>
      </c>
      <c r="B582" s="33" t="s">
        <v>636</v>
      </c>
      <c r="C582" s="4">
        <v>9</v>
      </c>
    </row>
    <row r="583" spans="1:3" x14ac:dyDescent="0.25">
      <c r="A583" s="7">
        <v>638</v>
      </c>
      <c r="B583" s="33" t="s">
        <v>636</v>
      </c>
      <c r="C583" s="4">
        <v>10.5</v>
      </c>
    </row>
    <row r="584" spans="1:3" x14ac:dyDescent="0.25">
      <c r="A584" s="7">
        <v>643</v>
      </c>
      <c r="B584" s="33" t="s">
        <v>636</v>
      </c>
      <c r="C584" s="4">
        <v>12</v>
      </c>
    </row>
    <row r="585" spans="1:3" x14ac:dyDescent="0.25">
      <c r="A585" s="7">
        <v>644</v>
      </c>
      <c r="B585" s="33" t="s">
        <v>636</v>
      </c>
      <c r="C585" s="4">
        <v>12</v>
      </c>
    </row>
    <row r="586" spans="1:3" x14ac:dyDescent="0.25">
      <c r="A586" s="7">
        <v>658</v>
      </c>
      <c r="B586" s="33" t="s">
        <v>636</v>
      </c>
      <c r="C586" s="4">
        <v>10.5</v>
      </c>
    </row>
    <row r="587" spans="1:3" x14ac:dyDescent="0.25">
      <c r="A587" s="7">
        <v>676</v>
      </c>
      <c r="B587" s="33" t="s">
        <v>636</v>
      </c>
      <c r="C587" s="4">
        <v>9</v>
      </c>
    </row>
    <row r="588" spans="1:3" x14ac:dyDescent="0.25">
      <c r="A588" s="7">
        <v>679</v>
      </c>
      <c r="B588" s="33" t="s">
        <v>636</v>
      </c>
      <c r="C588" s="4">
        <v>10.5</v>
      </c>
    </row>
    <row r="589" spans="1:3" x14ac:dyDescent="0.25">
      <c r="A589" s="7">
        <v>701</v>
      </c>
      <c r="B589" s="33" t="s">
        <v>636</v>
      </c>
      <c r="C589" s="4">
        <v>10.5</v>
      </c>
    </row>
    <row r="590" spans="1:3" x14ac:dyDescent="0.25">
      <c r="A590" s="7">
        <v>707</v>
      </c>
      <c r="B590" s="33" t="s">
        <v>636</v>
      </c>
      <c r="C590" s="4">
        <v>9</v>
      </c>
    </row>
    <row r="591" spans="1:3" x14ac:dyDescent="0.25">
      <c r="A591" s="7">
        <v>713</v>
      </c>
      <c r="B591" s="33" t="s">
        <v>636</v>
      </c>
      <c r="C591" s="4">
        <v>10.5</v>
      </c>
    </row>
    <row r="592" spans="1:3" x14ac:dyDescent="0.25">
      <c r="A592" s="7">
        <v>723</v>
      </c>
      <c r="B592" s="33" t="s">
        <v>636</v>
      </c>
      <c r="C592" s="4">
        <v>12</v>
      </c>
    </row>
    <row r="593" spans="1:3" x14ac:dyDescent="0.25">
      <c r="A593" s="7">
        <v>740</v>
      </c>
      <c r="B593" s="33" t="s">
        <v>636</v>
      </c>
      <c r="C593" s="4">
        <v>12</v>
      </c>
    </row>
    <row r="594" spans="1:3" x14ac:dyDescent="0.25">
      <c r="A594" s="7">
        <v>754</v>
      </c>
      <c r="B594" s="33" t="s">
        <v>636</v>
      </c>
      <c r="C594" s="4">
        <v>10.5</v>
      </c>
    </row>
    <row r="595" spans="1:3" x14ac:dyDescent="0.25">
      <c r="A595" s="7">
        <v>763</v>
      </c>
      <c r="B595" s="33" t="s">
        <v>636</v>
      </c>
      <c r="C595" s="4">
        <v>9</v>
      </c>
    </row>
    <row r="596" spans="1:3" x14ac:dyDescent="0.25">
      <c r="A596" s="7">
        <v>769</v>
      </c>
      <c r="B596" s="33" t="s">
        <v>636</v>
      </c>
      <c r="C596" s="4">
        <v>10.5</v>
      </c>
    </row>
    <row r="597" spans="1:3" x14ac:dyDescent="0.25">
      <c r="A597" s="7">
        <v>770</v>
      </c>
      <c r="B597" s="33" t="s">
        <v>636</v>
      </c>
      <c r="C597" s="4">
        <v>12</v>
      </c>
    </row>
    <row r="598" spans="1:3" x14ac:dyDescent="0.25">
      <c r="A598" s="7">
        <v>773</v>
      </c>
      <c r="B598" s="33" t="s">
        <v>633</v>
      </c>
      <c r="C598" s="4">
        <v>7.5</v>
      </c>
    </row>
    <row r="599" spans="1:3" x14ac:dyDescent="0.25">
      <c r="A599" s="7">
        <v>783</v>
      </c>
      <c r="B599" s="33" t="s">
        <v>636</v>
      </c>
      <c r="C599" s="4">
        <v>10.5</v>
      </c>
    </row>
    <row r="600" spans="1:3" x14ac:dyDescent="0.25">
      <c r="A600" s="7">
        <v>796</v>
      </c>
      <c r="B600" s="33" t="s">
        <v>636</v>
      </c>
      <c r="C600" s="4">
        <v>9</v>
      </c>
    </row>
    <row r="601" spans="1:3" x14ac:dyDescent="0.25">
      <c r="A601" s="7">
        <v>807</v>
      </c>
      <c r="B601" s="33" t="s">
        <v>636</v>
      </c>
      <c r="C601" s="4">
        <v>10.5</v>
      </c>
    </row>
    <row r="602" spans="1:3" x14ac:dyDescent="0.25">
      <c r="A602" s="7">
        <v>812</v>
      </c>
      <c r="B602" s="33" t="s">
        <v>633</v>
      </c>
      <c r="C602" s="4">
        <v>6</v>
      </c>
    </row>
    <row r="603" spans="1:3" x14ac:dyDescent="0.25">
      <c r="A603" s="7">
        <v>830</v>
      </c>
      <c r="B603" s="33" t="s">
        <v>633</v>
      </c>
      <c r="C603" s="4">
        <v>3</v>
      </c>
    </row>
    <row r="604" spans="1:3" x14ac:dyDescent="0.25">
      <c r="A604" s="7">
        <v>831</v>
      </c>
      <c r="B604" s="33" t="s">
        <v>636</v>
      </c>
      <c r="C604" s="4">
        <v>9</v>
      </c>
    </row>
    <row r="605" spans="1:3" x14ac:dyDescent="0.25">
      <c r="A605" s="7">
        <v>833</v>
      </c>
      <c r="B605" s="33" t="s">
        <v>633</v>
      </c>
      <c r="C605" s="4">
        <v>9</v>
      </c>
    </row>
    <row r="606" spans="1:3" x14ac:dyDescent="0.25">
      <c r="A606" s="7">
        <v>841</v>
      </c>
      <c r="B606" s="33" t="s">
        <v>636</v>
      </c>
      <c r="C606" s="4">
        <v>10.5</v>
      </c>
    </row>
    <row r="607" spans="1:3" x14ac:dyDescent="0.25">
      <c r="A607" s="7">
        <v>854</v>
      </c>
      <c r="B607" s="33" t="s">
        <v>636</v>
      </c>
      <c r="C607" s="4">
        <v>9</v>
      </c>
    </row>
    <row r="608" spans="1:3" x14ac:dyDescent="0.25">
      <c r="A608" s="7">
        <v>855</v>
      </c>
      <c r="B608" s="33" t="s">
        <v>636</v>
      </c>
      <c r="C608" s="4">
        <v>9</v>
      </c>
    </row>
    <row r="609" spans="1:3" x14ac:dyDescent="0.25">
      <c r="A609" s="7">
        <v>856</v>
      </c>
      <c r="B609" s="33" t="s">
        <v>636</v>
      </c>
      <c r="C609" s="4">
        <v>10.5</v>
      </c>
    </row>
    <row r="610" spans="1:3" x14ac:dyDescent="0.25">
      <c r="A610" s="7">
        <v>863</v>
      </c>
      <c r="B610" s="33" t="s">
        <v>636</v>
      </c>
      <c r="C610" s="4">
        <v>12</v>
      </c>
    </row>
    <row r="611" spans="1:3" x14ac:dyDescent="0.25">
      <c r="A611" s="7">
        <v>874</v>
      </c>
      <c r="B611" s="33" t="s">
        <v>636</v>
      </c>
      <c r="C611" s="4">
        <v>9</v>
      </c>
    </row>
    <row r="612" spans="1:3" x14ac:dyDescent="0.25">
      <c r="A612" s="7">
        <v>879</v>
      </c>
      <c r="B612" s="33" t="s">
        <v>636</v>
      </c>
      <c r="C612" s="4">
        <v>10.5</v>
      </c>
    </row>
    <row r="613" spans="1:3" x14ac:dyDescent="0.25">
      <c r="A613" s="7">
        <v>924</v>
      </c>
      <c r="B613" s="33" t="s">
        <v>636</v>
      </c>
      <c r="C613" s="4">
        <v>10.5</v>
      </c>
    </row>
    <row r="614" spans="1:3" x14ac:dyDescent="0.25">
      <c r="A614" s="7">
        <v>942</v>
      </c>
      <c r="B614" s="33" t="s">
        <v>633</v>
      </c>
      <c r="C614" s="4">
        <v>6</v>
      </c>
    </row>
    <row r="615" spans="1:3" x14ac:dyDescent="0.25">
      <c r="A615" s="7">
        <v>950</v>
      </c>
      <c r="B615" s="33" t="s">
        <v>633</v>
      </c>
      <c r="C615" s="4">
        <v>3</v>
      </c>
    </row>
    <row r="616" spans="1:3" x14ac:dyDescent="0.25">
      <c r="A616" s="7">
        <v>972</v>
      </c>
      <c r="B616" s="33" t="s">
        <v>639</v>
      </c>
      <c r="C616" s="6">
        <v>6</v>
      </c>
    </row>
    <row r="617" spans="1:3" x14ac:dyDescent="0.25">
      <c r="A617" s="7">
        <v>982</v>
      </c>
      <c r="B617" s="33" t="s">
        <v>636</v>
      </c>
      <c r="C617" s="4">
        <v>10.5</v>
      </c>
    </row>
    <row r="618" spans="1:3" x14ac:dyDescent="0.25">
      <c r="A618" s="7">
        <v>33</v>
      </c>
      <c r="B618" s="33" t="s">
        <v>633</v>
      </c>
      <c r="C618" s="4">
        <v>9</v>
      </c>
    </row>
    <row r="619" spans="1:3" x14ac:dyDescent="0.25">
      <c r="A619" s="7">
        <v>36</v>
      </c>
      <c r="B619" s="33" t="s">
        <v>633</v>
      </c>
      <c r="C619" s="4">
        <v>6</v>
      </c>
    </row>
    <row r="620" spans="1:3" x14ac:dyDescent="0.25">
      <c r="A620" s="7">
        <v>39</v>
      </c>
      <c r="B620" s="33" t="s">
        <v>625</v>
      </c>
      <c r="C620" s="6">
        <v>12</v>
      </c>
    </row>
    <row r="621" spans="1:3" x14ac:dyDescent="0.25">
      <c r="A621" s="7">
        <v>62</v>
      </c>
      <c r="B621" s="33" t="s">
        <v>634</v>
      </c>
      <c r="C621" s="4"/>
    </row>
    <row r="622" spans="1:3" x14ac:dyDescent="0.25">
      <c r="A622" s="7">
        <v>64</v>
      </c>
      <c r="B622" s="33" t="s">
        <v>625</v>
      </c>
      <c r="C622" s="6">
        <v>10.5</v>
      </c>
    </row>
    <row r="623" spans="1:3" x14ac:dyDescent="0.25">
      <c r="A623" s="7">
        <v>80</v>
      </c>
      <c r="B623" s="33" t="s">
        <v>633</v>
      </c>
      <c r="C623" s="4">
        <v>7.5</v>
      </c>
    </row>
    <row r="624" spans="1:3" x14ac:dyDescent="0.25">
      <c r="A624" s="7">
        <v>90</v>
      </c>
      <c r="B624" s="33" t="s">
        <v>635</v>
      </c>
      <c r="C624" s="6">
        <v>12</v>
      </c>
    </row>
    <row r="625" spans="1:3" x14ac:dyDescent="0.25">
      <c r="A625" s="7">
        <v>92</v>
      </c>
      <c r="B625" s="33" t="s">
        <v>633</v>
      </c>
      <c r="C625" s="4">
        <v>3</v>
      </c>
    </row>
    <row r="626" spans="1:3" x14ac:dyDescent="0.25">
      <c r="A626" s="7">
        <v>129</v>
      </c>
      <c r="B626" s="33" t="s">
        <v>625</v>
      </c>
      <c r="C626" s="6">
        <v>12</v>
      </c>
    </row>
    <row r="627" spans="1:3" x14ac:dyDescent="0.25">
      <c r="A627" s="7">
        <v>138</v>
      </c>
      <c r="B627" s="33" t="s">
        <v>636</v>
      </c>
      <c r="C627" s="4">
        <v>0</v>
      </c>
    </row>
    <row r="628" spans="1:3" x14ac:dyDescent="0.25">
      <c r="A628" s="7">
        <v>145</v>
      </c>
      <c r="B628" s="33" t="s">
        <v>633</v>
      </c>
      <c r="C628" s="4">
        <v>9</v>
      </c>
    </row>
    <row r="629" spans="1:3" x14ac:dyDescent="0.25">
      <c r="A629" s="7">
        <v>149</v>
      </c>
      <c r="B629" s="33" t="s">
        <v>633</v>
      </c>
      <c r="C629" s="4">
        <v>3</v>
      </c>
    </row>
    <row r="630" spans="1:3" x14ac:dyDescent="0.25">
      <c r="A630" s="7">
        <v>152</v>
      </c>
      <c r="B630" s="33" t="s">
        <v>633</v>
      </c>
      <c r="C630" s="4">
        <v>7.5</v>
      </c>
    </row>
    <row r="631" spans="1:3" x14ac:dyDescent="0.25">
      <c r="A631" s="7">
        <v>158</v>
      </c>
      <c r="B631" s="33" t="s">
        <v>633</v>
      </c>
      <c r="C631" s="4">
        <v>10.5</v>
      </c>
    </row>
    <row r="632" spans="1:3" x14ac:dyDescent="0.25">
      <c r="A632" s="7">
        <v>163</v>
      </c>
      <c r="B632" s="33" t="s">
        <v>633</v>
      </c>
      <c r="C632" s="4">
        <v>9</v>
      </c>
    </row>
    <row r="633" spans="1:3" x14ac:dyDescent="0.25">
      <c r="A633" s="7">
        <v>166</v>
      </c>
      <c r="B633" s="33" t="s">
        <v>633</v>
      </c>
      <c r="C633" s="4">
        <v>7.5</v>
      </c>
    </row>
    <row r="634" spans="1:3" x14ac:dyDescent="0.25">
      <c r="A634" s="7">
        <v>169</v>
      </c>
      <c r="B634" s="33" t="s">
        <v>633</v>
      </c>
      <c r="C634" s="4">
        <v>12</v>
      </c>
    </row>
    <row r="635" spans="1:3" x14ac:dyDescent="0.25">
      <c r="A635" s="7">
        <v>176</v>
      </c>
      <c r="B635" s="33" t="s">
        <v>625</v>
      </c>
      <c r="C635" s="6">
        <v>10.5</v>
      </c>
    </row>
    <row r="636" spans="1:3" x14ac:dyDescent="0.25">
      <c r="A636" s="7">
        <v>192</v>
      </c>
      <c r="B636" s="33" t="s">
        <v>625</v>
      </c>
      <c r="C636" s="6">
        <v>12</v>
      </c>
    </row>
    <row r="637" spans="1:3" x14ac:dyDescent="0.25">
      <c r="A637" s="7">
        <v>213</v>
      </c>
      <c r="B637" s="33" t="s">
        <v>633</v>
      </c>
      <c r="C637" s="4">
        <v>10.5</v>
      </c>
    </row>
    <row r="638" spans="1:3" x14ac:dyDescent="0.25">
      <c r="A638" s="7">
        <v>235</v>
      </c>
      <c r="B638" s="33" t="s">
        <v>633</v>
      </c>
      <c r="C638" s="4">
        <v>7.5</v>
      </c>
    </row>
    <row r="639" spans="1:3" x14ac:dyDescent="0.25">
      <c r="A639" s="7">
        <v>250</v>
      </c>
      <c r="B639" s="33" t="s">
        <v>625</v>
      </c>
      <c r="C639" s="6">
        <v>12</v>
      </c>
    </row>
    <row r="640" spans="1:3" x14ac:dyDescent="0.25">
      <c r="A640" s="7">
        <v>257</v>
      </c>
      <c r="B640" s="33" t="s">
        <v>633</v>
      </c>
      <c r="C640" s="4">
        <v>6</v>
      </c>
    </row>
    <row r="641" spans="1:3" x14ac:dyDescent="0.25">
      <c r="A641" s="7">
        <v>258</v>
      </c>
      <c r="B641" s="33" t="s">
        <v>633</v>
      </c>
      <c r="C641" s="4">
        <v>9</v>
      </c>
    </row>
    <row r="642" spans="1:3" x14ac:dyDescent="0.25">
      <c r="A642" s="7">
        <v>259</v>
      </c>
      <c r="B642" s="33" t="s">
        <v>625</v>
      </c>
      <c r="C642" s="6">
        <v>10.5</v>
      </c>
    </row>
    <row r="643" spans="1:3" x14ac:dyDescent="0.25">
      <c r="A643" s="7">
        <v>268</v>
      </c>
      <c r="B643" s="33" t="s">
        <v>625</v>
      </c>
      <c r="C643" s="6">
        <v>10.5</v>
      </c>
    </row>
    <row r="644" spans="1:3" x14ac:dyDescent="0.25">
      <c r="A644" s="7">
        <v>272</v>
      </c>
      <c r="B644" s="33" t="s">
        <v>633</v>
      </c>
      <c r="C644" s="4">
        <v>7.5</v>
      </c>
    </row>
    <row r="645" spans="1:3" x14ac:dyDescent="0.25">
      <c r="A645" s="7">
        <v>287</v>
      </c>
      <c r="B645" s="33" t="s">
        <v>633</v>
      </c>
      <c r="C645" s="4">
        <v>12</v>
      </c>
    </row>
    <row r="646" spans="1:3" x14ac:dyDescent="0.25">
      <c r="A646" s="7">
        <v>320</v>
      </c>
      <c r="B646" s="33" t="s">
        <v>633</v>
      </c>
      <c r="C646" s="4">
        <v>6</v>
      </c>
    </row>
    <row r="647" spans="1:3" x14ac:dyDescent="0.25">
      <c r="A647" s="7">
        <v>329</v>
      </c>
      <c r="B647" s="33" t="s">
        <v>633</v>
      </c>
      <c r="C647" s="4">
        <v>0</v>
      </c>
    </row>
    <row r="648" spans="1:3" x14ac:dyDescent="0.25">
      <c r="A648" s="7">
        <v>334</v>
      </c>
      <c r="B648" s="33" t="s">
        <v>633</v>
      </c>
      <c r="C648" s="4">
        <v>10.5</v>
      </c>
    </row>
    <row r="649" spans="1:3" x14ac:dyDescent="0.25">
      <c r="A649" s="7">
        <v>369</v>
      </c>
      <c r="B649" s="33" t="s">
        <v>633</v>
      </c>
      <c r="C649" s="4">
        <v>9</v>
      </c>
    </row>
    <row r="650" spans="1:3" x14ac:dyDescent="0.25">
      <c r="A650" s="7">
        <v>396</v>
      </c>
      <c r="B650" s="33" t="s">
        <v>633</v>
      </c>
      <c r="C650" s="4">
        <v>6</v>
      </c>
    </row>
    <row r="651" spans="1:3" x14ac:dyDescent="0.25">
      <c r="A651" s="7">
        <v>400</v>
      </c>
      <c r="B651" s="33" t="s">
        <v>625</v>
      </c>
      <c r="C651" s="6">
        <v>10.5</v>
      </c>
    </row>
    <row r="652" spans="1:3" x14ac:dyDescent="0.25">
      <c r="A652" s="7">
        <v>405</v>
      </c>
      <c r="B652" s="33" t="s">
        <v>625</v>
      </c>
      <c r="C652" s="6">
        <v>12</v>
      </c>
    </row>
    <row r="653" spans="1:3" x14ac:dyDescent="0.25">
      <c r="A653" s="7">
        <v>410</v>
      </c>
      <c r="B653" s="33" t="s">
        <v>633</v>
      </c>
      <c r="C653" s="4">
        <v>3</v>
      </c>
    </row>
    <row r="654" spans="1:3" x14ac:dyDescent="0.25">
      <c r="A654" s="7">
        <v>414</v>
      </c>
      <c r="B654" s="33" t="s">
        <v>637</v>
      </c>
      <c r="C654" s="6">
        <v>9</v>
      </c>
    </row>
    <row r="655" spans="1:3" x14ac:dyDescent="0.25">
      <c r="A655" s="7">
        <v>421</v>
      </c>
      <c r="B655" s="33" t="s">
        <v>633</v>
      </c>
      <c r="C655" s="4">
        <v>9</v>
      </c>
    </row>
    <row r="656" spans="1:3" x14ac:dyDescent="0.25">
      <c r="A656" s="7">
        <v>423</v>
      </c>
      <c r="B656" s="33" t="s">
        <v>633</v>
      </c>
      <c r="C656" s="4">
        <v>12</v>
      </c>
    </row>
    <row r="657" spans="1:3" x14ac:dyDescent="0.25">
      <c r="A657" s="7">
        <v>432</v>
      </c>
      <c r="B657" s="33" t="s">
        <v>633</v>
      </c>
      <c r="C657" s="4">
        <v>7.5</v>
      </c>
    </row>
    <row r="658" spans="1:3" x14ac:dyDescent="0.25">
      <c r="A658" s="7">
        <v>462</v>
      </c>
      <c r="B658" s="33" t="s">
        <v>633</v>
      </c>
      <c r="C658" s="4">
        <v>3</v>
      </c>
    </row>
    <row r="659" spans="1:3" x14ac:dyDescent="0.25">
      <c r="A659" s="7">
        <v>491</v>
      </c>
      <c r="B659" s="33" t="s">
        <v>633</v>
      </c>
      <c r="C659" s="4">
        <v>12</v>
      </c>
    </row>
    <row r="660" spans="1:3" x14ac:dyDescent="0.25">
      <c r="A660" s="7">
        <v>501</v>
      </c>
      <c r="B660" s="33" t="s">
        <v>633</v>
      </c>
      <c r="C660" s="4">
        <v>12</v>
      </c>
    </row>
    <row r="661" spans="1:3" x14ac:dyDescent="0.25">
      <c r="A661" s="7">
        <v>511</v>
      </c>
      <c r="B661" s="33" t="s">
        <v>638</v>
      </c>
      <c r="C661" s="4">
        <v>10.5</v>
      </c>
    </row>
    <row r="662" spans="1:3" x14ac:dyDescent="0.25">
      <c r="A662" s="7">
        <v>524</v>
      </c>
      <c r="B662" s="33" t="s">
        <v>633</v>
      </c>
      <c r="C662" s="4">
        <v>7.5</v>
      </c>
    </row>
    <row r="663" spans="1:3" x14ac:dyDescent="0.25">
      <c r="A663" s="7">
        <v>536</v>
      </c>
      <c r="B663" s="33" t="s">
        <v>633</v>
      </c>
      <c r="C663" s="4">
        <v>6</v>
      </c>
    </row>
    <row r="664" spans="1:3" x14ac:dyDescent="0.25">
      <c r="A664" s="7">
        <v>554</v>
      </c>
      <c r="B664" s="33" t="s">
        <v>633</v>
      </c>
      <c r="C664" s="4">
        <v>3</v>
      </c>
    </row>
    <row r="665" spans="1:3" x14ac:dyDescent="0.25">
      <c r="A665" s="7">
        <v>555</v>
      </c>
      <c r="B665" s="33" t="s">
        <v>625</v>
      </c>
      <c r="C665" s="6">
        <v>12</v>
      </c>
    </row>
    <row r="666" spans="1:3" x14ac:dyDescent="0.25">
      <c r="A666" s="7">
        <v>580</v>
      </c>
      <c r="B666" s="33" t="s">
        <v>633</v>
      </c>
      <c r="C666" s="4">
        <v>9</v>
      </c>
    </row>
    <row r="667" spans="1:3" x14ac:dyDescent="0.25">
      <c r="A667" s="7">
        <v>610</v>
      </c>
      <c r="B667" s="33" t="s">
        <v>633</v>
      </c>
      <c r="C667" s="4">
        <v>6</v>
      </c>
    </row>
    <row r="668" spans="1:3" x14ac:dyDescent="0.25">
      <c r="A668" s="7">
        <v>612</v>
      </c>
      <c r="B668" s="33" t="s">
        <v>633</v>
      </c>
      <c r="C668" s="4">
        <v>0</v>
      </c>
    </row>
    <row r="669" spans="1:3" x14ac:dyDescent="0.25">
      <c r="A669" s="7">
        <v>625</v>
      </c>
      <c r="B669" s="33" t="s">
        <v>633</v>
      </c>
      <c r="C669" s="4">
        <v>3</v>
      </c>
    </row>
    <row r="670" spans="1:3" x14ac:dyDescent="0.25">
      <c r="A670" s="7">
        <v>638</v>
      </c>
      <c r="B670" s="33" t="s">
        <v>633</v>
      </c>
      <c r="C670" s="4">
        <v>7.5</v>
      </c>
    </row>
    <row r="671" spans="1:3" x14ac:dyDescent="0.25">
      <c r="A671" s="7">
        <v>643</v>
      </c>
      <c r="B671" s="33" t="s">
        <v>633</v>
      </c>
      <c r="C671" s="4">
        <v>12</v>
      </c>
    </row>
    <row r="672" spans="1:3" x14ac:dyDescent="0.25">
      <c r="A672" s="7">
        <v>644</v>
      </c>
      <c r="B672" s="33" t="s">
        <v>633</v>
      </c>
      <c r="C672" s="4">
        <v>12</v>
      </c>
    </row>
    <row r="673" spans="1:3" x14ac:dyDescent="0.25">
      <c r="A673" s="7">
        <v>658</v>
      </c>
      <c r="B673" s="33" t="s">
        <v>633</v>
      </c>
      <c r="C673" s="4">
        <v>12</v>
      </c>
    </row>
    <row r="674" spans="1:3" x14ac:dyDescent="0.25">
      <c r="A674" s="7">
        <v>676</v>
      </c>
      <c r="B674" s="33" t="s">
        <v>633</v>
      </c>
      <c r="C674" s="4">
        <v>6</v>
      </c>
    </row>
    <row r="675" spans="1:3" x14ac:dyDescent="0.25">
      <c r="A675" s="7">
        <v>679</v>
      </c>
      <c r="B675" s="33" t="s">
        <v>633</v>
      </c>
      <c r="C675" s="4">
        <v>9</v>
      </c>
    </row>
    <row r="676" spans="1:3" x14ac:dyDescent="0.25">
      <c r="A676" s="7">
        <v>701</v>
      </c>
      <c r="B676" s="33" t="s">
        <v>633</v>
      </c>
      <c r="C676" s="4">
        <v>7.5</v>
      </c>
    </row>
    <row r="677" spans="1:3" x14ac:dyDescent="0.25">
      <c r="A677" s="7">
        <v>707</v>
      </c>
      <c r="B677" s="33" t="s">
        <v>633</v>
      </c>
      <c r="C677" s="4">
        <v>9</v>
      </c>
    </row>
    <row r="678" spans="1:3" x14ac:dyDescent="0.25">
      <c r="A678" s="7">
        <v>713</v>
      </c>
      <c r="B678" s="33" t="s">
        <v>633</v>
      </c>
      <c r="C678" s="4">
        <v>9</v>
      </c>
    </row>
    <row r="679" spans="1:3" x14ac:dyDescent="0.25">
      <c r="A679" s="7">
        <v>723</v>
      </c>
      <c r="B679" s="33" t="s">
        <v>633</v>
      </c>
      <c r="C679" s="4">
        <v>12</v>
      </c>
    </row>
    <row r="680" spans="1:3" x14ac:dyDescent="0.25">
      <c r="A680" s="7">
        <v>740</v>
      </c>
      <c r="B680" s="33" t="s">
        <v>633</v>
      </c>
      <c r="C680" s="4">
        <v>9</v>
      </c>
    </row>
    <row r="681" spans="1:3" x14ac:dyDescent="0.25">
      <c r="A681" s="7">
        <v>754</v>
      </c>
      <c r="B681" s="33" t="s">
        <v>633</v>
      </c>
      <c r="C681" s="4">
        <v>10.5</v>
      </c>
    </row>
    <row r="682" spans="1:3" x14ac:dyDescent="0.25">
      <c r="A682" s="7">
        <v>763</v>
      </c>
      <c r="B682" s="33" t="s">
        <v>633</v>
      </c>
      <c r="C682" s="4">
        <v>3</v>
      </c>
    </row>
    <row r="683" spans="1:3" x14ac:dyDescent="0.25">
      <c r="A683" s="7">
        <v>769</v>
      </c>
      <c r="B683" s="33" t="s">
        <v>633</v>
      </c>
      <c r="C683" s="4">
        <v>10.5</v>
      </c>
    </row>
    <row r="684" spans="1:3" x14ac:dyDescent="0.25">
      <c r="A684" s="7">
        <v>770</v>
      </c>
      <c r="B684" s="33" t="s">
        <v>633</v>
      </c>
      <c r="C684" s="4">
        <v>10.5</v>
      </c>
    </row>
    <row r="685" spans="1:3" x14ac:dyDescent="0.25">
      <c r="A685" s="7">
        <v>773</v>
      </c>
      <c r="B685" s="33" t="s">
        <v>625</v>
      </c>
      <c r="C685" s="6">
        <v>12</v>
      </c>
    </row>
    <row r="686" spans="1:3" x14ac:dyDescent="0.25">
      <c r="A686" s="7">
        <v>783</v>
      </c>
      <c r="B686" s="33" t="s">
        <v>633</v>
      </c>
      <c r="C686" s="4">
        <v>6</v>
      </c>
    </row>
    <row r="687" spans="1:3" x14ac:dyDescent="0.25">
      <c r="A687" s="7">
        <v>796</v>
      </c>
      <c r="B687" s="33" t="s">
        <v>633</v>
      </c>
      <c r="C687" s="4">
        <v>6</v>
      </c>
    </row>
    <row r="688" spans="1:3" x14ac:dyDescent="0.25">
      <c r="A688" s="7">
        <v>807</v>
      </c>
      <c r="B688" s="33" t="s">
        <v>633</v>
      </c>
      <c r="C688" s="4">
        <v>7.5</v>
      </c>
    </row>
    <row r="689" spans="1:3" x14ac:dyDescent="0.25">
      <c r="A689" s="7">
        <v>812</v>
      </c>
      <c r="B689" s="33" t="s">
        <v>625</v>
      </c>
      <c r="C689" s="6">
        <v>12</v>
      </c>
    </row>
    <row r="690" spans="1:3" x14ac:dyDescent="0.25">
      <c r="A690" s="7">
        <v>830</v>
      </c>
      <c r="B690" s="33" t="s">
        <v>625</v>
      </c>
      <c r="C690" s="6">
        <v>12</v>
      </c>
    </row>
    <row r="691" spans="1:3" x14ac:dyDescent="0.25">
      <c r="A691" s="7">
        <v>831</v>
      </c>
      <c r="B691" s="33" t="s">
        <v>633</v>
      </c>
      <c r="C691" s="4">
        <v>9</v>
      </c>
    </row>
    <row r="692" spans="1:3" x14ac:dyDescent="0.25">
      <c r="A692" s="7">
        <v>833</v>
      </c>
      <c r="B692" s="33" t="s">
        <v>625</v>
      </c>
      <c r="C692" s="6">
        <v>7.5</v>
      </c>
    </row>
    <row r="693" spans="1:3" x14ac:dyDescent="0.25">
      <c r="A693" s="7">
        <v>841</v>
      </c>
      <c r="B693" s="33" t="s">
        <v>633</v>
      </c>
      <c r="C693" s="4">
        <v>10.5</v>
      </c>
    </row>
    <row r="694" spans="1:3" x14ac:dyDescent="0.25">
      <c r="A694" s="7">
        <v>854</v>
      </c>
      <c r="B694" s="33" t="s">
        <v>633</v>
      </c>
      <c r="C694" s="4">
        <v>6</v>
      </c>
    </row>
    <row r="695" spans="1:3" x14ac:dyDescent="0.25">
      <c r="A695" s="7">
        <v>855</v>
      </c>
      <c r="B695" s="33" t="s">
        <v>633</v>
      </c>
      <c r="C695" s="4">
        <v>7.5</v>
      </c>
    </row>
    <row r="696" spans="1:3" x14ac:dyDescent="0.25">
      <c r="A696" s="7">
        <v>856</v>
      </c>
      <c r="B696" s="33" t="s">
        <v>633</v>
      </c>
      <c r="C696" s="4">
        <v>7.5</v>
      </c>
    </row>
    <row r="697" spans="1:3" x14ac:dyDescent="0.25">
      <c r="A697" s="7">
        <v>863</v>
      </c>
      <c r="B697" s="33" t="s">
        <v>633</v>
      </c>
      <c r="C697" s="4">
        <v>10.5</v>
      </c>
    </row>
    <row r="698" spans="1:3" x14ac:dyDescent="0.25">
      <c r="A698" s="7">
        <v>874</v>
      </c>
      <c r="B698" s="33" t="s">
        <v>633</v>
      </c>
      <c r="C698" s="4">
        <v>6</v>
      </c>
    </row>
    <row r="699" spans="1:3" x14ac:dyDescent="0.25">
      <c r="A699" s="7">
        <v>879</v>
      </c>
      <c r="B699" s="33" t="s">
        <v>633</v>
      </c>
      <c r="C699" s="4">
        <v>9</v>
      </c>
    </row>
    <row r="700" spans="1:3" x14ac:dyDescent="0.25">
      <c r="A700" s="7">
        <v>924</v>
      </c>
      <c r="B700" s="33" t="s">
        <v>633</v>
      </c>
      <c r="C700" s="4">
        <v>12</v>
      </c>
    </row>
    <row r="701" spans="1:3" x14ac:dyDescent="0.25">
      <c r="A701" s="7">
        <v>942</v>
      </c>
      <c r="B701" s="33" t="s">
        <v>625</v>
      </c>
      <c r="C701" s="6">
        <v>12</v>
      </c>
    </row>
    <row r="702" spans="1:3" x14ac:dyDescent="0.25">
      <c r="A702" s="7">
        <v>950</v>
      </c>
      <c r="B702" s="33" t="s">
        <v>625</v>
      </c>
      <c r="C702" s="6">
        <v>10.5</v>
      </c>
    </row>
    <row r="703" spans="1:3" x14ac:dyDescent="0.25">
      <c r="A703" s="7">
        <v>982</v>
      </c>
      <c r="B703" s="33" t="s">
        <v>633</v>
      </c>
      <c r="C703" s="4">
        <v>7.5</v>
      </c>
    </row>
  </sheetData>
  <autoFilter ref="A1:C703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"/>
  <sheetViews>
    <sheetView zoomScale="85" zoomScaleNormal="85" workbookViewId="0">
      <selection activeCell="B2" sqref="B2"/>
    </sheetView>
  </sheetViews>
  <sheetFormatPr defaultRowHeight="15" x14ac:dyDescent="0.25"/>
  <sheetData>
    <row r="1" spans="1:17" x14ac:dyDescent="0.25">
      <c r="B1" t="s">
        <v>550</v>
      </c>
      <c r="C1" t="s">
        <v>566</v>
      </c>
      <c r="D1" t="s">
        <v>565</v>
      </c>
      <c r="E1" t="s">
        <v>564</v>
      </c>
      <c r="F1" t="s">
        <v>563</v>
      </c>
      <c r="G1" t="s">
        <v>561</v>
      </c>
      <c r="H1" t="s">
        <v>554</v>
      </c>
      <c r="I1" t="s">
        <v>556</v>
      </c>
      <c r="J1" t="s">
        <v>569</v>
      </c>
      <c r="K1" t="s">
        <v>573</v>
      </c>
      <c r="L1" t="s">
        <v>576</v>
      </c>
      <c r="M1" t="s">
        <v>574</v>
      </c>
      <c r="N1" t="s">
        <v>575</v>
      </c>
      <c r="O1" t="s">
        <v>572</v>
      </c>
      <c r="P1" t="s">
        <v>571</v>
      </c>
      <c r="Q1" t="s">
        <v>570</v>
      </c>
    </row>
    <row r="2" spans="1:17" x14ac:dyDescent="0.25">
      <c r="A2">
        <v>19</v>
      </c>
      <c r="B2" t="s">
        <v>551</v>
      </c>
      <c r="C2" t="s">
        <v>558</v>
      </c>
      <c r="D2" t="s">
        <v>553</v>
      </c>
      <c r="E2" t="s">
        <v>551</v>
      </c>
      <c r="F2" t="s">
        <v>552</v>
      </c>
      <c r="G2" t="s">
        <v>557</v>
      </c>
      <c r="H2" t="s">
        <v>555</v>
      </c>
      <c r="I2" t="s">
        <v>555</v>
      </c>
      <c r="J2" t="s">
        <v>557</v>
      </c>
      <c r="K2" t="s">
        <v>558</v>
      </c>
      <c r="L2" t="s">
        <v>558</v>
      </c>
      <c r="M2" t="s">
        <v>555</v>
      </c>
      <c r="N2" t="s">
        <v>551</v>
      </c>
      <c r="O2" t="s">
        <v>553</v>
      </c>
      <c r="P2" t="s">
        <v>553</v>
      </c>
      <c r="Q2" t="s">
        <v>553</v>
      </c>
    </row>
    <row r="3" spans="1:17" x14ac:dyDescent="0.25">
      <c r="A3">
        <v>23</v>
      </c>
      <c r="B3" t="s">
        <v>551</v>
      </c>
      <c r="C3" t="s">
        <v>567</v>
      </c>
      <c r="D3" t="s">
        <v>557</v>
      </c>
      <c r="E3" t="s">
        <v>551</v>
      </c>
      <c r="F3" t="s">
        <v>552</v>
      </c>
      <c r="G3" t="s">
        <v>557</v>
      </c>
      <c r="H3" t="s">
        <v>555</v>
      </c>
      <c r="I3" t="s">
        <v>557</v>
      </c>
      <c r="J3" t="s">
        <v>567</v>
      </c>
      <c r="K3" t="s">
        <v>557</v>
      </c>
      <c r="L3" t="s">
        <v>567</v>
      </c>
      <c r="M3" t="s">
        <v>567</v>
      </c>
      <c r="N3" t="s">
        <v>567</v>
      </c>
      <c r="O3" t="s">
        <v>555</v>
      </c>
      <c r="P3" t="s">
        <v>558</v>
      </c>
      <c r="Q3" t="s">
        <v>567</v>
      </c>
    </row>
    <row r="4" spans="1:17" x14ac:dyDescent="0.25">
      <c r="A4">
        <v>33</v>
      </c>
      <c r="B4" t="s">
        <v>551</v>
      </c>
      <c r="C4" t="s">
        <v>552</v>
      </c>
      <c r="D4" t="s">
        <v>553</v>
      </c>
      <c r="E4" t="s">
        <v>551</v>
      </c>
      <c r="F4" t="s">
        <v>551</v>
      </c>
      <c r="G4" t="s">
        <v>551</v>
      </c>
      <c r="H4" t="s">
        <v>552</v>
      </c>
      <c r="I4" t="s">
        <v>552</v>
      </c>
      <c r="J4" t="s">
        <v>552</v>
      </c>
      <c r="K4" t="s">
        <v>552</v>
      </c>
      <c r="L4" t="s">
        <v>558</v>
      </c>
      <c r="M4" t="s">
        <v>552</v>
      </c>
      <c r="N4" t="s">
        <v>551</v>
      </c>
      <c r="O4" t="s">
        <v>551</v>
      </c>
      <c r="P4" t="s">
        <v>551</v>
      </c>
      <c r="Q4" t="s">
        <v>558</v>
      </c>
    </row>
    <row r="5" spans="1:17" x14ac:dyDescent="0.25">
      <c r="A5">
        <v>36</v>
      </c>
      <c r="B5" t="s">
        <v>551</v>
      </c>
      <c r="C5" t="s">
        <v>558</v>
      </c>
      <c r="D5" t="s">
        <v>552</v>
      </c>
      <c r="E5" t="s">
        <v>551</v>
      </c>
      <c r="F5" t="s">
        <v>552</v>
      </c>
      <c r="G5" t="s">
        <v>551</v>
      </c>
      <c r="H5" t="s">
        <v>555</v>
      </c>
      <c r="I5" t="s">
        <v>552</v>
      </c>
      <c r="J5" t="s">
        <v>557</v>
      </c>
      <c r="K5" t="s">
        <v>558</v>
      </c>
      <c r="L5" t="s">
        <v>555</v>
      </c>
      <c r="M5" t="s">
        <v>558</v>
      </c>
      <c r="N5" t="s">
        <v>553</v>
      </c>
      <c r="O5" t="s">
        <v>553</v>
      </c>
      <c r="P5" t="s">
        <v>553</v>
      </c>
      <c r="Q5" t="s">
        <v>555</v>
      </c>
    </row>
    <row r="6" spans="1:17" x14ac:dyDescent="0.25">
      <c r="A6">
        <v>39</v>
      </c>
      <c r="B6" t="s">
        <v>551</v>
      </c>
      <c r="C6" t="s">
        <v>552</v>
      </c>
      <c r="D6" t="s">
        <v>551</v>
      </c>
      <c r="E6" t="s">
        <v>551</v>
      </c>
      <c r="F6" t="s">
        <v>553</v>
      </c>
      <c r="G6" t="s">
        <v>551</v>
      </c>
      <c r="H6" t="s">
        <v>551</v>
      </c>
      <c r="I6" t="s">
        <v>555</v>
      </c>
      <c r="J6" t="s">
        <v>555</v>
      </c>
      <c r="K6" t="s">
        <v>558</v>
      </c>
      <c r="L6" t="s">
        <v>555</v>
      </c>
      <c r="M6" t="s">
        <v>558</v>
      </c>
      <c r="N6" t="s">
        <v>551</v>
      </c>
      <c r="O6" t="s">
        <v>553</v>
      </c>
      <c r="P6" t="s">
        <v>553</v>
      </c>
      <c r="Q6" t="s">
        <v>553</v>
      </c>
    </row>
    <row r="7" spans="1:17" x14ac:dyDescent="0.25">
      <c r="A7">
        <v>62</v>
      </c>
      <c r="B7" t="s">
        <v>551</v>
      </c>
      <c r="C7" t="s">
        <v>557</v>
      </c>
      <c r="D7" t="s">
        <v>552</v>
      </c>
      <c r="E7" t="s">
        <v>551</v>
      </c>
      <c r="F7" t="s">
        <v>551</v>
      </c>
      <c r="G7" t="s">
        <v>551</v>
      </c>
      <c r="H7" t="s">
        <v>555</v>
      </c>
      <c r="I7" t="s">
        <v>555</v>
      </c>
      <c r="J7" t="s">
        <v>558</v>
      </c>
      <c r="K7" t="s">
        <v>558</v>
      </c>
      <c r="L7" t="s">
        <v>557</v>
      </c>
      <c r="M7" t="s">
        <v>558</v>
      </c>
      <c r="N7" t="s">
        <v>553</v>
      </c>
      <c r="O7" t="s">
        <v>551</v>
      </c>
      <c r="P7" t="s">
        <v>553</v>
      </c>
      <c r="Q7" t="s">
        <v>558</v>
      </c>
    </row>
    <row r="8" spans="1:17" x14ac:dyDescent="0.25">
      <c r="A8">
        <v>64</v>
      </c>
      <c r="B8" t="s">
        <v>551</v>
      </c>
      <c r="C8" t="s">
        <v>552</v>
      </c>
      <c r="D8" t="s">
        <v>551</v>
      </c>
      <c r="E8" t="s">
        <v>551</v>
      </c>
      <c r="F8" t="s">
        <v>551</v>
      </c>
      <c r="G8" t="s">
        <v>551</v>
      </c>
      <c r="H8" t="s">
        <v>552</v>
      </c>
      <c r="I8" t="s">
        <v>558</v>
      </c>
      <c r="J8" t="s">
        <v>555</v>
      </c>
      <c r="K8" t="s">
        <v>558</v>
      </c>
      <c r="L8" t="s">
        <v>558</v>
      </c>
      <c r="M8" t="s">
        <v>555</v>
      </c>
      <c r="N8" t="s">
        <v>551</v>
      </c>
      <c r="O8" t="s">
        <v>553</v>
      </c>
      <c r="P8" t="s">
        <v>551</v>
      </c>
      <c r="Q8" t="s">
        <v>553</v>
      </c>
    </row>
    <row r="9" spans="1:17" x14ac:dyDescent="0.25">
      <c r="A9">
        <v>80</v>
      </c>
      <c r="B9" t="s">
        <v>551</v>
      </c>
      <c r="C9" t="s">
        <v>558</v>
      </c>
      <c r="D9" t="s">
        <v>553</v>
      </c>
      <c r="E9" t="s">
        <v>551</v>
      </c>
      <c r="F9" t="s">
        <v>553</v>
      </c>
      <c r="G9" t="s">
        <v>553</v>
      </c>
      <c r="H9" t="s">
        <v>555</v>
      </c>
      <c r="I9" t="s">
        <v>555</v>
      </c>
      <c r="J9" t="s">
        <v>555</v>
      </c>
      <c r="K9" t="s">
        <v>558</v>
      </c>
      <c r="L9" t="s">
        <v>557</v>
      </c>
      <c r="M9" t="s">
        <v>552</v>
      </c>
      <c r="N9" t="s">
        <v>551</v>
      </c>
      <c r="O9" t="s">
        <v>553</v>
      </c>
      <c r="P9" t="s">
        <v>553</v>
      </c>
      <c r="Q9" t="s">
        <v>553</v>
      </c>
    </row>
    <row r="10" spans="1:17" x14ac:dyDescent="0.25">
      <c r="A10">
        <v>90</v>
      </c>
      <c r="B10" t="s">
        <v>551</v>
      </c>
      <c r="C10" t="s">
        <v>551</v>
      </c>
      <c r="D10" t="s">
        <v>553</v>
      </c>
      <c r="E10" t="s">
        <v>552</v>
      </c>
      <c r="F10" t="s">
        <v>551</v>
      </c>
      <c r="G10" t="s">
        <v>551</v>
      </c>
      <c r="H10" t="s">
        <v>552</v>
      </c>
      <c r="I10" t="s">
        <v>551</v>
      </c>
      <c r="J10" t="s">
        <v>553</v>
      </c>
      <c r="K10" t="s">
        <v>551</v>
      </c>
      <c r="L10" t="s">
        <v>552</v>
      </c>
      <c r="M10" t="s">
        <v>551</v>
      </c>
      <c r="N10" t="s">
        <v>551</v>
      </c>
      <c r="O10" t="s">
        <v>551</v>
      </c>
      <c r="P10" t="s">
        <v>551</v>
      </c>
      <c r="Q10" t="s">
        <v>551</v>
      </c>
    </row>
    <row r="11" spans="1:17" x14ac:dyDescent="0.25">
      <c r="A11">
        <v>92</v>
      </c>
      <c r="B11" t="s">
        <v>551</v>
      </c>
      <c r="C11" t="s">
        <v>557</v>
      </c>
      <c r="D11" t="s">
        <v>558</v>
      </c>
      <c r="E11" t="s">
        <v>551</v>
      </c>
      <c r="F11" t="s">
        <v>553</v>
      </c>
      <c r="G11" t="s">
        <v>553</v>
      </c>
      <c r="H11" t="s">
        <v>552</v>
      </c>
      <c r="I11" t="s">
        <v>558</v>
      </c>
      <c r="J11" t="s">
        <v>555</v>
      </c>
      <c r="K11" t="s">
        <v>555</v>
      </c>
      <c r="L11" t="s">
        <v>557</v>
      </c>
      <c r="M11" t="s">
        <v>555</v>
      </c>
      <c r="N11" t="s">
        <v>551</v>
      </c>
      <c r="O11" t="s">
        <v>558</v>
      </c>
      <c r="P11" t="s">
        <v>553</v>
      </c>
      <c r="Q11" t="s">
        <v>555</v>
      </c>
    </row>
    <row r="12" spans="1:17" x14ac:dyDescent="0.25">
      <c r="A12">
        <v>129</v>
      </c>
      <c r="B12" t="s">
        <v>551</v>
      </c>
      <c r="C12" t="s">
        <v>558</v>
      </c>
      <c r="D12" t="s">
        <v>551</v>
      </c>
      <c r="E12" t="s">
        <v>551</v>
      </c>
      <c r="F12" t="s">
        <v>553</v>
      </c>
      <c r="G12" t="s">
        <v>551</v>
      </c>
      <c r="H12" t="s">
        <v>553</v>
      </c>
      <c r="I12" t="s">
        <v>558</v>
      </c>
      <c r="J12" t="s">
        <v>557</v>
      </c>
      <c r="K12" t="s">
        <v>555</v>
      </c>
      <c r="L12" t="s">
        <v>555</v>
      </c>
      <c r="M12" t="s">
        <v>558</v>
      </c>
      <c r="N12" t="s">
        <v>551</v>
      </c>
      <c r="O12" t="s">
        <v>553</v>
      </c>
      <c r="P12" t="s">
        <v>553</v>
      </c>
      <c r="Q12" t="s">
        <v>558</v>
      </c>
    </row>
    <row r="13" spans="1:17" x14ac:dyDescent="0.25">
      <c r="A13">
        <v>138</v>
      </c>
      <c r="B13" t="s">
        <v>551</v>
      </c>
      <c r="C13" t="s">
        <v>553</v>
      </c>
      <c r="D13" t="s">
        <v>551</v>
      </c>
      <c r="E13" t="s">
        <v>552</v>
      </c>
      <c r="F13" t="s">
        <v>552</v>
      </c>
      <c r="G13" t="s">
        <v>551</v>
      </c>
      <c r="H13" t="s">
        <v>552</v>
      </c>
      <c r="I13" t="s">
        <v>552</v>
      </c>
      <c r="J13" t="s">
        <v>555</v>
      </c>
      <c r="K13" t="s">
        <v>555</v>
      </c>
      <c r="L13" t="s">
        <v>555</v>
      </c>
      <c r="M13" t="s">
        <v>551</v>
      </c>
      <c r="N13" t="s">
        <v>551</v>
      </c>
      <c r="O13" t="s">
        <v>551</v>
      </c>
      <c r="P13" t="s">
        <v>553</v>
      </c>
      <c r="Q13" t="s">
        <v>552</v>
      </c>
    </row>
    <row r="14" spans="1:17" x14ac:dyDescent="0.25">
      <c r="A14">
        <v>145</v>
      </c>
      <c r="B14" t="s">
        <v>551</v>
      </c>
      <c r="C14" t="s">
        <v>553</v>
      </c>
      <c r="D14" t="s">
        <v>553</v>
      </c>
      <c r="E14" t="s">
        <v>551</v>
      </c>
      <c r="F14" t="s">
        <v>551</v>
      </c>
      <c r="G14" t="s">
        <v>553</v>
      </c>
      <c r="H14" t="s">
        <v>558</v>
      </c>
      <c r="I14" t="s">
        <v>555</v>
      </c>
      <c r="J14" t="s">
        <v>552</v>
      </c>
      <c r="K14" t="s">
        <v>553</v>
      </c>
      <c r="L14" t="s">
        <v>552</v>
      </c>
      <c r="M14" t="s">
        <v>551</v>
      </c>
      <c r="N14" t="s">
        <v>551</v>
      </c>
      <c r="O14" t="s">
        <v>551</v>
      </c>
      <c r="P14" t="s">
        <v>553</v>
      </c>
      <c r="Q14" t="s">
        <v>551</v>
      </c>
    </row>
    <row r="15" spans="1:17" x14ac:dyDescent="0.25">
      <c r="A15">
        <v>149</v>
      </c>
      <c r="B15" t="s">
        <v>551</v>
      </c>
      <c r="C15" t="s">
        <v>558</v>
      </c>
      <c r="D15" t="s">
        <v>552</v>
      </c>
      <c r="E15" t="s">
        <v>551</v>
      </c>
      <c r="F15" t="s">
        <v>552</v>
      </c>
      <c r="G15" t="s">
        <v>552</v>
      </c>
      <c r="H15" t="s">
        <v>552</v>
      </c>
      <c r="I15" t="s">
        <v>555</v>
      </c>
      <c r="J15" t="s">
        <v>557</v>
      </c>
      <c r="K15" t="s">
        <v>555</v>
      </c>
      <c r="L15" t="s">
        <v>557</v>
      </c>
      <c r="M15" t="s">
        <v>555</v>
      </c>
      <c r="N15" t="s">
        <v>552</v>
      </c>
      <c r="O15" t="s">
        <v>551</v>
      </c>
      <c r="P15" t="s">
        <v>553</v>
      </c>
      <c r="Q15" t="s">
        <v>552</v>
      </c>
    </row>
    <row r="16" spans="1:17" x14ac:dyDescent="0.25">
      <c r="A16">
        <v>152</v>
      </c>
      <c r="B16" t="s">
        <v>551</v>
      </c>
      <c r="C16" t="s">
        <v>552</v>
      </c>
      <c r="D16" t="s">
        <v>558</v>
      </c>
      <c r="E16" t="s">
        <v>552</v>
      </c>
      <c r="F16" t="s">
        <v>552</v>
      </c>
      <c r="G16" t="s">
        <v>551</v>
      </c>
      <c r="H16" t="s">
        <v>551</v>
      </c>
      <c r="I16" t="s">
        <v>558</v>
      </c>
      <c r="J16" t="s">
        <v>555</v>
      </c>
      <c r="K16" t="s">
        <v>558</v>
      </c>
      <c r="L16" t="s">
        <v>558</v>
      </c>
      <c r="M16" t="s">
        <v>553</v>
      </c>
      <c r="N16" t="s">
        <v>551</v>
      </c>
      <c r="O16" t="s">
        <v>551</v>
      </c>
      <c r="P16" t="s">
        <v>553</v>
      </c>
      <c r="Q16" t="s">
        <v>553</v>
      </c>
    </row>
    <row r="17" spans="1:17" x14ac:dyDescent="0.25">
      <c r="A17">
        <v>158</v>
      </c>
      <c r="B17" t="s">
        <v>551</v>
      </c>
      <c r="C17" t="s">
        <v>553</v>
      </c>
      <c r="D17" t="s">
        <v>551</v>
      </c>
      <c r="E17" t="s">
        <v>551</v>
      </c>
      <c r="F17" t="s">
        <v>551</v>
      </c>
      <c r="G17" t="s">
        <v>551</v>
      </c>
      <c r="H17" t="s">
        <v>552</v>
      </c>
      <c r="I17" t="s">
        <v>553</v>
      </c>
      <c r="J17" t="s">
        <v>558</v>
      </c>
      <c r="K17" t="s">
        <v>553</v>
      </c>
      <c r="L17" t="s">
        <v>558</v>
      </c>
      <c r="M17" t="s">
        <v>552</v>
      </c>
      <c r="N17" t="s">
        <v>551</v>
      </c>
      <c r="O17" t="s">
        <v>551</v>
      </c>
      <c r="P17" t="s">
        <v>553</v>
      </c>
      <c r="Q17" t="s">
        <v>551</v>
      </c>
    </row>
    <row r="18" spans="1:17" x14ac:dyDescent="0.25">
      <c r="A18">
        <v>163</v>
      </c>
      <c r="B18" t="s">
        <v>551</v>
      </c>
      <c r="C18" t="s">
        <v>552</v>
      </c>
      <c r="D18" t="s">
        <v>553</v>
      </c>
      <c r="E18" t="s">
        <v>551</v>
      </c>
      <c r="F18" t="s">
        <v>553</v>
      </c>
      <c r="G18" t="s">
        <v>551</v>
      </c>
      <c r="H18" t="s">
        <v>551</v>
      </c>
      <c r="I18" t="s">
        <v>558</v>
      </c>
      <c r="J18" t="s">
        <v>557</v>
      </c>
      <c r="K18" t="s">
        <v>555</v>
      </c>
      <c r="L18" t="s">
        <v>558</v>
      </c>
      <c r="M18" t="s">
        <v>553</v>
      </c>
      <c r="N18" t="s">
        <v>551</v>
      </c>
      <c r="O18" t="s">
        <v>553</v>
      </c>
      <c r="P18" t="s">
        <v>551</v>
      </c>
      <c r="Q18" t="s">
        <v>553</v>
      </c>
    </row>
    <row r="19" spans="1:17" x14ac:dyDescent="0.25">
      <c r="A19">
        <v>166</v>
      </c>
      <c r="B19" t="s">
        <v>551</v>
      </c>
      <c r="C19" t="s">
        <v>551</v>
      </c>
      <c r="D19" t="s">
        <v>553</v>
      </c>
      <c r="E19" t="s">
        <v>551</v>
      </c>
      <c r="F19" t="s">
        <v>558</v>
      </c>
      <c r="G19" t="s">
        <v>553</v>
      </c>
      <c r="H19" t="s">
        <v>551</v>
      </c>
      <c r="I19" t="s">
        <v>552</v>
      </c>
      <c r="J19" t="s">
        <v>558</v>
      </c>
      <c r="K19" t="s">
        <v>552</v>
      </c>
      <c r="L19" t="s">
        <v>558</v>
      </c>
      <c r="M19" t="s">
        <v>552</v>
      </c>
      <c r="N19" t="s">
        <v>551</v>
      </c>
      <c r="O19" t="s">
        <v>552</v>
      </c>
      <c r="P19" t="s">
        <v>553</v>
      </c>
      <c r="Q19" t="s">
        <v>551</v>
      </c>
    </row>
    <row r="20" spans="1:17" x14ac:dyDescent="0.25">
      <c r="A20">
        <v>169</v>
      </c>
      <c r="B20" t="s">
        <v>551</v>
      </c>
      <c r="C20" t="s">
        <v>551</v>
      </c>
      <c r="D20" t="s">
        <v>551</v>
      </c>
      <c r="E20" t="s">
        <v>552</v>
      </c>
      <c r="F20" t="s">
        <v>551</v>
      </c>
      <c r="G20" t="s">
        <v>551</v>
      </c>
      <c r="H20" t="s">
        <v>551</v>
      </c>
      <c r="I20" t="s">
        <v>553</v>
      </c>
      <c r="J20" t="s">
        <v>551</v>
      </c>
      <c r="K20" t="s">
        <v>551</v>
      </c>
      <c r="L20" t="s">
        <v>551</v>
      </c>
      <c r="M20" t="s">
        <v>551</v>
      </c>
      <c r="N20" t="s">
        <v>551</v>
      </c>
      <c r="O20" t="s">
        <v>551</v>
      </c>
      <c r="P20" t="s">
        <v>551</v>
      </c>
      <c r="Q20" t="s">
        <v>551</v>
      </c>
    </row>
    <row r="21" spans="1:17" x14ac:dyDescent="0.25">
      <c r="A21">
        <v>176</v>
      </c>
      <c r="B21" t="s">
        <v>551</v>
      </c>
      <c r="C21" t="s">
        <v>553</v>
      </c>
      <c r="D21" t="s">
        <v>553</v>
      </c>
      <c r="E21" t="s">
        <v>551</v>
      </c>
      <c r="F21" t="s">
        <v>552</v>
      </c>
      <c r="G21" t="s">
        <v>553</v>
      </c>
      <c r="H21" t="s">
        <v>553</v>
      </c>
      <c r="I21" t="s">
        <v>553</v>
      </c>
      <c r="J21" t="s">
        <v>551</v>
      </c>
      <c r="K21" t="s">
        <v>553</v>
      </c>
      <c r="L21" t="s">
        <v>558</v>
      </c>
      <c r="M21" t="s">
        <v>552</v>
      </c>
      <c r="N21" t="s">
        <v>551</v>
      </c>
      <c r="O21" t="s">
        <v>553</v>
      </c>
      <c r="P21" t="s">
        <v>553</v>
      </c>
      <c r="Q21" t="s">
        <v>553</v>
      </c>
    </row>
    <row r="22" spans="1:17" x14ac:dyDescent="0.25">
      <c r="A22">
        <v>192</v>
      </c>
      <c r="B22" t="s">
        <v>551</v>
      </c>
      <c r="C22" t="s">
        <v>558</v>
      </c>
      <c r="D22" t="s">
        <v>552</v>
      </c>
      <c r="E22" t="s">
        <v>551</v>
      </c>
      <c r="F22" t="s">
        <v>553</v>
      </c>
      <c r="G22" t="s">
        <v>553</v>
      </c>
      <c r="H22" t="s">
        <v>552</v>
      </c>
      <c r="I22" t="s">
        <v>555</v>
      </c>
      <c r="J22" t="s">
        <v>558</v>
      </c>
      <c r="K22" t="s">
        <v>558</v>
      </c>
      <c r="L22" t="s">
        <v>557</v>
      </c>
      <c r="M22" t="s">
        <v>558</v>
      </c>
      <c r="N22" t="s">
        <v>551</v>
      </c>
      <c r="O22" t="s">
        <v>553</v>
      </c>
      <c r="P22" t="s">
        <v>553</v>
      </c>
      <c r="Q22" t="s">
        <v>552</v>
      </c>
    </row>
    <row r="23" spans="1:17" x14ac:dyDescent="0.25">
      <c r="A23">
        <v>212</v>
      </c>
      <c r="B23" t="s">
        <v>551</v>
      </c>
      <c r="C23" t="s">
        <v>551</v>
      </c>
      <c r="D23" t="s">
        <v>553</v>
      </c>
      <c r="E23" t="s">
        <v>551</v>
      </c>
      <c r="F23" t="s">
        <v>553</v>
      </c>
      <c r="G23" t="s">
        <v>551</v>
      </c>
      <c r="H23" t="s">
        <v>552</v>
      </c>
      <c r="I23" t="s">
        <v>553</v>
      </c>
      <c r="J23" t="s">
        <v>552</v>
      </c>
      <c r="K23" t="s">
        <v>553</v>
      </c>
      <c r="L23" t="s">
        <v>555</v>
      </c>
      <c r="M23" t="s">
        <v>551</v>
      </c>
      <c r="N23" t="s">
        <v>551</v>
      </c>
      <c r="O23" t="s">
        <v>551</v>
      </c>
      <c r="P23" t="s">
        <v>551</v>
      </c>
      <c r="Q23" t="s">
        <v>551</v>
      </c>
    </row>
    <row r="24" spans="1:17" x14ac:dyDescent="0.25">
      <c r="A24">
        <v>213</v>
      </c>
      <c r="B24" t="s">
        <v>551</v>
      </c>
      <c r="C24" t="s">
        <v>551</v>
      </c>
      <c r="D24" t="s">
        <v>551</v>
      </c>
      <c r="E24" t="s">
        <v>551</v>
      </c>
      <c r="F24" t="s">
        <v>551</v>
      </c>
      <c r="G24" t="s">
        <v>551</v>
      </c>
      <c r="H24" t="s">
        <v>551</v>
      </c>
      <c r="I24" t="s">
        <v>553</v>
      </c>
      <c r="J24" t="s">
        <v>551</v>
      </c>
      <c r="K24" t="s">
        <v>551</v>
      </c>
      <c r="L24" t="s">
        <v>552</v>
      </c>
      <c r="M24" t="s">
        <v>553</v>
      </c>
      <c r="N24" t="s">
        <v>551</v>
      </c>
      <c r="O24" t="s">
        <v>551</v>
      </c>
      <c r="P24" t="s">
        <v>551</v>
      </c>
      <c r="Q24" t="s">
        <v>551</v>
      </c>
    </row>
    <row r="25" spans="1:17" x14ac:dyDescent="0.25">
      <c r="A25">
        <v>235</v>
      </c>
      <c r="B25" t="s">
        <v>551</v>
      </c>
      <c r="C25" t="s">
        <v>553</v>
      </c>
      <c r="D25" t="s">
        <v>553</v>
      </c>
      <c r="E25" t="s">
        <v>552</v>
      </c>
      <c r="F25" t="s">
        <v>551</v>
      </c>
      <c r="G25" t="s">
        <v>551</v>
      </c>
      <c r="H25" t="s">
        <v>553</v>
      </c>
      <c r="I25" t="s">
        <v>552</v>
      </c>
      <c r="J25" t="s">
        <v>552</v>
      </c>
      <c r="K25" t="s">
        <v>553</v>
      </c>
      <c r="L25" t="s">
        <v>558</v>
      </c>
      <c r="M25" t="s">
        <v>552</v>
      </c>
      <c r="N25" t="s">
        <v>551</v>
      </c>
      <c r="O25" t="s">
        <v>551</v>
      </c>
      <c r="P25" t="s">
        <v>552</v>
      </c>
      <c r="Q25" t="s">
        <v>553</v>
      </c>
    </row>
    <row r="26" spans="1:17" x14ac:dyDescent="0.25">
      <c r="A26">
        <v>250</v>
      </c>
      <c r="B26" t="s">
        <v>551</v>
      </c>
      <c r="C26" t="s">
        <v>551</v>
      </c>
      <c r="D26" t="s">
        <v>553</v>
      </c>
      <c r="E26" t="s">
        <v>551</v>
      </c>
      <c r="F26" t="s">
        <v>552</v>
      </c>
      <c r="G26" t="s">
        <v>551</v>
      </c>
      <c r="H26" t="s">
        <v>558</v>
      </c>
      <c r="I26" t="s">
        <v>553</v>
      </c>
      <c r="J26" t="s">
        <v>555</v>
      </c>
      <c r="K26" t="s">
        <v>552</v>
      </c>
      <c r="L26" t="s">
        <v>552</v>
      </c>
      <c r="M26" t="s">
        <v>551</v>
      </c>
      <c r="N26" t="s">
        <v>551</v>
      </c>
      <c r="O26" t="s">
        <v>551</v>
      </c>
      <c r="P26" t="s">
        <v>551</v>
      </c>
      <c r="Q26" t="s">
        <v>551</v>
      </c>
    </row>
    <row r="27" spans="1:17" x14ac:dyDescent="0.25">
      <c r="A27">
        <v>257</v>
      </c>
      <c r="B27" t="s">
        <v>551</v>
      </c>
      <c r="C27" t="s">
        <v>551</v>
      </c>
      <c r="D27" t="s">
        <v>551</v>
      </c>
      <c r="E27" t="s">
        <v>552</v>
      </c>
      <c r="F27" t="s">
        <v>553</v>
      </c>
      <c r="G27" t="s">
        <v>551</v>
      </c>
      <c r="H27" t="s">
        <v>553</v>
      </c>
      <c r="I27" t="s">
        <v>552</v>
      </c>
      <c r="J27" t="s">
        <v>558</v>
      </c>
      <c r="K27" t="s">
        <v>551</v>
      </c>
      <c r="L27" t="s">
        <v>551</v>
      </c>
      <c r="M27" t="s">
        <v>558</v>
      </c>
      <c r="N27" t="s">
        <v>553</v>
      </c>
      <c r="O27" t="s">
        <v>551</v>
      </c>
      <c r="P27" t="s">
        <v>553</v>
      </c>
      <c r="Q27" t="s">
        <v>551</v>
      </c>
    </row>
    <row r="28" spans="1:17" x14ac:dyDescent="0.25">
      <c r="A28">
        <v>258</v>
      </c>
      <c r="B28" t="s">
        <v>551</v>
      </c>
      <c r="C28" t="s">
        <v>553</v>
      </c>
      <c r="D28" t="s">
        <v>551</v>
      </c>
      <c r="E28" t="s">
        <v>551</v>
      </c>
      <c r="F28" t="s">
        <v>553</v>
      </c>
      <c r="G28" t="s">
        <v>553</v>
      </c>
      <c r="H28" t="s">
        <v>558</v>
      </c>
      <c r="I28" t="s">
        <v>552</v>
      </c>
      <c r="J28" t="s">
        <v>558</v>
      </c>
      <c r="K28" t="s">
        <v>558</v>
      </c>
      <c r="L28" t="s">
        <v>558</v>
      </c>
      <c r="M28" t="s">
        <v>552</v>
      </c>
      <c r="N28" t="s">
        <v>551</v>
      </c>
      <c r="O28" t="s">
        <v>551</v>
      </c>
      <c r="P28" t="s">
        <v>551</v>
      </c>
      <c r="Q28" t="s">
        <v>553</v>
      </c>
    </row>
    <row r="29" spans="1:17" x14ac:dyDescent="0.25">
      <c r="A29">
        <v>259</v>
      </c>
      <c r="B29" t="s">
        <v>551</v>
      </c>
      <c r="C29" t="s">
        <v>552</v>
      </c>
      <c r="D29" t="s">
        <v>551</v>
      </c>
      <c r="E29" t="s">
        <v>551</v>
      </c>
      <c r="F29" t="s">
        <v>552</v>
      </c>
      <c r="G29" t="s">
        <v>551</v>
      </c>
      <c r="H29" t="s">
        <v>552</v>
      </c>
      <c r="I29" t="s">
        <v>558</v>
      </c>
      <c r="J29" t="s">
        <v>555</v>
      </c>
      <c r="K29" t="s">
        <v>551</v>
      </c>
      <c r="L29" t="s">
        <v>552</v>
      </c>
      <c r="M29" t="s">
        <v>552</v>
      </c>
      <c r="N29" t="s">
        <v>551</v>
      </c>
      <c r="O29" t="s">
        <v>551</v>
      </c>
      <c r="P29" t="s">
        <v>553</v>
      </c>
      <c r="Q29" t="s">
        <v>551</v>
      </c>
    </row>
    <row r="30" spans="1:17" x14ac:dyDescent="0.25">
      <c r="A30">
        <v>268</v>
      </c>
      <c r="B30" t="s">
        <v>551</v>
      </c>
      <c r="C30" t="s">
        <v>557</v>
      </c>
      <c r="D30" t="s">
        <v>553</v>
      </c>
      <c r="E30" t="s">
        <v>551</v>
      </c>
      <c r="F30" t="s">
        <v>553</v>
      </c>
      <c r="G30" t="s">
        <v>552</v>
      </c>
      <c r="H30" t="s">
        <v>555</v>
      </c>
      <c r="I30" t="s">
        <v>555</v>
      </c>
      <c r="J30" t="s">
        <v>555</v>
      </c>
      <c r="K30" t="s">
        <v>558</v>
      </c>
      <c r="L30" t="s">
        <v>558</v>
      </c>
      <c r="M30" t="s">
        <v>555</v>
      </c>
      <c r="N30" t="s">
        <v>551</v>
      </c>
      <c r="O30" t="s">
        <v>553</v>
      </c>
      <c r="P30" t="s">
        <v>553</v>
      </c>
      <c r="Q30" t="s">
        <v>552</v>
      </c>
    </row>
    <row r="31" spans="1:17" x14ac:dyDescent="0.25">
      <c r="A31">
        <v>272</v>
      </c>
      <c r="B31" t="s">
        <v>551</v>
      </c>
      <c r="C31" t="s">
        <v>552</v>
      </c>
      <c r="D31" t="s">
        <v>553</v>
      </c>
      <c r="E31" t="s">
        <v>551</v>
      </c>
      <c r="F31" t="s">
        <v>553</v>
      </c>
      <c r="G31" t="s">
        <v>552</v>
      </c>
      <c r="H31" t="s">
        <v>552</v>
      </c>
      <c r="I31" t="s">
        <v>552</v>
      </c>
      <c r="J31" t="s">
        <v>557</v>
      </c>
      <c r="K31" t="s">
        <v>558</v>
      </c>
      <c r="L31" t="s">
        <v>558</v>
      </c>
      <c r="M31" t="s">
        <v>552</v>
      </c>
      <c r="N31" t="s">
        <v>551</v>
      </c>
      <c r="O31" t="s">
        <v>553</v>
      </c>
      <c r="P31" t="s">
        <v>552</v>
      </c>
      <c r="Q31" t="s">
        <v>552</v>
      </c>
    </row>
    <row r="32" spans="1:17" x14ac:dyDescent="0.25">
      <c r="A32">
        <v>287</v>
      </c>
      <c r="B32" t="s">
        <v>551</v>
      </c>
      <c r="C32" t="s">
        <v>551</v>
      </c>
      <c r="D32" t="s">
        <v>551</v>
      </c>
      <c r="E32" t="s">
        <v>551</v>
      </c>
      <c r="F32" t="s">
        <v>553</v>
      </c>
      <c r="G32" t="s">
        <v>551</v>
      </c>
      <c r="H32" t="s">
        <v>552</v>
      </c>
      <c r="I32" t="s">
        <v>553</v>
      </c>
      <c r="J32" t="s">
        <v>553</v>
      </c>
      <c r="K32" t="s">
        <v>551</v>
      </c>
      <c r="L32" t="s">
        <v>553</v>
      </c>
      <c r="M32" t="s">
        <v>551</v>
      </c>
      <c r="N32" t="s">
        <v>551</v>
      </c>
      <c r="O32" t="s">
        <v>551</v>
      </c>
      <c r="P32" t="s">
        <v>553</v>
      </c>
      <c r="Q32" t="s">
        <v>552</v>
      </c>
    </row>
    <row r="33" spans="1:17" x14ac:dyDescent="0.25">
      <c r="A33">
        <v>320</v>
      </c>
      <c r="B33" t="s">
        <v>551</v>
      </c>
      <c r="C33" t="s">
        <v>555</v>
      </c>
      <c r="D33" t="s">
        <v>555</v>
      </c>
      <c r="E33" t="s">
        <v>552</v>
      </c>
      <c r="F33" t="s">
        <v>558</v>
      </c>
      <c r="G33" t="s">
        <v>552</v>
      </c>
      <c r="H33" t="s">
        <v>558</v>
      </c>
      <c r="I33" t="s">
        <v>555</v>
      </c>
      <c r="J33" t="s">
        <v>557</v>
      </c>
      <c r="K33" t="s">
        <v>557</v>
      </c>
      <c r="L33" t="s">
        <v>557</v>
      </c>
      <c r="M33" t="s">
        <v>558</v>
      </c>
      <c r="N33" t="s">
        <v>553</v>
      </c>
      <c r="O33" t="s">
        <v>553</v>
      </c>
      <c r="P33" t="s">
        <v>553</v>
      </c>
      <c r="Q33" t="s">
        <v>557</v>
      </c>
    </row>
    <row r="34" spans="1:17" x14ac:dyDescent="0.25">
      <c r="A34">
        <v>329</v>
      </c>
      <c r="B34" t="s">
        <v>551</v>
      </c>
      <c r="C34" t="s">
        <v>553</v>
      </c>
      <c r="D34" t="s">
        <v>551</v>
      </c>
      <c r="E34" t="s">
        <v>552</v>
      </c>
      <c r="F34" t="s">
        <v>552</v>
      </c>
      <c r="G34" t="s">
        <v>555</v>
      </c>
      <c r="H34" t="s">
        <v>553</v>
      </c>
      <c r="I34" t="s">
        <v>555</v>
      </c>
      <c r="J34" t="s">
        <v>553</v>
      </c>
      <c r="K34" t="s">
        <v>558</v>
      </c>
      <c r="L34" t="s">
        <v>558</v>
      </c>
      <c r="M34" t="s">
        <v>555</v>
      </c>
      <c r="N34" t="s">
        <v>552</v>
      </c>
      <c r="O34" t="s">
        <v>552</v>
      </c>
      <c r="P34" t="s">
        <v>551</v>
      </c>
      <c r="Q34" t="s">
        <v>558</v>
      </c>
    </row>
    <row r="35" spans="1:17" x14ac:dyDescent="0.25">
      <c r="A35">
        <v>334</v>
      </c>
      <c r="B35" t="s">
        <v>551</v>
      </c>
      <c r="C35" t="s">
        <v>551</v>
      </c>
      <c r="D35" t="s">
        <v>551</v>
      </c>
      <c r="E35" t="s">
        <v>551</v>
      </c>
      <c r="F35" t="s">
        <v>553</v>
      </c>
      <c r="G35" t="s">
        <v>553</v>
      </c>
      <c r="H35" t="s">
        <v>551</v>
      </c>
      <c r="I35" t="s">
        <v>551</v>
      </c>
      <c r="J35" t="s">
        <v>552</v>
      </c>
      <c r="K35" t="s">
        <v>553</v>
      </c>
      <c r="L35" t="s">
        <v>552</v>
      </c>
      <c r="M35" t="s">
        <v>558</v>
      </c>
      <c r="N35" t="s">
        <v>551</v>
      </c>
      <c r="O35" t="s">
        <v>551</v>
      </c>
      <c r="P35" t="s">
        <v>551</v>
      </c>
      <c r="Q35" t="s">
        <v>553</v>
      </c>
    </row>
    <row r="36" spans="1:17" x14ac:dyDescent="0.25">
      <c r="A36">
        <v>369</v>
      </c>
      <c r="B36" t="s">
        <v>551</v>
      </c>
      <c r="C36" t="s">
        <v>558</v>
      </c>
      <c r="D36" t="s">
        <v>551</v>
      </c>
      <c r="E36" t="s">
        <v>551</v>
      </c>
      <c r="F36" t="s">
        <v>553</v>
      </c>
      <c r="G36" t="s">
        <v>551</v>
      </c>
      <c r="H36" t="s">
        <v>553</v>
      </c>
      <c r="I36" t="s">
        <v>558</v>
      </c>
      <c r="J36" t="s">
        <v>553</v>
      </c>
      <c r="K36" t="s">
        <v>552</v>
      </c>
      <c r="L36" t="s">
        <v>558</v>
      </c>
      <c r="M36" t="s">
        <v>553</v>
      </c>
      <c r="N36" t="s">
        <v>551</v>
      </c>
      <c r="O36" t="s">
        <v>551</v>
      </c>
      <c r="P36" t="s">
        <v>551</v>
      </c>
      <c r="Q36" t="s">
        <v>551</v>
      </c>
    </row>
    <row r="37" spans="1:17" x14ac:dyDescent="0.25">
      <c r="A37">
        <v>396</v>
      </c>
      <c r="B37" t="s">
        <v>551</v>
      </c>
      <c r="C37" t="s">
        <v>558</v>
      </c>
      <c r="D37" t="s">
        <v>553</v>
      </c>
      <c r="E37" t="s">
        <v>551</v>
      </c>
      <c r="F37" t="s">
        <v>553</v>
      </c>
      <c r="G37" t="s">
        <v>553</v>
      </c>
      <c r="H37" t="s">
        <v>558</v>
      </c>
      <c r="I37" t="s">
        <v>555</v>
      </c>
      <c r="J37" t="s">
        <v>557</v>
      </c>
      <c r="K37" t="s">
        <v>555</v>
      </c>
      <c r="L37" t="s">
        <v>555</v>
      </c>
      <c r="M37" t="s">
        <v>553</v>
      </c>
      <c r="N37" t="s">
        <v>551</v>
      </c>
      <c r="O37" t="s">
        <v>553</v>
      </c>
      <c r="P37" t="s">
        <v>553</v>
      </c>
      <c r="Q37" t="s">
        <v>552</v>
      </c>
    </row>
    <row r="38" spans="1:17" x14ac:dyDescent="0.25">
      <c r="A38">
        <v>400</v>
      </c>
      <c r="B38" t="s">
        <v>551</v>
      </c>
      <c r="C38" t="s">
        <v>558</v>
      </c>
      <c r="D38" t="s">
        <v>551</v>
      </c>
      <c r="E38" t="s">
        <v>551</v>
      </c>
      <c r="F38" t="s">
        <v>552</v>
      </c>
      <c r="G38" t="s">
        <v>552</v>
      </c>
      <c r="H38" t="s">
        <v>558</v>
      </c>
      <c r="I38" t="s">
        <v>558</v>
      </c>
      <c r="J38" t="s">
        <v>558</v>
      </c>
      <c r="K38" t="s">
        <v>558</v>
      </c>
      <c r="L38" t="s">
        <v>558</v>
      </c>
      <c r="M38" t="s">
        <v>555</v>
      </c>
      <c r="N38" t="s">
        <v>551</v>
      </c>
      <c r="O38" t="s">
        <v>553</v>
      </c>
      <c r="P38" t="s">
        <v>553</v>
      </c>
      <c r="Q38" t="s">
        <v>553</v>
      </c>
    </row>
    <row r="39" spans="1:17" x14ac:dyDescent="0.25">
      <c r="A39">
        <v>405</v>
      </c>
      <c r="B39" t="s">
        <v>551</v>
      </c>
      <c r="C39" t="s">
        <v>552</v>
      </c>
      <c r="D39" t="s">
        <v>553</v>
      </c>
      <c r="E39" t="s">
        <v>551</v>
      </c>
      <c r="F39" t="s">
        <v>553</v>
      </c>
      <c r="G39" t="s">
        <v>558</v>
      </c>
      <c r="H39" t="s">
        <v>558</v>
      </c>
      <c r="I39" t="s">
        <v>555</v>
      </c>
      <c r="J39" t="s">
        <v>555</v>
      </c>
      <c r="K39" t="s">
        <v>558</v>
      </c>
      <c r="L39" t="s">
        <v>558</v>
      </c>
      <c r="M39" t="s">
        <v>555</v>
      </c>
      <c r="N39" t="s">
        <v>553</v>
      </c>
      <c r="O39" t="s">
        <v>553</v>
      </c>
      <c r="P39" t="s">
        <v>553</v>
      </c>
      <c r="Q39" t="s">
        <v>553</v>
      </c>
    </row>
    <row r="40" spans="1:17" x14ac:dyDescent="0.25">
      <c r="A40">
        <v>410</v>
      </c>
      <c r="B40" t="s">
        <v>551</v>
      </c>
      <c r="C40" t="s">
        <v>552</v>
      </c>
      <c r="D40" t="s">
        <v>555</v>
      </c>
      <c r="E40" t="s">
        <v>552</v>
      </c>
      <c r="F40" t="s">
        <v>553</v>
      </c>
      <c r="G40" t="s">
        <v>553</v>
      </c>
      <c r="H40" t="s">
        <v>557</v>
      </c>
      <c r="I40" t="s">
        <v>555</v>
      </c>
      <c r="J40" t="s">
        <v>557</v>
      </c>
      <c r="K40" t="s">
        <v>555</v>
      </c>
      <c r="L40" t="s">
        <v>557</v>
      </c>
      <c r="M40" t="s">
        <v>555</v>
      </c>
      <c r="N40" t="s">
        <v>553</v>
      </c>
      <c r="O40" t="s">
        <v>553</v>
      </c>
      <c r="P40" t="s">
        <v>553</v>
      </c>
      <c r="Q40" t="s">
        <v>557</v>
      </c>
    </row>
    <row r="41" spans="1:17" x14ac:dyDescent="0.25">
      <c r="A41">
        <v>414</v>
      </c>
      <c r="B41" t="s">
        <v>551</v>
      </c>
      <c r="C41" t="s">
        <v>558</v>
      </c>
      <c r="D41" t="s">
        <v>551</v>
      </c>
      <c r="E41" t="s">
        <v>552</v>
      </c>
      <c r="F41" t="s">
        <v>552</v>
      </c>
      <c r="G41" t="s">
        <v>553</v>
      </c>
      <c r="H41" t="s">
        <v>558</v>
      </c>
      <c r="I41" t="s">
        <v>555</v>
      </c>
      <c r="J41" t="s">
        <v>557</v>
      </c>
      <c r="K41" t="s">
        <v>558</v>
      </c>
      <c r="L41" t="s">
        <v>557</v>
      </c>
      <c r="M41" t="s">
        <v>555</v>
      </c>
      <c r="N41" t="s">
        <v>551</v>
      </c>
      <c r="O41" t="s">
        <v>553</v>
      </c>
      <c r="P41" t="s">
        <v>553</v>
      </c>
      <c r="Q41" t="s">
        <v>558</v>
      </c>
    </row>
    <row r="42" spans="1:17" x14ac:dyDescent="0.25">
      <c r="A42">
        <v>421</v>
      </c>
      <c r="B42" t="s">
        <v>551</v>
      </c>
      <c r="C42" t="s">
        <v>552</v>
      </c>
      <c r="D42" t="s">
        <v>553</v>
      </c>
      <c r="E42" t="s">
        <v>551</v>
      </c>
      <c r="F42" t="s">
        <v>558</v>
      </c>
      <c r="G42" t="s">
        <v>551</v>
      </c>
      <c r="H42" t="s">
        <v>553</v>
      </c>
      <c r="I42" t="s">
        <v>558</v>
      </c>
      <c r="J42" t="s">
        <v>558</v>
      </c>
      <c r="K42" t="s">
        <v>558</v>
      </c>
      <c r="L42" t="s">
        <v>555</v>
      </c>
      <c r="M42" t="s">
        <v>558</v>
      </c>
      <c r="N42" t="s">
        <v>551</v>
      </c>
      <c r="O42" t="s">
        <v>551</v>
      </c>
      <c r="P42" t="s">
        <v>551</v>
      </c>
      <c r="Q42" t="s">
        <v>558</v>
      </c>
    </row>
    <row r="43" spans="1:17" x14ac:dyDescent="0.25">
      <c r="A43">
        <v>423</v>
      </c>
      <c r="B43" t="s">
        <v>551</v>
      </c>
      <c r="C43" t="s">
        <v>553</v>
      </c>
      <c r="D43" t="s">
        <v>553</v>
      </c>
      <c r="E43" t="s">
        <v>551</v>
      </c>
      <c r="F43" t="s">
        <v>553</v>
      </c>
      <c r="G43" t="s">
        <v>551</v>
      </c>
      <c r="H43" t="s">
        <v>553</v>
      </c>
      <c r="I43" t="s">
        <v>553</v>
      </c>
      <c r="J43" t="s">
        <v>552</v>
      </c>
      <c r="K43" t="s">
        <v>552</v>
      </c>
      <c r="L43" t="s">
        <v>552</v>
      </c>
      <c r="M43" t="s">
        <v>551</v>
      </c>
      <c r="N43" t="s">
        <v>551</v>
      </c>
      <c r="O43" t="s">
        <v>553</v>
      </c>
      <c r="P43" t="s">
        <v>553</v>
      </c>
      <c r="Q43" t="s">
        <v>553</v>
      </c>
    </row>
    <row r="44" spans="1:17" x14ac:dyDescent="0.25">
      <c r="A44">
        <v>432</v>
      </c>
      <c r="B44" t="s">
        <v>551</v>
      </c>
      <c r="C44" t="s">
        <v>552</v>
      </c>
      <c r="D44" t="s">
        <v>552</v>
      </c>
      <c r="E44" t="s">
        <v>552</v>
      </c>
      <c r="F44" t="s">
        <v>551</v>
      </c>
      <c r="G44" t="s">
        <v>551</v>
      </c>
      <c r="H44" t="s">
        <v>555</v>
      </c>
      <c r="I44" t="s">
        <v>558</v>
      </c>
      <c r="J44" t="s">
        <v>555</v>
      </c>
      <c r="K44" t="s">
        <v>552</v>
      </c>
      <c r="L44" t="s">
        <v>555</v>
      </c>
      <c r="M44" t="s">
        <v>558</v>
      </c>
      <c r="N44" t="s">
        <v>551</v>
      </c>
      <c r="O44" t="s">
        <v>551</v>
      </c>
      <c r="P44" t="s">
        <v>551</v>
      </c>
      <c r="Q44" t="s">
        <v>551</v>
      </c>
    </row>
    <row r="45" spans="1:17" x14ac:dyDescent="0.25">
      <c r="A45">
        <v>461</v>
      </c>
      <c r="B45" t="s">
        <v>551</v>
      </c>
      <c r="C45" t="s">
        <v>558</v>
      </c>
      <c r="D45" t="s">
        <v>552</v>
      </c>
      <c r="E45" t="s">
        <v>551</v>
      </c>
      <c r="F45" t="s">
        <v>553</v>
      </c>
      <c r="G45" t="s">
        <v>553</v>
      </c>
      <c r="H45" t="s">
        <v>552</v>
      </c>
      <c r="I45" t="s">
        <v>555</v>
      </c>
      <c r="J45" t="s">
        <v>557</v>
      </c>
      <c r="K45" t="s">
        <v>555</v>
      </c>
      <c r="L45" t="s">
        <v>555</v>
      </c>
      <c r="M45" t="s">
        <v>555</v>
      </c>
      <c r="N45" t="s">
        <v>551</v>
      </c>
      <c r="O45" t="s">
        <v>552</v>
      </c>
      <c r="P45" t="s">
        <v>553</v>
      </c>
      <c r="Q45" t="s">
        <v>553</v>
      </c>
    </row>
    <row r="46" spans="1:17" x14ac:dyDescent="0.25">
      <c r="A46">
        <v>462</v>
      </c>
      <c r="B46" t="s">
        <v>551</v>
      </c>
      <c r="C46" t="s">
        <v>558</v>
      </c>
      <c r="D46" t="s">
        <v>558</v>
      </c>
      <c r="E46" t="s">
        <v>551</v>
      </c>
      <c r="F46" t="s">
        <v>552</v>
      </c>
      <c r="G46" t="s">
        <v>552</v>
      </c>
      <c r="H46" t="s">
        <v>552</v>
      </c>
      <c r="I46" t="s">
        <v>555</v>
      </c>
      <c r="J46" t="s">
        <v>557</v>
      </c>
      <c r="K46" t="s">
        <v>555</v>
      </c>
      <c r="L46" t="s">
        <v>557</v>
      </c>
      <c r="M46" t="s">
        <v>555</v>
      </c>
      <c r="N46" t="s">
        <v>553</v>
      </c>
      <c r="O46" t="s">
        <v>551</v>
      </c>
      <c r="P46" t="s">
        <v>552</v>
      </c>
      <c r="Q46" t="s">
        <v>551</v>
      </c>
    </row>
    <row r="47" spans="1:17" x14ac:dyDescent="0.25">
      <c r="A47">
        <v>491</v>
      </c>
      <c r="B47" t="s">
        <v>551</v>
      </c>
      <c r="C47" t="s">
        <v>551</v>
      </c>
      <c r="D47" t="s">
        <v>551</v>
      </c>
      <c r="E47" t="s">
        <v>551</v>
      </c>
      <c r="F47" t="s">
        <v>551</v>
      </c>
      <c r="G47" t="s">
        <v>551</v>
      </c>
      <c r="H47" t="s">
        <v>553</v>
      </c>
      <c r="I47" t="s">
        <v>553</v>
      </c>
      <c r="J47" t="s">
        <v>551</v>
      </c>
      <c r="K47" t="s">
        <v>551</v>
      </c>
      <c r="L47" t="s">
        <v>558</v>
      </c>
      <c r="M47" t="s">
        <v>551</v>
      </c>
      <c r="N47" t="s">
        <v>551</v>
      </c>
      <c r="O47" t="s">
        <v>551</v>
      </c>
      <c r="P47" t="s">
        <v>551</v>
      </c>
      <c r="Q47" t="s">
        <v>551</v>
      </c>
    </row>
    <row r="48" spans="1:17" x14ac:dyDescent="0.25">
      <c r="A48">
        <v>501</v>
      </c>
      <c r="B48" t="s">
        <v>551</v>
      </c>
      <c r="C48" t="s">
        <v>552</v>
      </c>
      <c r="D48" t="s">
        <v>553</v>
      </c>
      <c r="E48" t="s">
        <v>551</v>
      </c>
      <c r="F48" t="s">
        <v>553</v>
      </c>
      <c r="G48" t="s">
        <v>551</v>
      </c>
      <c r="H48" t="s">
        <v>552</v>
      </c>
      <c r="I48" t="s">
        <v>558</v>
      </c>
      <c r="J48" t="s">
        <v>558</v>
      </c>
      <c r="K48" t="s">
        <v>558</v>
      </c>
      <c r="L48" t="s">
        <v>555</v>
      </c>
      <c r="M48" t="s">
        <v>551</v>
      </c>
      <c r="N48" t="s">
        <v>551</v>
      </c>
      <c r="O48" t="s">
        <v>551</v>
      </c>
      <c r="P48" t="s">
        <v>553</v>
      </c>
      <c r="Q48" t="s">
        <v>553</v>
      </c>
    </row>
    <row r="49" spans="1:17" x14ac:dyDescent="0.25">
      <c r="A49">
        <v>511</v>
      </c>
      <c r="B49" t="s">
        <v>551</v>
      </c>
      <c r="C49" t="s">
        <v>555</v>
      </c>
      <c r="D49" t="s">
        <v>551</v>
      </c>
      <c r="E49" t="s">
        <v>551</v>
      </c>
      <c r="F49" t="s">
        <v>553</v>
      </c>
      <c r="G49" t="s">
        <v>555</v>
      </c>
      <c r="H49" t="s">
        <v>552</v>
      </c>
      <c r="I49" t="s">
        <v>555</v>
      </c>
      <c r="J49" t="s">
        <v>555</v>
      </c>
      <c r="K49" t="s">
        <v>555</v>
      </c>
      <c r="L49" t="s">
        <v>557</v>
      </c>
      <c r="M49" t="s">
        <v>555</v>
      </c>
      <c r="N49" t="s">
        <v>553</v>
      </c>
      <c r="O49" t="s">
        <v>552</v>
      </c>
      <c r="P49" t="s">
        <v>551</v>
      </c>
      <c r="Q49" t="s">
        <v>552</v>
      </c>
    </row>
    <row r="50" spans="1:17" x14ac:dyDescent="0.25">
      <c r="A50">
        <v>524</v>
      </c>
      <c r="B50" t="s">
        <v>551</v>
      </c>
      <c r="C50" t="s">
        <v>552</v>
      </c>
      <c r="D50" t="s">
        <v>553</v>
      </c>
      <c r="E50" t="s">
        <v>551</v>
      </c>
      <c r="F50" t="s">
        <v>553</v>
      </c>
      <c r="G50" t="s">
        <v>553</v>
      </c>
      <c r="H50" t="s">
        <v>552</v>
      </c>
      <c r="I50" t="s">
        <v>552</v>
      </c>
      <c r="J50" t="s">
        <v>558</v>
      </c>
      <c r="K50" t="s">
        <v>552</v>
      </c>
      <c r="L50" t="s">
        <v>555</v>
      </c>
      <c r="M50" t="s">
        <v>552</v>
      </c>
      <c r="N50" t="s">
        <v>551</v>
      </c>
      <c r="O50" t="s">
        <v>552</v>
      </c>
      <c r="P50" t="s">
        <v>553</v>
      </c>
      <c r="Q50" t="s">
        <v>552</v>
      </c>
    </row>
    <row r="51" spans="1:17" x14ac:dyDescent="0.25">
      <c r="A51">
        <v>536</v>
      </c>
      <c r="B51" t="s">
        <v>551</v>
      </c>
      <c r="C51" t="s">
        <v>553</v>
      </c>
      <c r="D51" t="s">
        <v>551</v>
      </c>
      <c r="E51" t="s">
        <v>551</v>
      </c>
      <c r="F51" t="s">
        <v>553</v>
      </c>
      <c r="G51" t="s">
        <v>551</v>
      </c>
      <c r="H51" t="s">
        <v>551</v>
      </c>
      <c r="I51" t="s">
        <v>555</v>
      </c>
      <c r="J51" t="s">
        <v>552</v>
      </c>
      <c r="K51" t="s">
        <v>552</v>
      </c>
      <c r="L51" t="s">
        <v>558</v>
      </c>
      <c r="M51" t="s">
        <v>552</v>
      </c>
      <c r="N51" t="s">
        <v>551</v>
      </c>
      <c r="O51" t="s">
        <v>551</v>
      </c>
      <c r="P51" t="s">
        <v>551</v>
      </c>
      <c r="Q51" t="s">
        <v>553</v>
      </c>
    </row>
    <row r="52" spans="1:17" x14ac:dyDescent="0.25">
      <c r="A52">
        <v>554</v>
      </c>
      <c r="B52" t="s">
        <v>551</v>
      </c>
      <c r="C52" t="s">
        <v>555</v>
      </c>
      <c r="D52" t="s">
        <v>558</v>
      </c>
      <c r="E52" t="s">
        <v>551</v>
      </c>
      <c r="F52" t="s">
        <v>552</v>
      </c>
      <c r="G52" t="s">
        <v>553</v>
      </c>
      <c r="H52" t="s">
        <v>551</v>
      </c>
      <c r="I52" t="s">
        <v>555</v>
      </c>
      <c r="J52" t="s">
        <v>557</v>
      </c>
      <c r="K52" t="s">
        <v>558</v>
      </c>
      <c r="L52" t="s">
        <v>557</v>
      </c>
      <c r="M52" t="s">
        <v>557</v>
      </c>
      <c r="N52" t="s">
        <v>553</v>
      </c>
      <c r="O52" t="s">
        <v>553</v>
      </c>
      <c r="P52" t="s">
        <v>553</v>
      </c>
      <c r="Q52" t="s">
        <v>555</v>
      </c>
    </row>
    <row r="53" spans="1:17" x14ac:dyDescent="0.25">
      <c r="A53">
        <v>555</v>
      </c>
      <c r="B53" t="s">
        <v>551</v>
      </c>
      <c r="C53" t="s">
        <v>555</v>
      </c>
      <c r="D53" t="s">
        <v>552</v>
      </c>
      <c r="E53" t="s">
        <v>551</v>
      </c>
      <c r="F53" t="s">
        <v>553</v>
      </c>
      <c r="G53" t="s">
        <v>552</v>
      </c>
      <c r="H53" t="s">
        <v>555</v>
      </c>
      <c r="I53" t="s">
        <v>555</v>
      </c>
      <c r="J53" t="s">
        <v>557</v>
      </c>
      <c r="K53" t="s">
        <v>555</v>
      </c>
      <c r="L53" t="s">
        <v>557</v>
      </c>
      <c r="M53" t="s">
        <v>557</v>
      </c>
      <c r="N53" t="s">
        <v>551</v>
      </c>
      <c r="O53" t="s">
        <v>552</v>
      </c>
      <c r="P53" t="s">
        <v>553</v>
      </c>
      <c r="Q53" t="s">
        <v>557</v>
      </c>
    </row>
    <row r="54" spans="1:17" x14ac:dyDescent="0.25">
      <c r="A54">
        <v>580</v>
      </c>
      <c r="B54" t="s">
        <v>551</v>
      </c>
      <c r="C54" t="s">
        <v>558</v>
      </c>
      <c r="D54" t="s">
        <v>551</v>
      </c>
      <c r="E54" t="s">
        <v>551</v>
      </c>
      <c r="F54" t="s">
        <v>551</v>
      </c>
      <c r="G54" t="s">
        <v>551</v>
      </c>
      <c r="H54" t="s">
        <v>551</v>
      </c>
      <c r="I54" t="s">
        <v>553</v>
      </c>
      <c r="J54" t="s">
        <v>553</v>
      </c>
      <c r="K54" t="s">
        <v>552</v>
      </c>
      <c r="L54" t="s">
        <v>555</v>
      </c>
      <c r="M54" t="s">
        <v>551</v>
      </c>
      <c r="N54" t="s">
        <v>551</v>
      </c>
      <c r="O54" t="s">
        <v>552</v>
      </c>
      <c r="P54" t="s">
        <v>551</v>
      </c>
      <c r="Q54" t="s">
        <v>552</v>
      </c>
    </row>
    <row r="55" spans="1:17" x14ac:dyDescent="0.25">
      <c r="A55">
        <v>610</v>
      </c>
      <c r="B55" t="s">
        <v>551</v>
      </c>
      <c r="C55" t="s">
        <v>558</v>
      </c>
      <c r="D55" t="s">
        <v>551</v>
      </c>
      <c r="E55" t="s">
        <v>551</v>
      </c>
      <c r="F55" t="s">
        <v>558</v>
      </c>
      <c r="G55" t="s">
        <v>551</v>
      </c>
      <c r="H55" t="s">
        <v>552</v>
      </c>
      <c r="I55" t="s">
        <v>555</v>
      </c>
      <c r="J55" t="s">
        <v>558</v>
      </c>
      <c r="K55" t="s">
        <v>555</v>
      </c>
      <c r="L55" t="s">
        <v>558</v>
      </c>
      <c r="M55" t="s">
        <v>555</v>
      </c>
      <c r="N55" t="s">
        <v>551</v>
      </c>
      <c r="O55" t="s">
        <v>553</v>
      </c>
      <c r="P55" t="s">
        <v>553</v>
      </c>
      <c r="Q55" t="s">
        <v>558</v>
      </c>
    </row>
    <row r="56" spans="1:17" x14ac:dyDescent="0.25">
      <c r="A56">
        <v>612</v>
      </c>
      <c r="B56" t="s">
        <v>551</v>
      </c>
      <c r="C56" t="s">
        <v>558</v>
      </c>
      <c r="D56" t="s">
        <v>553</v>
      </c>
      <c r="E56" t="s">
        <v>551</v>
      </c>
      <c r="F56" t="s">
        <v>552</v>
      </c>
      <c r="G56" t="s">
        <v>552</v>
      </c>
      <c r="H56" t="s">
        <v>558</v>
      </c>
      <c r="I56" t="s">
        <v>555</v>
      </c>
      <c r="J56" t="s">
        <v>555</v>
      </c>
      <c r="K56" t="s">
        <v>558</v>
      </c>
      <c r="L56" t="s">
        <v>557</v>
      </c>
      <c r="M56" t="s">
        <v>555</v>
      </c>
      <c r="N56" t="s">
        <v>551</v>
      </c>
      <c r="O56" t="s">
        <v>551</v>
      </c>
      <c r="P56" t="s">
        <v>551</v>
      </c>
      <c r="Q56" t="s">
        <v>552</v>
      </c>
    </row>
    <row r="57" spans="1:17" x14ac:dyDescent="0.25">
      <c r="A57">
        <v>625</v>
      </c>
      <c r="B57" t="s">
        <v>551</v>
      </c>
      <c r="C57" t="s">
        <v>558</v>
      </c>
      <c r="D57" t="s">
        <v>552</v>
      </c>
      <c r="E57" t="s">
        <v>552</v>
      </c>
      <c r="F57" t="s">
        <v>553</v>
      </c>
      <c r="G57" t="s">
        <v>552</v>
      </c>
      <c r="H57" t="s">
        <v>558</v>
      </c>
      <c r="I57" t="s">
        <v>555</v>
      </c>
      <c r="J57" t="s">
        <v>557</v>
      </c>
      <c r="K57" t="s">
        <v>558</v>
      </c>
      <c r="L57" t="s">
        <v>557</v>
      </c>
      <c r="M57" t="s">
        <v>557</v>
      </c>
      <c r="N57" t="s">
        <v>552</v>
      </c>
      <c r="O57" t="s">
        <v>551</v>
      </c>
      <c r="P57" t="s">
        <v>551</v>
      </c>
      <c r="Q57" t="s">
        <v>552</v>
      </c>
    </row>
    <row r="58" spans="1:17" x14ac:dyDescent="0.25">
      <c r="A58">
        <v>638</v>
      </c>
      <c r="B58" t="s">
        <v>551</v>
      </c>
      <c r="C58" t="s">
        <v>551</v>
      </c>
      <c r="D58" t="s">
        <v>551</v>
      </c>
      <c r="E58" t="s">
        <v>551</v>
      </c>
      <c r="F58" t="s">
        <v>551</v>
      </c>
      <c r="G58" t="s">
        <v>551</v>
      </c>
      <c r="H58" t="s">
        <v>553</v>
      </c>
      <c r="I58" t="s">
        <v>553</v>
      </c>
      <c r="J58" t="s">
        <v>553</v>
      </c>
      <c r="K58" t="s">
        <v>553</v>
      </c>
      <c r="L58" t="s">
        <v>552</v>
      </c>
      <c r="M58" t="s">
        <v>551</v>
      </c>
      <c r="N58" t="s">
        <v>551</v>
      </c>
      <c r="O58" t="s">
        <v>551</v>
      </c>
      <c r="P58" t="s">
        <v>551</v>
      </c>
      <c r="Q58" t="s">
        <v>551</v>
      </c>
    </row>
    <row r="59" spans="1:17" x14ac:dyDescent="0.25">
      <c r="A59">
        <v>643</v>
      </c>
      <c r="B59" t="s">
        <v>551</v>
      </c>
      <c r="C59" t="s">
        <v>551</v>
      </c>
      <c r="D59" t="s">
        <v>551</v>
      </c>
      <c r="E59" t="s">
        <v>552</v>
      </c>
      <c r="F59" t="s">
        <v>553</v>
      </c>
      <c r="G59" t="s">
        <v>551</v>
      </c>
      <c r="H59" t="s">
        <v>553</v>
      </c>
      <c r="I59" t="s">
        <v>553</v>
      </c>
      <c r="J59" t="s">
        <v>551</v>
      </c>
      <c r="K59" t="s">
        <v>551</v>
      </c>
      <c r="L59" t="s">
        <v>551</v>
      </c>
      <c r="M59" t="s">
        <v>551</v>
      </c>
      <c r="N59" t="s">
        <v>551</v>
      </c>
      <c r="O59" t="s">
        <v>551</v>
      </c>
      <c r="P59" t="s">
        <v>551</v>
      </c>
      <c r="Q59" t="s">
        <v>551</v>
      </c>
    </row>
    <row r="60" spans="1:17" x14ac:dyDescent="0.25">
      <c r="A60">
        <v>644</v>
      </c>
      <c r="B60" t="s">
        <v>551</v>
      </c>
      <c r="C60" t="s">
        <v>551</v>
      </c>
      <c r="D60" t="s">
        <v>551</v>
      </c>
      <c r="E60" t="s">
        <v>551</v>
      </c>
      <c r="F60" t="s">
        <v>553</v>
      </c>
      <c r="G60" t="s">
        <v>553</v>
      </c>
      <c r="H60" t="s">
        <v>553</v>
      </c>
      <c r="I60" t="s">
        <v>553</v>
      </c>
      <c r="J60" t="s">
        <v>553</v>
      </c>
      <c r="K60" t="s">
        <v>551</v>
      </c>
      <c r="L60" t="s">
        <v>552</v>
      </c>
      <c r="M60" t="s">
        <v>552</v>
      </c>
      <c r="N60" t="s">
        <v>551</v>
      </c>
      <c r="O60" t="s">
        <v>551</v>
      </c>
      <c r="P60" t="s">
        <v>551</v>
      </c>
      <c r="Q60" t="s">
        <v>551</v>
      </c>
    </row>
    <row r="61" spans="1:17" x14ac:dyDescent="0.25">
      <c r="A61">
        <v>658</v>
      </c>
      <c r="B61" t="s">
        <v>551</v>
      </c>
      <c r="C61" t="s">
        <v>552</v>
      </c>
      <c r="D61" t="s">
        <v>553</v>
      </c>
      <c r="E61" t="s">
        <v>551</v>
      </c>
      <c r="F61" t="s">
        <v>552</v>
      </c>
      <c r="G61" t="s">
        <v>552</v>
      </c>
      <c r="H61" t="s">
        <v>553</v>
      </c>
      <c r="I61" t="s">
        <v>552</v>
      </c>
      <c r="J61" t="s">
        <v>552</v>
      </c>
      <c r="K61" t="s">
        <v>558</v>
      </c>
      <c r="L61" t="s">
        <v>552</v>
      </c>
      <c r="M61" t="s">
        <v>551</v>
      </c>
      <c r="N61" t="s">
        <v>551</v>
      </c>
      <c r="O61" t="s">
        <v>551</v>
      </c>
      <c r="P61" t="s">
        <v>553</v>
      </c>
      <c r="Q61" t="s">
        <v>552</v>
      </c>
    </row>
    <row r="62" spans="1:17" x14ac:dyDescent="0.25">
      <c r="A62">
        <v>676</v>
      </c>
      <c r="B62" t="s">
        <v>551</v>
      </c>
      <c r="C62" t="s">
        <v>555</v>
      </c>
      <c r="D62" t="s">
        <v>555</v>
      </c>
      <c r="E62" t="s">
        <v>551</v>
      </c>
      <c r="F62" t="s">
        <v>553</v>
      </c>
      <c r="G62" t="s">
        <v>551</v>
      </c>
      <c r="H62" t="s">
        <v>558</v>
      </c>
      <c r="I62" t="s">
        <v>558</v>
      </c>
      <c r="J62" t="s">
        <v>557</v>
      </c>
      <c r="K62" t="s">
        <v>558</v>
      </c>
      <c r="L62" t="s">
        <v>557</v>
      </c>
      <c r="M62" t="s">
        <v>552</v>
      </c>
      <c r="N62" t="s">
        <v>553</v>
      </c>
      <c r="O62" t="s">
        <v>551</v>
      </c>
      <c r="P62" t="s">
        <v>553</v>
      </c>
      <c r="Q62" t="s">
        <v>555</v>
      </c>
    </row>
    <row r="63" spans="1:17" x14ac:dyDescent="0.25">
      <c r="A63">
        <v>679</v>
      </c>
      <c r="B63" t="s">
        <v>551</v>
      </c>
      <c r="C63" t="s">
        <v>551</v>
      </c>
      <c r="D63" t="s">
        <v>553</v>
      </c>
      <c r="E63" t="s">
        <v>552</v>
      </c>
      <c r="F63" t="s">
        <v>553</v>
      </c>
      <c r="G63" t="s">
        <v>551</v>
      </c>
      <c r="H63" t="s">
        <v>553</v>
      </c>
      <c r="I63" t="s">
        <v>553</v>
      </c>
      <c r="J63" t="s">
        <v>553</v>
      </c>
      <c r="K63" t="s">
        <v>551</v>
      </c>
      <c r="L63" t="s">
        <v>551</v>
      </c>
      <c r="M63" t="s">
        <v>553</v>
      </c>
      <c r="N63" t="s">
        <v>551</v>
      </c>
      <c r="O63" t="s">
        <v>552</v>
      </c>
      <c r="P63" t="s">
        <v>553</v>
      </c>
      <c r="Q63" t="s">
        <v>551</v>
      </c>
    </row>
    <row r="64" spans="1:17" x14ac:dyDescent="0.25">
      <c r="A64">
        <v>701</v>
      </c>
      <c r="B64" t="s">
        <v>551</v>
      </c>
      <c r="C64" t="s">
        <v>552</v>
      </c>
      <c r="D64" t="s">
        <v>553</v>
      </c>
      <c r="E64" t="s">
        <v>551</v>
      </c>
      <c r="F64" t="s">
        <v>553</v>
      </c>
      <c r="G64" t="s">
        <v>551</v>
      </c>
      <c r="H64" t="s">
        <v>558</v>
      </c>
      <c r="I64" t="s">
        <v>555</v>
      </c>
      <c r="J64" t="s">
        <v>552</v>
      </c>
      <c r="K64" t="s">
        <v>558</v>
      </c>
      <c r="L64" t="s">
        <v>555</v>
      </c>
      <c r="M64" t="s">
        <v>555</v>
      </c>
      <c r="N64" t="s">
        <v>551</v>
      </c>
      <c r="O64" t="s">
        <v>551</v>
      </c>
      <c r="P64" t="s">
        <v>553</v>
      </c>
      <c r="Q64" t="s">
        <v>553</v>
      </c>
    </row>
    <row r="65" spans="1:17" x14ac:dyDescent="0.25">
      <c r="A65">
        <v>707</v>
      </c>
      <c r="B65" t="s">
        <v>551</v>
      </c>
      <c r="C65" t="s">
        <v>551</v>
      </c>
      <c r="D65" t="s">
        <v>553</v>
      </c>
      <c r="E65" t="s">
        <v>551</v>
      </c>
      <c r="F65" t="s">
        <v>553</v>
      </c>
      <c r="G65" t="s">
        <v>551</v>
      </c>
      <c r="H65" t="s">
        <v>553</v>
      </c>
      <c r="I65" t="s">
        <v>552</v>
      </c>
      <c r="J65" t="s">
        <v>555</v>
      </c>
      <c r="K65" t="s">
        <v>558</v>
      </c>
      <c r="L65" t="s">
        <v>552</v>
      </c>
      <c r="M65" t="s">
        <v>555</v>
      </c>
      <c r="N65" t="s">
        <v>551</v>
      </c>
      <c r="O65" t="s">
        <v>551</v>
      </c>
      <c r="P65" t="s">
        <v>553</v>
      </c>
      <c r="Q65" t="s">
        <v>553</v>
      </c>
    </row>
    <row r="66" spans="1:17" x14ac:dyDescent="0.25">
      <c r="A66">
        <v>713</v>
      </c>
      <c r="B66" t="s">
        <v>551</v>
      </c>
      <c r="C66" t="s">
        <v>552</v>
      </c>
      <c r="D66" t="s">
        <v>551</v>
      </c>
      <c r="E66" t="s">
        <v>551</v>
      </c>
      <c r="F66" t="s">
        <v>551</v>
      </c>
      <c r="G66" t="s">
        <v>551</v>
      </c>
      <c r="H66" t="s">
        <v>551</v>
      </c>
      <c r="I66" t="s">
        <v>553</v>
      </c>
      <c r="J66" t="s">
        <v>558</v>
      </c>
      <c r="K66" t="s">
        <v>558</v>
      </c>
      <c r="L66" t="s">
        <v>555</v>
      </c>
      <c r="M66" t="s">
        <v>552</v>
      </c>
      <c r="N66" t="s">
        <v>551</v>
      </c>
      <c r="O66" t="s">
        <v>551</v>
      </c>
      <c r="P66" t="s">
        <v>551</v>
      </c>
      <c r="Q66" t="s">
        <v>552</v>
      </c>
    </row>
    <row r="67" spans="1:17" x14ac:dyDescent="0.25">
      <c r="A67">
        <v>723</v>
      </c>
      <c r="B67" t="s">
        <v>551</v>
      </c>
      <c r="C67" t="s">
        <v>551</v>
      </c>
      <c r="D67" t="s">
        <v>551</v>
      </c>
      <c r="E67" t="s">
        <v>551</v>
      </c>
      <c r="F67" t="s">
        <v>551</v>
      </c>
      <c r="G67" t="s">
        <v>551</v>
      </c>
      <c r="H67" t="s">
        <v>551</v>
      </c>
      <c r="I67" t="s">
        <v>553</v>
      </c>
      <c r="J67" t="s">
        <v>551</v>
      </c>
      <c r="K67" t="s">
        <v>553</v>
      </c>
      <c r="L67" t="s">
        <v>553</v>
      </c>
      <c r="M67" t="s">
        <v>551</v>
      </c>
      <c r="N67" t="s">
        <v>551</v>
      </c>
      <c r="O67" t="s">
        <v>551</v>
      </c>
      <c r="P67" t="s">
        <v>551</v>
      </c>
      <c r="Q67" t="s">
        <v>551</v>
      </c>
    </row>
    <row r="68" spans="1:17" x14ac:dyDescent="0.25">
      <c r="A68">
        <v>740</v>
      </c>
      <c r="B68" t="s">
        <v>551</v>
      </c>
      <c r="C68" t="s">
        <v>558</v>
      </c>
      <c r="D68" t="s">
        <v>551</v>
      </c>
      <c r="E68" t="s">
        <v>551</v>
      </c>
      <c r="F68" t="s">
        <v>551</v>
      </c>
      <c r="G68" t="s">
        <v>551</v>
      </c>
      <c r="H68" t="s">
        <v>552</v>
      </c>
      <c r="I68" t="s">
        <v>555</v>
      </c>
      <c r="J68" t="s">
        <v>558</v>
      </c>
      <c r="K68" t="s">
        <v>558</v>
      </c>
      <c r="L68" t="s">
        <v>555</v>
      </c>
      <c r="M68" t="s">
        <v>552</v>
      </c>
      <c r="N68" t="s">
        <v>551</v>
      </c>
      <c r="O68" t="s">
        <v>551</v>
      </c>
      <c r="P68" t="s">
        <v>553</v>
      </c>
      <c r="Q68" t="s">
        <v>551</v>
      </c>
    </row>
    <row r="69" spans="1:17" x14ac:dyDescent="0.25">
      <c r="A69">
        <v>754</v>
      </c>
      <c r="B69" t="s">
        <v>551</v>
      </c>
      <c r="C69" t="s">
        <v>558</v>
      </c>
      <c r="D69" t="s">
        <v>551</v>
      </c>
      <c r="E69" t="s">
        <v>551</v>
      </c>
      <c r="F69" t="s">
        <v>551</v>
      </c>
      <c r="G69" t="s">
        <v>551</v>
      </c>
      <c r="H69" t="s">
        <v>558</v>
      </c>
      <c r="I69" t="s">
        <v>553</v>
      </c>
      <c r="J69" t="s">
        <v>552</v>
      </c>
      <c r="K69" t="s">
        <v>552</v>
      </c>
      <c r="L69" t="s">
        <v>555</v>
      </c>
      <c r="M69" t="s">
        <v>551</v>
      </c>
      <c r="N69" t="s">
        <v>551</v>
      </c>
      <c r="O69" t="s">
        <v>553</v>
      </c>
      <c r="P69" t="s">
        <v>553</v>
      </c>
      <c r="Q69" t="s">
        <v>552</v>
      </c>
    </row>
    <row r="70" spans="1:17" x14ac:dyDescent="0.25">
      <c r="A70">
        <v>763</v>
      </c>
      <c r="B70" t="s">
        <v>551</v>
      </c>
      <c r="C70" t="s">
        <v>552</v>
      </c>
      <c r="D70" t="s">
        <v>552</v>
      </c>
      <c r="E70" t="s">
        <v>551</v>
      </c>
      <c r="F70" t="s">
        <v>552</v>
      </c>
      <c r="G70" t="s">
        <v>551</v>
      </c>
      <c r="H70" t="s">
        <v>553</v>
      </c>
      <c r="I70" t="s">
        <v>558</v>
      </c>
      <c r="J70" t="s">
        <v>558</v>
      </c>
      <c r="K70" t="s">
        <v>558</v>
      </c>
      <c r="L70" t="s">
        <v>558</v>
      </c>
      <c r="M70" t="s">
        <v>553</v>
      </c>
      <c r="N70" t="s">
        <v>551</v>
      </c>
      <c r="O70" t="s">
        <v>553</v>
      </c>
      <c r="P70" t="s">
        <v>552</v>
      </c>
      <c r="Q70" t="s">
        <v>551</v>
      </c>
    </row>
    <row r="71" spans="1:17" x14ac:dyDescent="0.25">
      <c r="A71">
        <v>769</v>
      </c>
      <c r="B71" t="s">
        <v>551</v>
      </c>
      <c r="C71" t="s">
        <v>553</v>
      </c>
      <c r="D71" t="s">
        <v>553</v>
      </c>
      <c r="E71" t="s">
        <v>552</v>
      </c>
      <c r="F71" t="s">
        <v>551</v>
      </c>
      <c r="G71" t="s">
        <v>551</v>
      </c>
      <c r="H71" t="s">
        <v>551</v>
      </c>
      <c r="I71" t="s">
        <v>552</v>
      </c>
      <c r="J71" t="s">
        <v>551</v>
      </c>
      <c r="K71" t="s">
        <v>551</v>
      </c>
      <c r="L71" t="s">
        <v>552</v>
      </c>
      <c r="M71" t="s">
        <v>551</v>
      </c>
      <c r="N71" t="s">
        <v>551</v>
      </c>
      <c r="O71" t="s">
        <v>551</v>
      </c>
      <c r="P71" t="s">
        <v>551</v>
      </c>
      <c r="Q71" t="s">
        <v>551</v>
      </c>
    </row>
    <row r="72" spans="1:17" x14ac:dyDescent="0.25">
      <c r="A72">
        <v>770</v>
      </c>
      <c r="B72" t="s">
        <v>551</v>
      </c>
      <c r="C72" t="s">
        <v>551</v>
      </c>
      <c r="D72" t="s">
        <v>553</v>
      </c>
      <c r="E72" t="s">
        <v>551</v>
      </c>
      <c r="F72" t="s">
        <v>553</v>
      </c>
      <c r="G72" t="s">
        <v>551</v>
      </c>
      <c r="H72" t="s">
        <v>553</v>
      </c>
      <c r="I72" t="s">
        <v>553</v>
      </c>
      <c r="J72" t="s">
        <v>552</v>
      </c>
      <c r="K72" t="s">
        <v>553</v>
      </c>
      <c r="L72" t="s">
        <v>553</v>
      </c>
      <c r="M72" t="s">
        <v>551</v>
      </c>
      <c r="N72" t="s">
        <v>551</v>
      </c>
      <c r="O72" t="s">
        <v>551</v>
      </c>
      <c r="P72" t="s">
        <v>551</v>
      </c>
      <c r="Q72" t="s">
        <v>551</v>
      </c>
    </row>
    <row r="73" spans="1:17" x14ac:dyDescent="0.25">
      <c r="A73">
        <v>773</v>
      </c>
      <c r="B73" t="s">
        <v>551</v>
      </c>
      <c r="C73" t="s">
        <v>552</v>
      </c>
      <c r="D73" t="s">
        <v>551</v>
      </c>
      <c r="E73" t="s">
        <v>551</v>
      </c>
      <c r="F73" t="s">
        <v>553</v>
      </c>
      <c r="G73" t="s">
        <v>551</v>
      </c>
      <c r="H73" t="s">
        <v>558</v>
      </c>
      <c r="I73" t="s">
        <v>558</v>
      </c>
      <c r="J73" t="s">
        <v>558</v>
      </c>
      <c r="K73" t="s">
        <v>552</v>
      </c>
      <c r="L73" t="s">
        <v>557</v>
      </c>
      <c r="M73" t="s">
        <v>558</v>
      </c>
      <c r="N73" t="s">
        <v>553</v>
      </c>
      <c r="O73" t="s">
        <v>553</v>
      </c>
      <c r="P73" t="s">
        <v>553</v>
      </c>
      <c r="Q73" t="s">
        <v>553</v>
      </c>
    </row>
    <row r="74" spans="1:17" x14ac:dyDescent="0.25">
      <c r="A74">
        <v>783</v>
      </c>
      <c r="B74" t="s">
        <v>551</v>
      </c>
      <c r="C74" t="s">
        <v>558</v>
      </c>
      <c r="D74" t="s">
        <v>553</v>
      </c>
      <c r="E74" t="s">
        <v>552</v>
      </c>
      <c r="F74" t="s">
        <v>553</v>
      </c>
      <c r="G74" t="s">
        <v>553</v>
      </c>
      <c r="H74" t="s">
        <v>553</v>
      </c>
      <c r="I74" t="s">
        <v>555</v>
      </c>
      <c r="J74" t="s">
        <v>558</v>
      </c>
      <c r="K74" t="s">
        <v>558</v>
      </c>
      <c r="L74" t="s">
        <v>557</v>
      </c>
      <c r="M74" t="s">
        <v>558</v>
      </c>
      <c r="N74" t="s">
        <v>551</v>
      </c>
      <c r="O74" t="s">
        <v>551</v>
      </c>
      <c r="P74" t="s">
        <v>551</v>
      </c>
      <c r="Q74" t="s">
        <v>551</v>
      </c>
    </row>
    <row r="75" spans="1:17" x14ac:dyDescent="0.25">
      <c r="A75">
        <v>796</v>
      </c>
      <c r="B75" t="s">
        <v>551</v>
      </c>
      <c r="C75" t="s">
        <v>557</v>
      </c>
      <c r="D75" t="s">
        <v>558</v>
      </c>
      <c r="E75" t="s">
        <v>552</v>
      </c>
      <c r="F75" t="s">
        <v>552</v>
      </c>
      <c r="G75" t="s">
        <v>551</v>
      </c>
      <c r="H75" t="s">
        <v>558</v>
      </c>
      <c r="I75" t="s">
        <v>555</v>
      </c>
      <c r="J75" t="s">
        <v>557</v>
      </c>
      <c r="K75" t="s">
        <v>555</v>
      </c>
      <c r="L75" t="s">
        <v>557</v>
      </c>
      <c r="M75" t="s">
        <v>555</v>
      </c>
      <c r="N75" t="s">
        <v>551</v>
      </c>
      <c r="O75" t="s">
        <v>552</v>
      </c>
      <c r="P75" t="s">
        <v>553</v>
      </c>
      <c r="Q75" t="s">
        <v>558</v>
      </c>
    </row>
    <row r="76" spans="1:17" x14ac:dyDescent="0.25">
      <c r="A76">
        <v>807</v>
      </c>
      <c r="B76" t="s">
        <v>551</v>
      </c>
      <c r="C76" t="s">
        <v>551</v>
      </c>
      <c r="D76" t="s">
        <v>553</v>
      </c>
      <c r="E76" t="s">
        <v>551</v>
      </c>
      <c r="F76" t="s">
        <v>551</v>
      </c>
      <c r="G76" t="s">
        <v>551</v>
      </c>
      <c r="H76" t="s">
        <v>551</v>
      </c>
      <c r="I76" t="s">
        <v>552</v>
      </c>
      <c r="J76" t="s">
        <v>553</v>
      </c>
      <c r="K76" t="s">
        <v>553</v>
      </c>
      <c r="L76" t="s">
        <v>552</v>
      </c>
      <c r="M76" t="s">
        <v>551</v>
      </c>
      <c r="N76" t="s">
        <v>551</v>
      </c>
      <c r="O76" t="s">
        <v>551</v>
      </c>
      <c r="P76" t="s">
        <v>553</v>
      </c>
      <c r="Q76" t="s">
        <v>553</v>
      </c>
    </row>
    <row r="77" spans="1:17" x14ac:dyDescent="0.25">
      <c r="A77">
        <v>812</v>
      </c>
      <c r="B77" t="s">
        <v>551</v>
      </c>
      <c r="C77" t="s">
        <v>558</v>
      </c>
      <c r="D77" t="s">
        <v>552</v>
      </c>
      <c r="E77" t="s">
        <v>551</v>
      </c>
      <c r="F77" t="s">
        <v>553</v>
      </c>
      <c r="G77" t="s">
        <v>553</v>
      </c>
      <c r="H77" t="s">
        <v>552</v>
      </c>
      <c r="I77" t="s">
        <v>558</v>
      </c>
      <c r="J77" t="s">
        <v>558</v>
      </c>
      <c r="K77" t="s">
        <v>552</v>
      </c>
      <c r="L77" t="s">
        <v>555</v>
      </c>
      <c r="M77" t="s">
        <v>555</v>
      </c>
      <c r="N77" t="s">
        <v>551</v>
      </c>
      <c r="O77" t="s">
        <v>553</v>
      </c>
      <c r="P77" t="s">
        <v>552</v>
      </c>
      <c r="Q77" t="s">
        <v>551</v>
      </c>
    </row>
    <row r="78" spans="1:17" x14ac:dyDescent="0.25">
      <c r="A78">
        <v>830</v>
      </c>
      <c r="B78" t="s">
        <v>551</v>
      </c>
      <c r="C78" t="s">
        <v>555</v>
      </c>
      <c r="D78" t="s">
        <v>553</v>
      </c>
      <c r="E78" t="s">
        <v>551</v>
      </c>
      <c r="F78" t="s">
        <v>553</v>
      </c>
      <c r="G78" t="s">
        <v>551</v>
      </c>
      <c r="H78" t="s">
        <v>555</v>
      </c>
      <c r="I78" t="s">
        <v>558</v>
      </c>
      <c r="J78" t="s">
        <v>555</v>
      </c>
      <c r="K78" t="s">
        <v>555</v>
      </c>
      <c r="L78" t="s">
        <v>557</v>
      </c>
      <c r="M78" t="s">
        <v>555</v>
      </c>
      <c r="N78" t="s">
        <v>553</v>
      </c>
      <c r="O78" t="s">
        <v>552</v>
      </c>
      <c r="P78" t="s">
        <v>553</v>
      </c>
      <c r="Q78" t="s">
        <v>558</v>
      </c>
    </row>
    <row r="79" spans="1:17" x14ac:dyDescent="0.25">
      <c r="A79">
        <v>831</v>
      </c>
      <c r="B79" t="s">
        <v>551</v>
      </c>
      <c r="C79" t="s">
        <v>558</v>
      </c>
      <c r="D79" t="s">
        <v>553</v>
      </c>
      <c r="E79" t="s">
        <v>551</v>
      </c>
      <c r="F79" t="s">
        <v>553</v>
      </c>
      <c r="G79" t="s">
        <v>551</v>
      </c>
      <c r="H79" t="s">
        <v>558</v>
      </c>
      <c r="I79" t="s">
        <v>558</v>
      </c>
      <c r="J79" t="s">
        <v>555</v>
      </c>
      <c r="K79" t="s">
        <v>552</v>
      </c>
      <c r="L79" t="s">
        <v>558</v>
      </c>
      <c r="M79" t="s">
        <v>558</v>
      </c>
      <c r="N79" t="s">
        <v>551</v>
      </c>
      <c r="O79" t="s">
        <v>553</v>
      </c>
      <c r="P79" t="s">
        <v>551</v>
      </c>
      <c r="Q79" t="s">
        <v>553</v>
      </c>
    </row>
    <row r="80" spans="1:17" x14ac:dyDescent="0.25">
      <c r="A80">
        <v>833</v>
      </c>
      <c r="B80" t="s">
        <v>552</v>
      </c>
      <c r="C80" t="s">
        <v>555</v>
      </c>
      <c r="D80" t="s">
        <v>552</v>
      </c>
      <c r="E80" t="s">
        <v>551</v>
      </c>
      <c r="F80" t="s">
        <v>553</v>
      </c>
      <c r="G80" t="s">
        <v>553</v>
      </c>
      <c r="H80" t="s">
        <v>552</v>
      </c>
      <c r="I80" t="s">
        <v>555</v>
      </c>
      <c r="J80" t="s">
        <v>558</v>
      </c>
      <c r="K80" t="s">
        <v>558</v>
      </c>
      <c r="L80" t="s">
        <v>555</v>
      </c>
      <c r="M80" t="s">
        <v>558</v>
      </c>
      <c r="N80" t="s">
        <v>551</v>
      </c>
      <c r="O80" t="s">
        <v>553</v>
      </c>
      <c r="P80" t="s">
        <v>553</v>
      </c>
      <c r="Q80" t="s">
        <v>553</v>
      </c>
    </row>
    <row r="81" spans="1:17" x14ac:dyDescent="0.25">
      <c r="A81">
        <v>841</v>
      </c>
      <c r="B81" t="s">
        <v>551</v>
      </c>
      <c r="C81" t="s">
        <v>551</v>
      </c>
      <c r="D81" t="s">
        <v>551</v>
      </c>
      <c r="E81" t="s">
        <v>551</v>
      </c>
      <c r="F81" t="s">
        <v>552</v>
      </c>
      <c r="G81" t="s">
        <v>551</v>
      </c>
      <c r="H81" t="s">
        <v>552</v>
      </c>
      <c r="I81" t="s">
        <v>553</v>
      </c>
      <c r="J81" t="s">
        <v>552</v>
      </c>
      <c r="K81" t="s">
        <v>558</v>
      </c>
      <c r="L81" t="s">
        <v>551</v>
      </c>
      <c r="M81" t="s">
        <v>551</v>
      </c>
      <c r="N81" t="s">
        <v>551</v>
      </c>
      <c r="O81" t="s">
        <v>551</v>
      </c>
      <c r="P81" t="s">
        <v>551</v>
      </c>
      <c r="Q81" t="s">
        <v>553</v>
      </c>
    </row>
    <row r="82" spans="1:17" x14ac:dyDescent="0.25">
      <c r="A82">
        <v>854</v>
      </c>
      <c r="B82" t="s">
        <v>551</v>
      </c>
      <c r="C82" t="s">
        <v>552</v>
      </c>
      <c r="D82" t="s">
        <v>555</v>
      </c>
      <c r="E82" t="s">
        <v>552</v>
      </c>
      <c r="F82" t="s">
        <v>553</v>
      </c>
      <c r="G82" t="s">
        <v>553</v>
      </c>
      <c r="H82" t="s">
        <v>557</v>
      </c>
      <c r="I82" t="s">
        <v>553</v>
      </c>
      <c r="J82" t="s">
        <v>558</v>
      </c>
      <c r="K82" t="s">
        <v>552</v>
      </c>
      <c r="L82" t="s">
        <v>558</v>
      </c>
      <c r="M82" t="s">
        <v>557</v>
      </c>
      <c r="N82" t="s">
        <v>553</v>
      </c>
      <c r="O82" t="s">
        <v>551</v>
      </c>
      <c r="P82" t="s">
        <v>553</v>
      </c>
      <c r="Q82" t="s">
        <v>552</v>
      </c>
    </row>
    <row r="83" spans="1:17" x14ac:dyDescent="0.25">
      <c r="A83">
        <v>855</v>
      </c>
      <c r="B83" t="s">
        <v>551</v>
      </c>
      <c r="C83" t="s">
        <v>553</v>
      </c>
      <c r="D83" t="s">
        <v>553</v>
      </c>
      <c r="E83" t="s">
        <v>551</v>
      </c>
      <c r="F83" t="s">
        <v>553</v>
      </c>
      <c r="G83" t="s">
        <v>551</v>
      </c>
      <c r="H83" t="s">
        <v>552</v>
      </c>
      <c r="I83" t="s">
        <v>553</v>
      </c>
      <c r="J83" t="s">
        <v>555</v>
      </c>
      <c r="K83" t="s">
        <v>553</v>
      </c>
      <c r="L83" t="s">
        <v>558</v>
      </c>
      <c r="M83" t="s">
        <v>555</v>
      </c>
      <c r="N83" t="s">
        <v>553</v>
      </c>
      <c r="O83" t="s">
        <v>553</v>
      </c>
      <c r="P83" t="s">
        <v>551</v>
      </c>
      <c r="Q83" t="s">
        <v>553</v>
      </c>
    </row>
    <row r="84" spans="1:17" x14ac:dyDescent="0.25">
      <c r="A84">
        <v>856</v>
      </c>
      <c r="B84" t="s">
        <v>551</v>
      </c>
      <c r="C84" t="s">
        <v>558</v>
      </c>
      <c r="D84" t="s">
        <v>551</v>
      </c>
      <c r="E84" t="s">
        <v>551</v>
      </c>
      <c r="F84" t="s">
        <v>553</v>
      </c>
      <c r="G84" t="s">
        <v>551</v>
      </c>
      <c r="H84" t="s">
        <v>552</v>
      </c>
      <c r="I84" t="s">
        <v>558</v>
      </c>
      <c r="J84" t="s">
        <v>552</v>
      </c>
      <c r="K84" t="s">
        <v>552</v>
      </c>
      <c r="L84" t="s">
        <v>558</v>
      </c>
      <c r="M84" t="s">
        <v>558</v>
      </c>
      <c r="N84" t="s">
        <v>551</v>
      </c>
      <c r="O84" t="s">
        <v>551</v>
      </c>
      <c r="P84" t="s">
        <v>551</v>
      </c>
      <c r="Q84" t="s">
        <v>555</v>
      </c>
    </row>
    <row r="85" spans="1:17" x14ac:dyDescent="0.25">
      <c r="A85">
        <v>863</v>
      </c>
      <c r="B85" t="s">
        <v>551</v>
      </c>
      <c r="C85" t="s">
        <v>551</v>
      </c>
      <c r="D85" t="s">
        <v>551</v>
      </c>
      <c r="E85" t="s">
        <v>552</v>
      </c>
      <c r="F85" t="s">
        <v>551</v>
      </c>
      <c r="G85" t="s">
        <v>551</v>
      </c>
      <c r="H85" t="s">
        <v>553</v>
      </c>
      <c r="I85" t="s">
        <v>553</v>
      </c>
      <c r="J85" t="s">
        <v>553</v>
      </c>
      <c r="K85" t="s">
        <v>553</v>
      </c>
      <c r="L85" t="s">
        <v>551</v>
      </c>
      <c r="M85" t="s">
        <v>551</v>
      </c>
      <c r="N85" t="s">
        <v>551</v>
      </c>
      <c r="O85" t="s">
        <v>551</v>
      </c>
      <c r="P85" t="s">
        <v>551</v>
      </c>
      <c r="Q85" t="s">
        <v>551</v>
      </c>
    </row>
    <row r="86" spans="1:17" x14ac:dyDescent="0.25">
      <c r="A86">
        <v>874</v>
      </c>
      <c r="B86" t="s">
        <v>551</v>
      </c>
      <c r="C86" t="s">
        <v>551</v>
      </c>
      <c r="D86" t="s">
        <v>553</v>
      </c>
      <c r="E86" t="s">
        <v>552</v>
      </c>
      <c r="F86" t="s">
        <v>553</v>
      </c>
      <c r="G86" t="s">
        <v>551</v>
      </c>
      <c r="H86" t="s">
        <v>558</v>
      </c>
      <c r="I86" t="s">
        <v>553</v>
      </c>
      <c r="J86" t="s">
        <v>558</v>
      </c>
      <c r="K86" t="s">
        <v>558</v>
      </c>
      <c r="L86" t="s">
        <v>553</v>
      </c>
      <c r="M86" t="s">
        <v>552</v>
      </c>
      <c r="N86" t="s">
        <v>551</v>
      </c>
      <c r="O86" t="s">
        <v>551</v>
      </c>
      <c r="P86" t="s">
        <v>553</v>
      </c>
      <c r="Q86" t="s">
        <v>553</v>
      </c>
    </row>
    <row r="87" spans="1:17" x14ac:dyDescent="0.25">
      <c r="A87">
        <v>879</v>
      </c>
      <c r="B87" t="s">
        <v>551</v>
      </c>
      <c r="C87" t="s">
        <v>553</v>
      </c>
      <c r="D87" t="s">
        <v>551</v>
      </c>
      <c r="E87" t="s">
        <v>552</v>
      </c>
      <c r="F87" t="s">
        <v>552</v>
      </c>
      <c r="G87" t="s">
        <v>551</v>
      </c>
      <c r="H87" t="s">
        <v>552</v>
      </c>
      <c r="I87" t="s">
        <v>553</v>
      </c>
      <c r="J87" t="s">
        <v>552</v>
      </c>
      <c r="K87" t="s">
        <v>553</v>
      </c>
      <c r="L87" t="s">
        <v>558</v>
      </c>
      <c r="M87" t="s">
        <v>551</v>
      </c>
      <c r="N87" t="s">
        <v>551</v>
      </c>
      <c r="O87" t="s">
        <v>553</v>
      </c>
      <c r="P87" t="s">
        <v>551</v>
      </c>
      <c r="Q87" t="s">
        <v>553</v>
      </c>
    </row>
    <row r="88" spans="1:17" x14ac:dyDescent="0.25">
      <c r="A88">
        <v>924</v>
      </c>
      <c r="B88" t="s">
        <v>551</v>
      </c>
      <c r="C88" t="s">
        <v>552</v>
      </c>
      <c r="D88" t="s">
        <v>558</v>
      </c>
      <c r="E88" t="s">
        <v>552</v>
      </c>
      <c r="F88" t="s">
        <v>551</v>
      </c>
      <c r="G88" t="s">
        <v>551</v>
      </c>
      <c r="H88" t="s">
        <v>551</v>
      </c>
      <c r="I88" t="s">
        <v>552</v>
      </c>
      <c r="J88" t="s">
        <v>558</v>
      </c>
      <c r="K88" t="s">
        <v>553</v>
      </c>
      <c r="L88" t="s">
        <v>558</v>
      </c>
      <c r="M88" t="s">
        <v>551</v>
      </c>
      <c r="N88" t="s">
        <v>551</v>
      </c>
      <c r="O88" t="s">
        <v>553</v>
      </c>
      <c r="P88" t="s">
        <v>553</v>
      </c>
      <c r="Q88" t="s">
        <v>553</v>
      </c>
    </row>
    <row r="89" spans="1:17" x14ac:dyDescent="0.25">
      <c r="A89">
        <v>942</v>
      </c>
      <c r="B89" t="s">
        <v>551</v>
      </c>
      <c r="C89" t="s">
        <v>558</v>
      </c>
      <c r="D89" t="s">
        <v>553</v>
      </c>
      <c r="E89" t="s">
        <v>551</v>
      </c>
      <c r="F89" t="s">
        <v>553</v>
      </c>
      <c r="G89" t="s">
        <v>552</v>
      </c>
      <c r="H89" t="s">
        <v>553</v>
      </c>
      <c r="I89" t="s">
        <v>555</v>
      </c>
      <c r="J89" t="s">
        <v>558</v>
      </c>
      <c r="K89" t="s">
        <v>558</v>
      </c>
      <c r="L89" t="s">
        <v>557</v>
      </c>
      <c r="M89" t="s">
        <v>555</v>
      </c>
      <c r="N89" t="s">
        <v>553</v>
      </c>
      <c r="O89" t="s">
        <v>551</v>
      </c>
      <c r="P89" t="s">
        <v>553</v>
      </c>
      <c r="Q89" t="s">
        <v>551</v>
      </c>
    </row>
    <row r="90" spans="1:17" x14ac:dyDescent="0.25">
      <c r="A90">
        <v>950</v>
      </c>
      <c r="B90" t="s">
        <v>551</v>
      </c>
      <c r="C90" t="s">
        <v>558</v>
      </c>
      <c r="D90" t="s">
        <v>551</v>
      </c>
      <c r="E90" t="s">
        <v>551</v>
      </c>
      <c r="F90" t="s">
        <v>552</v>
      </c>
      <c r="G90" t="s">
        <v>552</v>
      </c>
      <c r="H90" t="s">
        <v>558</v>
      </c>
      <c r="I90" t="s">
        <v>555</v>
      </c>
      <c r="J90" t="s">
        <v>555</v>
      </c>
      <c r="K90" t="s">
        <v>558</v>
      </c>
      <c r="L90" t="s">
        <v>555</v>
      </c>
      <c r="M90" t="s">
        <v>555</v>
      </c>
      <c r="N90" t="s">
        <v>553</v>
      </c>
      <c r="O90" t="s">
        <v>558</v>
      </c>
      <c r="P90" t="s">
        <v>551</v>
      </c>
      <c r="Q90" t="s">
        <v>552</v>
      </c>
    </row>
    <row r="91" spans="1:17" x14ac:dyDescent="0.25">
      <c r="A91">
        <v>972</v>
      </c>
      <c r="B91" t="s">
        <v>553</v>
      </c>
      <c r="C91" t="s">
        <v>567</v>
      </c>
      <c r="D91" t="s">
        <v>552</v>
      </c>
      <c r="E91" t="s">
        <v>551</v>
      </c>
      <c r="F91" t="s">
        <v>552</v>
      </c>
      <c r="G91" t="s">
        <v>555</v>
      </c>
      <c r="H91" t="s">
        <v>555</v>
      </c>
      <c r="I91" t="s">
        <v>557</v>
      </c>
      <c r="J91" t="s">
        <v>567</v>
      </c>
      <c r="K91" t="s">
        <v>557</v>
      </c>
      <c r="L91" t="s">
        <v>557</v>
      </c>
      <c r="M91" t="s">
        <v>557</v>
      </c>
      <c r="N91" t="s">
        <v>553</v>
      </c>
      <c r="O91" t="s">
        <v>558</v>
      </c>
      <c r="P91" t="s">
        <v>552</v>
      </c>
      <c r="Q91" t="s">
        <v>555</v>
      </c>
    </row>
    <row r="92" spans="1:17" x14ac:dyDescent="0.25">
      <c r="A92">
        <v>982</v>
      </c>
      <c r="B92" t="s">
        <v>551</v>
      </c>
      <c r="C92" t="s">
        <v>552</v>
      </c>
      <c r="D92" t="s">
        <v>553</v>
      </c>
      <c r="E92" t="s">
        <v>551</v>
      </c>
      <c r="F92" t="s">
        <v>552</v>
      </c>
      <c r="G92" t="s">
        <v>553</v>
      </c>
      <c r="H92" t="s">
        <v>551</v>
      </c>
      <c r="I92" t="s">
        <v>555</v>
      </c>
      <c r="J92" t="s">
        <v>557</v>
      </c>
      <c r="K92" t="s">
        <v>555</v>
      </c>
      <c r="L92" t="s">
        <v>555</v>
      </c>
      <c r="M92" t="s">
        <v>558</v>
      </c>
      <c r="N92" t="s">
        <v>551</v>
      </c>
      <c r="O92" t="s">
        <v>552</v>
      </c>
      <c r="P92" t="s">
        <v>551</v>
      </c>
      <c r="Q92" t="s">
        <v>551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93"/>
  <sheetViews>
    <sheetView topLeftCell="A10" zoomScale="55" zoomScaleNormal="55" workbookViewId="0">
      <selection activeCell="M27" sqref="M27"/>
    </sheetView>
  </sheetViews>
  <sheetFormatPr defaultRowHeight="15" x14ac:dyDescent="0.25"/>
  <cols>
    <col min="13" max="13" width="9.140625" style="24"/>
  </cols>
  <sheetData>
    <row r="2" spans="2:21" x14ac:dyDescent="0.25">
      <c r="B2" s="20"/>
      <c r="C2" s="20" t="s">
        <v>550</v>
      </c>
      <c r="D2" s="20" t="s">
        <v>566</v>
      </c>
      <c r="E2" s="20" t="s">
        <v>565</v>
      </c>
      <c r="F2" s="20" t="s">
        <v>564</v>
      </c>
      <c r="G2" s="20" t="s">
        <v>563</v>
      </c>
      <c r="H2" s="20" t="s">
        <v>561</v>
      </c>
      <c r="I2" s="20" t="s">
        <v>554</v>
      </c>
      <c r="J2" s="20" t="s">
        <v>559</v>
      </c>
      <c r="K2" s="20" t="s">
        <v>562</v>
      </c>
      <c r="L2" s="20" t="s">
        <v>560</v>
      </c>
      <c r="M2" s="23" t="s">
        <v>556</v>
      </c>
      <c r="N2" s="22" t="s">
        <v>569</v>
      </c>
      <c r="O2" s="22" t="s">
        <v>571</v>
      </c>
      <c r="P2" s="22" t="s">
        <v>575</v>
      </c>
      <c r="Q2" s="22" t="s">
        <v>576</v>
      </c>
      <c r="R2" s="22" t="s">
        <v>574</v>
      </c>
      <c r="S2" s="22" t="s">
        <v>573</v>
      </c>
      <c r="T2" s="22" t="s">
        <v>572</v>
      </c>
      <c r="U2" s="22" t="s">
        <v>570</v>
      </c>
    </row>
    <row r="3" spans="2:21" x14ac:dyDescent="0.25">
      <c r="B3" s="20">
        <v>19</v>
      </c>
      <c r="C3" s="20">
        <v>4</v>
      </c>
      <c r="D3" s="20">
        <v>7.5</v>
      </c>
      <c r="E3" s="20">
        <v>10.5</v>
      </c>
      <c r="F3" s="20">
        <v>4</v>
      </c>
      <c r="G3" s="20">
        <v>6</v>
      </c>
      <c r="H3" s="20">
        <v>3</v>
      </c>
      <c r="I3" s="20">
        <v>4</v>
      </c>
      <c r="J3" s="20"/>
      <c r="K3" s="20"/>
      <c r="L3" s="20"/>
      <c r="M3" s="23">
        <v>6</v>
      </c>
      <c r="N3" s="22">
        <v>3</v>
      </c>
      <c r="O3" s="22">
        <v>10.5</v>
      </c>
      <c r="P3" s="22" t="s">
        <v>581</v>
      </c>
      <c r="Q3" s="22" t="s">
        <v>581</v>
      </c>
      <c r="R3" s="22">
        <v>6</v>
      </c>
      <c r="S3" s="22">
        <v>7.5</v>
      </c>
      <c r="T3" s="22">
        <v>7</v>
      </c>
      <c r="U3" s="22">
        <v>10.5</v>
      </c>
    </row>
    <row r="4" spans="2:21" x14ac:dyDescent="0.25">
      <c r="B4" s="20">
        <v>23</v>
      </c>
      <c r="C4" s="20">
        <v>4</v>
      </c>
      <c r="D4" s="20">
        <v>0</v>
      </c>
      <c r="E4" s="20">
        <v>3</v>
      </c>
      <c r="F4" s="20">
        <v>4</v>
      </c>
      <c r="G4" s="20">
        <v>6</v>
      </c>
      <c r="H4" s="20">
        <v>3</v>
      </c>
      <c r="I4" s="20">
        <v>4</v>
      </c>
      <c r="J4" s="20"/>
      <c r="K4" s="20"/>
      <c r="L4" s="20"/>
      <c r="M4" s="23">
        <v>3</v>
      </c>
      <c r="N4" s="22">
        <v>0</v>
      </c>
      <c r="O4" s="22">
        <v>7.5</v>
      </c>
      <c r="P4" s="22">
        <v>0</v>
      </c>
      <c r="Q4" s="22">
        <v>0</v>
      </c>
      <c r="R4" s="22">
        <v>0</v>
      </c>
      <c r="S4" s="22">
        <v>3</v>
      </c>
      <c r="T4" s="22">
        <v>4</v>
      </c>
      <c r="U4" s="22">
        <v>0</v>
      </c>
    </row>
    <row r="5" spans="2:21" x14ac:dyDescent="0.25">
      <c r="B5" s="20">
        <v>33</v>
      </c>
      <c r="C5" s="20">
        <v>4</v>
      </c>
      <c r="D5" s="20">
        <v>9</v>
      </c>
      <c r="E5" s="20">
        <v>10.5</v>
      </c>
      <c r="F5" s="20">
        <v>4</v>
      </c>
      <c r="G5" s="20">
        <v>8</v>
      </c>
      <c r="H5" s="20">
        <v>12</v>
      </c>
      <c r="I5" s="20">
        <v>6</v>
      </c>
      <c r="J5" s="20"/>
      <c r="K5" s="20"/>
      <c r="L5" s="20"/>
      <c r="M5" s="23">
        <v>9</v>
      </c>
      <c r="N5" s="22">
        <v>9</v>
      </c>
      <c r="O5" s="22">
        <v>12</v>
      </c>
      <c r="P5" s="22" t="s">
        <v>581</v>
      </c>
      <c r="Q5" s="22" t="s">
        <v>581</v>
      </c>
      <c r="R5" s="22">
        <v>9</v>
      </c>
      <c r="S5" s="22">
        <v>9</v>
      </c>
      <c r="T5" s="22">
        <v>8</v>
      </c>
      <c r="U5" s="22">
        <v>7.5</v>
      </c>
    </row>
    <row r="6" spans="2:21" x14ac:dyDescent="0.25">
      <c r="B6" s="20">
        <v>36</v>
      </c>
      <c r="C6" s="20">
        <v>4</v>
      </c>
      <c r="D6" s="20">
        <v>7.5</v>
      </c>
      <c r="E6" s="20">
        <v>9</v>
      </c>
      <c r="F6" s="20">
        <v>4</v>
      </c>
      <c r="G6" s="20">
        <v>6</v>
      </c>
      <c r="H6" s="20">
        <v>12</v>
      </c>
      <c r="I6" s="20">
        <v>4</v>
      </c>
      <c r="J6" s="20"/>
      <c r="K6" s="20"/>
      <c r="L6" s="20"/>
      <c r="M6" s="23">
        <v>9</v>
      </c>
      <c r="N6" s="22">
        <v>3</v>
      </c>
      <c r="O6" s="22">
        <v>10.5</v>
      </c>
      <c r="P6" s="22" t="s">
        <v>580</v>
      </c>
      <c r="Q6" s="22" t="s">
        <v>580</v>
      </c>
      <c r="R6" s="22">
        <v>7.5</v>
      </c>
      <c r="S6" s="22">
        <v>7.5</v>
      </c>
      <c r="T6" s="22">
        <v>7</v>
      </c>
      <c r="U6" s="22">
        <v>6</v>
      </c>
    </row>
    <row r="7" spans="2:21" x14ac:dyDescent="0.25">
      <c r="B7" s="20">
        <v>39</v>
      </c>
      <c r="C7" s="20">
        <v>4</v>
      </c>
      <c r="D7" s="20">
        <v>9</v>
      </c>
      <c r="E7" s="20">
        <v>12</v>
      </c>
      <c r="F7" s="20">
        <v>4</v>
      </c>
      <c r="G7" s="20">
        <v>7</v>
      </c>
      <c r="H7" s="20">
        <v>12</v>
      </c>
      <c r="I7" s="20">
        <v>8</v>
      </c>
      <c r="J7" s="20"/>
      <c r="K7" s="20"/>
      <c r="L7" s="20"/>
      <c r="M7" s="23">
        <v>6</v>
      </c>
      <c r="N7" s="22">
        <v>6</v>
      </c>
      <c r="O7" s="22">
        <v>10.5</v>
      </c>
      <c r="P7" s="22" t="s">
        <v>580</v>
      </c>
      <c r="Q7" s="22" t="s">
        <v>580</v>
      </c>
      <c r="R7" s="22">
        <v>7.5</v>
      </c>
      <c r="S7" s="22">
        <v>7.5</v>
      </c>
      <c r="T7" s="22">
        <v>7</v>
      </c>
      <c r="U7" s="22">
        <v>10.5</v>
      </c>
    </row>
    <row r="8" spans="2:21" x14ac:dyDescent="0.25">
      <c r="B8" s="20">
        <v>62</v>
      </c>
      <c r="C8" s="20">
        <v>4</v>
      </c>
      <c r="D8" s="20">
        <v>3</v>
      </c>
      <c r="E8" s="20">
        <v>9</v>
      </c>
      <c r="F8" s="20">
        <v>4</v>
      </c>
      <c r="G8" s="20">
        <v>8</v>
      </c>
      <c r="H8" s="20">
        <v>12</v>
      </c>
      <c r="I8" s="20">
        <v>4</v>
      </c>
      <c r="J8" s="20"/>
      <c r="K8" s="20"/>
      <c r="L8" s="20"/>
      <c r="M8" s="23">
        <v>6</v>
      </c>
      <c r="N8" s="22">
        <v>7.5</v>
      </c>
      <c r="O8" s="22">
        <v>10.5</v>
      </c>
      <c r="P8" s="22" t="s">
        <v>578</v>
      </c>
      <c r="Q8" s="22" t="s">
        <v>578</v>
      </c>
      <c r="R8" s="22">
        <v>7.5</v>
      </c>
      <c r="S8" s="22">
        <v>7.5</v>
      </c>
      <c r="T8" s="22">
        <v>8</v>
      </c>
      <c r="U8" s="22">
        <v>7.5</v>
      </c>
    </row>
    <row r="9" spans="2:21" x14ac:dyDescent="0.25">
      <c r="B9" s="20">
        <v>64</v>
      </c>
      <c r="C9" s="20">
        <v>4</v>
      </c>
      <c r="D9" s="20">
        <v>9</v>
      </c>
      <c r="E9" s="20">
        <v>12</v>
      </c>
      <c r="F9" s="20">
        <v>4</v>
      </c>
      <c r="G9" s="20">
        <v>8</v>
      </c>
      <c r="H9" s="20">
        <v>12</v>
      </c>
      <c r="I9" s="20">
        <v>6</v>
      </c>
      <c r="J9" s="20"/>
      <c r="K9" s="20"/>
      <c r="L9" s="20"/>
      <c r="M9" s="23">
        <v>7.5</v>
      </c>
      <c r="N9" s="22">
        <v>6</v>
      </c>
      <c r="O9" s="22">
        <v>12</v>
      </c>
      <c r="P9" s="22" t="s">
        <v>581</v>
      </c>
      <c r="Q9" s="22" t="s">
        <v>581</v>
      </c>
      <c r="R9" s="22">
        <v>6</v>
      </c>
      <c r="S9" s="22">
        <v>7.5</v>
      </c>
      <c r="T9" s="22">
        <v>7</v>
      </c>
      <c r="U9" s="22">
        <v>10.5</v>
      </c>
    </row>
    <row r="10" spans="2:21" x14ac:dyDescent="0.25">
      <c r="B10" s="20">
        <v>80</v>
      </c>
      <c r="C10" s="20">
        <v>4</v>
      </c>
      <c r="D10" s="20">
        <v>7.5</v>
      </c>
      <c r="E10" s="20">
        <v>10.5</v>
      </c>
      <c r="F10" s="20">
        <v>4</v>
      </c>
      <c r="G10" s="20">
        <v>7</v>
      </c>
      <c r="H10" s="20">
        <v>10.5</v>
      </c>
      <c r="I10" s="20">
        <v>4</v>
      </c>
      <c r="J10" s="20">
        <v>10.5</v>
      </c>
      <c r="K10" s="20"/>
      <c r="L10" s="20"/>
      <c r="M10" s="23">
        <v>6</v>
      </c>
      <c r="N10" s="22">
        <v>6</v>
      </c>
      <c r="O10" s="22"/>
      <c r="P10" s="22">
        <v>12</v>
      </c>
      <c r="Q10" s="22">
        <v>3</v>
      </c>
      <c r="R10" s="22">
        <v>9</v>
      </c>
      <c r="S10" s="22">
        <v>7.5</v>
      </c>
      <c r="T10" s="22">
        <v>7</v>
      </c>
      <c r="U10" s="22">
        <v>10.5</v>
      </c>
    </row>
    <row r="11" spans="2:21" x14ac:dyDescent="0.25">
      <c r="B11" s="20">
        <v>90</v>
      </c>
      <c r="C11" s="20">
        <v>4</v>
      </c>
      <c r="D11" s="20">
        <v>12</v>
      </c>
      <c r="E11" s="20">
        <v>10.5</v>
      </c>
      <c r="F11" s="20">
        <v>3</v>
      </c>
      <c r="G11" s="20">
        <v>8</v>
      </c>
      <c r="H11" s="20">
        <v>12</v>
      </c>
      <c r="I11" s="20">
        <v>6</v>
      </c>
      <c r="J11" s="20"/>
      <c r="K11" s="20"/>
      <c r="L11" s="20"/>
      <c r="M11" s="23">
        <v>12</v>
      </c>
      <c r="N11" s="22">
        <v>10.5</v>
      </c>
      <c r="O11" s="22">
        <v>12</v>
      </c>
      <c r="P11" s="22" t="s">
        <v>579</v>
      </c>
      <c r="Q11" s="22" t="s">
        <v>579</v>
      </c>
      <c r="R11" s="22">
        <v>12</v>
      </c>
      <c r="S11" s="22">
        <v>12</v>
      </c>
      <c r="T11" s="22">
        <v>8</v>
      </c>
      <c r="U11" s="22">
        <v>12</v>
      </c>
    </row>
    <row r="12" spans="2:21" x14ac:dyDescent="0.25">
      <c r="B12" s="20">
        <v>92</v>
      </c>
      <c r="C12" s="20">
        <v>4</v>
      </c>
      <c r="D12" s="20">
        <v>3</v>
      </c>
      <c r="E12" s="20">
        <v>7.5</v>
      </c>
      <c r="F12" s="20">
        <v>4</v>
      </c>
      <c r="G12" s="20">
        <v>7</v>
      </c>
      <c r="H12" s="20">
        <v>10.5</v>
      </c>
      <c r="I12" s="20">
        <v>6</v>
      </c>
      <c r="J12" s="20"/>
      <c r="K12" s="20"/>
      <c r="L12" s="20"/>
      <c r="M12" s="23">
        <v>7.5</v>
      </c>
      <c r="N12" s="22">
        <v>6</v>
      </c>
      <c r="O12" s="22">
        <v>10.5</v>
      </c>
      <c r="P12" s="22" t="s">
        <v>578</v>
      </c>
      <c r="Q12" s="22" t="s">
        <v>578</v>
      </c>
      <c r="R12" s="22">
        <v>6</v>
      </c>
      <c r="S12" s="22">
        <v>6</v>
      </c>
      <c r="T12" s="22">
        <v>5</v>
      </c>
      <c r="U12" s="22">
        <v>6</v>
      </c>
    </row>
    <row r="13" spans="2:21" x14ac:dyDescent="0.25">
      <c r="B13" s="20">
        <v>129</v>
      </c>
      <c r="C13" s="20">
        <v>4</v>
      </c>
      <c r="D13" s="20">
        <v>7.5</v>
      </c>
      <c r="E13" s="20">
        <v>12</v>
      </c>
      <c r="F13" s="20">
        <v>4</v>
      </c>
      <c r="G13" s="20">
        <v>7</v>
      </c>
      <c r="H13" s="20">
        <v>12</v>
      </c>
      <c r="I13" s="20">
        <v>7</v>
      </c>
      <c r="J13" s="20"/>
      <c r="K13" s="20"/>
      <c r="L13" s="20"/>
      <c r="M13" s="23">
        <v>7.5</v>
      </c>
      <c r="N13" s="22">
        <v>3</v>
      </c>
      <c r="O13" s="22">
        <v>10.5</v>
      </c>
      <c r="P13" s="22">
        <v>12</v>
      </c>
      <c r="Q13" s="22">
        <v>0</v>
      </c>
      <c r="R13" s="22">
        <v>7.5</v>
      </c>
      <c r="S13" s="22">
        <v>6</v>
      </c>
      <c r="T13" s="22">
        <v>7</v>
      </c>
      <c r="U13" s="22">
        <v>7.5</v>
      </c>
    </row>
    <row r="14" spans="2:21" x14ac:dyDescent="0.25">
      <c r="B14" s="20">
        <v>138</v>
      </c>
      <c r="C14" s="20">
        <v>4</v>
      </c>
      <c r="D14" s="20">
        <v>10.5</v>
      </c>
      <c r="E14" s="20">
        <v>12</v>
      </c>
      <c r="F14" s="20">
        <v>3</v>
      </c>
      <c r="G14" s="20">
        <v>6</v>
      </c>
      <c r="H14" s="20">
        <v>12</v>
      </c>
      <c r="I14" s="20">
        <v>6</v>
      </c>
      <c r="J14" s="20"/>
      <c r="K14" s="20"/>
      <c r="L14" s="20"/>
      <c r="M14" s="23">
        <v>9</v>
      </c>
      <c r="N14" s="22">
        <v>6</v>
      </c>
      <c r="O14" s="22">
        <v>10.5</v>
      </c>
      <c r="P14" s="22" t="s">
        <v>580</v>
      </c>
      <c r="Q14" s="22" t="s">
        <v>580</v>
      </c>
      <c r="R14" s="22">
        <v>12</v>
      </c>
      <c r="S14" s="22">
        <v>6</v>
      </c>
      <c r="T14" s="22">
        <v>8</v>
      </c>
      <c r="U14" s="22">
        <v>9</v>
      </c>
    </row>
    <row r="15" spans="2:21" x14ac:dyDescent="0.25">
      <c r="B15" s="20">
        <v>145</v>
      </c>
      <c r="C15" s="20">
        <v>4</v>
      </c>
      <c r="D15" s="20">
        <v>10.5</v>
      </c>
      <c r="E15" s="20">
        <v>10.5</v>
      </c>
      <c r="F15" s="20">
        <v>4</v>
      </c>
      <c r="G15" s="20">
        <v>8</v>
      </c>
      <c r="H15" s="20">
        <v>10.5</v>
      </c>
      <c r="I15" s="20">
        <v>5</v>
      </c>
      <c r="J15" s="20"/>
      <c r="K15" s="20"/>
      <c r="L15" s="20"/>
      <c r="M15" s="23">
        <v>6</v>
      </c>
      <c r="N15" s="22">
        <v>9</v>
      </c>
      <c r="O15" s="22">
        <v>10.5</v>
      </c>
      <c r="P15" s="22" t="s">
        <v>579</v>
      </c>
      <c r="Q15" s="22" t="s">
        <v>579</v>
      </c>
      <c r="R15" s="22">
        <v>12</v>
      </c>
      <c r="S15" s="22">
        <v>10.5</v>
      </c>
      <c r="T15" s="22">
        <v>8</v>
      </c>
      <c r="U15" s="22">
        <v>12</v>
      </c>
    </row>
    <row r="16" spans="2:21" x14ac:dyDescent="0.25">
      <c r="B16" s="20">
        <v>149</v>
      </c>
      <c r="C16" s="20">
        <v>4</v>
      </c>
      <c r="D16" s="20">
        <v>7.5</v>
      </c>
      <c r="E16" s="20">
        <v>9</v>
      </c>
      <c r="F16" s="20">
        <v>4</v>
      </c>
      <c r="G16" s="20">
        <v>6</v>
      </c>
      <c r="H16" s="20">
        <v>9</v>
      </c>
      <c r="I16" s="20">
        <v>6</v>
      </c>
      <c r="J16" s="20"/>
      <c r="K16" s="20"/>
      <c r="L16" s="20"/>
      <c r="M16" s="23">
        <v>6</v>
      </c>
      <c r="N16" s="22">
        <v>3</v>
      </c>
      <c r="O16" s="22">
        <v>10.5</v>
      </c>
      <c r="P16" s="22" t="s">
        <v>578</v>
      </c>
      <c r="Q16" s="22" t="s">
        <v>578</v>
      </c>
      <c r="R16" s="22">
        <v>6</v>
      </c>
      <c r="S16" s="22">
        <v>6</v>
      </c>
      <c r="T16" s="22">
        <v>8</v>
      </c>
      <c r="U16" s="22">
        <v>9</v>
      </c>
    </row>
    <row r="17" spans="2:21" x14ac:dyDescent="0.25">
      <c r="B17" s="20">
        <v>152</v>
      </c>
      <c r="C17" s="20">
        <v>4</v>
      </c>
      <c r="D17" s="20">
        <v>9</v>
      </c>
      <c r="E17" s="20">
        <v>7.5</v>
      </c>
      <c r="F17" s="20">
        <v>3</v>
      </c>
      <c r="G17" s="20">
        <v>6</v>
      </c>
      <c r="H17" s="20">
        <v>12</v>
      </c>
      <c r="I17" s="20">
        <v>8</v>
      </c>
      <c r="J17" s="20"/>
      <c r="K17" s="20"/>
      <c r="L17" s="20"/>
      <c r="M17" s="23">
        <v>7.5</v>
      </c>
      <c r="N17" s="22">
        <v>6</v>
      </c>
      <c r="O17" s="22">
        <v>10.5</v>
      </c>
      <c r="P17" s="22" t="s">
        <v>581</v>
      </c>
      <c r="Q17" s="22" t="s">
        <v>581</v>
      </c>
      <c r="R17" s="22">
        <v>10.5</v>
      </c>
      <c r="S17" s="22">
        <v>7.5</v>
      </c>
      <c r="T17" s="22">
        <v>8</v>
      </c>
      <c r="U17" s="22">
        <v>10.5</v>
      </c>
    </row>
    <row r="18" spans="2:21" x14ac:dyDescent="0.25">
      <c r="B18" s="20">
        <v>158</v>
      </c>
      <c r="C18" s="20">
        <v>4</v>
      </c>
      <c r="D18" s="20">
        <v>10.5</v>
      </c>
      <c r="E18" s="20">
        <v>12</v>
      </c>
      <c r="F18" s="20">
        <v>4</v>
      </c>
      <c r="G18" s="20">
        <v>8</v>
      </c>
      <c r="H18" s="20">
        <v>12</v>
      </c>
      <c r="I18" s="20">
        <v>6</v>
      </c>
      <c r="J18" s="20"/>
      <c r="K18" s="20"/>
      <c r="L18" s="20"/>
      <c r="M18" s="23">
        <v>10.5</v>
      </c>
      <c r="N18" s="22">
        <v>7.5</v>
      </c>
      <c r="O18" s="22">
        <v>10.5</v>
      </c>
      <c r="P18" s="22">
        <v>12</v>
      </c>
      <c r="Q18" s="22">
        <v>0</v>
      </c>
      <c r="R18" s="22">
        <v>9</v>
      </c>
      <c r="S18" s="22">
        <v>10.5</v>
      </c>
      <c r="T18" s="22">
        <v>8</v>
      </c>
      <c r="U18" s="22">
        <v>12</v>
      </c>
    </row>
    <row r="19" spans="2:21" x14ac:dyDescent="0.25">
      <c r="B19" s="20">
        <v>163</v>
      </c>
      <c r="C19" s="20">
        <v>4</v>
      </c>
      <c r="D19" s="20">
        <v>9</v>
      </c>
      <c r="E19" s="20">
        <v>10.5</v>
      </c>
      <c r="F19" s="20">
        <v>4</v>
      </c>
      <c r="G19" s="20">
        <v>7</v>
      </c>
      <c r="H19" s="20">
        <v>12</v>
      </c>
      <c r="I19" s="20">
        <v>8</v>
      </c>
      <c r="J19" s="20"/>
      <c r="K19" s="20"/>
      <c r="L19" s="20"/>
      <c r="M19" s="23">
        <v>7.5</v>
      </c>
      <c r="N19" s="22">
        <v>3</v>
      </c>
      <c r="O19" s="22">
        <v>12</v>
      </c>
      <c r="P19" s="22">
        <v>12</v>
      </c>
      <c r="Q19" s="22">
        <v>0</v>
      </c>
      <c r="R19" s="22">
        <v>10.5</v>
      </c>
      <c r="S19" s="22">
        <v>6</v>
      </c>
      <c r="T19" s="22">
        <v>7</v>
      </c>
      <c r="U19" s="22">
        <v>10.5</v>
      </c>
    </row>
    <row r="20" spans="2:21" x14ac:dyDescent="0.25">
      <c r="B20" s="20">
        <v>166</v>
      </c>
      <c r="C20" s="20">
        <v>4</v>
      </c>
      <c r="D20" s="20">
        <v>12</v>
      </c>
      <c r="E20" s="20">
        <v>10.5</v>
      </c>
      <c r="F20" s="20">
        <v>4</v>
      </c>
      <c r="G20" s="20">
        <v>5</v>
      </c>
      <c r="H20" s="20">
        <v>10.5</v>
      </c>
      <c r="I20" s="20">
        <v>8</v>
      </c>
      <c r="J20" s="20"/>
      <c r="K20" s="20"/>
      <c r="L20" s="20"/>
      <c r="M20" s="23">
        <v>9</v>
      </c>
      <c r="N20" s="22">
        <v>7.5</v>
      </c>
      <c r="O20" s="22">
        <v>10.5</v>
      </c>
      <c r="P20" s="22" t="s">
        <v>581</v>
      </c>
      <c r="Q20" s="22" t="s">
        <v>581</v>
      </c>
      <c r="R20" s="22">
        <v>9</v>
      </c>
      <c r="S20" s="22">
        <v>9</v>
      </c>
      <c r="T20" s="22">
        <v>6</v>
      </c>
      <c r="U20" s="22">
        <v>12</v>
      </c>
    </row>
    <row r="21" spans="2:21" x14ac:dyDescent="0.25">
      <c r="B21" s="20">
        <v>169</v>
      </c>
      <c r="C21" s="20">
        <v>4</v>
      </c>
      <c r="D21" s="20">
        <v>12</v>
      </c>
      <c r="E21" s="20">
        <v>12</v>
      </c>
      <c r="F21" s="20">
        <v>3</v>
      </c>
      <c r="G21" s="20">
        <v>8</v>
      </c>
      <c r="H21" s="20">
        <v>12</v>
      </c>
      <c r="I21" s="20">
        <v>8</v>
      </c>
      <c r="J21" s="20"/>
      <c r="K21" s="20"/>
      <c r="L21" s="20"/>
      <c r="M21" s="23">
        <v>10.5</v>
      </c>
      <c r="N21" s="22">
        <v>12</v>
      </c>
      <c r="O21" s="22">
        <v>12</v>
      </c>
      <c r="P21" s="22" t="s">
        <v>583</v>
      </c>
      <c r="Q21" s="22" t="s">
        <v>583</v>
      </c>
      <c r="R21" s="22">
        <v>12</v>
      </c>
      <c r="S21" s="22">
        <v>12</v>
      </c>
      <c r="T21" s="22">
        <v>8</v>
      </c>
      <c r="U21" s="22">
        <v>12</v>
      </c>
    </row>
    <row r="22" spans="2:21" x14ac:dyDescent="0.25">
      <c r="B22" s="20">
        <v>176</v>
      </c>
      <c r="C22" s="20">
        <v>4</v>
      </c>
      <c r="D22" s="20">
        <v>10.5</v>
      </c>
      <c r="E22" s="20">
        <v>10.5</v>
      </c>
      <c r="F22" s="20">
        <v>4</v>
      </c>
      <c r="G22" s="20">
        <v>6</v>
      </c>
      <c r="H22" s="20">
        <v>10.5</v>
      </c>
      <c r="I22" s="20">
        <v>7</v>
      </c>
      <c r="J22" s="20"/>
      <c r="K22" s="20"/>
      <c r="L22" s="20"/>
      <c r="M22" s="23">
        <v>10.5</v>
      </c>
      <c r="N22" s="22">
        <v>12</v>
      </c>
      <c r="O22" s="22">
        <v>10.5</v>
      </c>
      <c r="P22" s="22" t="s">
        <v>581</v>
      </c>
      <c r="Q22" s="22" t="s">
        <v>581</v>
      </c>
      <c r="R22" s="22">
        <v>9</v>
      </c>
      <c r="S22" s="22">
        <v>10.5</v>
      </c>
      <c r="T22" s="22">
        <v>7</v>
      </c>
      <c r="U22" s="22">
        <v>10.5</v>
      </c>
    </row>
    <row r="23" spans="2:21" x14ac:dyDescent="0.25">
      <c r="B23" s="20">
        <v>192</v>
      </c>
      <c r="C23" s="20">
        <v>4</v>
      </c>
      <c r="D23" s="20">
        <v>7.5</v>
      </c>
      <c r="E23" s="20">
        <v>9</v>
      </c>
      <c r="F23" s="20">
        <v>4</v>
      </c>
      <c r="G23" s="20">
        <v>7</v>
      </c>
      <c r="H23" s="20">
        <v>10.5</v>
      </c>
      <c r="I23" s="20">
        <v>6</v>
      </c>
      <c r="J23" s="20"/>
      <c r="K23" s="20"/>
      <c r="L23" s="20"/>
      <c r="M23" s="23">
        <v>6</v>
      </c>
      <c r="N23" s="22">
        <v>7.5</v>
      </c>
      <c r="O23" s="22">
        <v>10.5</v>
      </c>
      <c r="P23" s="22" t="s">
        <v>578</v>
      </c>
      <c r="Q23" s="22" t="s">
        <v>578</v>
      </c>
      <c r="R23" s="22">
        <v>7.5</v>
      </c>
      <c r="S23" s="22">
        <v>7.5</v>
      </c>
      <c r="T23" s="22">
        <v>7</v>
      </c>
      <c r="U23" s="22">
        <v>9</v>
      </c>
    </row>
    <row r="24" spans="2:21" x14ac:dyDescent="0.25">
      <c r="B24" s="20">
        <v>212</v>
      </c>
      <c r="C24" s="20">
        <v>4</v>
      </c>
      <c r="D24" s="20">
        <v>12</v>
      </c>
      <c r="E24" s="20">
        <v>10.5</v>
      </c>
      <c r="F24" s="20">
        <v>4</v>
      </c>
      <c r="G24" s="20">
        <v>7</v>
      </c>
      <c r="H24" s="20">
        <v>12</v>
      </c>
      <c r="I24" s="20">
        <v>6</v>
      </c>
      <c r="J24" s="20"/>
      <c r="K24" s="20"/>
      <c r="L24" s="20"/>
      <c r="M24" s="23">
        <v>10.5</v>
      </c>
      <c r="N24" s="22">
        <v>9</v>
      </c>
      <c r="O24" s="22">
        <v>12</v>
      </c>
      <c r="P24" s="22" t="s">
        <v>580</v>
      </c>
      <c r="Q24" s="22" t="s">
        <v>580</v>
      </c>
      <c r="R24" s="22">
        <v>12</v>
      </c>
      <c r="S24" s="22">
        <v>10.5</v>
      </c>
      <c r="T24" s="22">
        <v>8</v>
      </c>
      <c r="U24" s="22">
        <v>12</v>
      </c>
    </row>
    <row r="25" spans="2:21" x14ac:dyDescent="0.25">
      <c r="B25" s="20">
        <v>213</v>
      </c>
      <c r="C25" s="20">
        <v>4</v>
      </c>
      <c r="D25" s="20">
        <v>12</v>
      </c>
      <c r="E25" s="20">
        <v>12</v>
      </c>
      <c r="F25" s="20">
        <v>4</v>
      </c>
      <c r="G25" s="20">
        <v>8</v>
      </c>
      <c r="H25" s="20">
        <v>12</v>
      </c>
      <c r="I25" s="20">
        <v>8</v>
      </c>
      <c r="J25" s="20"/>
      <c r="K25" s="20"/>
      <c r="L25" s="20"/>
      <c r="M25" s="23">
        <v>10.5</v>
      </c>
      <c r="N25" s="22">
        <v>12</v>
      </c>
      <c r="O25" s="22">
        <v>12</v>
      </c>
      <c r="P25" s="22">
        <v>12</v>
      </c>
      <c r="Q25" s="22">
        <v>0</v>
      </c>
      <c r="R25" s="22">
        <v>10.5</v>
      </c>
      <c r="S25" s="22">
        <v>12</v>
      </c>
      <c r="T25" s="22">
        <v>8</v>
      </c>
      <c r="U25" s="22">
        <v>12</v>
      </c>
    </row>
    <row r="26" spans="2:21" x14ac:dyDescent="0.25">
      <c r="B26" s="20">
        <v>235</v>
      </c>
      <c r="C26" s="20">
        <v>4</v>
      </c>
      <c r="D26" s="20">
        <v>10.5</v>
      </c>
      <c r="E26" s="20">
        <v>10.5</v>
      </c>
      <c r="F26" s="20">
        <v>3</v>
      </c>
      <c r="G26" s="20">
        <v>8</v>
      </c>
      <c r="H26" s="20">
        <v>12</v>
      </c>
      <c r="I26" s="20">
        <v>7</v>
      </c>
      <c r="J26" s="20"/>
      <c r="K26" s="20"/>
      <c r="L26" s="20"/>
      <c r="M26" s="23">
        <v>9</v>
      </c>
      <c r="N26" s="22">
        <v>9</v>
      </c>
      <c r="O26" s="22">
        <v>9</v>
      </c>
      <c r="P26" s="22" t="s">
        <v>581</v>
      </c>
      <c r="Q26" s="22" t="s">
        <v>581</v>
      </c>
      <c r="R26" s="22">
        <v>9</v>
      </c>
      <c r="S26" s="22">
        <v>10.5</v>
      </c>
      <c r="T26" s="22">
        <v>8</v>
      </c>
      <c r="U26" s="22">
        <v>10.5</v>
      </c>
    </row>
    <row r="27" spans="2:21" x14ac:dyDescent="0.25">
      <c r="B27" s="20">
        <v>250</v>
      </c>
      <c r="C27" s="20">
        <v>4</v>
      </c>
      <c r="D27" s="20">
        <v>12</v>
      </c>
      <c r="E27" s="20">
        <v>10.5</v>
      </c>
      <c r="F27" s="20">
        <v>4</v>
      </c>
      <c r="G27" s="20">
        <v>6</v>
      </c>
      <c r="H27" s="20">
        <v>12</v>
      </c>
      <c r="I27" s="20">
        <v>5</v>
      </c>
      <c r="J27" s="20"/>
      <c r="K27" s="20"/>
      <c r="L27" s="20"/>
      <c r="M27" s="23">
        <v>10.5</v>
      </c>
      <c r="N27" s="22">
        <v>6</v>
      </c>
      <c r="O27" s="22">
        <v>12</v>
      </c>
      <c r="P27" s="22">
        <v>12</v>
      </c>
      <c r="Q27" s="22">
        <v>0</v>
      </c>
      <c r="R27" s="22">
        <v>12</v>
      </c>
      <c r="S27" s="22">
        <v>9</v>
      </c>
      <c r="T27" s="22">
        <v>8</v>
      </c>
      <c r="U27" s="22">
        <v>12</v>
      </c>
    </row>
    <row r="28" spans="2:21" x14ac:dyDescent="0.25">
      <c r="B28" s="20">
        <v>257</v>
      </c>
      <c r="C28" s="20">
        <v>4</v>
      </c>
      <c r="D28" s="20">
        <v>12</v>
      </c>
      <c r="E28" s="20">
        <v>12</v>
      </c>
      <c r="F28" s="20">
        <v>3</v>
      </c>
      <c r="G28" s="20">
        <v>7</v>
      </c>
      <c r="H28" s="20">
        <v>12</v>
      </c>
      <c r="I28" s="20">
        <v>7</v>
      </c>
      <c r="J28" s="20"/>
      <c r="K28" s="20"/>
      <c r="L28" s="20"/>
      <c r="M28" s="23">
        <v>9</v>
      </c>
      <c r="N28" s="22">
        <v>7.5</v>
      </c>
      <c r="O28" s="22">
        <v>10.5</v>
      </c>
      <c r="P28" s="22" t="s">
        <v>583</v>
      </c>
      <c r="Q28" s="22" t="s">
        <v>583</v>
      </c>
      <c r="R28" s="22">
        <v>7.5</v>
      </c>
      <c r="S28" s="22">
        <v>12</v>
      </c>
      <c r="T28" s="22">
        <v>8</v>
      </c>
      <c r="U28" s="22">
        <v>12</v>
      </c>
    </row>
    <row r="29" spans="2:21" x14ac:dyDescent="0.25">
      <c r="B29" s="20">
        <v>258</v>
      </c>
      <c r="C29" s="20">
        <v>4</v>
      </c>
      <c r="D29" s="20">
        <v>10.5</v>
      </c>
      <c r="E29" s="20">
        <v>12</v>
      </c>
      <c r="F29" s="20">
        <v>4</v>
      </c>
      <c r="G29" s="20">
        <v>7</v>
      </c>
      <c r="H29" s="20">
        <v>10.5</v>
      </c>
      <c r="I29" s="20">
        <v>5</v>
      </c>
      <c r="J29" s="20"/>
      <c r="K29" s="20"/>
      <c r="L29" s="20"/>
      <c r="M29" s="23">
        <v>9</v>
      </c>
      <c r="N29" s="22">
        <v>7.5</v>
      </c>
      <c r="O29" s="22">
        <v>12</v>
      </c>
      <c r="P29" s="22">
        <v>12</v>
      </c>
      <c r="Q29" s="22">
        <v>0</v>
      </c>
      <c r="R29" s="22">
        <v>9</v>
      </c>
      <c r="S29" s="22">
        <v>7.5</v>
      </c>
      <c r="T29" s="22">
        <v>8</v>
      </c>
      <c r="U29" s="22">
        <v>10.5</v>
      </c>
    </row>
    <row r="30" spans="2:21" x14ac:dyDescent="0.25">
      <c r="B30" s="20">
        <v>259</v>
      </c>
      <c r="C30" s="20">
        <v>4</v>
      </c>
      <c r="D30" s="20">
        <v>9</v>
      </c>
      <c r="E30" s="20">
        <v>12</v>
      </c>
      <c r="F30" s="20">
        <v>4</v>
      </c>
      <c r="G30" s="20">
        <v>6</v>
      </c>
      <c r="H30" s="20">
        <v>12</v>
      </c>
      <c r="I30" s="20">
        <v>6</v>
      </c>
      <c r="J30" s="20"/>
      <c r="K30" s="20"/>
      <c r="L30" s="20"/>
      <c r="M30" s="23">
        <v>7.5</v>
      </c>
      <c r="N30" s="22">
        <v>6</v>
      </c>
      <c r="O30" s="22">
        <v>10.5</v>
      </c>
      <c r="P30" s="22" t="s">
        <v>579</v>
      </c>
      <c r="Q30" s="22" t="s">
        <v>579</v>
      </c>
      <c r="R30" s="22">
        <v>9</v>
      </c>
      <c r="S30" s="22">
        <v>12</v>
      </c>
      <c r="T30" s="22">
        <v>8</v>
      </c>
      <c r="U30" s="22">
        <v>12</v>
      </c>
    </row>
    <row r="31" spans="2:21" x14ac:dyDescent="0.25">
      <c r="B31" s="20">
        <v>268</v>
      </c>
      <c r="C31" s="20">
        <v>4</v>
      </c>
      <c r="D31" s="29">
        <v>12</v>
      </c>
      <c r="E31" s="20">
        <v>10.5</v>
      </c>
      <c r="F31" s="20">
        <v>4</v>
      </c>
      <c r="G31" s="20">
        <v>7</v>
      </c>
      <c r="H31" s="20">
        <v>9</v>
      </c>
      <c r="I31" s="20">
        <v>4</v>
      </c>
      <c r="J31" s="20"/>
      <c r="K31" s="20"/>
      <c r="L31" s="20"/>
      <c r="M31" s="23">
        <v>6</v>
      </c>
      <c r="N31" s="22">
        <v>6</v>
      </c>
      <c r="O31" s="22">
        <v>10.5</v>
      </c>
      <c r="P31" s="22" t="s">
        <v>581</v>
      </c>
      <c r="Q31" s="22" t="s">
        <v>581</v>
      </c>
      <c r="R31" s="22">
        <v>6</v>
      </c>
      <c r="S31" s="22">
        <v>7.5</v>
      </c>
      <c r="T31" s="22">
        <v>7</v>
      </c>
      <c r="U31" s="22">
        <v>9</v>
      </c>
    </row>
    <row r="32" spans="2:21" x14ac:dyDescent="0.25">
      <c r="B32" s="20">
        <v>272</v>
      </c>
      <c r="C32" s="20">
        <v>4</v>
      </c>
      <c r="D32" s="20">
        <v>9</v>
      </c>
      <c r="E32" s="20">
        <v>10.5</v>
      </c>
      <c r="F32" s="20">
        <v>4</v>
      </c>
      <c r="G32" s="20">
        <v>7</v>
      </c>
      <c r="H32" s="20">
        <v>9</v>
      </c>
      <c r="I32" s="20">
        <v>6</v>
      </c>
      <c r="J32" s="20">
        <v>9</v>
      </c>
      <c r="K32" s="20"/>
      <c r="L32" s="20"/>
      <c r="M32" s="23">
        <v>9</v>
      </c>
      <c r="N32" s="22">
        <v>3</v>
      </c>
      <c r="O32" s="22"/>
      <c r="P32" s="22">
        <v>12</v>
      </c>
      <c r="Q32" s="22">
        <v>0</v>
      </c>
      <c r="R32" s="22">
        <v>9</v>
      </c>
      <c r="S32" s="22">
        <v>7.5</v>
      </c>
      <c r="T32" s="22">
        <v>7</v>
      </c>
      <c r="U32" s="22">
        <v>9</v>
      </c>
    </row>
    <row r="33" spans="2:21" x14ac:dyDescent="0.25">
      <c r="B33" s="20">
        <v>287</v>
      </c>
      <c r="C33" s="20">
        <v>4</v>
      </c>
      <c r="D33" s="20">
        <v>12</v>
      </c>
      <c r="E33" s="20">
        <v>12</v>
      </c>
      <c r="F33" s="20">
        <v>4</v>
      </c>
      <c r="G33" s="20">
        <v>7</v>
      </c>
      <c r="H33" s="20">
        <v>12</v>
      </c>
      <c r="I33" s="20">
        <v>6</v>
      </c>
      <c r="J33" s="20"/>
      <c r="K33" s="20"/>
      <c r="L33" s="20"/>
      <c r="M33" s="23">
        <v>10.5</v>
      </c>
      <c r="N33" s="22">
        <v>10.5</v>
      </c>
      <c r="O33" s="22">
        <v>10.5</v>
      </c>
      <c r="P33" s="22" t="s">
        <v>582</v>
      </c>
      <c r="Q33" s="22" t="s">
        <v>582</v>
      </c>
      <c r="R33" s="22">
        <v>12</v>
      </c>
      <c r="S33" s="22">
        <v>12</v>
      </c>
      <c r="T33" s="22">
        <v>8</v>
      </c>
      <c r="U33" s="22">
        <v>9</v>
      </c>
    </row>
    <row r="34" spans="2:21" x14ac:dyDescent="0.25">
      <c r="B34" s="20">
        <v>320</v>
      </c>
      <c r="C34" s="20">
        <v>4</v>
      </c>
      <c r="D34" s="20">
        <v>6</v>
      </c>
      <c r="E34" s="20">
        <v>6</v>
      </c>
      <c r="F34" s="20">
        <v>3</v>
      </c>
      <c r="G34" s="20">
        <v>5</v>
      </c>
      <c r="H34" s="20">
        <v>9</v>
      </c>
      <c r="I34" s="20">
        <v>5</v>
      </c>
      <c r="J34" s="20"/>
      <c r="K34" s="20"/>
      <c r="L34" s="20"/>
      <c r="M34" s="23">
        <v>6</v>
      </c>
      <c r="N34" s="22">
        <v>3</v>
      </c>
      <c r="O34" s="22">
        <v>10.5</v>
      </c>
      <c r="P34" s="22">
        <v>10.5</v>
      </c>
      <c r="Q34" s="22">
        <v>0</v>
      </c>
      <c r="R34" s="22">
        <v>7.5</v>
      </c>
      <c r="S34" s="22">
        <v>3</v>
      </c>
      <c r="T34" s="22">
        <v>7</v>
      </c>
      <c r="U34" s="22">
        <v>3</v>
      </c>
    </row>
    <row r="35" spans="2:21" x14ac:dyDescent="0.25">
      <c r="B35" s="20">
        <v>329</v>
      </c>
      <c r="C35" s="20">
        <v>4</v>
      </c>
      <c r="D35" s="20">
        <v>10.5</v>
      </c>
      <c r="E35" s="20">
        <v>12</v>
      </c>
      <c r="F35" s="20">
        <v>3</v>
      </c>
      <c r="G35" s="20">
        <v>6</v>
      </c>
      <c r="H35" s="20">
        <v>6</v>
      </c>
      <c r="I35" s="20">
        <v>7</v>
      </c>
      <c r="J35" s="20">
        <v>12</v>
      </c>
      <c r="K35" s="20"/>
      <c r="L35" s="20"/>
      <c r="M35" s="23">
        <v>6</v>
      </c>
      <c r="N35" s="22">
        <v>10.5</v>
      </c>
      <c r="O35" s="22"/>
      <c r="P35" s="22">
        <v>9</v>
      </c>
      <c r="Q35" s="22">
        <v>7.5</v>
      </c>
      <c r="R35" s="22">
        <v>6</v>
      </c>
      <c r="S35" s="22">
        <v>7.5</v>
      </c>
      <c r="T35" s="22">
        <v>6</v>
      </c>
      <c r="U35" s="22">
        <v>7.5</v>
      </c>
    </row>
    <row r="36" spans="2:21" x14ac:dyDescent="0.25">
      <c r="B36" s="20">
        <v>334</v>
      </c>
      <c r="C36" s="20">
        <v>4</v>
      </c>
      <c r="D36" s="20">
        <v>12</v>
      </c>
      <c r="E36" s="20">
        <v>12</v>
      </c>
      <c r="F36" s="20">
        <v>4</v>
      </c>
      <c r="G36" s="20">
        <v>7</v>
      </c>
      <c r="H36" s="20">
        <v>10.5</v>
      </c>
      <c r="I36" s="20">
        <v>8</v>
      </c>
      <c r="J36" s="20"/>
      <c r="K36" s="20"/>
      <c r="L36" s="20"/>
      <c r="M36" s="23">
        <v>12</v>
      </c>
      <c r="N36" s="22">
        <v>9</v>
      </c>
      <c r="O36" s="22">
        <v>12</v>
      </c>
      <c r="P36" s="22" t="s">
        <v>579</v>
      </c>
      <c r="Q36" s="22" t="s">
        <v>579</v>
      </c>
      <c r="R36" s="22">
        <v>7.5</v>
      </c>
      <c r="S36" s="22">
        <v>10.5</v>
      </c>
      <c r="T36" s="22">
        <v>8</v>
      </c>
      <c r="U36" s="22">
        <v>10.5</v>
      </c>
    </row>
    <row r="37" spans="2:21" x14ac:dyDescent="0.25">
      <c r="B37" s="20">
        <v>369</v>
      </c>
      <c r="C37" s="20">
        <v>4</v>
      </c>
      <c r="D37" s="20">
        <v>7.5</v>
      </c>
      <c r="E37" s="20">
        <v>12</v>
      </c>
      <c r="F37" s="20">
        <v>4</v>
      </c>
      <c r="G37" s="20">
        <v>7</v>
      </c>
      <c r="H37" s="20">
        <v>12</v>
      </c>
      <c r="I37" s="20">
        <v>7</v>
      </c>
      <c r="J37" s="20"/>
      <c r="K37" s="20"/>
      <c r="L37" s="20"/>
      <c r="M37" s="23">
        <v>7.5</v>
      </c>
      <c r="N37" s="22">
        <v>10.5</v>
      </c>
      <c r="O37" s="22">
        <v>12</v>
      </c>
      <c r="P37" s="22" t="s">
        <v>581</v>
      </c>
      <c r="Q37" s="22" t="s">
        <v>581</v>
      </c>
      <c r="R37" s="22">
        <v>10.5</v>
      </c>
      <c r="S37" s="22">
        <v>9</v>
      </c>
      <c r="T37" s="22">
        <v>8</v>
      </c>
      <c r="U37" s="22">
        <v>12</v>
      </c>
    </row>
    <row r="38" spans="2:21" x14ac:dyDescent="0.25">
      <c r="B38" s="20">
        <v>396</v>
      </c>
      <c r="C38" s="20">
        <v>4</v>
      </c>
      <c r="D38" s="20">
        <v>7.5</v>
      </c>
      <c r="E38" s="20">
        <v>10.5</v>
      </c>
      <c r="F38" s="20">
        <v>4</v>
      </c>
      <c r="G38" s="20">
        <v>7</v>
      </c>
      <c r="H38" s="20">
        <v>10.5</v>
      </c>
      <c r="I38" s="20">
        <v>5</v>
      </c>
      <c r="J38" s="20"/>
      <c r="K38" s="20"/>
      <c r="L38" s="20"/>
      <c r="M38" s="23">
        <v>6</v>
      </c>
      <c r="N38" s="22">
        <v>3</v>
      </c>
      <c r="O38" s="22">
        <v>10.5</v>
      </c>
      <c r="P38" s="22" t="s">
        <v>580</v>
      </c>
      <c r="Q38" s="22" t="s">
        <v>580</v>
      </c>
      <c r="R38" s="22">
        <v>10.5</v>
      </c>
      <c r="S38" s="22">
        <v>6</v>
      </c>
      <c r="T38" s="22">
        <v>7</v>
      </c>
      <c r="U38" s="22">
        <v>9</v>
      </c>
    </row>
    <row r="39" spans="2:21" x14ac:dyDescent="0.25">
      <c r="B39" s="20">
        <v>400</v>
      </c>
      <c r="C39" s="20">
        <v>4</v>
      </c>
      <c r="D39" s="20">
        <v>7.5</v>
      </c>
      <c r="E39" s="20">
        <v>12</v>
      </c>
      <c r="F39" s="20">
        <v>4</v>
      </c>
      <c r="G39" s="20">
        <v>6</v>
      </c>
      <c r="H39" s="20">
        <v>9</v>
      </c>
      <c r="I39" s="20">
        <v>5</v>
      </c>
      <c r="J39" s="20"/>
      <c r="K39" s="20"/>
      <c r="L39" s="20"/>
      <c r="M39" s="23">
        <v>7.5</v>
      </c>
      <c r="N39" s="22">
        <v>7.5</v>
      </c>
      <c r="O39" s="22">
        <v>10.5</v>
      </c>
      <c r="P39" s="22" t="s">
        <v>581</v>
      </c>
      <c r="Q39" s="22" t="s">
        <v>581</v>
      </c>
      <c r="R39" s="22">
        <v>6</v>
      </c>
      <c r="S39" s="22">
        <v>7.5</v>
      </c>
      <c r="T39" s="22">
        <v>7</v>
      </c>
      <c r="U39" s="22">
        <v>10.5</v>
      </c>
    </row>
    <row r="40" spans="2:21" x14ac:dyDescent="0.25">
      <c r="B40" s="20">
        <v>405</v>
      </c>
      <c r="C40" s="20">
        <v>4</v>
      </c>
      <c r="D40" s="20">
        <v>9</v>
      </c>
      <c r="E40" s="20">
        <v>10.5</v>
      </c>
      <c r="F40" s="20">
        <v>4</v>
      </c>
      <c r="G40" s="20">
        <v>7</v>
      </c>
      <c r="H40" s="20">
        <v>7.5</v>
      </c>
      <c r="I40" s="20">
        <v>5</v>
      </c>
      <c r="J40" s="20"/>
      <c r="K40" s="20"/>
      <c r="L40" s="20"/>
      <c r="M40" s="23">
        <v>6</v>
      </c>
      <c r="N40" s="22">
        <v>6</v>
      </c>
      <c r="O40" s="22">
        <v>10.5</v>
      </c>
      <c r="P40" s="22" t="s">
        <v>581</v>
      </c>
      <c r="Q40" s="22" t="s">
        <v>581</v>
      </c>
      <c r="R40" s="22">
        <v>6</v>
      </c>
      <c r="S40" s="22">
        <v>7.5</v>
      </c>
      <c r="T40" s="22">
        <v>7</v>
      </c>
      <c r="U40" s="22">
        <v>10.5</v>
      </c>
    </row>
    <row r="41" spans="2:21" x14ac:dyDescent="0.25">
      <c r="B41" s="20">
        <v>410</v>
      </c>
      <c r="C41" s="20">
        <v>4</v>
      </c>
      <c r="D41" s="20">
        <v>9</v>
      </c>
      <c r="E41" s="20">
        <v>6</v>
      </c>
      <c r="F41" s="20">
        <v>3</v>
      </c>
      <c r="G41" s="20">
        <v>7</v>
      </c>
      <c r="H41" s="20">
        <v>10.5</v>
      </c>
      <c r="I41" s="20">
        <v>2</v>
      </c>
      <c r="J41" s="20"/>
      <c r="K41" s="20"/>
      <c r="L41" s="20"/>
      <c r="M41" s="23">
        <v>6</v>
      </c>
      <c r="N41" s="22">
        <v>3</v>
      </c>
      <c r="O41" s="22">
        <v>10.5</v>
      </c>
      <c r="P41" s="22" t="s">
        <v>578</v>
      </c>
      <c r="Q41" s="22" t="s">
        <v>578</v>
      </c>
      <c r="R41" s="22">
        <v>6</v>
      </c>
      <c r="S41" s="22">
        <v>6</v>
      </c>
      <c r="T41" s="22">
        <v>7</v>
      </c>
      <c r="U41" s="22">
        <v>3</v>
      </c>
    </row>
    <row r="42" spans="2:21" x14ac:dyDescent="0.25">
      <c r="B42" s="20">
        <v>414</v>
      </c>
      <c r="C42" s="20">
        <v>4</v>
      </c>
      <c r="D42" s="20">
        <v>7.5</v>
      </c>
      <c r="E42" s="20">
        <v>12</v>
      </c>
      <c r="F42" s="20">
        <v>3</v>
      </c>
      <c r="G42" s="20">
        <v>6</v>
      </c>
      <c r="H42" s="20">
        <v>10.5</v>
      </c>
      <c r="I42" s="20">
        <v>5</v>
      </c>
      <c r="J42" s="20"/>
      <c r="K42" s="20"/>
      <c r="L42" s="20"/>
      <c r="M42" s="23">
        <v>6</v>
      </c>
      <c r="N42" s="22">
        <v>3</v>
      </c>
      <c r="O42" s="22">
        <v>10.5</v>
      </c>
      <c r="P42" s="22" t="s">
        <v>578</v>
      </c>
      <c r="Q42" s="22" t="s">
        <v>578</v>
      </c>
      <c r="R42" s="22">
        <v>6</v>
      </c>
      <c r="S42" s="22">
        <v>7.5</v>
      </c>
      <c r="T42" s="22">
        <v>7</v>
      </c>
      <c r="U42" s="22">
        <v>7.5</v>
      </c>
    </row>
    <row r="43" spans="2:21" x14ac:dyDescent="0.25">
      <c r="B43" s="20">
        <v>421</v>
      </c>
      <c r="C43" s="20">
        <v>4</v>
      </c>
      <c r="D43" s="20">
        <v>9</v>
      </c>
      <c r="E43" s="20">
        <v>10.5</v>
      </c>
      <c r="F43" s="20">
        <v>4</v>
      </c>
      <c r="G43" s="20">
        <v>5</v>
      </c>
      <c r="H43" s="20">
        <v>12</v>
      </c>
      <c r="I43" s="20">
        <v>7</v>
      </c>
      <c r="J43" s="20"/>
      <c r="K43" s="20"/>
      <c r="L43" s="20"/>
      <c r="M43" s="23">
        <v>7.5</v>
      </c>
      <c r="N43" s="22">
        <v>7.5</v>
      </c>
      <c r="O43" s="22">
        <v>12</v>
      </c>
      <c r="P43" s="22" t="s">
        <v>580</v>
      </c>
      <c r="Q43" s="22" t="s">
        <v>580</v>
      </c>
      <c r="R43" s="22">
        <v>7.5</v>
      </c>
      <c r="S43" s="22">
        <v>7.5</v>
      </c>
      <c r="T43" s="22">
        <v>8</v>
      </c>
      <c r="U43" s="22">
        <v>7.5</v>
      </c>
    </row>
    <row r="44" spans="2:21" x14ac:dyDescent="0.25">
      <c r="B44" s="20">
        <v>423</v>
      </c>
      <c r="C44" s="20">
        <v>4</v>
      </c>
      <c r="D44" s="20">
        <v>10.5</v>
      </c>
      <c r="E44" s="20">
        <v>10.5</v>
      </c>
      <c r="F44" s="20">
        <v>4</v>
      </c>
      <c r="G44" s="20">
        <v>7</v>
      </c>
      <c r="H44" s="20">
        <v>12</v>
      </c>
      <c r="I44" s="20">
        <v>7</v>
      </c>
      <c r="J44" s="20"/>
      <c r="K44" s="20"/>
      <c r="L44" s="20"/>
      <c r="M44" s="23">
        <v>10.5</v>
      </c>
      <c r="N44" s="22">
        <v>9</v>
      </c>
      <c r="O44" s="22">
        <v>10.5</v>
      </c>
      <c r="P44" s="22">
        <v>12</v>
      </c>
      <c r="Q44" s="22">
        <v>0</v>
      </c>
      <c r="R44" s="22">
        <v>12</v>
      </c>
      <c r="S44" s="22">
        <v>9</v>
      </c>
      <c r="T44" s="22">
        <v>7</v>
      </c>
      <c r="U44" s="22">
        <v>10.5</v>
      </c>
    </row>
    <row r="45" spans="2:21" x14ac:dyDescent="0.25">
      <c r="B45" s="20">
        <v>432</v>
      </c>
      <c r="C45" s="20">
        <v>4</v>
      </c>
      <c r="D45" s="20">
        <v>9</v>
      </c>
      <c r="E45" s="20">
        <v>9</v>
      </c>
      <c r="F45" s="20">
        <v>3</v>
      </c>
      <c r="G45" s="20">
        <v>8</v>
      </c>
      <c r="H45" s="20">
        <v>12</v>
      </c>
      <c r="I45" s="20">
        <v>4</v>
      </c>
      <c r="J45" s="20">
        <v>12</v>
      </c>
      <c r="K45" s="20"/>
      <c r="L45" s="20"/>
      <c r="M45" s="23">
        <v>7.5</v>
      </c>
      <c r="N45" s="22">
        <v>6</v>
      </c>
      <c r="O45" s="22"/>
      <c r="P45" s="22">
        <v>12</v>
      </c>
      <c r="Q45" s="22">
        <v>0</v>
      </c>
      <c r="R45" s="22">
        <v>7.5</v>
      </c>
      <c r="S45" s="22">
        <v>9</v>
      </c>
      <c r="T45" s="22">
        <v>8</v>
      </c>
      <c r="U45" s="22">
        <v>12</v>
      </c>
    </row>
    <row r="46" spans="2:21" x14ac:dyDescent="0.25">
      <c r="B46" s="20">
        <v>461</v>
      </c>
      <c r="C46" s="20">
        <v>4</v>
      </c>
      <c r="D46" s="20">
        <v>7.5</v>
      </c>
      <c r="E46" s="20">
        <v>9</v>
      </c>
      <c r="F46" s="20">
        <v>4</v>
      </c>
      <c r="G46" s="20">
        <v>7</v>
      </c>
      <c r="H46" s="20">
        <v>10.5</v>
      </c>
      <c r="I46" s="20">
        <v>6</v>
      </c>
      <c r="J46" s="20"/>
      <c r="K46" s="20"/>
      <c r="L46" s="20"/>
      <c r="M46" s="23">
        <v>6</v>
      </c>
      <c r="N46" s="22">
        <v>3</v>
      </c>
      <c r="O46" s="22">
        <v>10.5</v>
      </c>
      <c r="P46" s="22" t="s">
        <v>580</v>
      </c>
      <c r="Q46" s="22" t="s">
        <v>580</v>
      </c>
      <c r="R46" s="22">
        <v>6</v>
      </c>
      <c r="S46" s="22">
        <v>6</v>
      </c>
      <c r="T46" s="22">
        <v>6</v>
      </c>
      <c r="U46" s="22">
        <v>10.5</v>
      </c>
    </row>
    <row r="47" spans="2:21" x14ac:dyDescent="0.25">
      <c r="B47" s="20">
        <v>462</v>
      </c>
      <c r="C47" s="20">
        <v>4</v>
      </c>
      <c r="D47" s="20">
        <v>7.5</v>
      </c>
      <c r="E47" s="20">
        <v>7.5</v>
      </c>
      <c r="F47" s="20">
        <v>4</v>
      </c>
      <c r="G47" s="20">
        <v>6</v>
      </c>
      <c r="H47" s="20">
        <v>9</v>
      </c>
      <c r="I47" s="20">
        <v>6</v>
      </c>
      <c r="J47" s="20"/>
      <c r="K47" s="20"/>
      <c r="L47" s="20"/>
      <c r="M47" s="23">
        <v>6</v>
      </c>
      <c r="N47" s="22">
        <v>3</v>
      </c>
      <c r="O47" s="22">
        <v>9</v>
      </c>
      <c r="P47" s="22" t="s">
        <v>578</v>
      </c>
      <c r="Q47" s="22" t="s">
        <v>578</v>
      </c>
      <c r="R47" s="22">
        <v>6</v>
      </c>
      <c r="S47" s="22">
        <v>6</v>
      </c>
      <c r="T47" s="22">
        <v>8</v>
      </c>
      <c r="U47" s="22">
        <v>12</v>
      </c>
    </row>
    <row r="48" spans="2:21" x14ac:dyDescent="0.25">
      <c r="B48" s="20">
        <v>491</v>
      </c>
      <c r="C48" s="20">
        <v>4</v>
      </c>
      <c r="D48" s="20">
        <v>12</v>
      </c>
      <c r="E48" s="20">
        <v>12</v>
      </c>
      <c r="F48" s="20">
        <v>4</v>
      </c>
      <c r="G48" s="20">
        <v>8</v>
      </c>
      <c r="H48" s="20">
        <v>12</v>
      </c>
      <c r="I48" s="20">
        <v>7</v>
      </c>
      <c r="J48" s="20"/>
      <c r="K48" s="20">
        <v>12</v>
      </c>
      <c r="L48" s="20"/>
      <c r="M48" s="23">
        <v>10.5</v>
      </c>
      <c r="N48" s="22">
        <v>12</v>
      </c>
      <c r="O48" s="22"/>
      <c r="P48" s="22">
        <v>12</v>
      </c>
      <c r="Q48" s="22">
        <v>7.5</v>
      </c>
      <c r="R48" s="22">
        <v>12</v>
      </c>
      <c r="S48" s="22">
        <v>12</v>
      </c>
      <c r="T48" s="22">
        <v>8</v>
      </c>
      <c r="U48" s="22">
        <v>12</v>
      </c>
    </row>
    <row r="49" spans="2:21" x14ac:dyDescent="0.25">
      <c r="B49" s="20">
        <v>501</v>
      </c>
      <c r="C49" s="20">
        <v>4</v>
      </c>
      <c r="D49" s="20">
        <v>9</v>
      </c>
      <c r="E49" s="20">
        <v>10.5</v>
      </c>
      <c r="F49" s="20">
        <v>4</v>
      </c>
      <c r="G49" s="20">
        <v>7</v>
      </c>
      <c r="H49" s="20">
        <v>12</v>
      </c>
      <c r="I49" s="20">
        <v>6</v>
      </c>
      <c r="J49" s="20"/>
      <c r="K49" s="20"/>
      <c r="L49" s="20"/>
      <c r="M49" s="23">
        <v>7.5</v>
      </c>
      <c r="N49" s="22">
        <v>7.5</v>
      </c>
      <c r="O49" s="22">
        <v>10.5</v>
      </c>
      <c r="P49" s="22">
        <v>12</v>
      </c>
      <c r="Q49" s="22">
        <v>0</v>
      </c>
      <c r="R49" s="22">
        <v>12</v>
      </c>
      <c r="S49" s="22">
        <v>7.5</v>
      </c>
      <c r="T49" s="22">
        <v>8</v>
      </c>
      <c r="U49" s="22">
        <v>10.5</v>
      </c>
    </row>
    <row r="50" spans="2:21" x14ac:dyDescent="0.25">
      <c r="B50" s="20">
        <v>511</v>
      </c>
      <c r="C50" s="20">
        <v>4</v>
      </c>
      <c r="D50" s="20">
        <v>6</v>
      </c>
      <c r="E50" s="20">
        <v>12</v>
      </c>
      <c r="F50" s="20">
        <v>4</v>
      </c>
      <c r="G50" s="20">
        <v>7</v>
      </c>
      <c r="H50" s="20">
        <v>6</v>
      </c>
      <c r="I50" s="20">
        <v>6</v>
      </c>
      <c r="J50" s="20"/>
      <c r="K50" s="20"/>
      <c r="L50" s="20">
        <v>12</v>
      </c>
      <c r="M50" s="23">
        <v>6</v>
      </c>
      <c r="N50" s="22">
        <v>6</v>
      </c>
      <c r="O50" s="22"/>
      <c r="P50" s="22">
        <v>10.5</v>
      </c>
      <c r="Q50" s="22">
        <v>0</v>
      </c>
      <c r="R50" s="22">
        <v>6</v>
      </c>
      <c r="S50" s="22">
        <v>6</v>
      </c>
      <c r="T50" s="22">
        <v>6</v>
      </c>
      <c r="U50" s="22">
        <v>9</v>
      </c>
    </row>
    <row r="51" spans="2:21" x14ac:dyDescent="0.25">
      <c r="B51" s="20">
        <v>524</v>
      </c>
      <c r="C51" s="20">
        <v>4</v>
      </c>
      <c r="D51" s="20">
        <v>9</v>
      </c>
      <c r="E51" s="20">
        <v>10.5</v>
      </c>
      <c r="F51" s="20">
        <v>4</v>
      </c>
      <c r="G51" s="20">
        <v>7</v>
      </c>
      <c r="H51" s="20">
        <v>10.5</v>
      </c>
      <c r="I51" s="20">
        <v>6</v>
      </c>
      <c r="J51" s="20"/>
      <c r="K51" s="20"/>
      <c r="L51" s="20"/>
      <c r="M51" s="23">
        <v>9</v>
      </c>
      <c r="N51" s="22">
        <v>7.5</v>
      </c>
      <c r="O51" s="22">
        <v>10.5</v>
      </c>
      <c r="P51" s="22">
        <v>12</v>
      </c>
      <c r="Q51" s="22">
        <v>0</v>
      </c>
      <c r="R51" s="22">
        <v>9</v>
      </c>
      <c r="S51" s="22">
        <v>9</v>
      </c>
      <c r="T51" s="22">
        <v>6</v>
      </c>
      <c r="U51" s="22">
        <v>9</v>
      </c>
    </row>
    <row r="52" spans="2:21" x14ac:dyDescent="0.25">
      <c r="B52" s="20">
        <v>536</v>
      </c>
      <c r="C52" s="20">
        <v>4</v>
      </c>
      <c r="D52" s="20">
        <v>10.5</v>
      </c>
      <c r="E52" s="20">
        <v>12</v>
      </c>
      <c r="F52" s="20">
        <v>4</v>
      </c>
      <c r="G52" s="20">
        <v>7</v>
      </c>
      <c r="H52" s="20">
        <v>12</v>
      </c>
      <c r="I52" s="20">
        <v>8</v>
      </c>
      <c r="J52" s="20"/>
      <c r="K52" s="20"/>
      <c r="L52" s="20"/>
      <c r="M52" s="23">
        <v>6</v>
      </c>
      <c r="N52" s="22">
        <v>9</v>
      </c>
      <c r="O52" s="22">
        <v>12</v>
      </c>
      <c r="P52" s="22" t="s">
        <v>581</v>
      </c>
      <c r="Q52" s="22" t="s">
        <v>581</v>
      </c>
      <c r="R52" s="22">
        <v>9</v>
      </c>
      <c r="S52" s="22">
        <v>9</v>
      </c>
      <c r="T52" s="22">
        <v>8</v>
      </c>
      <c r="U52" s="22">
        <v>10.5</v>
      </c>
    </row>
    <row r="53" spans="2:21" x14ac:dyDescent="0.25">
      <c r="B53" s="20">
        <v>554</v>
      </c>
      <c r="C53" s="20">
        <v>4</v>
      </c>
      <c r="D53" s="20">
        <v>6</v>
      </c>
      <c r="E53" s="20">
        <v>7.5</v>
      </c>
      <c r="F53" s="20">
        <v>4</v>
      </c>
      <c r="G53" s="20">
        <v>6</v>
      </c>
      <c r="H53" s="20">
        <v>10.5</v>
      </c>
      <c r="I53" s="20">
        <v>8</v>
      </c>
      <c r="J53" s="20"/>
      <c r="K53" s="20"/>
      <c r="L53" s="20"/>
      <c r="M53" s="23">
        <v>6</v>
      </c>
      <c r="N53" s="22">
        <v>3</v>
      </c>
      <c r="O53" s="22">
        <v>10.5</v>
      </c>
      <c r="P53" s="22" t="s">
        <v>578</v>
      </c>
      <c r="Q53" s="22" t="s">
        <v>578</v>
      </c>
      <c r="R53" s="22">
        <v>3</v>
      </c>
      <c r="S53" s="22">
        <v>7.5</v>
      </c>
      <c r="T53" s="22">
        <v>7</v>
      </c>
      <c r="U53" s="22">
        <v>6</v>
      </c>
    </row>
    <row r="54" spans="2:21" x14ac:dyDescent="0.25">
      <c r="B54" s="20">
        <v>555</v>
      </c>
      <c r="C54" s="20">
        <v>4</v>
      </c>
      <c r="D54" s="20">
        <v>6</v>
      </c>
      <c r="E54" s="20">
        <v>9</v>
      </c>
      <c r="F54" s="20">
        <v>4</v>
      </c>
      <c r="G54" s="20">
        <v>7</v>
      </c>
      <c r="H54" s="20">
        <v>9</v>
      </c>
      <c r="I54" s="20">
        <v>4</v>
      </c>
      <c r="J54" s="20"/>
      <c r="K54" s="20"/>
      <c r="L54" s="20"/>
      <c r="M54" s="23">
        <v>6</v>
      </c>
      <c r="N54" s="22">
        <v>3</v>
      </c>
      <c r="O54" s="22">
        <v>10.5</v>
      </c>
      <c r="P54" s="22">
        <v>12</v>
      </c>
      <c r="Q54" s="22">
        <v>0</v>
      </c>
      <c r="R54" s="22">
        <v>3</v>
      </c>
      <c r="S54" s="22">
        <v>6</v>
      </c>
      <c r="T54" s="22">
        <v>6</v>
      </c>
      <c r="U54" s="22">
        <v>3</v>
      </c>
    </row>
    <row r="55" spans="2:21" x14ac:dyDescent="0.25">
      <c r="B55" s="20">
        <v>580</v>
      </c>
      <c r="C55" s="20">
        <v>4</v>
      </c>
      <c r="D55" s="20">
        <v>7.5</v>
      </c>
      <c r="E55" s="20">
        <v>12</v>
      </c>
      <c r="F55" s="20">
        <v>4</v>
      </c>
      <c r="G55" s="20">
        <v>8</v>
      </c>
      <c r="H55" s="20">
        <v>12</v>
      </c>
      <c r="I55" s="20">
        <v>8</v>
      </c>
      <c r="J55" s="20"/>
      <c r="K55" s="20"/>
      <c r="L55" s="20"/>
      <c r="M55" s="23">
        <v>10.5</v>
      </c>
      <c r="N55" s="22">
        <v>10.5</v>
      </c>
      <c r="O55" s="22">
        <v>12</v>
      </c>
      <c r="P55" s="22" t="s">
        <v>580</v>
      </c>
      <c r="Q55" s="22" t="s">
        <v>580</v>
      </c>
      <c r="R55" s="22">
        <v>12</v>
      </c>
      <c r="S55" s="22">
        <v>9</v>
      </c>
      <c r="T55" s="22">
        <v>6</v>
      </c>
      <c r="U55" s="22">
        <v>9</v>
      </c>
    </row>
    <row r="56" spans="2:21" x14ac:dyDescent="0.25">
      <c r="B56" s="20">
        <v>610</v>
      </c>
      <c r="C56" s="20">
        <v>4</v>
      </c>
      <c r="D56" s="20">
        <v>7.5</v>
      </c>
      <c r="E56" s="20">
        <v>12</v>
      </c>
      <c r="F56" s="20">
        <v>4</v>
      </c>
      <c r="G56" s="20">
        <v>5</v>
      </c>
      <c r="H56" s="20">
        <v>12</v>
      </c>
      <c r="I56" s="20">
        <v>6</v>
      </c>
      <c r="J56" s="20"/>
      <c r="K56" s="20"/>
      <c r="L56" s="20"/>
      <c r="M56" s="23">
        <v>6</v>
      </c>
      <c r="N56" s="22">
        <v>7.5</v>
      </c>
      <c r="O56" s="22">
        <v>10.5</v>
      </c>
      <c r="P56" s="22" t="s">
        <v>581</v>
      </c>
      <c r="Q56" s="22" t="s">
        <v>581</v>
      </c>
      <c r="R56" s="22">
        <v>6</v>
      </c>
      <c r="S56" s="22">
        <v>6</v>
      </c>
      <c r="T56" s="22">
        <v>7</v>
      </c>
      <c r="U56" s="22">
        <v>7.5</v>
      </c>
    </row>
    <row r="57" spans="2:21" x14ac:dyDescent="0.25">
      <c r="B57" s="20">
        <v>612</v>
      </c>
      <c r="C57" s="20">
        <v>4</v>
      </c>
      <c r="D57" s="20">
        <v>7.5</v>
      </c>
      <c r="E57" s="20">
        <v>10.5</v>
      </c>
      <c r="F57" s="20">
        <v>4</v>
      </c>
      <c r="G57" s="20">
        <v>6</v>
      </c>
      <c r="H57" s="20">
        <v>9</v>
      </c>
      <c r="I57" s="20">
        <v>5</v>
      </c>
      <c r="J57" s="20"/>
      <c r="K57" s="20"/>
      <c r="L57" s="20"/>
      <c r="M57" s="23">
        <v>6</v>
      </c>
      <c r="N57" s="22">
        <v>6</v>
      </c>
      <c r="O57" s="22">
        <v>12</v>
      </c>
      <c r="P57" s="22" t="s">
        <v>578</v>
      </c>
      <c r="Q57" s="22" t="s">
        <v>578</v>
      </c>
      <c r="R57" s="22">
        <v>6</v>
      </c>
      <c r="S57" s="22">
        <v>7.5</v>
      </c>
      <c r="T57" s="22">
        <v>8</v>
      </c>
      <c r="U57" s="22">
        <v>9</v>
      </c>
    </row>
    <row r="58" spans="2:21" x14ac:dyDescent="0.25">
      <c r="B58" s="20">
        <v>625</v>
      </c>
      <c r="C58" s="20">
        <v>4</v>
      </c>
      <c r="D58" s="20">
        <v>7.5</v>
      </c>
      <c r="E58" s="20">
        <v>9</v>
      </c>
      <c r="F58" s="20">
        <v>3</v>
      </c>
      <c r="G58" s="20">
        <v>7</v>
      </c>
      <c r="H58" s="20">
        <v>9</v>
      </c>
      <c r="I58" s="20">
        <v>5</v>
      </c>
      <c r="J58" s="20">
        <v>12</v>
      </c>
      <c r="K58" s="20"/>
      <c r="L58" s="20"/>
      <c r="M58" s="23">
        <v>6</v>
      </c>
      <c r="N58" s="22">
        <v>3</v>
      </c>
      <c r="O58" s="22"/>
      <c r="P58" s="22">
        <v>9</v>
      </c>
      <c r="Q58" s="22">
        <v>3</v>
      </c>
      <c r="R58" s="22">
        <v>3</v>
      </c>
      <c r="S58" s="22">
        <v>7.5</v>
      </c>
      <c r="T58" s="22">
        <v>8</v>
      </c>
      <c r="U58" s="22">
        <v>9</v>
      </c>
    </row>
    <row r="59" spans="2:21" x14ac:dyDescent="0.25">
      <c r="B59" s="20">
        <v>638</v>
      </c>
      <c r="C59" s="20">
        <v>4</v>
      </c>
      <c r="D59" s="20">
        <v>12</v>
      </c>
      <c r="E59" s="20">
        <v>12</v>
      </c>
      <c r="F59" s="20">
        <v>4</v>
      </c>
      <c r="G59" s="20">
        <v>8</v>
      </c>
      <c r="H59" s="20">
        <v>12</v>
      </c>
      <c r="I59" s="20">
        <v>7</v>
      </c>
      <c r="J59" s="20"/>
      <c r="K59" s="20"/>
      <c r="L59" s="20"/>
      <c r="M59" s="23">
        <v>10.5</v>
      </c>
      <c r="N59" s="22">
        <v>10.5</v>
      </c>
      <c r="O59" s="22">
        <v>12</v>
      </c>
      <c r="P59" s="22" t="s">
        <v>579</v>
      </c>
      <c r="Q59" s="22" t="s">
        <v>579</v>
      </c>
      <c r="R59" s="22">
        <v>12</v>
      </c>
      <c r="S59" s="22">
        <v>10.5</v>
      </c>
      <c r="T59" s="22">
        <v>8</v>
      </c>
      <c r="U59" s="22">
        <v>12</v>
      </c>
    </row>
    <row r="60" spans="2:21" x14ac:dyDescent="0.25">
      <c r="B60" s="20">
        <v>643</v>
      </c>
      <c r="C60" s="20">
        <v>4</v>
      </c>
      <c r="D60" s="20">
        <v>12</v>
      </c>
      <c r="E60" s="20">
        <v>12</v>
      </c>
      <c r="F60" s="20">
        <v>3</v>
      </c>
      <c r="G60" s="20">
        <v>7</v>
      </c>
      <c r="H60" s="20">
        <v>12</v>
      </c>
      <c r="I60" s="20">
        <v>7</v>
      </c>
      <c r="J60" s="20"/>
      <c r="K60" s="20"/>
      <c r="L60" s="20"/>
      <c r="M60" s="23">
        <v>10.5</v>
      </c>
      <c r="N60" s="22">
        <v>12</v>
      </c>
      <c r="O60" s="22">
        <v>12</v>
      </c>
      <c r="P60" s="22" t="s">
        <v>583</v>
      </c>
      <c r="Q60" s="22" t="s">
        <v>583</v>
      </c>
      <c r="R60" s="22">
        <v>12</v>
      </c>
      <c r="S60" s="22">
        <v>12</v>
      </c>
      <c r="T60" s="22">
        <v>8</v>
      </c>
      <c r="U60" s="22">
        <v>12</v>
      </c>
    </row>
    <row r="61" spans="2:21" x14ac:dyDescent="0.25">
      <c r="B61" s="20">
        <v>644</v>
      </c>
      <c r="C61" s="20">
        <v>4</v>
      </c>
      <c r="D61" s="20">
        <v>12</v>
      </c>
      <c r="E61" s="20">
        <v>12</v>
      </c>
      <c r="F61" s="20">
        <v>4</v>
      </c>
      <c r="G61" s="20">
        <v>7</v>
      </c>
      <c r="H61" s="20">
        <v>10.5</v>
      </c>
      <c r="I61" s="20">
        <v>7</v>
      </c>
      <c r="J61" s="20"/>
      <c r="K61" s="20"/>
      <c r="L61" s="20"/>
      <c r="M61" s="23">
        <v>10.5</v>
      </c>
      <c r="N61" s="22">
        <v>10.5</v>
      </c>
      <c r="O61" s="22">
        <v>12</v>
      </c>
      <c r="P61" s="22" t="s">
        <v>579</v>
      </c>
      <c r="Q61" s="22" t="s">
        <v>579</v>
      </c>
      <c r="R61" s="22">
        <v>9</v>
      </c>
      <c r="S61" s="22">
        <v>12</v>
      </c>
      <c r="T61" s="22">
        <v>8</v>
      </c>
      <c r="U61" s="22">
        <v>12</v>
      </c>
    </row>
    <row r="62" spans="2:21" x14ac:dyDescent="0.25">
      <c r="B62" s="20">
        <v>658</v>
      </c>
      <c r="C62" s="20">
        <v>4</v>
      </c>
      <c r="D62" s="20">
        <v>9</v>
      </c>
      <c r="E62" s="20">
        <v>10.5</v>
      </c>
      <c r="F62" s="20">
        <v>4</v>
      </c>
      <c r="G62" s="20">
        <v>6</v>
      </c>
      <c r="H62" s="20">
        <v>9</v>
      </c>
      <c r="I62" s="20">
        <v>7</v>
      </c>
      <c r="J62" s="20"/>
      <c r="K62" s="20"/>
      <c r="L62" s="20"/>
      <c r="M62" s="23">
        <v>9</v>
      </c>
      <c r="N62" s="22">
        <v>9</v>
      </c>
      <c r="O62" s="22">
        <v>10.5</v>
      </c>
      <c r="P62" s="22" t="s">
        <v>579</v>
      </c>
      <c r="Q62" s="22" t="s">
        <v>579</v>
      </c>
      <c r="R62" s="22">
        <v>12</v>
      </c>
      <c r="S62" s="22">
        <v>7.5</v>
      </c>
      <c r="T62" s="22">
        <v>8</v>
      </c>
      <c r="U62" s="22">
        <v>9</v>
      </c>
    </row>
    <row r="63" spans="2:21" x14ac:dyDescent="0.25">
      <c r="B63" s="20">
        <v>676</v>
      </c>
      <c r="C63" s="20">
        <v>4</v>
      </c>
      <c r="D63" s="20">
        <v>6</v>
      </c>
      <c r="E63" s="20">
        <v>6</v>
      </c>
      <c r="F63" s="20">
        <v>4</v>
      </c>
      <c r="G63" s="20">
        <v>7</v>
      </c>
      <c r="H63" s="20">
        <v>12</v>
      </c>
      <c r="I63" s="20">
        <v>5</v>
      </c>
      <c r="J63" s="20"/>
      <c r="K63" s="20"/>
      <c r="L63" s="20"/>
      <c r="M63" s="23">
        <v>7.5</v>
      </c>
      <c r="N63" s="22">
        <v>3</v>
      </c>
      <c r="O63" s="22">
        <v>10.5</v>
      </c>
      <c r="P63" s="22">
        <v>10.5</v>
      </c>
      <c r="Q63" s="22">
        <v>0</v>
      </c>
      <c r="R63" s="22">
        <v>9</v>
      </c>
      <c r="S63" s="22">
        <v>7.5</v>
      </c>
      <c r="T63" s="22">
        <v>8</v>
      </c>
      <c r="U63" s="22">
        <v>6</v>
      </c>
    </row>
    <row r="64" spans="2:21" x14ac:dyDescent="0.25">
      <c r="B64" s="20">
        <v>679</v>
      </c>
      <c r="C64" s="20">
        <v>4</v>
      </c>
      <c r="D64" s="20">
        <v>12</v>
      </c>
      <c r="E64" s="20">
        <v>10.5</v>
      </c>
      <c r="F64" s="20">
        <v>3</v>
      </c>
      <c r="G64" s="20">
        <v>7</v>
      </c>
      <c r="H64" s="20">
        <v>12</v>
      </c>
      <c r="I64" s="20">
        <v>7</v>
      </c>
      <c r="J64" s="20"/>
      <c r="K64" s="20"/>
      <c r="L64" s="20"/>
      <c r="M64" s="23">
        <v>10.5</v>
      </c>
      <c r="N64" s="22">
        <v>10.5</v>
      </c>
      <c r="O64" s="22">
        <v>10.5</v>
      </c>
      <c r="P64" s="22" t="s">
        <v>583</v>
      </c>
      <c r="Q64" s="22" t="s">
        <v>583</v>
      </c>
      <c r="R64" s="22">
        <v>10.5</v>
      </c>
      <c r="S64" s="22">
        <v>12</v>
      </c>
      <c r="T64" s="22">
        <v>6</v>
      </c>
      <c r="U64" s="22">
        <v>12</v>
      </c>
    </row>
    <row r="65" spans="2:21" x14ac:dyDescent="0.25">
      <c r="B65" s="20">
        <v>701</v>
      </c>
      <c r="C65" s="20">
        <v>4</v>
      </c>
      <c r="D65" s="20">
        <v>9</v>
      </c>
      <c r="E65" s="20">
        <v>10.5</v>
      </c>
      <c r="F65" s="20">
        <v>4</v>
      </c>
      <c r="G65" s="20">
        <v>7</v>
      </c>
      <c r="H65" s="20">
        <v>12</v>
      </c>
      <c r="I65" s="20">
        <v>5</v>
      </c>
      <c r="J65" s="20"/>
      <c r="K65" s="20"/>
      <c r="L65" s="20"/>
      <c r="M65" s="23">
        <v>6</v>
      </c>
      <c r="N65" s="22">
        <v>9</v>
      </c>
      <c r="O65" s="22">
        <v>10.5</v>
      </c>
      <c r="P65" s="22" t="s">
        <v>580</v>
      </c>
      <c r="Q65" s="22" t="s">
        <v>580</v>
      </c>
      <c r="R65" s="22">
        <v>6</v>
      </c>
      <c r="S65" s="22">
        <v>7.5</v>
      </c>
      <c r="T65" s="22">
        <v>8</v>
      </c>
      <c r="U65" s="22">
        <v>10.5</v>
      </c>
    </row>
    <row r="66" spans="2:21" x14ac:dyDescent="0.25">
      <c r="B66" s="20">
        <v>707</v>
      </c>
      <c r="C66" s="20">
        <v>4</v>
      </c>
      <c r="D66" s="20">
        <v>12</v>
      </c>
      <c r="E66" s="20">
        <v>10.5</v>
      </c>
      <c r="F66" s="20">
        <v>4</v>
      </c>
      <c r="G66" s="20">
        <v>7</v>
      </c>
      <c r="H66" s="20">
        <v>12</v>
      </c>
      <c r="I66" s="20">
        <v>7</v>
      </c>
      <c r="J66" s="20"/>
      <c r="K66" s="20"/>
      <c r="L66" s="20"/>
      <c r="M66" s="23">
        <v>9</v>
      </c>
      <c r="N66" s="22">
        <v>6</v>
      </c>
      <c r="O66" s="22">
        <v>10.5</v>
      </c>
      <c r="P66" s="22">
        <v>12</v>
      </c>
      <c r="Q66" s="22">
        <v>0</v>
      </c>
      <c r="R66" s="22">
        <v>6</v>
      </c>
      <c r="S66" s="22">
        <v>7.5</v>
      </c>
      <c r="T66" s="22">
        <v>8</v>
      </c>
      <c r="U66" s="22">
        <v>10.5</v>
      </c>
    </row>
    <row r="67" spans="2:21" x14ac:dyDescent="0.25">
      <c r="B67" s="20">
        <v>713</v>
      </c>
      <c r="C67" s="20">
        <v>4</v>
      </c>
      <c r="D67" s="20">
        <v>9</v>
      </c>
      <c r="E67" s="20">
        <v>12</v>
      </c>
      <c r="F67" s="20">
        <v>4</v>
      </c>
      <c r="G67" s="20">
        <v>8</v>
      </c>
      <c r="H67" s="20">
        <v>12</v>
      </c>
      <c r="I67" s="20">
        <v>8</v>
      </c>
      <c r="J67" s="20"/>
      <c r="K67" s="20"/>
      <c r="L67" s="20"/>
      <c r="M67" s="23">
        <v>10.5</v>
      </c>
      <c r="N67" s="22">
        <v>7.5</v>
      </c>
      <c r="O67" s="22">
        <v>12</v>
      </c>
      <c r="P67" s="22" t="s">
        <v>580</v>
      </c>
      <c r="Q67" s="22" t="s">
        <v>580</v>
      </c>
      <c r="R67" s="22">
        <v>9</v>
      </c>
      <c r="S67" s="22">
        <v>7.5</v>
      </c>
      <c r="T67" s="22">
        <v>8</v>
      </c>
      <c r="U67" s="22">
        <v>9</v>
      </c>
    </row>
    <row r="68" spans="2:21" x14ac:dyDescent="0.25">
      <c r="B68" s="20">
        <v>723</v>
      </c>
      <c r="C68" s="20">
        <v>4</v>
      </c>
      <c r="D68" s="20">
        <v>12</v>
      </c>
      <c r="E68" s="20">
        <v>12</v>
      </c>
      <c r="F68" s="20">
        <v>4</v>
      </c>
      <c r="G68" s="20">
        <v>8</v>
      </c>
      <c r="H68" s="20">
        <v>12</v>
      </c>
      <c r="I68" s="20">
        <v>8</v>
      </c>
      <c r="J68" s="20"/>
      <c r="K68" s="20"/>
      <c r="L68" s="20"/>
      <c r="M68" s="23">
        <v>10.5</v>
      </c>
      <c r="N68" s="22">
        <v>12</v>
      </c>
      <c r="O68" s="22">
        <v>12</v>
      </c>
      <c r="P68" s="22" t="s">
        <v>582</v>
      </c>
      <c r="Q68" s="22" t="s">
        <v>582</v>
      </c>
      <c r="R68" s="22">
        <v>12</v>
      </c>
      <c r="S68" s="22">
        <v>10.5</v>
      </c>
      <c r="T68" s="22">
        <v>8</v>
      </c>
      <c r="U68" s="22">
        <v>12</v>
      </c>
    </row>
    <row r="69" spans="2:21" x14ac:dyDescent="0.25">
      <c r="B69" s="20">
        <v>740</v>
      </c>
      <c r="C69" s="20">
        <v>4</v>
      </c>
      <c r="D69" s="20">
        <v>7.5</v>
      </c>
      <c r="E69" s="20">
        <v>12</v>
      </c>
      <c r="F69" s="20">
        <v>4</v>
      </c>
      <c r="G69" s="20">
        <v>8</v>
      </c>
      <c r="H69" s="20">
        <v>12</v>
      </c>
      <c r="I69" s="20">
        <v>6</v>
      </c>
      <c r="J69" s="20"/>
      <c r="K69" s="20"/>
      <c r="L69" s="20"/>
      <c r="M69" s="23">
        <v>6</v>
      </c>
      <c r="N69" s="22">
        <v>7.5</v>
      </c>
      <c r="O69" s="22">
        <v>10.5</v>
      </c>
      <c r="P69" s="22" t="s">
        <v>580</v>
      </c>
      <c r="Q69" s="22" t="s">
        <v>580</v>
      </c>
      <c r="R69" s="22">
        <v>9</v>
      </c>
      <c r="S69" s="22">
        <v>7.5</v>
      </c>
      <c r="T69" s="22">
        <v>8</v>
      </c>
      <c r="U69" s="22">
        <v>12</v>
      </c>
    </row>
    <row r="70" spans="2:21" x14ac:dyDescent="0.25">
      <c r="B70" s="20">
        <v>754</v>
      </c>
      <c r="C70" s="20">
        <v>4</v>
      </c>
      <c r="D70" s="20">
        <v>7.5</v>
      </c>
      <c r="E70" s="20">
        <v>12</v>
      </c>
      <c r="F70" s="20">
        <v>4</v>
      </c>
      <c r="G70" s="20">
        <v>8</v>
      </c>
      <c r="H70" s="20">
        <v>12</v>
      </c>
      <c r="I70" s="20">
        <v>5</v>
      </c>
      <c r="J70" s="20"/>
      <c r="K70" s="20"/>
      <c r="L70" s="20"/>
      <c r="M70" s="23">
        <v>10.5</v>
      </c>
      <c r="N70" s="22">
        <v>9</v>
      </c>
      <c r="O70" s="22">
        <v>10.5</v>
      </c>
      <c r="P70" s="22">
        <v>12</v>
      </c>
      <c r="Q70" s="22">
        <v>0</v>
      </c>
      <c r="R70" s="22">
        <v>12</v>
      </c>
      <c r="S70" s="22">
        <v>9</v>
      </c>
      <c r="T70" s="22">
        <v>7</v>
      </c>
      <c r="U70" s="22">
        <v>9</v>
      </c>
    </row>
    <row r="71" spans="2:21" x14ac:dyDescent="0.25">
      <c r="B71" s="20">
        <v>763</v>
      </c>
      <c r="C71" s="20">
        <v>4</v>
      </c>
      <c r="D71" s="20">
        <v>9</v>
      </c>
      <c r="E71" s="20">
        <v>9</v>
      </c>
      <c r="F71" s="20">
        <v>4</v>
      </c>
      <c r="G71" s="20">
        <v>6</v>
      </c>
      <c r="H71" s="20">
        <v>12</v>
      </c>
      <c r="I71" s="20">
        <v>7</v>
      </c>
      <c r="J71" s="20">
        <v>9</v>
      </c>
      <c r="K71" s="20"/>
      <c r="L71" s="20"/>
      <c r="M71" s="23">
        <v>7.5</v>
      </c>
      <c r="N71" s="22">
        <v>7.5</v>
      </c>
      <c r="O71" s="22"/>
      <c r="P71" s="22">
        <v>12</v>
      </c>
      <c r="Q71" s="22">
        <v>7.5</v>
      </c>
      <c r="R71" s="22">
        <v>10.5</v>
      </c>
      <c r="S71" s="22">
        <v>7.5</v>
      </c>
      <c r="T71" s="22">
        <v>7</v>
      </c>
      <c r="U71" s="22">
        <v>12</v>
      </c>
    </row>
    <row r="72" spans="2:21" x14ac:dyDescent="0.25">
      <c r="B72" s="20">
        <v>769</v>
      </c>
      <c r="C72" s="20">
        <v>4</v>
      </c>
      <c r="D72" s="20">
        <v>10.5</v>
      </c>
      <c r="E72" s="20">
        <v>10.5</v>
      </c>
      <c r="F72" s="20">
        <v>3</v>
      </c>
      <c r="G72" s="20">
        <v>8</v>
      </c>
      <c r="H72" s="20">
        <v>12</v>
      </c>
      <c r="I72" s="20">
        <v>8</v>
      </c>
      <c r="J72" s="20"/>
      <c r="K72" s="20"/>
      <c r="L72" s="20"/>
      <c r="M72" s="23">
        <v>9</v>
      </c>
      <c r="N72" s="22">
        <v>12</v>
      </c>
      <c r="O72" s="22">
        <v>12</v>
      </c>
      <c r="P72" s="22">
        <v>12</v>
      </c>
      <c r="Q72" s="22">
        <v>0</v>
      </c>
      <c r="R72" s="22">
        <v>12</v>
      </c>
      <c r="S72" s="22">
        <v>12</v>
      </c>
      <c r="T72" s="22">
        <v>8</v>
      </c>
      <c r="U72" s="22">
        <v>12</v>
      </c>
    </row>
    <row r="73" spans="2:21" x14ac:dyDescent="0.25">
      <c r="B73" s="20">
        <v>770</v>
      </c>
      <c r="C73" s="20">
        <v>4</v>
      </c>
      <c r="D73" s="20">
        <v>12</v>
      </c>
      <c r="E73" s="20">
        <v>10.5</v>
      </c>
      <c r="F73" s="20">
        <v>4</v>
      </c>
      <c r="G73" s="20">
        <v>7</v>
      </c>
      <c r="H73" s="20">
        <v>12</v>
      </c>
      <c r="I73" s="20">
        <v>7</v>
      </c>
      <c r="J73" s="20"/>
      <c r="K73" s="20"/>
      <c r="L73" s="20"/>
      <c r="M73" s="23">
        <v>10.5</v>
      </c>
      <c r="N73" s="22">
        <v>9</v>
      </c>
      <c r="O73" s="22">
        <v>12</v>
      </c>
      <c r="P73" s="22">
        <v>12</v>
      </c>
      <c r="Q73" s="22">
        <v>0</v>
      </c>
      <c r="R73" s="22">
        <v>12</v>
      </c>
      <c r="S73" s="22">
        <v>10.5</v>
      </c>
      <c r="T73" s="22">
        <v>8</v>
      </c>
      <c r="U73" s="22">
        <v>12</v>
      </c>
    </row>
    <row r="74" spans="2:21" x14ac:dyDescent="0.25">
      <c r="B74" s="20">
        <v>773</v>
      </c>
      <c r="C74" s="20">
        <v>4</v>
      </c>
      <c r="D74" s="20">
        <v>9</v>
      </c>
      <c r="E74" s="20">
        <v>12</v>
      </c>
      <c r="F74" s="20">
        <v>4</v>
      </c>
      <c r="G74" s="20">
        <v>7</v>
      </c>
      <c r="H74" s="20">
        <v>12</v>
      </c>
      <c r="I74" s="20">
        <v>5</v>
      </c>
      <c r="J74" s="20"/>
      <c r="K74" s="20"/>
      <c r="L74" s="20"/>
      <c r="M74" s="23">
        <v>7.5</v>
      </c>
      <c r="N74" s="22">
        <v>7.5</v>
      </c>
      <c r="O74" s="22">
        <v>10.5</v>
      </c>
      <c r="P74" s="22" t="s">
        <v>578</v>
      </c>
      <c r="Q74" s="22" t="s">
        <v>578</v>
      </c>
      <c r="R74" s="22">
        <v>7.5</v>
      </c>
      <c r="S74" s="22">
        <v>9</v>
      </c>
      <c r="T74" s="22">
        <v>7</v>
      </c>
      <c r="U74" s="22">
        <v>10.5</v>
      </c>
    </row>
    <row r="75" spans="2:21" x14ac:dyDescent="0.25">
      <c r="B75" s="20">
        <v>783</v>
      </c>
      <c r="C75" s="20">
        <v>4</v>
      </c>
      <c r="D75" s="20">
        <v>7.5</v>
      </c>
      <c r="E75" s="20">
        <v>10.5</v>
      </c>
      <c r="F75" s="20">
        <v>3</v>
      </c>
      <c r="G75" s="20">
        <v>7</v>
      </c>
      <c r="H75" s="20">
        <v>10.5</v>
      </c>
      <c r="I75" s="20">
        <v>7</v>
      </c>
      <c r="J75" s="20"/>
      <c r="K75" s="20"/>
      <c r="L75" s="20"/>
      <c r="M75" s="23">
        <v>6</v>
      </c>
      <c r="N75" s="22">
        <v>7.5</v>
      </c>
      <c r="O75" s="22">
        <v>12</v>
      </c>
      <c r="P75" s="22" t="s">
        <v>578</v>
      </c>
      <c r="Q75" s="22" t="s">
        <v>578</v>
      </c>
      <c r="R75" s="22">
        <v>7.5</v>
      </c>
      <c r="S75" s="22">
        <v>7.5</v>
      </c>
      <c r="T75" s="22">
        <v>8</v>
      </c>
      <c r="U75" s="22">
        <v>12</v>
      </c>
    </row>
    <row r="76" spans="2:21" x14ac:dyDescent="0.25">
      <c r="B76" s="20">
        <v>796</v>
      </c>
      <c r="C76" s="20">
        <v>4</v>
      </c>
      <c r="D76" s="29">
        <v>6.5</v>
      </c>
      <c r="E76" s="20">
        <v>7.5</v>
      </c>
      <c r="F76" s="20">
        <v>3</v>
      </c>
      <c r="G76" s="20">
        <v>6</v>
      </c>
      <c r="H76" s="20">
        <v>12</v>
      </c>
      <c r="I76" s="20">
        <v>5</v>
      </c>
      <c r="J76" s="20"/>
      <c r="K76" s="20"/>
      <c r="L76" s="20"/>
      <c r="M76" s="23">
        <v>6</v>
      </c>
      <c r="N76" s="22">
        <v>3</v>
      </c>
      <c r="O76" s="22">
        <v>10.5</v>
      </c>
      <c r="P76" s="22" t="s">
        <v>578</v>
      </c>
      <c r="Q76" s="22" t="s">
        <v>578</v>
      </c>
      <c r="R76" s="22">
        <v>6</v>
      </c>
      <c r="S76" s="22">
        <v>6</v>
      </c>
      <c r="T76" s="22">
        <v>6</v>
      </c>
      <c r="U76" s="22">
        <v>7.5</v>
      </c>
    </row>
    <row r="77" spans="2:21" x14ac:dyDescent="0.25">
      <c r="B77" s="20">
        <v>807</v>
      </c>
      <c r="C77" s="20">
        <v>4</v>
      </c>
      <c r="D77" s="20">
        <v>12</v>
      </c>
      <c r="E77" s="20">
        <v>10.5</v>
      </c>
      <c r="F77" s="20">
        <v>4</v>
      </c>
      <c r="G77" s="20">
        <v>8</v>
      </c>
      <c r="H77" s="20">
        <v>12</v>
      </c>
      <c r="I77" s="20">
        <v>8</v>
      </c>
      <c r="J77" s="20"/>
      <c r="K77" s="20"/>
      <c r="L77" s="20"/>
      <c r="M77" s="23">
        <v>9</v>
      </c>
      <c r="N77" s="22">
        <v>10.5</v>
      </c>
      <c r="O77" s="22">
        <v>10.5</v>
      </c>
      <c r="P77" s="22" t="s">
        <v>579</v>
      </c>
      <c r="Q77" s="22" t="s">
        <v>579</v>
      </c>
      <c r="R77" s="22">
        <v>12</v>
      </c>
      <c r="S77" s="22">
        <v>10.5</v>
      </c>
      <c r="T77" s="22">
        <v>8</v>
      </c>
      <c r="U77" s="22">
        <v>10.5</v>
      </c>
    </row>
    <row r="78" spans="2:21" x14ac:dyDescent="0.25">
      <c r="B78" s="20">
        <v>812</v>
      </c>
      <c r="C78" s="20">
        <v>4</v>
      </c>
      <c r="D78" s="20">
        <v>7.5</v>
      </c>
      <c r="E78" s="20">
        <v>9</v>
      </c>
      <c r="F78" s="20">
        <v>4</v>
      </c>
      <c r="G78" s="20">
        <v>7</v>
      </c>
      <c r="H78" s="20">
        <v>10.5</v>
      </c>
      <c r="I78" s="20">
        <v>6</v>
      </c>
      <c r="J78" s="20"/>
      <c r="K78" s="20"/>
      <c r="L78" s="20"/>
      <c r="M78" s="23">
        <v>7.5</v>
      </c>
      <c r="N78" s="22">
        <v>7.5</v>
      </c>
      <c r="O78" s="22">
        <v>9</v>
      </c>
      <c r="P78" s="22" t="s">
        <v>580</v>
      </c>
      <c r="Q78" s="22" t="s">
        <v>580</v>
      </c>
      <c r="R78" s="22">
        <v>6</v>
      </c>
      <c r="S78" s="22">
        <v>9</v>
      </c>
      <c r="T78" s="22">
        <v>7</v>
      </c>
      <c r="U78" s="22">
        <v>12</v>
      </c>
    </row>
    <row r="79" spans="2:21" x14ac:dyDescent="0.25">
      <c r="B79" s="20">
        <v>830</v>
      </c>
      <c r="C79" s="20">
        <v>4</v>
      </c>
      <c r="D79" s="20">
        <v>6</v>
      </c>
      <c r="E79" s="20">
        <v>10.5</v>
      </c>
      <c r="F79" s="20">
        <v>4</v>
      </c>
      <c r="G79" s="20">
        <v>7</v>
      </c>
      <c r="H79" s="20">
        <v>12</v>
      </c>
      <c r="I79" s="20">
        <v>4</v>
      </c>
      <c r="J79" s="20"/>
      <c r="K79" s="20"/>
      <c r="L79" s="20"/>
      <c r="M79" s="23">
        <v>7.5</v>
      </c>
      <c r="N79" s="22">
        <v>6</v>
      </c>
      <c r="O79" s="22">
        <v>10.5</v>
      </c>
      <c r="P79" s="22" t="s">
        <v>578</v>
      </c>
      <c r="Q79" s="22" t="s">
        <v>578</v>
      </c>
      <c r="R79" s="22">
        <v>6</v>
      </c>
      <c r="S79" s="22">
        <v>6</v>
      </c>
      <c r="T79" s="22">
        <v>6</v>
      </c>
      <c r="U79" s="22">
        <v>7.5</v>
      </c>
    </row>
    <row r="80" spans="2:21" x14ac:dyDescent="0.25">
      <c r="B80" s="20">
        <v>831</v>
      </c>
      <c r="C80" s="20">
        <v>4</v>
      </c>
      <c r="D80" s="20">
        <v>7.5</v>
      </c>
      <c r="E80" s="20">
        <v>10.5</v>
      </c>
      <c r="F80" s="20">
        <v>4</v>
      </c>
      <c r="G80" s="20">
        <v>7</v>
      </c>
      <c r="H80" s="20">
        <v>12</v>
      </c>
      <c r="I80" s="20">
        <v>5</v>
      </c>
      <c r="J80" s="20">
        <v>12</v>
      </c>
      <c r="K80" s="20"/>
      <c r="L80" s="20"/>
      <c r="M80" s="23">
        <v>7.5</v>
      </c>
      <c r="N80" s="22">
        <v>6</v>
      </c>
      <c r="O80" s="22"/>
      <c r="P80" s="22">
        <v>12</v>
      </c>
      <c r="Q80" s="22">
        <v>7.5</v>
      </c>
      <c r="R80" s="22">
        <v>7.5</v>
      </c>
      <c r="S80" s="22">
        <v>9</v>
      </c>
      <c r="T80" s="22">
        <v>7</v>
      </c>
      <c r="U80" s="22">
        <v>10.5</v>
      </c>
    </row>
    <row r="81" spans="2:21" x14ac:dyDescent="0.25">
      <c r="B81" s="20">
        <v>833</v>
      </c>
      <c r="C81" s="20">
        <v>3</v>
      </c>
      <c r="D81" s="20">
        <v>6</v>
      </c>
      <c r="E81" s="20">
        <v>9</v>
      </c>
      <c r="F81" s="20">
        <v>4</v>
      </c>
      <c r="G81" s="20">
        <v>7</v>
      </c>
      <c r="H81" s="20">
        <v>10.5</v>
      </c>
      <c r="I81" s="20">
        <v>6</v>
      </c>
      <c r="J81" s="20"/>
      <c r="K81" s="20"/>
      <c r="L81" s="20"/>
      <c r="M81" s="23">
        <v>6</v>
      </c>
      <c r="N81" s="22">
        <v>7.5</v>
      </c>
      <c r="O81" s="22">
        <v>10.5</v>
      </c>
      <c r="P81" s="22">
        <v>12</v>
      </c>
      <c r="Q81" s="22">
        <v>0</v>
      </c>
      <c r="R81" s="22">
        <v>7.5</v>
      </c>
      <c r="S81" s="22">
        <v>7.5</v>
      </c>
      <c r="T81" s="22">
        <v>7</v>
      </c>
      <c r="U81" s="22">
        <v>10.5</v>
      </c>
    </row>
    <row r="82" spans="2:21" x14ac:dyDescent="0.25">
      <c r="B82" s="20">
        <v>841</v>
      </c>
      <c r="C82" s="20">
        <v>4</v>
      </c>
      <c r="D82" s="20">
        <v>12</v>
      </c>
      <c r="E82" s="20">
        <v>12</v>
      </c>
      <c r="F82" s="20">
        <v>4</v>
      </c>
      <c r="G82" s="20">
        <v>6</v>
      </c>
      <c r="H82" s="20">
        <v>12</v>
      </c>
      <c r="I82" s="20">
        <v>6</v>
      </c>
      <c r="J82" s="20"/>
      <c r="K82" s="20"/>
      <c r="L82" s="20"/>
      <c r="M82" s="23">
        <v>10.5</v>
      </c>
      <c r="N82" s="22">
        <v>9</v>
      </c>
      <c r="O82" s="22">
        <v>12</v>
      </c>
      <c r="P82" s="22">
        <v>12</v>
      </c>
      <c r="Q82" s="22">
        <v>0</v>
      </c>
      <c r="R82" s="22">
        <v>12</v>
      </c>
      <c r="S82" s="22">
        <v>7.5</v>
      </c>
      <c r="T82" s="22">
        <v>8</v>
      </c>
      <c r="U82" s="22">
        <v>10.5</v>
      </c>
    </row>
    <row r="83" spans="2:21" x14ac:dyDescent="0.25">
      <c r="B83" s="20">
        <v>854</v>
      </c>
      <c r="C83" s="20">
        <v>4</v>
      </c>
      <c r="D83" s="20">
        <v>9</v>
      </c>
      <c r="E83" s="20">
        <v>6</v>
      </c>
      <c r="F83" s="20">
        <v>3</v>
      </c>
      <c r="G83" s="20">
        <v>7</v>
      </c>
      <c r="H83" s="20">
        <v>10.5</v>
      </c>
      <c r="I83" s="20">
        <v>2</v>
      </c>
      <c r="J83" s="20"/>
      <c r="K83" s="20"/>
      <c r="L83" s="20"/>
      <c r="M83" s="23">
        <v>10.5</v>
      </c>
      <c r="N83" s="22">
        <v>7.5</v>
      </c>
      <c r="O83" s="22">
        <v>10.5</v>
      </c>
      <c r="P83" s="22">
        <v>10.5</v>
      </c>
      <c r="Q83" s="22">
        <v>0</v>
      </c>
      <c r="R83" s="22">
        <v>3</v>
      </c>
      <c r="S83" s="22">
        <v>9</v>
      </c>
      <c r="T83" s="22">
        <v>8</v>
      </c>
      <c r="U83" s="22">
        <v>9</v>
      </c>
    </row>
    <row r="84" spans="2:21" x14ac:dyDescent="0.25">
      <c r="B84" s="20">
        <v>855</v>
      </c>
      <c r="C84" s="20">
        <v>4</v>
      </c>
      <c r="D84" s="20">
        <v>10.5</v>
      </c>
      <c r="E84" s="20">
        <v>10.5</v>
      </c>
      <c r="F84" s="20">
        <v>4</v>
      </c>
      <c r="G84" s="20">
        <v>7</v>
      </c>
      <c r="H84" s="20">
        <v>12</v>
      </c>
      <c r="I84" s="20">
        <v>6</v>
      </c>
      <c r="J84" s="20"/>
      <c r="K84" s="20"/>
      <c r="L84" s="20"/>
      <c r="M84" s="23">
        <v>10.5</v>
      </c>
      <c r="N84" s="22">
        <v>6</v>
      </c>
      <c r="O84" s="22">
        <v>12</v>
      </c>
      <c r="P84" s="22">
        <v>10.5</v>
      </c>
      <c r="Q84" s="22">
        <v>0</v>
      </c>
      <c r="R84" s="22">
        <v>6</v>
      </c>
      <c r="S84" s="22">
        <v>10.5</v>
      </c>
      <c r="T84" s="22">
        <v>7</v>
      </c>
      <c r="U84" s="22">
        <v>10.5</v>
      </c>
    </row>
    <row r="85" spans="2:21" x14ac:dyDescent="0.25">
      <c r="B85" s="20">
        <v>856</v>
      </c>
      <c r="C85" s="20">
        <v>4</v>
      </c>
      <c r="D85" s="20">
        <v>7.5</v>
      </c>
      <c r="E85" s="20">
        <v>12</v>
      </c>
      <c r="F85" s="20">
        <v>4</v>
      </c>
      <c r="G85" s="20">
        <v>7</v>
      </c>
      <c r="H85" s="20">
        <v>12</v>
      </c>
      <c r="I85" s="20">
        <v>6</v>
      </c>
      <c r="J85" s="20"/>
      <c r="K85" s="20"/>
      <c r="L85" s="20"/>
      <c r="M85" s="23">
        <v>7.5</v>
      </c>
      <c r="N85" s="22">
        <v>9</v>
      </c>
      <c r="O85" s="22">
        <v>12</v>
      </c>
      <c r="P85" s="22" t="s">
        <v>581</v>
      </c>
      <c r="Q85" s="22" t="s">
        <v>581</v>
      </c>
      <c r="R85" s="22">
        <v>7.5</v>
      </c>
      <c r="S85" s="22">
        <v>9</v>
      </c>
      <c r="T85" s="22">
        <v>8</v>
      </c>
      <c r="U85" s="22">
        <v>6</v>
      </c>
    </row>
    <row r="86" spans="2:21" x14ac:dyDescent="0.25">
      <c r="B86" s="20">
        <v>863</v>
      </c>
      <c r="C86" s="20">
        <v>4</v>
      </c>
      <c r="D86" s="20">
        <v>12</v>
      </c>
      <c r="E86" s="20">
        <v>12</v>
      </c>
      <c r="F86" s="20">
        <v>3</v>
      </c>
      <c r="G86" s="20">
        <v>8</v>
      </c>
      <c r="H86" s="20">
        <v>12</v>
      </c>
      <c r="I86" s="20">
        <v>7</v>
      </c>
      <c r="J86" s="20"/>
      <c r="K86" s="20"/>
      <c r="L86" s="20"/>
      <c r="M86" s="23">
        <v>10.5</v>
      </c>
      <c r="N86" s="22">
        <v>10.5</v>
      </c>
      <c r="O86" s="22">
        <v>12</v>
      </c>
      <c r="P86" s="22">
        <v>12</v>
      </c>
      <c r="Q86" s="22">
        <v>0</v>
      </c>
      <c r="R86" s="22">
        <v>12</v>
      </c>
      <c r="S86" s="22">
        <v>10.5</v>
      </c>
      <c r="T86" s="22">
        <v>8</v>
      </c>
      <c r="U86" s="22">
        <v>12</v>
      </c>
    </row>
    <row r="87" spans="2:21" x14ac:dyDescent="0.25">
      <c r="B87" s="20">
        <v>874</v>
      </c>
      <c r="C87" s="20">
        <v>4</v>
      </c>
      <c r="D87" s="20">
        <v>12</v>
      </c>
      <c r="E87" s="20">
        <v>10.5</v>
      </c>
      <c r="F87" s="20">
        <v>3</v>
      </c>
      <c r="G87" s="20">
        <v>7</v>
      </c>
      <c r="H87" s="20">
        <v>12</v>
      </c>
      <c r="I87" s="20">
        <v>5</v>
      </c>
      <c r="J87" s="20"/>
      <c r="K87" s="20"/>
      <c r="L87" s="20"/>
      <c r="M87" s="23">
        <v>10.5</v>
      </c>
      <c r="N87" s="22">
        <v>7.5</v>
      </c>
      <c r="O87" s="22">
        <v>10.5</v>
      </c>
      <c r="P87" s="22">
        <v>12</v>
      </c>
      <c r="Q87" s="22">
        <v>0</v>
      </c>
      <c r="R87" s="22">
        <v>9</v>
      </c>
      <c r="S87" s="22">
        <v>7.5</v>
      </c>
      <c r="T87" s="22">
        <v>8</v>
      </c>
      <c r="U87" s="22">
        <v>10.5</v>
      </c>
    </row>
    <row r="88" spans="2:21" x14ac:dyDescent="0.25">
      <c r="B88" s="20">
        <v>879</v>
      </c>
      <c r="C88" s="20">
        <v>4</v>
      </c>
      <c r="D88" s="20">
        <v>10.5</v>
      </c>
      <c r="E88" s="20">
        <v>12</v>
      </c>
      <c r="F88" s="20">
        <v>3</v>
      </c>
      <c r="G88" s="20">
        <v>6</v>
      </c>
      <c r="H88" s="20">
        <v>12</v>
      </c>
      <c r="I88" s="20">
        <v>6</v>
      </c>
      <c r="J88" s="20"/>
      <c r="K88" s="20"/>
      <c r="L88" s="20"/>
      <c r="M88" s="23">
        <v>10.5</v>
      </c>
      <c r="N88" s="22">
        <v>9</v>
      </c>
      <c r="O88" s="22">
        <v>12</v>
      </c>
      <c r="P88" s="22">
        <v>12</v>
      </c>
      <c r="Q88" s="22">
        <v>0</v>
      </c>
      <c r="R88" s="22">
        <v>12</v>
      </c>
      <c r="S88" s="22">
        <v>10.5</v>
      </c>
      <c r="T88" s="22">
        <v>7</v>
      </c>
      <c r="U88" s="22">
        <v>10.5</v>
      </c>
    </row>
    <row r="89" spans="2:21" x14ac:dyDescent="0.25">
      <c r="B89" s="20">
        <v>924</v>
      </c>
      <c r="C89" s="20">
        <v>4</v>
      </c>
      <c r="D89" s="20">
        <v>9</v>
      </c>
      <c r="E89" s="20">
        <v>7.5</v>
      </c>
      <c r="F89" s="20">
        <v>3</v>
      </c>
      <c r="G89" s="20">
        <v>8</v>
      </c>
      <c r="H89" s="20">
        <v>12</v>
      </c>
      <c r="I89" s="20">
        <v>8</v>
      </c>
      <c r="J89" s="20"/>
      <c r="K89" s="20"/>
      <c r="L89" s="20"/>
      <c r="M89" s="23">
        <v>9</v>
      </c>
      <c r="N89" s="22">
        <v>7.5</v>
      </c>
      <c r="O89" s="22">
        <v>10.5</v>
      </c>
      <c r="P89" s="22">
        <v>12</v>
      </c>
      <c r="Q89" s="22">
        <v>0</v>
      </c>
      <c r="R89" s="22">
        <v>12</v>
      </c>
      <c r="S89" s="22">
        <v>10.5</v>
      </c>
      <c r="T89" s="22">
        <v>7</v>
      </c>
      <c r="U89" s="22">
        <v>10.5</v>
      </c>
    </row>
    <row r="90" spans="2:21" x14ac:dyDescent="0.25">
      <c r="B90" s="20">
        <v>942</v>
      </c>
      <c r="C90" s="20">
        <v>4</v>
      </c>
      <c r="D90" s="20">
        <v>7.5</v>
      </c>
      <c r="E90" s="20">
        <v>10.5</v>
      </c>
      <c r="F90" s="20">
        <v>4</v>
      </c>
      <c r="G90" s="20">
        <v>7</v>
      </c>
      <c r="H90" s="20">
        <v>9</v>
      </c>
      <c r="I90" s="20">
        <v>7</v>
      </c>
      <c r="J90" s="20"/>
      <c r="K90" s="20"/>
      <c r="L90" s="20"/>
      <c r="M90" s="23">
        <v>6</v>
      </c>
      <c r="N90" s="22">
        <v>7.5</v>
      </c>
      <c r="O90" s="22">
        <v>10.5</v>
      </c>
      <c r="P90" s="22" t="s">
        <v>578</v>
      </c>
      <c r="Q90" s="22" t="s">
        <v>578</v>
      </c>
      <c r="R90" s="22">
        <v>6</v>
      </c>
      <c r="S90" s="22">
        <v>7.5</v>
      </c>
      <c r="T90" s="22">
        <v>8</v>
      </c>
      <c r="U90" s="22">
        <v>12</v>
      </c>
    </row>
    <row r="91" spans="2:21" x14ac:dyDescent="0.25">
      <c r="B91" s="20">
        <v>950</v>
      </c>
      <c r="C91" s="20">
        <v>4</v>
      </c>
      <c r="D91" s="20">
        <v>7.5</v>
      </c>
      <c r="E91" s="20">
        <v>12</v>
      </c>
      <c r="F91" s="20">
        <v>4</v>
      </c>
      <c r="G91" s="20">
        <v>6</v>
      </c>
      <c r="H91" s="20">
        <v>9</v>
      </c>
      <c r="I91" s="20">
        <v>5</v>
      </c>
      <c r="J91" s="20"/>
      <c r="K91" s="20"/>
      <c r="L91" s="20"/>
      <c r="M91" s="23">
        <v>6</v>
      </c>
      <c r="N91" s="22">
        <v>6</v>
      </c>
      <c r="O91" s="22">
        <v>12</v>
      </c>
      <c r="P91" s="22" t="s">
        <v>580</v>
      </c>
      <c r="Q91" s="22" t="s">
        <v>580</v>
      </c>
      <c r="R91" s="22">
        <v>6</v>
      </c>
      <c r="S91" s="22">
        <v>7.5</v>
      </c>
      <c r="T91" s="22">
        <v>5</v>
      </c>
      <c r="U91" s="22">
        <v>9</v>
      </c>
    </row>
    <row r="92" spans="2:21" x14ac:dyDescent="0.25">
      <c r="B92" s="20">
        <v>972</v>
      </c>
      <c r="C92" s="20">
        <v>3.5</v>
      </c>
      <c r="D92" s="29">
        <v>6</v>
      </c>
      <c r="E92" s="20">
        <v>9</v>
      </c>
      <c r="F92" s="20">
        <v>4</v>
      </c>
      <c r="G92" s="20">
        <v>6</v>
      </c>
      <c r="H92" s="20">
        <v>6</v>
      </c>
      <c r="I92" s="20">
        <v>4</v>
      </c>
      <c r="J92" s="20"/>
      <c r="K92" s="20"/>
      <c r="L92" s="20"/>
      <c r="M92" s="23">
        <v>3</v>
      </c>
      <c r="N92" s="22">
        <v>6</v>
      </c>
      <c r="O92" s="22">
        <v>9</v>
      </c>
      <c r="P92" s="22">
        <v>10.5</v>
      </c>
      <c r="Q92" s="22">
        <v>0</v>
      </c>
      <c r="R92" s="22">
        <v>3</v>
      </c>
      <c r="S92" s="22">
        <v>3</v>
      </c>
      <c r="T92" s="22">
        <v>5</v>
      </c>
      <c r="U92" s="22">
        <v>6</v>
      </c>
    </row>
    <row r="93" spans="2:21" x14ac:dyDescent="0.25">
      <c r="B93" s="20">
        <v>982</v>
      </c>
      <c r="C93" s="20">
        <v>4</v>
      </c>
      <c r="D93" s="20">
        <v>9</v>
      </c>
      <c r="E93" s="20">
        <v>10.5</v>
      </c>
      <c r="F93" s="20">
        <v>4</v>
      </c>
      <c r="G93" s="20">
        <v>6</v>
      </c>
      <c r="H93" s="20">
        <v>10.5</v>
      </c>
      <c r="I93" s="20">
        <v>8</v>
      </c>
      <c r="J93" s="20"/>
      <c r="K93" s="20"/>
      <c r="L93" s="20"/>
      <c r="M93" s="23">
        <v>6</v>
      </c>
      <c r="N93" s="22">
        <v>3</v>
      </c>
      <c r="O93" s="22">
        <v>12</v>
      </c>
      <c r="P93" s="22" t="s">
        <v>580</v>
      </c>
      <c r="Q93" s="22" t="s">
        <v>580</v>
      </c>
      <c r="R93" s="22">
        <v>7.5</v>
      </c>
      <c r="S93" s="22">
        <v>6</v>
      </c>
      <c r="T93" s="22">
        <v>6</v>
      </c>
      <c r="U93" s="22">
        <v>12</v>
      </c>
    </row>
  </sheetData>
  <sortState ref="B3:V93">
    <sortCondition ref="B1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E91"/>
  <sheetViews>
    <sheetView topLeftCell="A64" zoomScale="85" zoomScaleNormal="85" workbookViewId="0">
      <selection activeCell="AC32" sqref="AC32:AE52"/>
    </sheetView>
  </sheetViews>
  <sheetFormatPr defaultRowHeight="15" x14ac:dyDescent="0.25"/>
  <cols>
    <col min="26" max="26" width="10.5703125" bestFit="1" customWidth="1"/>
    <col min="27" max="27" width="9.7109375" bestFit="1" customWidth="1"/>
    <col min="28" max="29" width="31.42578125" bestFit="1" customWidth="1"/>
    <col min="31" max="31" width="38" bestFit="1" customWidth="1"/>
  </cols>
  <sheetData>
    <row r="2" spans="2:16" x14ac:dyDescent="0.25">
      <c r="B2" s="31"/>
      <c r="C2" s="31" t="s">
        <v>622</v>
      </c>
      <c r="D2" s="31" t="s">
        <v>626</v>
      </c>
      <c r="E2" s="31" t="s">
        <v>632</v>
      </c>
      <c r="F2" s="31" t="s">
        <v>629</v>
      </c>
      <c r="G2" s="31" t="s">
        <v>631</v>
      </c>
      <c r="H2" s="31" t="s">
        <v>628</v>
      </c>
      <c r="I2" s="31" t="s">
        <v>627</v>
      </c>
      <c r="J2" s="31" t="s">
        <v>633</v>
      </c>
      <c r="K2" s="31" t="s">
        <v>642</v>
      </c>
      <c r="L2" s="31" t="s">
        <v>644</v>
      </c>
      <c r="M2" s="31" t="s">
        <v>643</v>
      </c>
      <c r="N2" s="31" t="s">
        <v>641</v>
      </c>
      <c r="O2" s="31" t="s">
        <v>640</v>
      </c>
      <c r="P2" s="31" t="s">
        <v>636</v>
      </c>
    </row>
    <row r="3" spans="2:16" x14ac:dyDescent="0.25">
      <c r="B3" s="31">
        <v>19</v>
      </c>
      <c r="C3" s="31">
        <v>6</v>
      </c>
      <c r="D3" s="31">
        <v>6</v>
      </c>
      <c r="E3" s="31">
        <v>9</v>
      </c>
      <c r="F3" s="31">
        <v>12</v>
      </c>
      <c r="G3" s="31">
        <v>12</v>
      </c>
      <c r="H3" s="31">
        <v>9</v>
      </c>
      <c r="I3" s="31">
        <v>7.5</v>
      </c>
      <c r="J3" s="31">
        <v>6</v>
      </c>
      <c r="K3" s="31">
        <v>7.5</v>
      </c>
      <c r="L3" s="31">
        <v>10.5</v>
      </c>
      <c r="M3" s="31">
        <v>10.5</v>
      </c>
      <c r="N3" s="31">
        <v>9</v>
      </c>
      <c r="O3" s="31">
        <v>6</v>
      </c>
      <c r="P3" s="31">
        <v>9</v>
      </c>
    </row>
    <row r="4" spans="2:16" x14ac:dyDescent="0.25">
      <c r="B4" s="31">
        <v>33</v>
      </c>
      <c r="C4" s="31">
        <v>6</v>
      </c>
      <c r="D4" s="31">
        <v>9</v>
      </c>
      <c r="E4" s="31">
        <v>7.5</v>
      </c>
      <c r="F4" s="31">
        <v>9</v>
      </c>
      <c r="G4" s="31">
        <v>10.5</v>
      </c>
      <c r="H4" s="31">
        <v>10.5</v>
      </c>
      <c r="I4" s="31">
        <v>9</v>
      </c>
      <c r="J4" s="31">
        <v>9</v>
      </c>
      <c r="K4" s="31">
        <v>9</v>
      </c>
      <c r="L4" s="31"/>
      <c r="M4" s="31">
        <v>9</v>
      </c>
      <c r="N4" s="31">
        <v>10.5</v>
      </c>
      <c r="O4" s="31">
        <v>7.5</v>
      </c>
      <c r="P4" s="31">
        <v>10.5</v>
      </c>
    </row>
    <row r="5" spans="2:16" x14ac:dyDescent="0.25">
      <c r="B5" s="31">
        <v>36</v>
      </c>
      <c r="C5" s="31">
        <v>6</v>
      </c>
      <c r="D5" s="31">
        <v>9</v>
      </c>
      <c r="E5" s="31">
        <v>7.5</v>
      </c>
      <c r="F5" s="31">
        <v>9</v>
      </c>
      <c r="G5" s="31">
        <v>9</v>
      </c>
      <c r="H5" s="31">
        <v>6</v>
      </c>
      <c r="I5" s="31">
        <v>7.5</v>
      </c>
      <c r="J5" s="31">
        <v>6</v>
      </c>
      <c r="K5" s="31">
        <v>7.5</v>
      </c>
      <c r="L5" s="31"/>
      <c r="M5" s="31">
        <v>7.5</v>
      </c>
      <c r="N5" s="31">
        <v>9</v>
      </c>
      <c r="O5" s="31">
        <v>6</v>
      </c>
      <c r="P5" s="31">
        <v>9</v>
      </c>
    </row>
    <row r="6" spans="2:16" x14ac:dyDescent="0.25">
      <c r="B6" s="31">
        <v>39</v>
      </c>
      <c r="C6" s="31">
        <v>6</v>
      </c>
      <c r="D6" s="31">
        <v>9</v>
      </c>
      <c r="E6" s="31">
        <v>9</v>
      </c>
      <c r="F6" s="31">
        <v>7.5</v>
      </c>
      <c r="G6" s="31">
        <v>12</v>
      </c>
      <c r="H6" s="31">
        <v>6</v>
      </c>
      <c r="I6" s="31">
        <v>10.5</v>
      </c>
      <c r="J6" s="31">
        <v>7.5</v>
      </c>
      <c r="K6" s="31">
        <v>10.5</v>
      </c>
      <c r="L6" s="31"/>
      <c r="M6" s="31">
        <v>9</v>
      </c>
      <c r="N6" s="31">
        <v>9</v>
      </c>
      <c r="O6" s="31">
        <v>7.5</v>
      </c>
      <c r="P6" s="31">
        <v>10.5</v>
      </c>
    </row>
    <row r="7" spans="2:16" x14ac:dyDescent="0.25">
      <c r="B7" s="31">
        <v>62</v>
      </c>
      <c r="C7" s="31">
        <v>0</v>
      </c>
      <c r="D7" s="31">
        <v>9</v>
      </c>
      <c r="E7" s="31">
        <v>9</v>
      </c>
      <c r="F7" s="31">
        <v>6</v>
      </c>
      <c r="G7" s="31">
        <v>7.5</v>
      </c>
      <c r="H7" s="31">
        <v>6</v>
      </c>
      <c r="I7" s="31">
        <v>7.5</v>
      </c>
      <c r="J7" s="31"/>
      <c r="K7" s="31"/>
      <c r="L7" s="31"/>
      <c r="M7" s="31">
        <v>10.5</v>
      </c>
      <c r="N7" s="31">
        <v>9</v>
      </c>
      <c r="O7" s="31">
        <v>6</v>
      </c>
      <c r="P7" s="31">
        <v>9</v>
      </c>
    </row>
    <row r="8" spans="2:16" x14ac:dyDescent="0.25">
      <c r="B8" s="31">
        <v>64</v>
      </c>
      <c r="C8" s="31">
        <v>3</v>
      </c>
      <c r="D8" s="31">
        <v>6</v>
      </c>
      <c r="E8" s="31">
        <v>10.5</v>
      </c>
      <c r="F8" s="31">
        <v>9</v>
      </c>
      <c r="G8" s="31">
        <v>12</v>
      </c>
      <c r="H8" s="31">
        <v>7.5</v>
      </c>
      <c r="I8" s="31">
        <v>9</v>
      </c>
      <c r="J8" s="31">
        <v>3</v>
      </c>
      <c r="K8" s="31">
        <v>7.5</v>
      </c>
      <c r="L8" s="31"/>
      <c r="M8" s="31">
        <v>10.5</v>
      </c>
      <c r="N8" s="31">
        <v>9</v>
      </c>
      <c r="O8" s="31">
        <v>7.5</v>
      </c>
      <c r="P8" s="31">
        <v>9</v>
      </c>
    </row>
    <row r="9" spans="2:16" x14ac:dyDescent="0.25">
      <c r="B9" s="31">
        <v>80</v>
      </c>
      <c r="C9" s="31">
        <v>9</v>
      </c>
      <c r="D9" s="31">
        <v>7.5</v>
      </c>
      <c r="E9" s="31">
        <v>9</v>
      </c>
      <c r="F9" s="31">
        <v>7.5</v>
      </c>
      <c r="G9" s="31">
        <v>9</v>
      </c>
      <c r="H9" s="31">
        <v>6</v>
      </c>
      <c r="I9" s="31">
        <v>9</v>
      </c>
      <c r="J9" s="31">
        <v>7.5</v>
      </c>
      <c r="K9" s="31">
        <v>10.5</v>
      </c>
      <c r="L9" s="31"/>
      <c r="M9" s="31">
        <v>10.5</v>
      </c>
      <c r="N9" s="31">
        <v>9</v>
      </c>
      <c r="O9" s="31">
        <v>7.5</v>
      </c>
      <c r="P9" s="31">
        <v>10.5</v>
      </c>
    </row>
    <row r="10" spans="2:16" x14ac:dyDescent="0.25">
      <c r="B10" s="31">
        <v>90</v>
      </c>
      <c r="C10" s="31">
        <v>12</v>
      </c>
      <c r="D10" s="31">
        <v>12</v>
      </c>
      <c r="E10" s="31">
        <v>12</v>
      </c>
      <c r="F10" s="31">
        <v>12</v>
      </c>
      <c r="G10" s="31">
        <v>12</v>
      </c>
      <c r="H10" s="31">
        <v>10.5</v>
      </c>
      <c r="I10" s="31">
        <v>10.5</v>
      </c>
      <c r="J10" s="31">
        <v>9</v>
      </c>
      <c r="K10" s="31">
        <v>12</v>
      </c>
      <c r="L10" s="31">
        <v>12</v>
      </c>
      <c r="M10" s="31">
        <v>10.5</v>
      </c>
      <c r="N10" s="31">
        <v>9</v>
      </c>
      <c r="O10" s="31">
        <v>12</v>
      </c>
      <c r="P10" s="31">
        <v>12</v>
      </c>
    </row>
    <row r="11" spans="2:16" x14ac:dyDescent="0.25">
      <c r="B11" s="31">
        <v>92</v>
      </c>
      <c r="C11" s="31">
        <v>6</v>
      </c>
      <c r="D11" s="31">
        <v>6</v>
      </c>
      <c r="E11" s="31">
        <v>6</v>
      </c>
      <c r="F11" s="31">
        <v>6</v>
      </c>
      <c r="G11" s="31">
        <v>7.5</v>
      </c>
      <c r="H11" s="31">
        <v>6</v>
      </c>
      <c r="I11" s="31">
        <v>7.5</v>
      </c>
      <c r="J11" s="31">
        <v>3</v>
      </c>
      <c r="K11" s="31">
        <v>7.5</v>
      </c>
      <c r="L11" s="31">
        <v>7.5</v>
      </c>
      <c r="M11" s="31">
        <v>7.5</v>
      </c>
      <c r="N11" s="31">
        <v>6</v>
      </c>
      <c r="O11" s="31">
        <v>6</v>
      </c>
      <c r="P11" s="31">
        <v>9</v>
      </c>
    </row>
    <row r="12" spans="2:16" x14ac:dyDescent="0.25">
      <c r="B12" s="31">
        <v>129</v>
      </c>
      <c r="C12" s="31">
        <v>6</v>
      </c>
      <c r="D12" s="31">
        <v>9</v>
      </c>
      <c r="E12" s="31">
        <v>9</v>
      </c>
      <c r="F12" s="31">
        <v>9</v>
      </c>
      <c r="G12" s="31">
        <v>12</v>
      </c>
      <c r="H12" s="31">
        <v>7.5</v>
      </c>
      <c r="I12" s="31">
        <v>7.5</v>
      </c>
      <c r="J12" s="31">
        <v>7.5</v>
      </c>
      <c r="K12" s="31">
        <v>7.5</v>
      </c>
      <c r="L12" s="31"/>
      <c r="M12" s="31">
        <v>9</v>
      </c>
      <c r="N12" s="31">
        <v>10.5</v>
      </c>
      <c r="O12" s="31">
        <v>9</v>
      </c>
      <c r="P12" s="31">
        <v>10.5</v>
      </c>
    </row>
    <row r="13" spans="2:16" x14ac:dyDescent="0.25">
      <c r="B13" s="31">
        <v>138</v>
      </c>
      <c r="C13" s="31">
        <v>0</v>
      </c>
      <c r="D13" s="31">
        <v>0</v>
      </c>
      <c r="E13" s="31">
        <v>7.5</v>
      </c>
      <c r="F13" s="31">
        <v>3</v>
      </c>
      <c r="G13" s="31">
        <v>6</v>
      </c>
      <c r="H13" s="31">
        <v>0</v>
      </c>
      <c r="I13" s="31">
        <v>3</v>
      </c>
      <c r="J13" s="31"/>
      <c r="K13" s="31"/>
      <c r="L13" s="31"/>
      <c r="M13" s="31">
        <v>0</v>
      </c>
      <c r="N13" s="31">
        <v>0</v>
      </c>
      <c r="O13" s="31"/>
      <c r="P13" s="31">
        <v>0</v>
      </c>
    </row>
    <row r="14" spans="2:16" x14ac:dyDescent="0.25">
      <c r="B14" s="31">
        <v>145</v>
      </c>
      <c r="C14" s="31">
        <v>10.5</v>
      </c>
      <c r="D14" s="31">
        <v>9</v>
      </c>
      <c r="E14" s="31">
        <v>10.5</v>
      </c>
      <c r="F14" s="31">
        <v>9</v>
      </c>
      <c r="G14" s="31">
        <v>9</v>
      </c>
      <c r="H14" s="31">
        <v>7.5</v>
      </c>
      <c r="I14" s="31">
        <v>7.5</v>
      </c>
      <c r="J14" s="31">
        <v>9</v>
      </c>
      <c r="K14" s="31">
        <v>12</v>
      </c>
      <c r="L14" s="31"/>
      <c r="M14" s="31">
        <v>10.5</v>
      </c>
      <c r="N14" s="31">
        <v>12</v>
      </c>
      <c r="O14" s="31">
        <v>7.5</v>
      </c>
      <c r="P14" s="31">
        <v>9</v>
      </c>
    </row>
    <row r="15" spans="2:16" x14ac:dyDescent="0.25">
      <c r="B15" s="31">
        <v>149</v>
      </c>
      <c r="C15" s="31">
        <v>3</v>
      </c>
      <c r="D15" s="31">
        <v>9</v>
      </c>
      <c r="E15" s="31">
        <v>9</v>
      </c>
      <c r="F15" s="31">
        <v>10.5</v>
      </c>
      <c r="G15" s="31">
        <v>12</v>
      </c>
      <c r="H15" s="31">
        <v>10.5</v>
      </c>
      <c r="I15" s="31">
        <v>7.5</v>
      </c>
      <c r="J15" s="31">
        <v>3</v>
      </c>
      <c r="K15" s="31">
        <v>7.5</v>
      </c>
      <c r="L15" s="31"/>
      <c r="M15" s="31">
        <v>7.5</v>
      </c>
      <c r="N15" s="31">
        <v>10.5</v>
      </c>
      <c r="O15" s="31">
        <v>6</v>
      </c>
      <c r="P15" s="31">
        <v>9</v>
      </c>
    </row>
    <row r="16" spans="2:16" x14ac:dyDescent="0.25">
      <c r="B16" s="31">
        <v>152</v>
      </c>
      <c r="C16" s="31">
        <v>9</v>
      </c>
      <c r="D16" s="31">
        <v>9</v>
      </c>
      <c r="E16" s="31">
        <v>9</v>
      </c>
      <c r="F16" s="31">
        <v>10.5</v>
      </c>
      <c r="G16" s="31">
        <v>9</v>
      </c>
      <c r="H16" s="31">
        <v>7.5</v>
      </c>
      <c r="I16" s="31">
        <v>12</v>
      </c>
      <c r="J16" s="31">
        <v>7.5</v>
      </c>
      <c r="K16" s="31">
        <v>12</v>
      </c>
      <c r="L16" s="31"/>
      <c r="M16" s="31">
        <v>9</v>
      </c>
      <c r="N16" s="31">
        <v>7.5</v>
      </c>
      <c r="O16" s="31">
        <v>6</v>
      </c>
      <c r="P16" s="31">
        <v>10.5</v>
      </c>
    </row>
    <row r="17" spans="2:31" x14ac:dyDescent="0.25">
      <c r="B17" s="31">
        <v>158</v>
      </c>
      <c r="C17" s="31">
        <v>7.5</v>
      </c>
      <c r="D17" s="31">
        <v>9</v>
      </c>
      <c r="E17" s="31">
        <v>12</v>
      </c>
      <c r="F17" s="31">
        <v>9</v>
      </c>
      <c r="G17" s="31">
        <v>12</v>
      </c>
      <c r="H17" s="31">
        <v>9</v>
      </c>
      <c r="I17" s="31">
        <v>10.5</v>
      </c>
      <c r="J17" s="31">
        <v>10.5</v>
      </c>
      <c r="K17" s="31">
        <v>10.5</v>
      </c>
      <c r="L17" s="31"/>
      <c r="M17" s="31">
        <v>10.5</v>
      </c>
      <c r="N17" s="31">
        <v>10.5</v>
      </c>
      <c r="O17" s="31">
        <v>9</v>
      </c>
      <c r="P17" s="31">
        <v>12</v>
      </c>
    </row>
    <row r="18" spans="2:31" x14ac:dyDescent="0.25">
      <c r="B18" s="31">
        <v>163</v>
      </c>
      <c r="C18" s="31">
        <v>10.5</v>
      </c>
      <c r="D18" s="31">
        <v>7.5</v>
      </c>
      <c r="E18" s="31">
        <v>9</v>
      </c>
      <c r="F18" s="31">
        <v>9</v>
      </c>
      <c r="G18" s="31">
        <v>7.5</v>
      </c>
      <c r="H18" s="31">
        <v>7.5</v>
      </c>
      <c r="I18" s="31">
        <v>9</v>
      </c>
      <c r="J18" s="31">
        <v>9</v>
      </c>
      <c r="K18" s="31">
        <v>10.5</v>
      </c>
      <c r="L18" s="31"/>
      <c r="M18" s="31">
        <v>12</v>
      </c>
      <c r="N18" s="31">
        <v>9</v>
      </c>
      <c r="O18" s="31">
        <v>7.5</v>
      </c>
      <c r="P18" s="31">
        <v>10.5</v>
      </c>
    </row>
    <row r="19" spans="2:31" x14ac:dyDescent="0.25">
      <c r="B19" s="31">
        <v>166</v>
      </c>
      <c r="C19" s="31">
        <v>7.5</v>
      </c>
      <c r="D19" s="31">
        <v>9</v>
      </c>
      <c r="E19" s="31">
        <v>10.5</v>
      </c>
      <c r="F19" s="31">
        <v>12</v>
      </c>
      <c r="G19" s="31">
        <v>9</v>
      </c>
      <c r="H19" s="31">
        <v>7.5</v>
      </c>
      <c r="I19" s="31">
        <v>9</v>
      </c>
      <c r="J19" s="31">
        <v>7.5</v>
      </c>
      <c r="K19" s="31">
        <v>7.5</v>
      </c>
      <c r="L19" s="31"/>
      <c r="M19" s="31">
        <v>9</v>
      </c>
      <c r="N19" s="31">
        <v>12</v>
      </c>
      <c r="O19" s="31">
        <v>9</v>
      </c>
      <c r="P19" s="31">
        <v>9</v>
      </c>
      <c r="X19" s="31"/>
    </row>
    <row r="20" spans="2:31" x14ac:dyDescent="0.25">
      <c r="B20" s="31">
        <v>169</v>
      </c>
      <c r="C20" s="31">
        <v>12</v>
      </c>
      <c r="D20" s="31">
        <v>12</v>
      </c>
      <c r="E20" s="31">
        <v>12</v>
      </c>
      <c r="F20" s="31">
        <v>10.5</v>
      </c>
      <c r="G20" s="31">
        <v>12</v>
      </c>
      <c r="H20" s="31">
        <v>12</v>
      </c>
      <c r="I20" s="31">
        <v>12</v>
      </c>
      <c r="J20" s="31">
        <v>12</v>
      </c>
      <c r="K20" s="31">
        <v>12</v>
      </c>
      <c r="L20" s="31"/>
      <c r="M20" s="31">
        <v>10.5</v>
      </c>
      <c r="N20" s="31">
        <v>12</v>
      </c>
      <c r="O20" s="31">
        <v>9</v>
      </c>
      <c r="P20" s="31">
        <v>12</v>
      </c>
      <c r="X20" s="31"/>
      <c r="Y20" s="49"/>
    </row>
    <row r="21" spans="2:31" x14ac:dyDescent="0.25">
      <c r="B21" s="31">
        <v>176</v>
      </c>
      <c r="C21" s="31">
        <v>9</v>
      </c>
      <c r="D21" s="31">
        <v>10.5</v>
      </c>
      <c r="E21" s="31">
        <v>7.5</v>
      </c>
      <c r="F21" s="31">
        <v>9</v>
      </c>
      <c r="G21" s="31">
        <v>10.5</v>
      </c>
      <c r="H21" s="31">
        <v>6</v>
      </c>
      <c r="I21" s="31">
        <v>10.5</v>
      </c>
      <c r="J21" s="31">
        <v>10.5</v>
      </c>
      <c r="K21" s="31">
        <v>12</v>
      </c>
      <c r="L21" s="31"/>
      <c r="M21" s="31">
        <v>9</v>
      </c>
      <c r="N21" s="31">
        <v>9</v>
      </c>
      <c r="O21" s="31">
        <v>9</v>
      </c>
      <c r="P21" s="31">
        <v>10.5</v>
      </c>
      <c r="X21" s="31"/>
    </row>
    <row r="22" spans="2:31" x14ac:dyDescent="0.25">
      <c r="B22" s="31">
        <v>192</v>
      </c>
      <c r="C22" s="31">
        <v>6</v>
      </c>
      <c r="D22" s="31">
        <v>7.5</v>
      </c>
      <c r="E22" s="31">
        <v>12</v>
      </c>
      <c r="F22" s="31">
        <v>10.5</v>
      </c>
      <c r="G22" s="31">
        <v>12</v>
      </c>
      <c r="H22" s="31">
        <v>6</v>
      </c>
      <c r="I22" s="31">
        <v>9</v>
      </c>
      <c r="J22" s="31">
        <v>6</v>
      </c>
      <c r="K22" s="31">
        <v>7.5</v>
      </c>
      <c r="L22" s="31"/>
      <c r="M22" s="31">
        <v>9</v>
      </c>
      <c r="N22" s="31">
        <v>9</v>
      </c>
      <c r="O22" s="31">
        <v>7.5</v>
      </c>
      <c r="P22" s="31">
        <v>10.5</v>
      </c>
      <c r="X22" s="31"/>
    </row>
    <row r="23" spans="2:31" x14ac:dyDescent="0.25">
      <c r="B23" s="31">
        <v>213</v>
      </c>
      <c r="C23" s="31">
        <v>7.5</v>
      </c>
      <c r="D23" s="31">
        <v>9</v>
      </c>
      <c r="E23" s="31">
        <v>12</v>
      </c>
      <c r="F23" s="31">
        <v>10.5</v>
      </c>
      <c r="G23" s="31">
        <v>12</v>
      </c>
      <c r="H23" s="31">
        <v>12</v>
      </c>
      <c r="I23" s="31">
        <v>12</v>
      </c>
      <c r="J23" s="31">
        <v>10.5</v>
      </c>
      <c r="K23" s="31">
        <v>12</v>
      </c>
      <c r="L23" s="31"/>
      <c r="M23" s="31">
        <v>9</v>
      </c>
      <c r="N23" s="31">
        <v>10.5</v>
      </c>
      <c r="O23" s="31">
        <v>10.5</v>
      </c>
      <c r="P23" s="31">
        <v>12</v>
      </c>
      <c r="X23" s="31"/>
    </row>
    <row r="24" spans="2:31" x14ac:dyDescent="0.25">
      <c r="B24" s="31">
        <v>235</v>
      </c>
      <c r="C24" s="31">
        <v>6</v>
      </c>
      <c r="D24" s="31">
        <v>7.5</v>
      </c>
      <c r="E24" s="31">
        <v>9</v>
      </c>
      <c r="F24" s="31">
        <v>9</v>
      </c>
      <c r="G24" s="31">
        <v>9</v>
      </c>
      <c r="H24" s="31">
        <v>7.5</v>
      </c>
      <c r="I24" s="31">
        <v>9</v>
      </c>
      <c r="J24" s="31">
        <v>7.5</v>
      </c>
      <c r="K24" s="31">
        <v>9</v>
      </c>
      <c r="L24" s="31">
        <v>12</v>
      </c>
      <c r="M24" s="31">
        <v>10.5</v>
      </c>
      <c r="N24" s="31">
        <v>9</v>
      </c>
      <c r="O24" s="31">
        <v>9</v>
      </c>
      <c r="P24" s="31">
        <v>9</v>
      </c>
      <c r="X24" s="31"/>
    </row>
    <row r="25" spans="2:31" x14ac:dyDescent="0.25">
      <c r="B25" s="31">
        <v>250</v>
      </c>
      <c r="C25" s="31">
        <v>7.5</v>
      </c>
      <c r="D25" s="31">
        <v>12</v>
      </c>
      <c r="E25" s="31">
        <v>12</v>
      </c>
      <c r="F25" s="31">
        <v>9</v>
      </c>
      <c r="G25" s="31">
        <v>12</v>
      </c>
      <c r="H25" s="31">
        <v>9</v>
      </c>
      <c r="I25" s="31">
        <v>10.5</v>
      </c>
      <c r="J25" s="31">
        <v>6</v>
      </c>
      <c r="K25" s="31">
        <v>12</v>
      </c>
      <c r="L25" s="31">
        <v>12</v>
      </c>
      <c r="M25" s="31">
        <v>9</v>
      </c>
      <c r="N25" s="31">
        <v>12</v>
      </c>
      <c r="O25" s="31">
        <v>7.5</v>
      </c>
      <c r="P25" s="31">
        <v>10.5</v>
      </c>
      <c r="X25" s="31"/>
    </row>
    <row r="26" spans="2:31" x14ac:dyDescent="0.25">
      <c r="B26" s="31">
        <v>257</v>
      </c>
      <c r="C26" s="31">
        <v>9</v>
      </c>
      <c r="D26" s="31">
        <v>12</v>
      </c>
      <c r="E26" s="31">
        <v>10.5</v>
      </c>
      <c r="F26" s="31">
        <v>9</v>
      </c>
      <c r="G26" s="31">
        <v>12</v>
      </c>
      <c r="H26" s="31">
        <v>10.5</v>
      </c>
      <c r="I26" s="31">
        <v>10.5</v>
      </c>
      <c r="J26" s="31">
        <v>6</v>
      </c>
      <c r="K26" s="31">
        <v>10.5</v>
      </c>
      <c r="L26" s="31"/>
      <c r="M26" s="31">
        <v>7.5</v>
      </c>
      <c r="N26" s="31">
        <v>7.5</v>
      </c>
      <c r="O26" s="31">
        <v>7.5</v>
      </c>
      <c r="P26" s="31">
        <v>9</v>
      </c>
      <c r="X26" s="31"/>
    </row>
    <row r="27" spans="2:31" x14ac:dyDescent="0.25">
      <c r="B27" s="31">
        <v>258</v>
      </c>
      <c r="C27" s="31">
        <v>6</v>
      </c>
      <c r="D27" s="31">
        <v>7.5</v>
      </c>
      <c r="E27" s="31">
        <v>10.5</v>
      </c>
      <c r="F27" s="31">
        <v>9</v>
      </c>
      <c r="G27" s="31">
        <v>10.5</v>
      </c>
      <c r="H27" s="31">
        <v>7.5</v>
      </c>
      <c r="I27" s="31">
        <v>10.5</v>
      </c>
      <c r="J27" s="31">
        <v>9</v>
      </c>
      <c r="K27" s="31">
        <v>9</v>
      </c>
      <c r="L27" s="31"/>
      <c r="M27" s="31">
        <v>10.5</v>
      </c>
      <c r="N27" s="31">
        <v>7.5</v>
      </c>
      <c r="O27" s="31">
        <v>9</v>
      </c>
      <c r="P27" s="31">
        <v>12</v>
      </c>
      <c r="X27" s="31"/>
    </row>
    <row r="28" spans="2:31" x14ac:dyDescent="0.25">
      <c r="B28" s="31">
        <v>259</v>
      </c>
      <c r="C28" s="31">
        <v>9</v>
      </c>
      <c r="D28" s="31">
        <v>10.5</v>
      </c>
      <c r="E28" s="31">
        <v>10.5</v>
      </c>
      <c r="F28" s="31">
        <v>9</v>
      </c>
      <c r="G28" s="31">
        <v>12</v>
      </c>
      <c r="H28" s="31">
        <v>9</v>
      </c>
      <c r="I28" s="31">
        <v>9</v>
      </c>
      <c r="J28" s="31">
        <v>9</v>
      </c>
      <c r="K28" s="31">
        <v>12</v>
      </c>
      <c r="L28" s="31"/>
      <c r="M28" s="31">
        <v>10.5</v>
      </c>
      <c r="N28" s="31">
        <v>10.5</v>
      </c>
      <c r="O28" s="31">
        <v>9</v>
      </c>
      <c r="P28" s="31">
        <v>10.5</v>
      </c>
      <c r="X28" s="31"/>
    </row>
    <row r="29" spans="2:31" x14ac:dyDescent="0.25">
      <c r="B29" s="31">
        <v>268</v>
      </c>
      <c r="C29" s="31">
        <v>3</v>
      </c>
      <c r="D29" s="31">
        <v>3</v>
      </c>
      <c r="E29" s="31">
        <v>7.5</v>
      </c>
      <c r="F29" s="31">
        <v>9</v>
      </c>
      <c r="G29" s="31">
        <v>7.5</v>
      </c>
      <c r="H29" s="31">
        <v>6</v>
      </c>
      <c r="I29" s="31">
        <v>6</v>
      </c>
      <c r="J29" s="31">
        <v>3</v>
      </c>
      <c r="K29" s="31">
        <v>7.5</v>
      </c>
      <c r="L29" s="31"/>
      <c r="M29" s="31">
        <v>9</v>
      </c>
      <c r="N29" s="31">
        <v>9</v>
      </c>
      <c r="O29" s="31">
        <v>7.5</v>
      </c>
      <c r="P29" s="31">
        <v>9</v>
      </c>
      <c r="X29" s="31"/>
    </row>
    <row r="30" spans="2:31" x14ac:dyDescent="0.25">
      <c r="B30" s="31">
        <v>272</v>
      </c>
      <c r="C30" s="31">
        <v>7.5</v>
      </c>
      <c r="D30" s="31">
        <v>7.5</v>
      </c>
      <c r="E30" s="31">
        <v>9</v>
      </c>
      <c r="F30" s="31">
        <v>12</v>
      </c>
      <c r="G30" s="31">
        <v>10.5</v>
      </c>
      <c r="H30" s="31">
        <v>6</v>
      </c>
      <c r="I30" s="31">
        <v>7.5</v>
      </c>
      <c r="J30" s="31">
        <v>7.5</v>
      </c>
      <c r="K30" s="31">
        <v>12</v>
      </c>
      <c r="L30" s="31"/>
      <c r="M30" s="31">
        <v>10.5</v>
      </c>
      <c r="N30" s="31">
        <v>12</v>
      </c>
      <c r="O30" s="31">
        <v>9</v>
      </c>
      <c r="P30" s="31">
        <v>10.5</v>
      </c>
      <c r="X30" s="31"/>
    </row>
    <row r="31" spans="2:31" x14ac:dyDescent="0.25">
      <c r="B31" s="31">
        <v>287</v>
      </c>
      <c r="C31" s="31">
        <v>10.5</v>
      </c>
      <c r="D31" s="31">
        <v>9</v>
      </c>
      <c r="E31" s="31">
        <v>12</v>
      </c>
      <c r="F31" s="31">
        <v>12</v>
      </c>
      <c r="G31" s="31">
        <v>12</v>
      </c>
      <c r="H31" s="31">
        <v>12</v>
      </c>
      <c r="I31" s="31">
        <v>12</v>
      </c>
      <c r="J31" s="31">
        <v>12</v>
      </c>
      <c r="K31" s="31">
        <v>12</v>
      </c>
      <c r="L31" s="31">
        <v>12</v>
      </c>
      <c r="M31" s="31">
        <v>12</v>
      </c>
      <c r="N31" s="31">
        <v>12</v>
      </c>
      <c r="O31" s="31">
        <v>10.5</v>
      </c>
      <c r="P31" s="31">
        <v>10.5</v>
      </c>
      <c r="X31" s="31"/>
    </row>
    <row r="32" spans="2:31" x14ac:dyDescent="0.25">
      <c r="B32" s="31">
        <v>320</v>
      </c>
      <c r="C32" s="31">
        <v>7.5</v>
      </c>
      <c r="D32" s="31">
        <v>6</v>
      </c>
      <c r="E32" s="31">
        <v>7.5</v>
      </c>
      <c r="F32" s="31">
        <v>6</v>
      </c>
      <c r="G32" s="31">
        <v>7.5</v>
      </c>
      <c r="H32" s="31">
        <v>6</v>
      </c>
      <c r="I32" s="31">
        <v>7.5</v>
      </c>
      <c r="J32" s="31">
        <v>6</v>
      </c>
      <c r="K32" s="31">
        <v>7.5</v>
      </c>
      <c r="L32" s="31"/>
      <c r="M32" s="31">
        <v>7.5</v>
      </c>
      <c r="N32" s="31">
        <v>7.5</v>
      </c>
      <c r="O32" s="31">
        <v>6</v>
      </c>
      <c r="P32" s="31">
        <v>9</v>
      </c>
      <c r="X32" s="31"/>
      <c r="Z32" s="64" t="s">
        <v>731</v>
      </c>
      <c r="AA32" s="64"/>
      <c r="AB32" s="64" t="s">
        <v>730</v>
      </c>
      <c r="AC32" s="64" t="s">
        <v>725</v>
      </c>
      <c r="AD32" s="64" t="s">
        <v>650</v>
      </c>
      <c r="AE32" s="64"/>
    </row>
    <row r="33" spans="2:31" x14ac:dyDescent="0.25">
      <c r="B33" s="31">
        <v>329</v>
      </c>
      <c r="C33" s="31">
        <v>3</v>
      </c>
      <c r="D33" s="31">
        <v>6</v>
      </c>
      <c r="E33" s="31">
        <v>7.5</v>
      </c>
      <c r="F33" s="31">
        <v>6</v>
      </c>
      <c r="G33" s="31">
        <v>7.5</v>
      </c>
      <c r="H33" s="31">
        <v>6</v>
      </c>
      <c r="I33" s="31">
        <v>7.5</v>
      </c>
      <c r="J33" s="31">
        <v>0</v>
      </c>
      <c r="K33" s="31">
        <v>7.5</v>
      </c>
      <c r="L33" s="31"/>
      <c r="M33" s="31">
        <v>9</v>
      </c>
      <c r="N33" s="31">
        <v>6</v>
      </c>
      <c r="O33" s="31">
        <v>6</v>
      </c>
      <c r="P33" s="31">
        <v>7.5</v>
      </c>
      <c r="X33" s="31"/>
      <c r="Z33" s="53">
        <v>50</v>
      </c>
      <c r="AA33" s="53">
        <v>51</v>
      </c>
      <c r="AB33" s="64"/>
      <c r="AC33" s="64"/>
      <c r="AD33" s="64"/>
      <c r="AE33" s="64"/>
    </row>
    <row r="34" spans="2:31" x14ac:dyDescent="0.25">
      <c r="B34" s="31">
        <v>334</v>
      </c>
      <c r="C34" s="31">
        <v>7.5</v>
      </c>
      <c r="D34" s="31">
        <v>9</v>
      </c>
      <c r="E34" s="31">
        <v>10.5</v>
      </c>
      <c r="F34" s="31">
        <v>12</v>
      </c>
      <c r="G34" s="31">
        <v>12</v>
      </c>
      <c r="H34" s="31">
        <v>12</v>
      </c>
      <c r="I34" s="31">
        <v>12</v>
      </c>
      <c r="J34" s="31">
        <v>10.5</v>
      </c>
      <c r="K34" s="31">
        <v>12</v>
      </c>
      <c r="L34" s="31"/>
      <c r="M34" s="31">
        <v>10.5</v>
      </c>
      <c r="N34" s="31">
        <v>9</v>
      </c>
      <c r="O34" s="31">
        <v>7.5</v>
      </c>
      <c r="P34" s="31">
        <v>12</v>
      </c>
      <c r="Z34" s="50" t="s">
        <v>714</v>
      </c>
      <c r="AA34" s="54" t="s">
        <v>714</v>
      </c>
      <c r="AB34" s="51" t="s">
        <v>724</v>
      </c>
      <c r="AC34" s="51" t="s">
        <v>655</v>
      </c>
      <c r="AD34" s="51"/>
      <c r="AE34" s="51"/>
    </row>
    <row r="35" spans="2:31" x14ac:dyDescent="0.25">
      <c r="B35" s="31">
        <v>369</v>
      </c>
      <c r="C35" s="31">
        <v>7.5</v>
      </c>
      <c r="D35" s="31">
        <v>7.5</v>
      </c>
      <c r="E35" s="31">
        <v>10.5</v>
      </c>
      <c r="F35" s="31">
        <v>10.5</v>
      </c>
      <c r="G35" s="31">
        <v>10.5</v>
      </c>
      <c r="H35" s="31">
        <v>9</v>
      </c>
      <c r="I35" s="31">
        <v>12</v>
      </c>
      <c r="J35" s="31">
        <v>9</v>
      </c>
      <c r="K35" s="31">
        <v>10.5</v>
      </c>
      <c r="L35" s="31">
        <v>10.5</v>
      </c>
      <c r="M35" s="31">
        <v>10.5</v>
      </c>
      <c r="N35" s="31">
        <v>12</v>
      </c>
      <c r="O35" s="31">
        <v>10.5</v>
      </c>
      <c r="P35" s="31">
        <v>12</v>
      </c>
      <c r="Z35" s="50" t="s">
        <v>626</v>
      </c>
      <c r="AA35" s="52" t="s">
        <v>626</v>
      </c>
      <c r="AB35" s="51" t="s">
        <v>649</v>
      </c>
      <c r="AC35" s="51">
        <v>3</v>
      </c>
      <c r="AD35" s="51"/>
      <c r="AE35" s="51"/>
    </row>
    <row r="36" spans="2:31" x14ac:dyDescent="0.25">
      <c r="B36" s="31">
        <v>396</v>
      </c>
      <c r="C36" s="31">
        <v>7.5</v>
      </c>
      <c r="D36" s="31">
        <v>9</v>
      </c>
      <c r="E36" s="31">
        <v>7.5</v>
      </c>
      <c r="F36" s="31">
        <v>7.5</v>
      </c>
      <c r="G36" s="31">
        <v>10.5</v>
      </c>
      <c r="H36" s="31">
        <v>6</v>
      </c>
      <c r="I36" s="31">
        <v>10.5</v>
      </c>
      <c r="J36" s="31">
        <v>6</v>
      </c>
      <c r="K36" s="31">
        <v>10.5</v>
      </c>
      <c r="L36" s="31"/>
      <c r="M36" s="31">
        <v>9</v>
      </c>
      <c r="N36" s="31">
        <v>9</v>
      </c>
      <c r="O36" s="31">
        <v>9</v>
      </c>
      <c r="P36" s="31">
        <v>10.5</v>
      </c>
      <c r="Z36" s="50" t="s">
        <v>633</v>
      </c>
      <c r="AA36" s="52" t="s">
        <v>633</v>
      </c>
      <c r="AB36" s="51" t="s">
        <v>727</v>
      </c>
      <c r="AC36" s="51">
        <v>4</v>
      </c>
      <c r="AD36" s="51" t="s">
        <v>622</v>
      </c>
      <c r="AE36" s="51" t="s">
        <v>648</v>
      </c>
    </row>
    <row r="37" spans="2:31" x14ac:dyDescent="0.25">
      <c r="B37" s="31">
        <v>400</v>
      </c>
      <c r="C37" s="31">
        <v>6</v>
      </c>
      <c r="D37" s="31">
        <v>7.5</v>
      </c>
      <c r="E37" s="31">
        <v>10.5</v>
      </c>
      <c r="F37" s="31">
        <v>9</v>
      </c>
      <c r="G37" s="31">
        <v>12</v>
      </c>
      <c r="H37" s="31">
        <v>9</v>
      </c>
      <c r="I37" s="31">
        <v>10.5</v>
      </c>
      <c r="J37" s="31">
        <v>7.5</v>
      </c>
      <c r="K37" s="31">
        <v>7.5</v>
      </c>
      <c r="L37" s="31"/>
      <c r="M37" s="31">
        <v>7.5</v>
      </c>
      <c r="N37" s="31">
        <v>10.5</v>
      </c>
      <c r="O37" s="31">
        <v>7.5</v>
      </c>
      <c r="P37" s="31">
        <v>10.5</v>
      </c>
      <c r="Z37" s="50" t="s">
        <v>636</v>
      </c>
      <c r="AA37" s="52" t="s">
        <v>636</v>
      </c>
      <c r="AB37" s="51" t="s">
        <v>678</v>
      </c>
      <c r="AC37" s="51">
        <v>4</v>
      </c>
      <c r="AD37" s="51"/>
      <c r="AE37" s="51"/>
    </row>
    <row r="38" spans="2:31" x14ac:dyDescent="0.25">
      <c r="B38" s="31">
        <v>405</v>
      </c>
      <c r="C38" s="31">
        <v>3</v>
      </c>
      <c r="D38" s="31">
        <v>6</v>
      </c>
      <c r="E38" s="31">
        <v>9</v>
      </c>
      <c r="F38" s="31">
        <v>9</v>
      </c>
      <c r="G38" s="31">
        <v>12</v>
      </c>
      <c r="H38" s="31">
        <v>9</v>
      </c>
      <c r="I38" s="31">
        <v>9</v>
      </c>
      <c r="J38" s="31">
        <v>6</v>
      </c>
      <c r="K38" s="31">
        <v>9</v>
      </c>
      <c r="L38" s="31"/>
      <c r="M38" s="31">
        <v>7.5</v>
      </c>
      <c r="N38" s="31">
        <v>10.5</v>
      </c>
      <c r="O38" s="31">
        <v>7.5</v>
      </c>
      <c r="P38" s="31">
        <v>12</v>
      </c>
      <c r="Z38" s="50" t="s">
        <v>640</v>
      </c>
      <c r="AA38" s="52" t="s">
        <v>640</v>
      </c>
      <c r="AB38" s="51" t="s">
        <v>721</v>
      </c>
      <c r="AC38" s="51">
        <v>4</v>
      </c>
      <c r="AD38" s="51" t="s">
        <v>626</v>
      </c>
      <c r="AE38" s="51" t="s">
        <v>649</v>
      </c>
    </row>
    <row r="39" spans="2:31" x14ac:dyDescent="0.25">
      <c r="B39" s="31">
        <v>410</v>
      </c>
      <c r="C39" s="31">
        <v>7.5</v>
      </c>
      <c r="D39" s="31">
        <v>6</v>
      </c>
      <c r="E39" s="31">
        <v>6</v>
      </c>
      <c r="F39" s="31">
        <v>6</v>
      </c>
      <c r="G39" s="31">
        <v>6</v>
      </c>
      <c r="H39" s="31">
        <v>6</v>
      </c>
      <c r="I39" s="31">
        <v>9</v>
      </c>
      <c r="J39" s="31">
        <v>3</v>
      </c>
      <c r="K39" s="31">
        <v>3</v>
      </c>
      <c r="L39" s="31"/>
      <c r="M39" s="31">
        <v>7.5</v>
      </c>
      <c r="N39" s="31">
        <v>3</v>
      </c>
      <c r="O39" s="31">
        <v>7.5</v>
      </c>
      <c r="P39" s="31">
        <v>7.5</v>
      </c>
      <c r="Z39" s="50" t="s">
        <v>642</v>
      </c>
      <c r="AA39" s="52" t="s">
        <v>642</v>
      </c>
      <c r="AB39" s="51" t="s">
        <v>664</v>
      </c>
      <c r="AC39" s="51">
        <v>4</v>
      </c>
      <c r="AD39" s="51" t="s">
        <v>662</v>
      </c>
      <c r="AE39" s="51" t="s">
        <v>728</v>
      </c>
    </row>
    <row r="40" spans="2:31" x14ac:dyDescent="0.25">
      <c r="B40" s="31">
        <v>414</v>
      </c>
      <c r="C40" s="31">
        <v>0</v>
      </c>
      <c r="D40" s="31">
        <v>6</v>
      </c>
      <c r="E40" s="31">
        <v>6</v>
      </c>
      <c r="F40" s="31">
        <v>9</v>
      </c>
      <c r="G40" s="31">
        <v>7.5</v>
      </c>
      <c r="H40" s="31">
        <v>6</v>
      </c>
      <c r="I40" s="31">
        <v>9</v>
      </c>
      <c r="J40" s="31"/>
      <c r="K40" s="31"/>
      <c r="L40" s="31"/>
      <c r="M40" s="31">
        <v>9</v>
      </c>
      <c r="N40" s="31">
        <v>12</v>
      </c>
      <c r="O40" s="31">
        <v>7.5</v>
      </c>
      <c r="P40" s="31">
        <v>9</v>
      </c>
      <c r="Z40" s="50" t="s">
        <v>631</v>
      </c>
      <c r="AA40" s="52" t="s">
        <v>631</v>
      </c>
      <c r="AB40" s="51" t="s">
        <v>653</v>
      </c>
      <c r="AC40" s="51">
        <v>3</v>
      </c>
      <c r="AD40" s="51"/>
      <c r="AE40" s="51"/>
    </row>
    <row r="41" spans="2:31" x14ac:dyDescent="0.25">
      <c r="B41" s="31">
        <v>421</v>
      </c>
      <c r="C41" s="31">
        <v>7.5</v>
      </c>
      <c r="D41" s="31">
        <v>6</v>
      </c>
      <c r="E41" s="31">
        <v>9</v>
      </c>
      <c r="F41" s="31">
        <v>9</v>
      </c>
      <c r="G41" s="31">
        <v>12</v>
      </c>
      <c r="H41" s="31">
        <v>6</v>
      </c>
      <c r="I41" s="31">
        <v>7.5</v>
      </c>
      <c r="J41" s="31">
        <v>9</v>
      </c>
      <c r="K41" s="31">
        <v>10.5</v>
      </c>
      <c r="L41" s="31">
        <v>10.5</v>
      </c>
      <c r="M41" s="31">
        <v>10.5</v>
      </c>
      <c r="N41" s="31">
        <v>12</v>
      </c>
      <c r="O41" s="31">
        <v>6</v>
      </c>
      <c r="P41" s="31">
        <v>10.5</v>
      </c>
      <c r="Z41" s="50" t="s">
        <v>632</v>
      </c>
      <c r="AA41" s="52" t="s">
        <v>632</v>
      </c>
      <c r="AB41" s="51" t="s">
        <v>651</v>
      </c>
      <c r="AC41" s="51">
        <v>3</v>
      </c>
      <c r="AD41" s="51"/>
      <c r="AE41" s="51"/>
    </row>
    <row r="42" spans="2:31" x14ac:dyDescent="0.25">
      <c r="B42" s="31">
        <v>423</v>
      </c>
      <c r="C42" s="31">
        <v>10.5</v>
      </c>
      <c r="D42" s="31">
        <v>10.5</v>
      </c>
      <c r="E42" s="31">
        <v>10.5</v>
      </c>
      <c r="F42" s="31">
        <v>12</v>
      </c>
      <c r="G42" s="31">
        <v>12</v>
      </c>
      <c r="H42" s="31">
        <v>7.5</v>
      </c>
      <c r="I42" s="31">
        <v>10.5</v>
      </c>
      <c r="J42" s="31">
        <v>12</v>
      </c>
      <c r="K42" s="31">
        <v>12</v>
      </c>
      <c r="L42" s="31">
        <v>10.5</v>
      </c>
      <c r="M42" s="31">
        <v>9</v>
      </c>
      <c r="N42" s="31">
        <v>10.5</v>
      </c>
      <c r="O42" s="31">
        <v>10.5</v>
      </c>
      <c r="P42" s="31">
        <v>10.5</v>
      </c>
      <c r="Z42" s="50" t="s">
        <v>717</v>
      </c>
      <c r="AA42" s="51"/>
      <c r="AB42" s="51" t="s">
        <v>720</v>
      </c>
      <c r="AC42" s="51">
        <v>4</v>
      </c>
      <c r="AD42" s="51" t="s">
        <v>716</v>
      </c>
      <c r="AE42" s="51" t="s">
        <v>722</v>
      </c>
    </row>
    <row r="43" spans="2:31" x14ac:dyDescent="0.25">
      <c r="B43" s="31">
        <v>432</v>
      </c>
      <c r="C43" s="31">
        <v>6</v>
      </c>
      <c r="D43" s="31">
        <v>7.5</v>
      </c>
      <c r="E43" s="31">
        <v>9</v>
      </c>
      <c r="F43" s="31">
        <v>6</v>
      </c>
      <c r="G43" s="31">
        <v>7.5</v>
      </c>
      <c r="H43" s="31">
        <v>6</v>
      </c>
      <c r="I43" s="31">
        <v>9</v>
      </c>
      <c r="J43" s="31">
        <v>7.5</v>
      </c>
      <c r="K43" s="31">
        <v>7.5</v>
      </c>
      <c r="L43" s="31"/>
      <c r="M43" s="31">
        <v>9</v>
      </c>
      <c r="N43" s="31">
        <v>7.5</v>
      </c>
      <c r="O43" s="31">
        <v>7.5</v>
      </c>
      <c r="P43" s="31">
        <v>10.5</v>
      </c>
      <c r="Z43" s="50" t="s">
        <v>718</v>
      </c>
      <c r="AA43" s="51"/>
      <c r="AB43" s="51" t="s">
        <v>719</v>
      </c>
      <c r="AC43" s="51">
        <v>6</v>
      </c>
      <c r="AD43" s="51"/>
      <c r="AE43" s="51"/>
    </row>
    <row r="44" spans="2:31" x14ac:dyDescent="0.25">
      <c r="B44" s="31">
        <v>461</v>
      </c>
      <c r="C44" s="31">
        <v>6</v>
      </c>
      <c r="D44" s="31">
        <v>6</v>
      </c>
      <c r="E44" s="31">
        <v>7.5</v>
      </c>
      <c r="F44" s="31">
        <v>9</v>
      </c>
      <c r="G44" s="31">
        <v>9</v>
      </c>
      <c r="H44" s="36"/>
      <c r="I44" s="31">
        <v>7.5</v>
      </c>
      <c r="J44" s="31">
        <v>3</v>
      </c>
      <c r="K44" s="31">
        <v>7.5</v>
      </c>
      <c r="L44" s="31"/>
      <c r="M44" s="31">
        <v>7.5</v>
      </c>
      <c r="N44" s="31">
        <v>7.5</v>
      </c>
      <c r="O44" s="31">
        <v>6</v>
      </c>
      <c r="P44" s="31">
        <v>7.5</v>
      </c>
      <c r="Z44" s="50" t="s">
        <v>715</v>
      </c>
      <c r="AA44" s="51"/>
      <c r="AB44" s="51" t="s">
        <v>723</v>
      </c>
      <c r="AC44" s="51">
        <v>3</v>
      </c>
      <c r="AD44" s="51" t="s">
        <v>576</v>
      </c>
      <c r="AE44" s="51" t="s">
        <v>597</v>
      </c>
    </row>
    <row r="45" spans="2:31" x14ac:dyDescent="0.25">
      <c r="B45" s="31">
        <v>462</v>
      </c>
      <c r="C45" s="31">
        <v>3</v>
      </c>
      <c r="D45" s="31">
        <v>6</v>
      </c>
      <c r="E45" s="31">
        <v>3</v>
      </c>
      <c r="F45" s="31">
        <v>3</v>
      </c>
      <c r="G45" s="31">
        <v>7.5</v>
      </c>
      <c r="H45" s="31">
        <v>12</v>
      </c>
      <c r="I45" s="31">
        <v>7.5</v>
      </c>
      <c r="J45" s="31">
        <v>12</v>
      </c>
      <c r="K45" s="31">
        <v>12</v>
      </c>
      <c r="L45" s="31"/>
      <c r="M45" s="31">
        <v>10.5</v>
      </c>
      <c r="N45" s="31">
        <v>9</v>
      </c>
      <c r="O45" s="31">
        <v>12</v>
      </c>
      <c r="P45" s="31">
        <v>12</v>
      </c>
      <c r="Z45" s="50" t="s">
        <v>716</v>
      </c>
      <c r="AA45" s="51"/>
      <c r="AB45" s="51" t="s">
        <v>722</v>
      </c>
      <c r="AC45" s="51">
        <v>3</v>
      </c>
      <c r="AD45" s="51" t="s">
        <v>566</v>
      </c>
      <c r="AE45" s="51" t="s">
        <v>588</v>
      </c>
    </row>
    <row r="46" spans="2:31" x14ac:dyDescent="0.25">
      <c r="B46" s="31">
        <v>491</v>
      </c>
      <c r="C46" s="31">
        <v>12</v>
      </c>
      <c r="D46" s="31">
        <v>9</v>
      </c>
      <c r="E46" s="31">
        <v>12</v>
      </c>
      <c r="F46" s="31">
        <v>12</v>
      </c>
      <c r="G46" s="31">
        <v>9</v>
      </c>
      <c r="H46" s="36"/>
      <c r="I46" s="31">
        <v>12</v>
      </c>
      <c r="J46" s="31">
        <v>12</v>
      </c>
      <c r="K46" s="31">
        <v>12</v>
      </c>
      <c r="L46" s="31">
        <v>9</v>
      </c>
      <c r="M46" s="31">
        <v>10.5</v>
      </c>
      <c r="N46" s="31">
        <v>9</v>
      </c>
      <c r="O46" s="31">
        <v>9</v>
      </c>
      <c r="P46" s="31">
        <v>10.5</v>
      </c>
      <c r="Z46" s="51"/>
      <c r="AA46" s="52" t="s">
        <v>622</v>
      </c>
      <c r="AB46" s="51" t="s">
        <v>648</v>
      </c>
      <c r="AC46" s="51">
        <v>3</v>
      </c>
      <c r="AD46" s="51" t="s">
        <v>574</v>
      </c>
      <c r="AE46" s="51" t="s">
        <v>598</v>
      </c>
    </row>
    <row r="47" spans="2:31" x14ac:dyDescent="0.25">
      <c r="B47" s="31">
        <v>501</v>
      </c>
      <c r="C47" s="31">
        <v>12</v>
      </c>
      <c r="D47" s="31">
        <v>9</v>
      </c>
      <c r="E47" s="31">
        <v>10.5</v>
      </c>
      <c r="F47" s="31">
        <v>7.5</v>
      </c>
      <c r="G47" s="31">
        <v>9</v>
      </c>
      <c r="H47" s="31">
        <v>9</v>
      </c>
      <c r="I47" s="31">
        <v>7.5</v>
      </c>
      <c r="J47" s="31"/>
      <c r="K47" s="31"/>
      <c r="L47" s="31"/>
      <c r="M47" s="31">
        <v>10.5</v>
      </c>
      <c r="N47" s="31">
        <v>9</v>
      </c>
      <c r="O47" s="31">
        <v>7.5</v>
      </c>
      <c r="P47" s="31">
        <v>7.5</v>
      </c>
      <c r="Z47" s="51"/>
      <c r="AA47" s="52" t="s">
        <v>628</v>
      </c>
      <c r="AB47" s="51" t="s">
        <v>726</v>
      </c>
      <c r="AC47" s="51" t="s">
        <v>655</v>
      </c>
      <c r="AD47" s="51" t="s">
        <v>576</v>
      </c>
      <c r="AE47" s="51" t="s">
        <v>597</v>
      </c>
    </row>
    <row r="48" spans="2:31" x14ac:dyDescent="0.25">
      <c r="B48" s="31">
        <v>511</v>
      </c>
      <c r="C48" s="31">
        <v>0</v>
      </c>
      <c r="D48" s="31">
        <v>6</v>
      </c>
      <c r="E48" s="31">
        <v>10.5</v>
      </c>
      <c r="F48" s="31">
        <v>7.5</v>
      </c>
      <c r="G48" s="31">
        <v>7.5</v>
      </c>
      <c r="H48" s="31">
        <v>6</v>
      </c>
      <c r="I48" s="31">
        <v>7.5</v>
      </c>
      <c r="J48" s="31">
        <v>7.5</v>
      </c>
      <c r="K48" s="31">
        <v>7.5</v>
      </c>
      <c r="L48" s="31">
        <v>9</v>
      </c>
      <c r="M48" s="31">
        <v>10.5</v>
      </c>
      <c r="N48" s="31">
        <v>7.5</v>
      </c>
      <c r="O48" s="31">
        <v>7.5</v>
      </c>
      <c r="P48" s="31">
        <v>12</v>
      </c>
      <c r="Z48" s="51"/>
      <c r="AA48" s="52" t="s">
        <v>627</v>
      </c>
      <c r="AB48" s="51" t="s">
        <v>656</v>
      </c>
      <c r="AC48" s="51">
        <v>3</v>
      </c>
      <c r="AD48" s="51" t="s">
        <v>566</v>
      </c>
      <c r="AE48" s="51" t="s">
        <v>588</v>
      </c>
    </row>
    <row r="49" spans="2:31" x14ac:dyDescent="0.25">
      <c r="B49" s="31">
        <v>524</v>
      </c>
      <c r="C49" s="31">
        <v>6</v>
      </c>
      <c r="D49" s="31">
        <v>7.5</v>
      </c>
      <c r="E49" s="31">
        <v>7.5</v>
      </c>
      <c r="F49" s="31">
        <v>7.5</v>
      </c>
      <c r="G49" s="31">
        <v>9</v>
      </c>
      <c r="H49" s="31">
        <v>6</v>
      </c>
      <c r="I49" s="31">
        <v>10.5</v>
      </c>
      <c r="J49" s="31">
        <v>6</v>
      </c>
      <c r="K49" s="31">
        <v>10.5</v>
      </c>
      <c r="L49" s="31"/>
      <c r="M49" s="31">
        <v>10.5</v>
      </c>
      <c r="N49" s="31">
        <v>10.5</v>
      </c>
      <c r="O49" s="31">
        <v>7.5</v>
      </c>
      <c r="P49" s="31">
        <v>10.5</v>
      </c>
      <c r="Z49" s="51"/>
      <c r="AA49" s="52" t="s">
        <v>644</v>
      </c>
      <c r="AB49" s="51" t="s">
        <v>666</v>
      </c>
      <c r="AC49" s="51" t="s">
        <v>667</v>
      </c>
      <c r="AD49" s="51" t="s">
        <v>622</v>
      </c>
      <c r="AE49" s="51" t="s">
        <v>648</v>
      </c>
    </row>
    <row r="50" spans="2:31" x14ac:dyDescent="0.25">
      <c r="B50" s="31">
        <v>536</v>
      </c>
      <c r="C50" s="31">
        <v>6</v>
      </c>
      <c r="D50" s="31">
        <v>9</v>
      </c>
      <c r="E50" s="31">
        <v>7.5</v>
      </c>
      <c r="F50" s="31">
        <v>12</v>
      </c>
      <c r="G50" s="31">
        <v>12</v>
      </c>
      <c r="H50" s="31">
        <v>6</v>
      </c>
      <c r="I50" s="31">
        <v>12</v>
      </c>
      <c r="J50" s="31">
        <v>3</v>
      </c>
      <c r="K50" s="31">
        <v>7.5</v>
      </c>
      <c r="L50" s="31"/>
      <c r="M50" s="31">
        <v>7.5</v>
      </c>
      <c r="N50" s="31">
        <v>7.5</v>
      </c>
      <c r="O50" s="31">
        <v>0</v>
      </c>
      <c r="P50" s="31">
        <v>9</v>
      </c>
      <c r="Z50" s="51"/>
      <c r="AA50" s="52" t="s">
        <v>643</v>
      </c>
      <c r="AB50" s="51" t="s">
        <v>668</v>
      </c>
      <c r="AC50" s="51">
        <v>4</v>
      </c>
      <c r="AD50" s="51" t="s">
        <v>669</v>
      </c>
      <c r="AE50" s="51" t="s">
        <v>729</v>
      </c>
    </row>
    <row r="51" spans="2:31" x14ac:dyDescent="0.25">
      <c r="B51" s="31">
        <v>554</v>
      </c>
      <c r="C51" s="31">
        <v>3</v>
      </c>
      <c r="D51" s="31">
        <v>6</v>
      </c>
      <c r="E51" s="31">
        <v>7.5</v>
      </c>
      <c r="F51" s="31">
        <v>6</v>
      </c>
      <c r="G51" s="31">
        <v>7.5</v>
      </c>
      <c r="H51" s="31">
        <v>6</v>
      </c>
      <c r="I51" s="31">
        <v>6</v>
      </c>
      <c r="J51" s="31"/>
      <c r="K51" s="31"/>
      <c r="L51" s="31"/>
      <c r="M51" s="31">
        <v>7.5</v>
      </c>
      <c r="N51" s="31">
        <v>6</v>
      </c>
      <c r="O51" s="31">
        <v>0</v>
      </c>
      <c r="P51" s="31">
        <v>7.5</v>
      </c>
      <c r="Z51" s="51"/>
      <c r="AA51" s="52" t="s">
        <v>641</v>
      </c>
      <c r="AB51" s="51" t="s">
        <v>675</v>
      </c>
      <c r="AC51" s="51" t="s">
        <v>667</v>
      </c>
      <c r="AD51" s="51" t="s">
        <v>631</v>
      </c>
      <c r="AE51" s="51" t="s">
        <v>653</v>
      </c>
    </row>
    <row r="52" spans="2:31" x14ac:dyDescent="0.25">
      <c r="B52" s="31">
        <v>555</v>
      </c>
      <c r="C52" s="31">
        <v>0</v>
      </c>
      <c r="D52" s="31">
        <v>3</v>
      </c>
      <c r="E52" s="31">
        <v>3</v>
      </c>
      <c r="F52" s="31">
        <v>3</v>
      </c>
      <c r="G52" s="31">
        <v>6</v>
      </c>
      <c r="H52" s="36"/>
      <c r="I52" s="31">
        <v>6</v>
      </c>
      <c r="J52" s="31">
        <v>9</v>
      </c>
      <c r="K52" s="31">
        <v>10.5</v>
      </c>
      <c r="L52" s="31"/>
      <c r="M52" s="31">
        <v>10.5</v>
      </c>
      <c r="N52" s="31">
        <v>9</v>
      </c>
      <c r="O52" s="31">
        <v>9</v>
      </c>
      <c r="P52" s="31">
        <v>12</v>
      </c>
      <c r="Z52" s="51"/>
      <c r="AA52" s="52" t="s">
        <v>629</v>
      </c>
      <c r="AB52" s="51" t="s">
        <v>652</v>
      </c>
      <c r="AC52" s="51">
        <v>3</v>
      </c>
      <c r="AD52" s="51" t="s">
        <v>566</v>
      </c>
      <c r="AE52" s="51" t="s">
        <v>588</v>
      </c>
    </row>
    <row r="53" spans="2:31" x14ac:dyDescent="0.25">
      <c r="B53" s="31">
        <v>580</v>
      </c>
      <c r="C53" s="31">
        <v>9</v>
      </c>
      <c r="D53" s="31">
        <v>7.5</v>
      </c>
      <c r="E53" s="31">
        <v>12</v>
      </c>
      <c r="F53" s="31">
        <v>12</v>
      </c>
      <c r="G53" s="31">
        <v>12</v>
      </c>
      <c r="H53" s="31">
        <v>9</v>
      </c>
      <c r="I53" s="31">
        <v>9</v>
      </c>
      <c r="J53" s="31">
        <v>6</v>
      </c>
      <c r="K53" s="31">
        <v>9</v>
      </c>
      <c r="L53" s="31"/>
      <c r="M53" s="31">
        <v>9</v>
      </c>
      <c r="N53" s="31">
        <v>10.5</v>
      </c>
      <c r="O53" s="31">
        <v>6</v>
      </c>
      <c r="P53" s="31">
        <v>10.5</v>
      </c>
    </row>
    <row r="54" spans="2:31" x14ac:dyDescent="0.25">
      <c r="B54" s="31">
        <v>610</v>
      </c>
      <c r="C54" s="31">
        <v>3</v>
      </c>
      <c r="D54" s="31">
        <v>9</v>
      </c>
      <c r="E54" s="31">
        <v>12</v>
      </c>
      <c r="F54" s="31">
        <v>10.5</v>
      </c>
      <c r="G54" s="31">
        <v>7.5</v>
      </c>
      <c r="H54" s="31">
        <v>6</v>
      </c>
      <c r="I54" s="31">
        <v>7.5</v>
      </c>
      <c r="J54" s="31">
        <v>0</v>
      </c>
      <c r="K54" s="31">
        <v>6</v>
      </c>
      <c r="L54" s="31"/>
      <c r="M54" s="31">
        <v>9</v>
      </c>
      <c r="N54" s="31">
        <v>7.5</v>
      </c>
      <c r="O54" s="31">
        <v>6</v>
      </c>
      <c r="P54" s="31">
        <v>9</v>
      </c>
    </row>
    <row r="55" spans="2:31" x14ac:dyDescent="0.25">
      <c r="B55" s="31">
        <v>612</v>
      </c>
      <c r="C55" s="31">
        <v>6</v>
      </c>
      <c r="D55" s="31">
        <v>6</v>
      </c>
      <c r="E55" s="31">
        <v>7.5</v>
      </c>
      <c r="F55" s="31">
        <v>9</v>
      </c>
      <c r="G55" s="31">
        <v>9</v>
      </c>
      <c r="H55" s="31">
        <v>3</v>
      </c>
      <c r="I55" s="31">
        <v>7.5</v>
      </c>
      <c r="J55" s="31">
        <v>3</v>
      </c>
      <c r="K55" s="31">
        <v>7.5</v>
      </c>
      <c r="L55" s="31">
        <v>9</v>
      </c>
      <c r="M55" s="31">
        <v>7.5</v>
      </c>
      <c r="N55" s="31">
        <v>9</v>
      </c>
      <c r="O55" s="31">
        <v>6</v>
      </c>
      <c r="P55" s="31">
        <v>9</v>
      </c>
    </row>
    <row r="56" spans="2:31" x14ac:dyDescent="0.25">
      <c r="B56" s="31">
        <v>625</v>
      </c>
      <c r="C56" s="31">
        <v>3</v>
      </c>
      <c r="D56" s="31">
        <v>9</v>
      </c>
      <c r="E56" s="31">
        <v>7.5</v>
      </c>
      <c r="F56" s="31">
        <v>7.5</v>
      </c>
      <c r="G56" s="31">
        <v>7.5</v>
      </c>
      <c r="H56" s="31">
        <v>7.5</v>
      </c>
      <c r="I56" s="31">
        <v>12</v>
      </c>
      <c r="J56" s="31">
        <v>7.5</v>
      </c>
      <c r="K56" s="31">
        <v>10.5</v>
      </c>
      <c r="L56" s="31"/>
      <c r="M56" s="31">
        <v>10.5</v>
      </c>
      <c r="N56" s="31">
        <v>7.5</v>
      </c>
      <c r="O56" s="31">
        <v>7.5</v>
      </c>
      <c r="P56" s="31">
        <v>10.5</v>
      </c>
    </row>
    <row r="57" spans="2:31" x14ac:dyDescent="0.25">
      <c r="B57" s="31">
        <v>638</v>
      </c>
      <c r="C57" s="31">
        <v>9</v>
      </c>
      <c r="D57" s="31">
        <v>9</v>
      </c>
      <c r="E57" s="31">
        <v>12</v>
      </c>
      <c r="F57" s="31">
        <v>9</v>
      </c>
      <c r="G57" s="31">
        <v>12</v>
      </c>
      <c r="H57" s="31">
        <v>12</v>
      </c>
      <c r="I57" s="31">
        <v>9</v>
      </c>
      <c r="J57" s="31">
        <v>12</v>
      </c>
      <c r="K57" s="31">
        <v>12</v>
      </c>
      <c r="L57" s="31"/>
      <c r="M57" s="31">
        <v>12</v>
      </c>
      <c r="N57" s="31">
        <v>12</v>
      </c>
      <c r="O57" s="31">
        <v>12</v>
      </c>
      <c r="P57" s="31">
        <v>12</v>
      </c>
    </row>
    <row r="58" spans="2:31" x14ac:dyDescent="0.25">
      <c r="B58" s="31">
        <v>643</v>
      </c>
      <c r="C58" s="31">
        <v>12</v>
      </c>
      <c r="D58" s="31">
        <v>12</v>
      </c>
      <c r="E58" s="31">
        <v>12</v>
      </c>
      <c r="F58" s="31">
        <v>12</v>
      </c>
      <c r="G58" s="31">
        <v>12</v>
      </c>
      <c r="H58" s="31">
        <v>12</v>
      </c>
      <c r="I58" s="31">
        <v>12</v>
      </c>
      <c r="J58" s="31">
        <v>12</v>
      </c>
      <c r="K58" s="31">
        <v>12</v>
      </c>
      <c r="L58" s="31"/>
      <c r="M58" s="31">
        <v>12</v>
      </c>
      <c r="N58" s="31">
        <v>12</v>
      </c>
      <c r="O58" s="31">
        <v>12</v>
      </c>
      <c r="P58" s="31">
        <v>12</v>
      </c>
    </row>
    <row r="59" spans="2:31" x14ac:dyDescent="0.25">
      <c r="B59" s="31">
        <v>644</v>
      </c>
      <c r="C59" s="31">
        <v>9</v>
      </c>
      <c r="D59" s="31">
        <v>10.5</v>
      </c>
      <c r="E59" s="31">
        <v>12</v>
      </c>
      <c r="F59" s="31">
        <v>12</v>
      </c>
      <c r="G59" s="31">
        <v>12</v>
      </c>
      <c r="H59" s="31">
        <v>12</v>
      </c>
      <c r="I59" s="31">
        <v>12</v>
      </c>
      <c r="J59" s="31">
        <v>12</v>
      </c>
      <c r="K59" s="31">
        <v>12</v>
      </c>
      <c r="L59" s="31"/>
      <c r="M59" s="31">
        <v>10.5</v>
      </c>
      <c r="N59" s="31">
        <v>9</v>
      </c>
      <c r="O59" s="31">
        <v>9</v>
      </c>
      <c r="P59" s="31">
        <v>10.5</v>
      </c>
    </row>
    <row r="60" spans="2:31" x14ac:dyDescent="0.25">
      <c r="B60" s="31">
        <v>658</v>
      </c>
      <c r="C60" s="31">
        <v>9</v>
      </c>
      <c r="D60" s="31">
        <v>9</v>
      </c>
      <c r="E60" s="31">
        <v>10.5</v>
      </c>
      <c r="F60" s="31">
        <v>9</v>
      </c>
      <c r="G60" s="31">
        <v>10.5</v>
      </c>
      <c r="H60" s="31">
        <v>7.5</v>
      </c>
      <c r="I60" s="31">
        <v>12</v>
      </c>
      <c r="J60" s="31">
        <v>6</v>
      </c>
      <c r="K60" s="31">
        <v>7.5</v>
      </c>
      <c r="L60" s="31">
        <v>9</v>
      </c>
      <c r="M60" s="31">
        <v>9</v>
      </c>
      <c r="N60" s="31">
        <v>7.5</v>
      </c>
      <c r="O60" s="31">
        <v>7.5</v>
      </c>
      <c r="P60" s="31">
        <v>9</v>
      </c>
    </row>
    <row r="61" spans="2:31" x14ac:dyDescent="0.25">
      <c r="B61" s="31">
        <v>676</v>
      </c>
      <c r="C61" s="31">
        <v>6</v>
      </c>
      <c r="D61" s="31">
        <v>9</v>
      </c>
      <c r="E61" s="31">
        <v>9</v>
      </c>
      <c r="F61" s="31">
        <v>6</v>
      </c>
      <c r="G61" s="31">
        <v>9</v>
      </c>
      <c r="H61" s="31">
        <v>3</v>
      </c>
      <c r="I61" s="31">
        <v>9</v>
      </c>
      <c r="J61" s="31">
        <v>9</v>
      </c>
      <c r="K61" s="31">
        <v>12</v>
      </c>
      <c r="L61" s="31">
        <v>12</v>
      </c>
      <c r="M61" s="31">
        <v>12</v>
      </c>
      <c r="N61" s="31">
        <v>12</v>
      </c>
      <c r="O61" s="31">
        <v>10.5</v>
      </c>
      <c r="P61" s="31">
        <v>10.5</v>
      </c>
    </row>
    <row r="62" spans="2:31" x14ac:dyDescent="0.25">
      <c r="B62" s="31">
        <v>679</v>
      </c>
      <c r="C62" s="31">
        <v>7.5</v>
      </c>
      <c r="D62" s="31">
        <v>12</v>
      </c>
      <c r="E62" s="31">
        <v>12</v>
      </c>
      <c r="F62" s="31">
        <v>12</v>
      </c>
      <c r="G62" s="31">
        <v>12</v>
      </c>
      <c r="H62" s="31">
        <v>12</v>
      </c>
      <c r="I62" s="31">
        <v>12</v>
      </c>
      <c r="J62" s="31">
        <v>7.5</v>
      </c>
      <c r="K62" s="31">
        <v>9</v>
      </c>
      <c r="L62" s="31">
        <v>9</v>
      </c>
      <c r="M62" s="31">
        <v>9</v>
      </c>
      <c r="N62" s="31">
        <v>10.5</v>
      </c>
      <c r="O62" s="31">
        <v>7.5</v>
      </c>
      <c r="P62" s="31">
        <v>10.5</v>
      </c>
    </row>
    <row r="63" spans="2:31" x14ac:dyDescent="0.25">
      <c r="B63" s="31">
        <v>701</v>
      </c>
      <c r="C63" s="31">
        <v>3</v>
      </c>
      <c r="D63" s="31">
        <v>7.5</v>
      </c>
      <c r="E63" s="31">
        <v>9</v>
      </c>
      <c r="F63" s="31">
        <v>9</v>
      </c>
      <c r="G63" s="31">
        <v>10.5</v>
      </c>
      <c r="H63" s="31">
        <v>7.5</v>
      </c>
      <c r="I63" s="31">
        <v>9</v>
      </c>
      <c r="J63" s="31">
        <v>9</v>
      </c>
      <c r="K63" s="31">
        <v>6</v>
      </c>
      <c r="L63" s="31"/>
      <c r="M63" s="31">
        <v>7.5</v>
      </c>
      <c r="N63" s="31">
        <v>10.5</v>
      </c>
      <c r="O63" s="31">
        <v>7.5</v>
      </c>
      <c r="P63" s="31">
        <v>9</v>
      </c>
    </row>
    <row r="64" spans="2:31" x14ac:dyDescent="0.25">
      <c r="B64" s="31">
        <v>707</v>
      </c>
      <c r="C64" s="31">
        <v>7.5</v>
      </c>
      <c r="D64" s="31">
        <v>7.5</v>
      </c>
      <c r="E64" s="31">
        <v>7.5</v>
      </c>
      <c r="F64" s="31">
        <v>9</v>
      </c>
      <c r="G64" s="31">
        <v>12</v>
      </c>
      <c r="H64" s="31">
        <v>7.5</v>
      </c>
      <c r="I64" s="31">
        <v>10.5</v>
      </c>
      <c r="J64" s="31">
        <v>9</v>
      </c>
      <c r="K64" s="31">
        <v>9</v>
      </c>
      <c r="L64" s="31"/>
      <c r="M64" s="31">
        <v>10.5</v>
      </c>
      <c r="N64" s="31">
        <v>6</v>
      </c>
      <c r="O64" s="31">
        <v>9</v>
      </c>
      <c r="P64" s="31">
        <v>10.5</v>
      </c>
    </row>
    <row r="65" spans="2:16" x14ac:dyDescent="0.25">
      <c r="B65" s="31">
        <v>713</v>
      </c>
      <c r="C65" s="31">
        <v>7.5</v>
      </c>
      <c r="D65" s="31">
        <v>6</v>
      </c>
      <c r="E65" s="31">
        <v>9</v>
      </c>
      <c r="F65" s="31">
        <v>7.5</v>
      </c>
      <c r="G65" s="31">
        <v>7.5</v>
      </c>
      <c r="H65" s="36"/>
      <c r="I65" s="31">
        <v>9</v>
      </c>
      <c r="J65" s="31">
        <v>12</v>
      </c>
      <c r="K65" s="31">
        <v>12</v>
      </c>
      <c r="L65" s="31"/>
      <c r="M65" s="31">
        <v>12</v>
      </c>
      <c r="N65" s="31">
        <v>9</v>
      </c>
      <c r="O65" s="31">
        <v>9</v>
      </c>
      <c r="P65" s="31">
        <v>12</v>
      </c>
    </row>
    <row r="66" spans="2:16" x14ac:dyDescent="0.25">
      <c r="B66" s="31">
        <v>723</v>
      </c>
      <c r="C66" s="31">
        <v>7.5</v>
      </c>
      <c r="D66" s="31">
        <v>12</v>
      </c>
      <c r="E66" s="31">
        <v>10.5</v>
      </c>
      <c r="F66" s="31">
        <v>12</v>
      </c>
      <c r="G66" s="31">
        <v>12</v>
      </c>
      <c r="H66" s="31">
        <v>10.5</v>
      </c>
      <c r="I66" s="31">
        <v>12</v>
      </c>
      <c r="J66" s="31">
        <v>9</v>
      </c>
      <c r="K66" s="31">
        <v>7.5</v>
      </c>
      <c r="L66" s="31"/>
      <c r="M66" s="31">
        <v>12</v>
      </c>
      <c r="N66" s="31">
        <v>12</v>
      </c>
      <c r="O66" s="31">
        <v>9</v>
      </c>
      <c r="P66" s="31">
        <v>12</v>
      </c>
    </row>
    <row r="67" spans="2:16" x14ac:dyDescent="0.25">
      <c r="B67" s="31">
        <v>740</v>
      </c>
      <c r="C67" s="31">
        <v>6</v>
      </c>
      <c r="D67" s="31">
        <v>7.5</v>
      </c>
      <c r="E67" s="31">
        <v>9</v>
      </c>
      <c r="F67" s="31">
        <v>9</v>
      </c>
      <c r="G67" s="31">
        <v>9</v>
      </c>
      <c r="H67" s="31">
        <v>9</v>
      </c>
      <c r="I67" s="31">
        <v>9</v>
      </c>
      <c r="J67" s="31">
        <v>10.5</v>
      </c>
      <c r="K67" s="31">
        <v>12</v>
      </c>
      <c r="L67" s="31"/>
      <c r="M67" s="31">
        <v>10.5</v>
      </c>
      <c r="N67" s="31">
        <v>9</v>
      </c>
      <c r="O67" s="31">
        <v>9</v>
      </c>
      <c r="P67" s="31">
        <v>10.5</v>
      </c>
    </row>
    <row r="68" spans="2:16" x14ac:dyDescent="0.25">
      <c r="B68" s="31">
        <v>754</v>
      </c>
      <c r="C68" s="31">
        <v>9</v>
      </c>
      <c r="D68" s="31">
        <v>9</v>
      </c>
      <c r="E68" s="31">
        <v>9</v>
      </c>
      <c r="F68" s="31">
        <v>9</v>
      </c>
      <c r="G68" s="31">
        <v>9</v>
      </c>
      <c r="H68" s="36"/>
      <c r="I68" s="31">
        <v>10.5</v>
      </c>
      <c r="J68" s="31">
        <v>3</v>
      </c>
      <c r="K68" s="31">
        <v>6</v>
      </c>
      <c r="L68" s="31">
        <v>9</v>
      </c>
      <c r="M68" s="31">
        <v>7.5</v>
      </c>
      <c r="N68" s="31">
        <v>6</v>
      </c>
      <c r="O68" s="31">
        <v>7.5</v>
      </c>
      <c r="P68" s="31">
        <v>9</v>
      </c>
    </row>
    <row r="69" spans="2:16" x14ac:dyDescent="0.25">
      <c r="B69" s="31">
        <v>763</v>
      </c>
      <c r="C69" s="31">
        <v>7.5</v>
      </c>
      <c r="D69" s="31">
        <v>7.5</v>
      </c>
      <c r="E69" s="31">
        <v>9</v>
      </c>
      <c r="F69" s="31">
        <v>7.5</v>
      </c>
      <c r="G69" s="31">
        <v>12</v>
      </c>
      <c r="H69" s="31">
        <v>9</v>
      </c>
      <c r="I69" s="31">
        <v>10.5</v>
      </c>
      <c r="J69" s="31">
        <v>10.5</v>
      </c>
      <c r="K69" s="31">
        <v>10.5</v>
      </c>
      <c r="L69" s="31">
        <v>12</v>
      </c>
      <c r="M69" s="31">
        <v>10.5</v>
      </c>
      <c r="N69" s="31">
        <v>12</v>
      </c>
      <c r="O69" s="31">
        <v>10.5</v>
      </c>
      <c r="P69" s="31">
        <v>10.5</v>
      </c>
    </row>
    <row r="70" spans="2:16" x14ac:dyDescent="0.25">
      <c r="B70" s="31">
        <v>769</v>
      </c>
      <c r="C70" s="31">
        <v>12</v>
      </c>
      <c r="D70" s="31">
        <v>9</v>
      </c>
      <c r="E70" s="31">
        <v>12</v>
      </c>
      <c r="F70" s="31">
        <v>12</v>
      </c>
      <c r="G70" s="31">
        <v>12</v>
      </c>
      <c r="H70" s="31">
        <v>7.5</v>
      </c>
      <c r="I70" s="31">
        <v>12</v>
      </c>
      <c r="J70" s="31">
        <v>10.5</v>
      </c>
      <c r="K70" s="31">
        <v>12</v>
      </c>
      <c r="L70" s="31">
        <v>12</v>
      </c>
      <c r="M70" s="31">
        <v>10.5</v>
      </c>
      <c r="N70" s="31">
        <v>12</v>
      </c>
      <c r="O70" s="31">
        <v>9</v>
      </c>
      <c r="P70" s="31">
        <v>12</v>
      </c>
    </row>
    <row r="71" spans="2:16" x14ac:dyDescent="0.25">
      <c r="B71" s="31">
        <v>770</v>
      </c>
      <c r="C71" s="31">
        <v>9</v>
      </c>
      <c r="D71" s="31">
        <v>9</v>
      </c>
      <c r="E71" s="31">
        <v>12</v>
      </c>
      <c r="F71" s="31">
        <v>12</v>
      </c>
      <c r="G71" s="31">
        <v>12</v>
      </c>
      <c r="H71" s="31">
        <v>10.5</v>
      </c>
      <c r="I71" s="31">
        <v>12</v>
      </c>
      <c r="J71" s="31">
        <v>7.5</v>
      </c>
      <c r="K71" s="31">
        <v>7.5</v>
      </c>
      <c r="L71" s="31"/>
      <c r="M71" s="31">
        <v>10.5</v>
      </c>
      <c r="N71" s="31">
        <v>9</v>
      </c>
      <c r="O71" s="31">
        <v>7.5</v>
      </c>
      <c r="P71" s="31">
        <v>10.5</v>
      </c>
    </row>
    <row r="72" spans="2:16" x14ac:dyDescent="0.25">
      <c r="B72" s="31">
        <v>773</v>
      </c>
      <c r="C72" s="31">
        <v>3</v>
      </c>
      <c r="D72" s="31">
        <v>7.5</v>
      </c>
      <c r="E72" s="31">
        <v>10.5</v>
      </c>
      <c r="F72" s="31">
        <v>9</v>
      </c>
      <c r="G72" s="31">
        <v>12</v>
      </c>
      <c r="H72" s="31">
        <v>6</v>
      </c>
      <c r="I72" s="31">
        <v>10.5</v>
      </c>
      <c r="J72" s="31">
        <v>6</v>
      </c>
      <c r="K72" s="31">
        <v>7.5</v>
      </c>
      <c r="L72" s="31"/>
      <c r="M72" s="31">
        <v>10.5</v>
      </c>
      <c r="N72" s="31">
        <v>9</v>
      </c>
      <c r="O72" s="31">
        <v>7.5</v>
      </c>
      <c r="P72" s="31">
        <v>10.5</v>
      </c>
    </row>
    <row r="73" spans="2:16" x14ac:dyDescent="0.25">
      <c r="B73" s="31">
        <v>783</v>
      </c>
      <c r="C73" s="31">
        <v>6</v>
      </c>
      <c r="D73" s="31">
        <v>10.5</v>
      </c>
      <c r="E73" s="31">
        <v>10.5</v>
      </c>
      <c r="F73" s="31">
        <v>7.5</v>
      </c>
      <c r="G73" s="31">
        <v>10.5</v>
      </c>
      <c r="H73" s="31">
        <v>6</v>
      </c>
      <c r="I73" s="31">
        <v>9</v>
      </c>
      <c r="J73" s="31">
        <v>6</v>
      </c>
      <c r="K73" s="31">
        <v>7.5</v>
      </c>
      <c r="L73" s="31"/>
      <c r="M73" s="31">
        <v>10.5</v>
      </c>
      <c r="N73" s="31">
        <v>9</v>
      </c>
      <c r="O73" s="31">
        <v>7.5</v>
      </c>
      <c r="P73" s="31">
        <v>9</v>
      </c>
    </row>
    <row r="74" spans="2:16" x14ac:dyDescent="0.25">
      <c r="B74" s="31">
        <v>796</v>
      </c>
      <c r="C74" s="31">
        <v>6</v>
      </c>
      <c r="D74" s="31">
        <v>6</v>
      </c>
      <c r="E74" s="31">
        <v>3</v>
      </c>
      <c r="F74" s="31">
        <v>3</v>
      </c>
      <c r="G74" s="31">
        <v>6</v>
      </c>
      <c r="H74" s="31">
        <v>3</v>
      </c>
      <c r="I74" s="31">
        <v>6</v>
      </c>
      <c r="J74" s="31">
        <v>7.5</v>
      </c>
      <c r="K74" s="31">
        <v>10.5</v>
      </c>
      <c r="L74" s="31"/>
      <c r="M74" s="31">
        <v>9</v>
      </c>
      <c r="N74" s="31">
        <v>12</v>
      </c>
      <c r="O74" s="31">
        <v>7.5</v>
      </c>
      <c r="P74" s="31">
        <v>10.5</v>
      </c>
    </row>
    <row r="75" spans="2:16" x14ac:dyDescent="0.25">
      <c r="B75" s="31">
        <v>807</v>
      </c>
      <c r="C75" s="31">
        <v>7.5</v>
      </c>
      <c r="D75" s="31">
        <v>9</v>
      </c>
      <c r="E75" s="31">
        <v>9</v>
      </c>
      <c r="F75" s="31">
        <v>12</v>
      </c>
      <c r="G75" s="31">
        <v>10.5</v>
      </c>
      <c r="H75" s="31">
        <v>7.5</v>
      </c>
      <c r="I75" s="31">
        <v>12</v>
      </c>
      <c r="J75" s="31">
        <v>6</v>
      </c>
      <c r="K75" s="31">
        <v>7.5</v>
      </c>
      <c r="L75" s="31"/>
      <c r="M75" s="31">
        <v>10.5</v>
      </c>
      <c r="N75" s="31">
        <v>12</v>
      </c>
      <c r="O75" s="31">
        <v>7.5</v>
      </c>
      <c r="P75" s="31">
        <v>10.5</v>
      </c>
    </row>
    <row r="76" spans="2:16" x14ac:dyDescent="0.25">
      <c r="B76" s="31">
        <v>812</v>
      </c>
      <c r="C76" s="31">
        <v>6</v>
      </c>
      <c r="D76" s="31">
        <v>9</v>
      </c>
      <c r="E76" s="31">
        <v>10.5</v>
      </c>
      <c r="F76" s="31">
        <v>9</v>
      </c>
      <c r="G76" s="31">
        <v>9</v>
      </c>
      <c r="H76" s="31">
        <v>7.5</v>
      </c>
      <c r="I76" s="31">
        <v>12</v>
      </c>
      <c r="J76" s="31">
        <v>3</v>
      </c>
      <c r="K76" s="31">
        <v>7.5</v>
      </c>
      <c r="L76" s="31"/>
      <c r="M76" s="31">
        <v>9</v>
      </c>
      <c r="N76" s="31">
        <v>6</v>
      </c>
      <c r="O76" s="31">
        <v>6</v>
      </c>
      <c r="P76" s="31">
        <v>9</v>
      </c>
    </row>
    <row r="77" spans="2:16" x14ac:dyDescent="0.25">
      <c r="B77" s="31">
        <v>830</v>
      </c>
      <c r="C77" s="31">
        <v>3</v>
      </c>
      <c r="D77" s="31">
        <v>6</v>
      </c>
      <c r="E77" s="31">
        <v>7.5</v>
      </c>
      <c r="F77" s="31">
        <v>7.5</v>
      </c>
      <c r="G77" s="31">
        <v>7.5</v>
      </c>
      <c r="H77" s="31">
        <v>9</v>
      </c>
      <c r="I77" s="31">
        <v>9</v>
      </c>
      <c r="J77" s="31">
        <v>9</v>
      </c>
      <c r="K77" s="31">
        <v>9</v>
      </c>
      <c r="L77" s="31"/>
      <c r="M77" s="31">
        <v>10.5</v>
      </c>
      <c r="N77" s="31">
        <v>9</v>
      </c>
      <c r="O77" s="31">
        <v>7.5</v>
      </c>
      <c r="P77" s="31">
        <v>9</v>
      </c>
    </row>
    <row r="78" spans="2:16" x14ac:dyDescent="0.25">
      <c r="B78" s="31">
        <v>831</v>
      </c>
      <c r="C78" s="31">
        <v>9</v>
      </c>
      <c r="D78" s="31">
        <v>9</v>
      </c>
      <c r="E78" s="31">
        <v>7.5</v>
      </c>
      <c r="F78" s="31">
        <v>9</v>
      </c>
      <c r="G78" s="31">
        <v>9</v>
      </c>
      <c r="H78" s="31">
        <v>3</v>
      </c>
      <c r="I78" s="31">
        <v>10.5</v>
      </c>
      <c r="J78" s="31">
        <v>9</v>
      </c>
      <c r="K78" s="31">
        <v>10.5</v>
      </c>
      <c r="L78" s="31"/>
      <c r="M78" s="31">
        <v>10.5</v>
      </c>
      <c r="N78" s="31">
        <v>7.5</v>
      </c>
      <c r="O78" s="31">
        <v>7.5</v>
      </c>
      <c r="P78" s="31">
        <v>10.5</v>
      </c>
    </row>
    <row r="79" spans="2:16" x14ac:dyDescent="0.25">
      <c r="B79" s="31">
        <v>833</v>
      </c>
      <c r="C79" s="31">
        <v>9</v>
      </c>
      <c r="D79" s="31">
        <v>9</v>
      </c>
      <c r="E79" s="31">
        <v>9</v>
      </c>
      <c r="F79" s="31">
        <v>9</v>
      </c>
      <c r="G79" s="31">
        <v>9</v>
      </c>
      <c r="H79" s="31">
        <v>7.5</v>
      </c>
      <c r="I79" s="31">
        <v>10.5</v>
      </c>
      <c r="J79" s="31">
        <v>10.5</v>
      </c>
      <c r="K79" s="31">
        <v>12</v>
      </c>
      <c r="L79" s="31">
        <v>12</v>
      </c>
      <c r="M79" s="31">
        <v>9</v>
      </c>
      <c r="N79" s="31">
        <v>9</v>
      </c>
      <c r="O79" s="31">
        <v>10.5</v>
      </c>
      <c r="P79" s="31">
        <v>10.5</v>
      </c>
    </row>
    <row r="80" spans="2:16" x14ac:dyDescent="0.25">
      <c r="B80" s="31">
        <v>841</v>
      </c>
      <c r="C80" s="31">
        <v>10.5</v>
      </c>
      <c r="D80" s="31">
        <v>12</v>
      </c>
      <c r="E80" s="31">
        <v>9</v>
      </c>
      <c r="F80" s="31">
        <v>9</v>
      </c>
      <c r="G80" s="31">
        <v>12</v>
      </c>
      <c r="H80" s="31">
        <v>10.5</v>
      </c>
      <c r="I80" s="31">
        <v>10.5</v>
      </c>
      <c r="J80" s="31">
        <v>6</v>
      </c>
      <c r="K80" s="31">
        <v>7.5</v>
      </c>
      <c r="L80" s="31">
        <v>9</v>
      </c>
      <c r="M80" s="31">
        <v>7.5</v>
      </c>
      <c r="N80" s="31">
        <v>10.5</v>
      </c>
      <c r="O80" s="31">
        <v>7.5</v>
      </c>
      <c r="P80" s="31">
        <v>9</v>
      </c>
    </row>
    <row r="81" spans="2:16" x14ac:dyDescent="0.25">
      <c r="B81" s="31">
        <v>854</v>
      </c>
      <c r="C81" s="31">
        <v>6</v>
      </c>
      <c r="D81" s="31">
        <v>9</v>
      </c>
      <c r="E81" s="31">
        <v>9</v>
      </c>
      <c r="F81" s="31">
        <v>10.5</v>
      </c>
      <c r="G81" s="31">
        <v>12</v>
      </c>
      <c r="H81" s="31">
        <v>7.5</v>
      </c>
      <c r="I81" s="31">
        <v>7.5</v>
      </c>
      <c r="J81" s="31">
        <v>7.5</v>
      </c>
      <c r="K81" s="31">
        <v>9</v>
      </c>
      <c r="L81" s="31"/>
      <c r="M81" s="31">
        <v>12</v>
      </c>
      <c r="N81" s="31">
        <v>10.5</v>
      </c>
      <c r="O81" s="31">
        <v>7.5</v>
      </c>
      <c r="P81" s="31">
        <v>9</v>
      </c>
    </row>
    <row r="82" spans="2:16" x14ac:dyDescent="0.25">
      <c r="B82" s="31">
        <v>855</v>
      </c>
      <c r="C82" s="31">
        <v>6</v>
      </c>
      <c r="D82" s="31">
        <v>9</v>
      </c>
      <c r="E82" s="31">
        <v>12</v>
      </c>
      <c r="F82" s="31">
        <v>9</v>
      </c>
      <c r="G82" s="31">
        <v>10.5</v>
      </c>
      <c r="H82" s="31">
        <v>9</v>
      </c>
      <c r="I82" s="31">
        <v>10.5</v>
      </c>
      <c r="J82" s="31">
        <v>7.5</v>
      </c>
      <c r="K82" s="31">
        <v>7.5</v>
      </c>
      <c r="L82" s="31">
        <v>12</v>
      </c>
      <c r="M82" s="31">
        <v>10.5</v>
      </c>
      <c r="N82" s="31">
        <v>10.5</v>
      </c>
      <c r="O82" s="31">
        <v>7.5</v>
      </c>
      <c r="P82" s="31">
        <v>10.5</v>
      </c>
    </row>
    <row r="83" spans="2:16" x14ac:dyDescent="0.25">
      <c r="B83" s="31">
        <v>856</v>
      </c>
      <c r="C83" s="31">
        <v>6</v>
      </c>
      <c r="D83" s="31">
        <v>7.5</v>
      </c>
      <c r="E83" s="31">
        <v>12</v>
      </c>
      <c r="F83" s="31">
        <v>10.5</v>
      </c>
      <c r="G83" s="31">
        <v>12</v>
      </c>
      <c r="H83" s="31">
        <v>7.5</v>
      </c>
      <c r="I83" s="31">
        <v>9</v>
      </c>
      <c r="J83" s="31">
        <v>10.5</v>
      </c>
      <c r="K83" s="31">
        <v>10.5</v>
      </c>
      <c r="L83" s="31"/>
      <c r="M83" s="31">
        <v>10.5</v>
      </c>
      <c r="N83" s="31">
        <v>12</v>
      </c>
      <c r="O83" s="31">
        <v>9</v>
      </c>
      <c r="P83" s="31">
        <v>12</v>
      </c>
    </row>
    <row r="84" spans="2:16" x14ac:dyDescent="0.25">
      <c r="B84" s="31">
        <v>863</v>
      </c>
      <c r="C84" s="31">
        <v>12</v>
      </c>
      <c r="D84" s="31">
        <v>10.5</v>
      </c>
      <c r="E84" s="31">
        <v>12</v>
      </c>
      <c r="F84" s="31">
        <v>12</v>
      </c>
      <c r="G84" s="31">
        <v>12</v>
      </c>
      <c r="H84" s="31">
        <v>12</v>
      </c>
      <c r="I84" s="31">
        <v>10.5</v>
      </c>
      <c r="J84" s="31">
        <v>6</v>
      </c>
      <c r="K84" s="31">
        <v>10.5</v>
      </c>
      <c r="L84" s="31">
        <v>10.5</v>
      </c>
      <c r="M84" s="31">
        <v>10.5</v>
      </c>
      <c r="N84" s="31">
        <v>12</v>
      </c>
      <c r="O84" s="31">
        <v>9</v>
      </c>
      <c r="P84" s="31">
        <v>9</v>
      </c>
    </row>
    <row r="85" spans="2:16" x14ac:dyDescent="0.25">
      <c r="B85" s="31">
        <v>874</v>
      </c>
      <c r="C85" s="31">
        <v>9</v>
      </c>
      <c r="D85" s="31">
        <v>9</v>
      </c>
      <c r="E85" s="31">
        <v>9</v>
      </c>
      <c r="F85" s="31">
        <v>9</v>
      </c>
      <c r="G85" s="31">
        <v>12</v>
      </c>
      <c r="H85" s="31">
        <v>9</v>
      </c>
      <c r="I85" s="31">
        <v>10.5</v>
      </c>
      <c r="J85" s="31">
        <v>9</v>
      </c>
      <c r="K85" s="31">
        <v>12</v>
      </c>
      <c r="L85" s="31"/>
      <c r="M85" s="31">
        <v>12</v>
      </c>
      <c r="N85" s="31">
        <v>7.5</v>
      </c>
      <c r="O85" s="31">
        <v>7.5</v>
      </c>
      <c r="P85" s="31">
        <v>10.5</v>
      </c>
    </row>
    <row r="86" spans="2:16" x14ac:dyDescent="0.25">
      <c r="B86" s="31">
        <v>879</v>
      </c>
      <c r="C86" s="31">
        <v>12</v>
      </c>
      <c r="D86" s="31">
        <v>9</v>
      </c>
      <c r="E86" s="31">
        <v>12</v>
      </c>
      <c r="F86" s="31">
        <v>10.5</v>
      </c>
      <c r="G86" s="31">
        <v>12</v>
      </c>
      <c r="H86" s="31">
        <v>9</v>
      </c>
      <c r="I86" s="31">
        <v>10.5</v>
      </c>
      <c r="J86" s="31">
        <v>12</v>
      </c>
      <c r="K86" s="31">
        <v>12</v>
      </c>
      <c r="L86" s="31">
        <v>12</v>
      </c>
      <c r="M86" s="31">
        <v>9</v>
      </c>
      <c r="N86" s="31">
        <v>9</v>
      </c>
      <c r="O86" s="31">
        <v>9</v>
      </c>
      <c r="P86" s="31">
        <v>10.5</v>
      </c>
    </row>
    <row r="87" spans="2:16" x14ac:dyDescent="0.25">
      <c r="B87" s="31">
        <v>924</v>
      </c>
      <c r="C87" s="31">
        <v>10.5</v>
      </c>
      <c r="D87" s="31">
        <v>12</v>
      </c>
      <c r="E87" s="31">
        <v>9</v>
      </c>
      <c r="F87" s="31">
        <v>12</v>
      </c>
      <c r="G87" s="31">
        <v>12</v>
      </c>
      <c r="H87" s="31">
        <v>10.5</v>
      </c>
      <c r="I87" s="31">
        <v>10.5</v>
      </c>
      <c r="J87" s="31">
        <v>6</v>
      </c>
      <c r="K87" s="31">
        <v>9</v>
      </c>
      <c r="L87" s="31"/>
      <c r="M87" s="31">
        <v>10.5</v>
      </c>
      <c r="N87" s="31">
        <v>12</v>
      </c>
      <c r="O87" s="31">
        <v>6</v>
      </c>
      <c r="P87" s="31">
        <v>9</v>
      </c>
    </row>
    <row r="88" spans="2:16" x14ac:dyDescent="0.25">
      <c r="B88" s="31">
        <v>942</v>
      </c>
      <c r="C88" s="31">
        <v>3</v>
      </c>
      <c r="D88" s="31">
        <v>6</v>
      </c>
      <c r="E88" s="31">
        <v>10.5</v>
      </c>
      <c r="F88" s="31">
        <v>9</v>
      </c>
      <c r="G88" s="31">
        <v>12</v>
      </c>
      <c r="H88" s="31">
        <v>7.5</v>
      </c>
      <c r="I88" s="31">
        <v>10.5</v>
      </c>
      <c r="J88" s="31">
        <v>3</v>
      </c>
      <c r="K88" s="31">
        <v>7.5</v>
      </c>
      <c r="L88" s="31"/>
      <c r="M88" s="31">
        <v>9</v>
      </c>
      <c r="N88" s="31">
        <v>9</v>
      </c>
      <c r="O88" s="31">
        <v>7.5</v>
      </c>
      <c r="P88" s="31">
        <v>9</v>
      </c>
    </row>
    <row r="89" spans="2:16" x14ac:dyDescent="0.25">
      <c r="B89" s="31">
        <v>950</v>
      </c>
      <c r="C89" s="31">
        <v>3</v>
      </c>
      <c r="D89" s="31">
        <v>7.5</v>
      </c>
      <c r="E89" s="31">
        <v>9</v>
      </c>
      <c r="F89" s="31">
        <v>7.5</v>
      </c>
      <c r="G89" s="31">
        <v>9</v>
      </c>
      <c r="H89" s="31">
        <v>7.5</v>
      </c>
      <c r="I89" s="31">
        <v>10.5</v>
      </c>
      <c r="J89" s="31"/>
      <c r="K89" s="31"/>
      <c r="L89" s="31"/>
      <c r="M89" s="31">
        <v>10.5</v>
      </c>
      <c r="N89" s="31"/>
      <c r="O89" s="31">
        <v>7.5</v>
      </c>
      <c r="P89" s="31">
        <v>9</v>
      </c>
    </row>
    <row r="90" spans="2:16" x14ac:dyDescent="0.25">
      <c r="B90" s="31">
        <v>972</v>
      </c>
      <c r="C90" s="31">
        <v>0</v>
      </c>
      <c r="D90" s="31">
        <v>6</v>
      </c>
      <c r="E90" s="31">
        <v>6</v>
      </c>
      <c r="F90" s="31">
        <v>7.5</v>
      </c>
      <c r="G90" s="31"/>
      <c r="H90" s="31">
        <v>3</v>
      </c>
      <c r="I90" s="31"/>
      <c r="J90" s="31">
        <v>7.5</v>
      </c>
      <c r="K90" s="31">
        <v>7.5</v>
      </c>
      <c r="L90" s="31"/>
      <c r="M90" s="31">
        <v>9</v>
      </c>
      <c r="N90" s="31">
        <v>12</v>
      </c>
      <c r="O90" s="31">
        <v>7.5</v>
      </c>
      <c r="P90" s="31">
        <v>10.5</v>
      </c>
    </row>
    <row r="91" spans="2:16" x14ac:dyDescent="0.25">
      <c r="B91" s="15">
        <v>982</v>
      </c>
      <c r="C91" s="15">
        <v>6</v>
      </c>
      <c r="D91" s="15">
        <v>6</v>
      </c>
      <c r="E91" s="15">
        <v>9</v>
      </c>
      <c r="F91" s="15">
        <v>7.5</v>
      </c>
      <c r="G91" s="15">
        <v>10.5</v>
      </c>
      <c r="H91" s="15">
        <v>6</v>
      </c>
      <c r="I91" s="15">
        <v>7.5</v>
      </c>
      <c r="J91" s="15"/>
      <c r="K91" s="15"/>
      <c r="L91" s="15"/>
      <c r="M91" s="15"/>
    </row>
  </sheetData>
  <sortState ref="Z34:AE52">
    <sortCondition ref="Z35"/>
  </sortState>
  <mergeCells count="5">
    <mergeCell ref="Z32:AA32"/>
    <mergeCell ref="AB32:AB33"/>
    <mergeCell ref="AC32:AC33"/>
    <mergeCell ref="AD32:AD33"/>
    <mergeCell ref="AE32:AE3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"/>
  <sheetViews>
    <sheetView topLeftCell="A3" zoomScale="85" zoomScaleNormal="85" workbookViewId="0">
      <selection activeCell="C6" sqref="C6"/>
    </sheetView>
  </sheetViews>
  <sheetFormatPr defaultRowHeight="15" x14ac:dyDescent="0.25"/>
  <cols>
    <col min="2" max="2" width="16.5703125" bestFit="1" customWidth="1"/>
    <col min="3" max="3" width="24.28515625" bestFit="1" customWidth="1"/>
    <col min="6" max="6" width="17.5703125" bestFit="1" customWidth="1"/>
  </cols>
  <sheetData>
    <row r="1" spans="1:15" x14ac:dyDescent="0.25">
      <c r="B1" s="13" t="s">
        <v>685</v>
      </c>
    </row>
    <row r="2" spans="1:15" x14ac:dyDescent="0.25">
      <c r="B2" s="30" t="s">
        <v>686</v>
      </c>
    </row>
    <row r="5" spans="1:15" x14ac:dyDescent="0.25">
      <c r="B5" t="s">
        <v>585</v>
      </c>
      <c r="C5" t="s">
        <v>586</v>
      </c>
      <c r="D5" t="s">
        <v>601</v>
      </c>
      <c r="E5" t="s">
        <v>615</v>
      </c>
      <c r="F5" t="s">
        <v>650</v>
      </c>
    </row>
    <row r="6" spans="1:15" x14ac:dyDescent="0.25">
      <c r="B6" t="s">
        <v>622</v>
      </c>
      <c r="C6" t="s">
        <v>648</v>
      </c>
      <c r="D6">
        <v>3</v>
      </c>
      <c r="E6">
        <v>3</v>
      </c>
      <c r="F6" t="s">
        <v>574</v>
      </c>
      <c r="G6" t="s">
        <v>598</v>
      </c>
    </row>
    <row r="7" spans="1:15" x14ac:dyDescent="0.25">
      <c r="B7" t="s">
        <v>626</v>
      </c>
      <c r="C7" t="s">
        <v>649</v>
      </c>
      <c r="D7">
        <v>3</v>
      </c>
      <c r="E7">
        <v>3</v>
      </c>
      <c r="I7">
        <v>1</v>
      </c>
      <c r="J7">
        <v>4</v>
      </c>
      <c r="K7">
        <f>J7*I7</f>
        <v>4</v>
      </c>
      <c r="O7">
        <v>1</v>
      </c>
    </row>
    <row r="8" spans="1:15" x14ac:dyDescent="0.25">
      <c r="B8" s="13" t="s">
        <v>632</v>
      </c>
      <c r="C8" t="s">
        <v>651</v>
      </c>
      <c r="D8">
        <v>3</v>
      </c>
      <c r="E8">
        <v>3</v>
      </c>
      <c r="I8">
        <v>3</v>
      </c>
      <c r="J8">
        <v>4</v>
      </c>
      <c r="K8">
        <f t="shared" ref="K8:K22" si="0">J8*I8</f>
        <v>12</v>
      </c>
      <c r="O8">
        <v>2</v>
      </c>
    </row>
    <row r="9" spans="1:15" x14ac:dyDescent="0.25">
      <c r="B9" s="13" t="s">
        <v>629</v>
      </c>
      <c r="C9" t="s">
        <v>652</v>
      </c>
      <c r="D9">
        <v>3</v>
      </c>
      <c r="E9">
        <v>3</v>
      </c>
      <c r="F9" t="s">
        <v>566</v>
      </c>
      <c r="G9" t="s">
        <v>588</v>
      </c>
      <c r="I9">
        <v>3</v>
      </c>
      <c r="J9">
        <v>4</v>
      </c>
      <c r="K9">
        <f t="shared" si="0"/>
        <v>12</v>
      </c>
      <c r="O9">
        <v>3</v>
      </c>
    </row>
    <row r="10" spans="1:15" x14ac:dyDescent="0.25">
      <c r="B10" s="13" t="s">
        <v>631</v>
      </c>
      <c r="C10" t="s">
        <v>653</v>
      </c>
      <c r="D10">
        <v>3</v>
      </c>
      <c r="E10">
        <v>3</v>
      </c>
      <c r="I10">
        <v>2</v>
      </c>
      <c r="J10">
        <v>3.5</v>
      </c>
      <c r="K10">
        <f t="shared" si="0"/>
        <v>7</v>
      </c>
      <c r="O10">
        <v>2</v>
      </c>
    </row>
    <row r="11" spans="1:15" x14ac:dyDescent="0.25">
      <c r="B11" t="s">
        <v>628</v>
      </c>
      <c r="C11" t="s">
        <v>654</v>
      </c>
      <c r="D11" t="s">
        <v>655</v>
      </c>
      <c r="E11">
        <v>3</v>
      </c>
      <c r="F11" t="s">
        <v>576</v>
      </c>
      <c r="G11" t="s">
        <v>597</v>
      </c>
      <c r="I11">
        <v>3</v>
      </c>
      <c r="J11">
        <v>4</v>
      </c>
      <c r="K11">
        <f t="shared" si="0"/>
        <v>12</v>
      </c>
      <c r="O11">
        <v>1</v>
      </c>
    </row>
    <row r="12" spans="1:15" x14ac:dyDescent="0.25">
      <c r="B12" t="s">
        <v>627</v>
      </c>
      <c r="C12" t="s">
        <v>656</v>
      </c>
      <c r="D12">
        <v>1</v>
      </c>
      <c r="E12">
        <v>3</v>
      </c>
      <c r="F12" t="s">
        <v>566</v>
      </c>
      <c r="I12">
        <v>2</v>
      </c>
      <c r="J12">
        <v>4</v>
      </c>
      <c r="K12">
        <f t="shared" si="0"/>
        <v>8</v>
      </c>
      <c r="O12">
        <v>3</v>
      </c>
    </row>
    <row r="13" spans="1:15" x14ac:dyDescent="0.25">
      <c r="A13" t="s">
        <v>687</v>
      </c>
      <c r="B13" s="30" t="s">
        <v>630</v>
      </c>
      <c r="C13" t="s">
        <v>657</v>
      </c>
      <c r="D13">
        <v>2</v>
      </c>
      <c r="E13">
        <v>3</v>
      </c>
      <c r="F13" t="s">
        <v>658</v>
      </c>
      <c r="I13">
        <v>1</v>
      </c>
      <c r="J13">
        <v>4</v>
      </c>
      <c r="K13">
        <f t="shared" si="0"/>
        <v>4</v>
      </c>
      <c r="O13">
        <v>3</v>
      </c>
    </row>
    <row r="14" spans="1:15" x14ac:dyDescent="0.25">
      <c r="A14" t="s">
        <v>687</v>
      </c>
      <c r="B14" s="30" t="s">
        <v>623</v>
      </c>
      <c r="C14" t="s">
        <v>672</v>
      </c>
      <c r="E14" t="s">
        <v>673</v>
      </c>
      <c r="I14">
        <v>3</v>
      </c>
      <c r="J14">
        <v>4</v>
      </c>
      <c r="K14">
        <f t="shared" si="0"/>
        <v>12</v>
      </c>
      <c r="O14">
        <v>3</v>
      </c>
    </row>
    <row r="15" spans="1:15" x14ac:dyDescent="0.25">
      <c r="A15" t="s">
        <v>687</v>
      </c>
      <c r="B15" s="30" t="s">
        <v>625</v>
      </c>
      <c r="C15" t="s">
        <v>660</v>
      </c>
      <c r="D15">
        <v>3</v>
      </c>
      <c r="E15">
        <v>3</v>
      </c>
      <c r="I15">
        <v>3</v>
      </c>
      <c r="J15">
        <v>4</v>
      </c>
      <c r="K15">
        <f t="shared" si="0"/>
        <v>12</v>
      </c>
      <c r="O15">
        <v>3</v>
      </c>
    </row>
    <row r="16" spans="1:15" x14ac:dyDescent="0.25">
      <c r="B16" s="24" t="s">
        <v>633</v>
      </c>
      <c r="C16" t="s">
        <v>661</v>
      </c>
      <c r="D16">
        <v>4</v>
      </c>
      <c r="E16">
        <v>3</v>
      </c>
      <c r="F16" t="s">
        <v>662</v>
      </c>
      <c r="G16" t="s">
        <v>648</v>
      </c>
      <c r="I16">
        <v>3</v>
      </c>
      <c r="J16">
        <v>4</v>
      </c>
      <c r="K16">
        <f t="shared" si="0"/>
        <v>12</v>
      </c>
      <c r="O16">
        <v>3</v>
      </c>
    </row>
    <row r="17" spans="1:29" x14ac:dyDescent="0.25">
      <c r="B17" s="24" t="s">
        <v>642</v>
      </c>
      <c r="C17" t="s">
        <v>664</v>
      </c>
      <c r="D17">
        <v>4</v>
      </c>
      <c r="E17">
        <v>3</v>
      </c>
      <c r="F17" t="s">
        <v>665</v>
      </c>
      <c r="G17" t="s">
        <v>663</v>
      </c>
      <c r="I17">
        <v>3</v>
      </c>
      <c r="J17">
        <v>4</v>
      </c>
      <c r="K17">
        <f t="shared" si="0"/>
        <v>12</v>
      </c>
      <c r="O17">
        <v>3</v>
      </c>
    </row>
    <row r="18" spans="1:29" x14ac:dyDescent="0.25">
      <c r="B18" s="24" t="s">
        <v>644</v>
      </c>
      <c r="C18" t="s">
        <v>666</v>
      </c>
      <c r="D18" t="s">
        <v>667</v>
      </c>
      <c r="E18">
        <v>3</v>
      </c>
      <c r="F18" t="s">
        <v>622</v>
      </c>
      <c r="G18" t="s">
        <v>648</v>
      </c>
      <c r="I18">
        <v>2</v>
      </c>
      <c r="J18">
        <v>4</v>
      </c>
      <c r="K18">
        <f t="shared" si="0"/>
        <v>8</v>
      </c>
      <c r="O18">
        <v>2</v>
      </c>
    </row>
    <row r="19" spans="1:29" x14ac:dyDescent="0.25">
      <c r="B19" s="24" t="s">
        <v>643</v>
      </c>
      <c r="C19" t="s">
        <v>668</v>
      </c>
      <c r="D19">
        <v>4</v>
      </c>
      <c r="E19">
        <v>3</v>
      </c>
      <c r="F19" t="s">
        <v>669</v>
      </c>
      <c r="G19" t="s">
        <v>670</v>
      </c>
      <c r="I19">
        <v>3</v>
      </c>
      <c r="J19">
        <v>4</v>
      </c>
      <c r="K19">
        <f t="shared" si="0"/>
        <v>12</v>
      </c>
      <c r="O19">
        <v>3</v>
      </c>
    </row>
    <row r="20" spans="1:29" x14ac:dyDescent="0.25">
      <c r="A20" t="s">
        <v>687</v>
      </c>
      <c r="B20" s="30" t="s">
        <v>647</v>
      </c>
      <c r="C20" t="s">
        <v>671</v>
      </c>
      <c r="D20">
        <v>4</v>
      </c>
      <c r="E20">
        <v>3</v>
      </c>
      <c r="I20">
        <v>3</v>
      </c>
      <c r="J20">
        <v>4</v>
      </c>
      <c r="K20">
        <f t="shared" si="0"/>
        <v>12</v>
      </c>
      <c r="O20">
        <v>3</v>
      </c>
    </row>
    <row r="21" spans="1:29" x14ac:dyDescent="0.25">
      <c r="A21" s="17" t="s">
        <v>688</v>
      </c>
      <c r="B21" s="30" t="s">
        <v>645</v>
      </c>
      <c r="C21" t="s">
        <v>651</v>
      </c>
      <c r="D21">
        <v>4</v>
      </c>
      <c r="E21">
        <v>3</v>
      </c>
      <c r="I21">
        <v>3</v>
      </c>
      <c r="J21">
        <v>4</v>
      </c>
      <c r="K21">
        <f t="shared" si="0"/>
        <v>12</v>
      </c>
      <c r="O21">
        <v>3</v>
      </c>
    </row>
    <row r="22" spans="1:29" x14ac:dyDescent="0.25">
      <c r="A22" t="s">
        <v>687</v>
      </c>
      <c r="B22" s="30" t="s">
        <v>646</v>
      </c>
      <c r="C22" t="s">
        <v>674</v>
      </c>
      <c r="D22">
        <v>4</v>
      </c>
      <c r="E22">
        <v>3</v>
      </c>
      <c r="I22">
        <v>3</v>
      </c>
      <c r="J22">
        <v>2.5</v>
      </c>
      <c r="K22">
        <f t="shared" si="0"/>
        <v>7.5</v>
      </c>
      <c r="O22">
        <v>3</v>
      </c>
    </row>
    <row r="23" spans="1:29" x14ac:dyDescent="0.25">
      <c r="B23" s="24" t="s">
        <v>641</v>
      </c>
      <c r="C23" t="s">
        <v>675</v>
      </c>
      <c r="D23" t="s">
        <v>676</v>
      </c>
      <c r="E23">
        <v>3</v>
      </c>
      <c r="I23">
        <f>SUM(I7:I22)</f>
        <v>41</v>
      </c>
      <c r="K23">
        <f>SUM(K7:K22)</f>
        <v>158.5</v>
      </c>
      <c r="L23">
        <f>K23/I23</f>
        <v>3.8658536585365852</v>
      </c>
      <c r="O23">
        <f>SUM(O7:O22)</f>
        <v>41</v>
      </c>
    </row>
    <row r="24" spans="1:29" x14ac:dyDescent="0.25">
      <c r="B24" s="24" t="s">
        <v>640</v>
      </c>
      <c r="C24" t="s">
        <v>677</v>
      </c>
      <c r="D24">
        <v>4</v>
      </c>
      <c r="E24">
        <v>3</v>
      </c>
      <c r="F24" t="s">
        <v>626</v>
      </c>
      <c r="G24" t="s">
        <v>649</v>
      </c>
    </row>
    <row r="25" spans="1:29" x14ac:dyDescent="0.25">
      <c r="B25" s="24" t="s">
        <v>636</v>
      </c>
      <c r="C25" t="s">
        <v>678</v>
      </c>
      <c r="D25">
        <v>4</v>
      </c>
      <c r="E25">
        <v>3</v>
      </c>
    </row>
    <row r="26" spans="1:29" x14ac:dyDescent="0.25">
      <c r="A26" t="s">
        <v>687</v>
      </c>
      <c r="B26" s="30" t="s">
        <v>639</v>
      </c>
      <c r="C26" t="s">
        <v>679</v>
      </c>
      <c r="D26">
        <v>4</v>
      </c>
      <c r="E26">
        <v>3</v>
      </c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</row>
    <row r="27" spans="1:29" x14ac:dyDescent="0.25">
      <c r="A27" t="s">
        <v>687</v>
      </c>
      <c r="B27" s="30" t="s">
        <v>637</v>
      </c>
      <c r="C27" t="s">
        <v>680</v>
      </c>
      <c r="D27">
        <v>4</v>
      </c>
      <c r="E27">
        <v>3</v>
      </c>
    </row>
    <row r="28" spans="1:29" x14ac:dyDescent="0.25">
      <c r="A28" t="s">
        <v>687</v>
      </c>
      <c r="B28" s="30" t="s">
        <v>634</v>
      </c>
      <c r="C28" t="s">
        <v>681</v>
      </c>
      <c r="D28">
        <v>4</v>
      </c>
      <c r="E28">
        <v>3</v>
      </c>
    </row>
    <row r="29" spans="1:29" x14ac:dyDescent="0.25">
      <c r="A29" t="s">
        <v>687</v>
      </c>
      <c r="B29" s="30" t="s">
        <v>635</v>
      </c>
      <c r="C29" t="s">
        <v>682</v>
      </c>
      <c r="D29">
        <v>4</v>
      </c>
      <c r="E29">
        <v>3</v>
      </c>
    </row>
    <row r="30" spans="1:29" x14ac:dyDescent="0.25">
      <c r="A30" t="s">
        <v>687</v>
      </c>
      <c r="B30" s="30" t="s">
        <v>638</v>
      </c>
      <c r="C30" t="s">
        <v>683</v>
      </c>
      <c r="D30">
        <v>4</v>
      </c>
      <c r="E30">
        <v>3</v>
      </c>
    </row>
    <row r="31" spans="1:29" x14ac:dyDescent="0.25">
      <c r="B31" s="24" t="s">
        <v>569</v>
      </c>
      <c r="C31" t="s">
        <v>684</v>
      </c>
      <c r="D31">
        <v>2</v>
      </c>
      <c r="E31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93"/>
  <sheetViews>
    <sheetView topLeftCell="A28" zoomScale="70" zoomScaleNormal="70" workbookViewId="0">
      <selection activeCell="V55" sqref="V55"/>
    </sheetView>
  </sheetViews>
  <sheetFormatPr defaultRowHeight="15" x14ac:dyDescent="0.25"/>
  <cols>
    <col min="13" max="13" width="9.140625" style="24"/>
    <col min="22" max="22" width="12.7109375" bestFit="1" customWidth="1"/>
  </cols>
  <sheetData>
    <row r="2" spans="2:22" x14ac:dyDescent="0.25">
      <c r="B2" s="20"/>
      <c r="C2" s="20" t="s">
        <v>550</v>
      </c>
      <c r="D2" s="20" t="s">
        <v>566</v>
      </c>
      <c r="E2" s="20" t="s">
        <v>565</v>
      </c>
      <c r="F2" s="20" t="s">
        <v>564</v>
      </c>
      <c r="G2" s="20" t="s">
        <v>563</v>
      </c>
      <c r="H2" s="20" t="s">
        <v>561</v>
      </c>
      <c r="I2" s="20" t="s">
        <v>554</v>
      </c>
      <c r="J2" s="20" t="s">
        <v>559</v>
      </c>
      <c r="K2" s="20" t="s">
        <v>562</v>
      </c>
      <c r="L2" s="20" t="s">
        <v>560</v>
      </c>
      <c r="M2" s="23" t="s">
        <v>556</v>
      </c>
      <c r="N2" s="22" t="s">
        <v>569</v>
      </c>
      <c r="O2" s="22" t="s">
        <v>571</v>
      </c>
      <c r="P2" s="22" t="s">
        <v>575</v>
      </c>
      <c r="Q2" s="22" t="s">
        <v>576</v>
      </c>
      <c r="R2" s="22" t="s">
        <v>574</v>
      </c>
      <c r="S2" s="22" t="s">
        <v>573</v>
      </c>
      <c r="T2" s="22" t="s">
        <v>572</v>
      </c>
      <c r="U2" s="22" t="s">
        <v>570</v>
      </c>
      <c r="V2" s="22" t="s">
        <v>584</v>
      </c>
    </row>
    <row r="3" spans="2:22" x14ac:dyDescent="0.25">
      <c r="B3" s="20">
        <v>19</v>
      </c>
      <c r="C3" s="20">
        <v>4</v>
      </c>
      <c r="D3" s="20">
        <v>7.5</v>
      </c>
      <c r="E3" s="20">
        <v>10.5</v>
      </c>
      <c r="F3" s="20">
        <v>4</v>
      </c>
      <c r="G3" s="20">
        <v>6</v>
      </c>
      <c r="H3" s="20">
        <v>3</v>
      </c>
      <c r="I3" s="20">
        <v>4</v>
      </c>
      <c r="J3" s="20"/>
      <c r="K3" s="20"/>
      <c r="L3" s="20"/>
      <c r="M3" s="23">
        <v>6</v>
      </c>
      <c r="N3" s="22">
        <v>3</v>
      </c>
      <c r="O3" s="22">
        <v>10.5</v>
      </c>
      <c r="P3" s="22" t="s">
        <v>581</v>
      </c>
      <c r="Q3" s="22" t="s">
        <v>581</v>
      </c>
      <c r="R3" s="22">
        <v>6</v>
      </c>
      <c r="S3" s="22">
        <v>7.5</v>
      </c>
      <c r="T3" s="22">
        <v>7</v>
      </c>
      <c r="U3" s="22">
        <v>10.5</v>
      </c>
      <c r="V3" s="15" t="s">
        <v>616</v>
      </c>
    </row>
    <row r="4" spans="2:22" x14ac:dyDescent="0.25">
      <c r="B4" s="20">
        <v>23</v>
      </c>
      <c r="C4" s="20">
        <v>4</v>
      </c>
      <c r="D4" s="20">
        <v>0</v>
      </c>
      <c r="E4" s="20">
        <v>3</v>
      </c>
      <c r="F4" s="20">
        <v>4</v>
      </c>
      <c r="G4" s="20">
        <v>6</v>
      </c>
      <c r="H4" s="20">
        <v>3</v>
      </c>
      <c r="I4" s="20">
        <v>4</v>
      </c>
      <c r="J4" s="20"/>
      <c r="K4" s="20"/>
      <c r="L4" s="20"/>
      <c r="M4" s="23">
        <v>3</v>
      </c>
      <c r="N4" s="22">
        <v>0</v>
      </c>
      <c r="O4" s="22">
        <v>7.5</v>
      </c>
      <c r="P4" s="22">
        <v>0</v>
      </c>
      <c r="Q4" s="22">
        <v>0</v>
      </c>
      <c r="R4" s="22">
        <v>0</v>
      </c>
      <c r="S4" s="22">
        <v>3</v>
      </c>
      <c r="T4" s="22">
        <v>4</v>
      </c>
      <c r="U4" s="22">
        <v>0</v>
      </c>
      <c r="V4" s="15" t="s">
        <v>617</v>
      </c>
    </row>
    <row r="5" spans="2:22" x14ac:dyDescent="0.25">
      <c r="B5" s="20">
        <v>33</v>
      </c>
      <c r="C5" s="20">
        <v>4</v>
      </c>
      <c r="D5" s="20">
        <v>9</v>
      </c>
      <c r="E5" s="20">
        <v>10.5</v>
      </c>
      <c r="F5" s="20">
        <v>4</v>
      </c>
      <c r="G5" s="20">
        <v>8</v>
      </c>
      <c r="H5" s="20">
        <v>12</v>
      </c>
      <c r="I5" s="20">
        <v>6</v>
      </c>
      <c r="J5" s="20"/>
      <c r="K5" s="20"/>
      <c r="L5" s="20"/>
      <c r="M5" s="23">
        <v>9</v>
      </c>
      <c r="N5" s="22">
        <v>9</v>
      </c>
      <c r="O5" s="22">
        <v>12</v>
      </c>
      <c r="P5" s="22" t="s">
        <v>581</v>
      </c>
      <c r="Q5" s="22" t="s">
        <v>581</v>
      </c>
      <c r="R5" s="22">
        <v>9</v>
      </c>
      <c r="S5" s="22">
        <v>9</v>
      </c>
      <c r="T5" s="22">
        <v>8</v>
      </c>
      <c r="U5" s="22">
        <v>7.5</v>
      </c>
      <c r="V5" s="15" t="s">
        <v>618</v>
      </c>
    </row>
    <row r="6" spans="2:22" x14ac:dyDescent="0.25">
      <c r="B6" s="20">
        <v>36</v>
      </c>
      <c r="C6" s="20">
        <v>4</v>
      </c>
      <c r="D6" s="20">
        <v>7.5</v>
      </c>
      <c r="E6" s="20">
        <v>9</v>
      </c>
      <c r="F6" s="20">
        <v>4</v>
      </c>
      <c r="G6" s="20">
        <v>6</v>
      </c>
      <c r="H6" s="20">
        <v>12</v>
      </c>
      <c r="I6" s="20">
        <v>4</v>
      </c>
      <c r="J6" s="20"/>
      <c r="K6" s="20"/>
      <c r="L6" s="20"/>
      <c r="M6" s="23">
        <v>9</v>
      </c>
      <c r="N6" s="22">
        <v>3</v>
      </c>
      <c r="O6" s="22">
        <v>10.5</v>
      </c>
      <c r="P6" s="22" t="s">
        <v>580</v>
      </c>
      <c r="Q6" s="22" t="s">
        <v>580</v>
      </c>
      <c r="R6" s="22">
        <v>7.5</v>
      </c>
      <c r="S6" s="22">
        <v>7.5</v>
      </c>
      <c r="T6" s="22">
        <v>7</v>
      </c>
      <c r="U6" s="22">
        <v>6</v>
      </c>
      <c r="V6" s="15" t="s">
        <v>616</v>
      </c>
    </row>
    <row r="7" spans="2:22" x14ac:dyDescent="0.25">
      <c r="B7" s="20">
        <v>39</v>
      </c>
      <c r="C7" s="20">
        <v>4</v>
      </c>
      <c r="D7" s="20">
        <v>9</v>
      </c>
      <c r="E7" s="20">
        <v>12</v>
      </c>
      <c r="F7" s="20">
        <v>4</v>
      </c>
      <c r="G7" s="20">
        <v>7</v>
      </c>
      <c r="H7" s="20">
        <v>12</v>
      </c>
      <c r="I7" s="20">
        <v>8</v>
      </c>
      <c r="J7" s="20"/>
      <c r="K7" s="20"/>
      <c r="L7" s="20"/>
      <c r="M7" s="23">
        <v>6</v>
      </c>
      <c r="N7" s="22">
        <v>6</v>
      </c>
      <c r="O7" s="22">
        <v>10.5</v>
      </c>
      <c r="P7" s="22" t="s">
        <v>580</v>
      </c>
      <c r="Q7" s="22" t="s">
        <v>580</v>
      </c>
      <c r="R7" s="22">
        <v>7.5</v>
      </c>
      <c r="S7" s="22">
        <v>7.5</v>
      </c>
      <c r="T7" s="22">
        <v>7</v>
      </c>
      <c r="U7" s="22">
        <v>10.5</v>
      </c>
      <c r="V7" s="15" t="s">
        <v>616</v>
      </c>
    </row>
    <row r="8" spans="2:22" x14ac:dyDescent="0.25">
      <c r="B8" s="20">
        <v>62</v>
      </c>
      <c r="C8" s="20">
        <v>4</v>
      </c>
      <c r="D8" s="20">
        <v>3</v>
      </c>
      <c r="E8" s="20">
        <v>9</v>
      </c>
      <c r="F8" s="20">
        <v>4</v>
      </c>
      <c r="G8" s="20">
        <v>8</v>
      </c>
      <c r="H8" s="20">
        <v>12</v>
      </c>
      <c r="I8" s="20">
        <v>4</v>
      </c>
      <c r="J8" s="20"/>
      <c r="K8" s="20"/>
      <c r="L8" s="20"/>
      <c r="M8" s="23">
        <v>6</v>
      </c>
      <c r="N8" s="22">
        <v>7.5</v>
      </c>
      <c r="O8" s="22">
        <v>10.5</v>
      </c>
      <c r="P8" s="22" t="s">
        <v>578</v>
      </c>
      <c r="Q8" s="22" t="s">
        <v>578</v>
      </c>
      <c r="R8" s="22">
        <v>7.5</v>
      </c>
      <c r="S8" s="22">
        <v>7.5</v>
      </c>
      <c r="T8" s="22">
        <v>8</v>
      </c>
      <c r="U8" s="22">
        <v>7.5</v>
      </c>
      <c r="V8" s="15" t="s">
        <v>616</v>
      </c>
    </row>
    <row r="9" spans="2:22" x14ac:dyDescent="0.25">
      <c r="B9" s="20">
        <v>64</v>
      </c>
      <c r="C9" s="20">
        <v>4</v>
      </c>
      <c r="D9" s="20">
        <v>9</v>
      </c>
      <c r="E9" s="20">
        <v>12</v>
      </c>
      <c r="F9" s="20">
        <v>4</v>
      </c>
      <c r="G9" s="20">
        <v>8</v>
      </c>
      <c r="H9" s="20">
        <v>12</v>
      </c>
      <c r="I9" s="20">
        <v>6</v>
      </c>
      <c r="J9" s="20"/>
      <c r="K9" s="20"/>
      <c r="L9" s="20"/>
      <c r="M9" s="23">
        <v>7.5</v>
      </c>
      <c r="N9" s="22">
        <v>6</v>
      </c>
      <c r="O9" s="22">
        <v>12</v>
      </c>
      <c r="P9" s="22" t="s">
        <v>581</v>
      </c>
      <c r="Q9" s="22" t="s">
        <v>581</v>
      </c>
      <c r="R9" s="22">
        <v>6</v>
      </c>
      <c r="S9" s="22">
        <v>7.5</v>
      </c>
      <c r="T9" s="22">
        <v>7</v>
      </c>
      <c r="U9" s="22">
        <v>10.5</v>
      </c>
      <c r="V9" s="15" t="s">
        <v>616</v>
      </c>
    </row>
    <row r="10" spans="2:22" x14ac:dyDescent="0.25">
      <c r="B10" s="20">
        <v>80</v>
      </c>
      <c r="C10" s="20">
        <v>4</v>
      </c>
      <c r="D10" s="20">
        <v>7.5</v>
      </c>
      <c r="E10" s="20">
        <v>10.5</v>
      </c>
      <c r="F10" s="20">
        <v>4</v>
      </c>
      <c r="G10" s="20">
        <v>7</v>
      </c>
      <c r="H10" s="20">
        <v>10.5</v>
      </c>
      <c r="I10" s="20">
        <v>4</v>
      </c>
      <c r="J10" s="20">
        <v>10.5</v>
      </c>
      <c r="K10" s="20"/>
      <c r="L10" s="20"/>
      <c r="M10" s="23">
        <v>6</v>
      </c>
      <c r="N10" s="22">
        <v>6</v>
      </c>
      <c r="O10" s="22"/>
      <c r="P10" s="22">
        <v>12</v>
      </c>
      <c r="Q10" s="22">
        <v>3</v>
      </c>
      <c r="R10" s="22">
        <v>9</v>
      </c>
      <c r="S10" s="22">
        <v>7.5</v>
      </c>
      <c r="T10" s="22">
        <v>7</v>
      </c>
      <c r="U10" s="22">
        <v>10.5</v>
      </c>
      <c r="V10" s="15" t="s">
        <v>618</v>
      </c>
    </row>
    <row r="11" spans="2:22" x14ac:dyDescent="0.25">
      <c r="B11" s="20">
        <v>90</v>
      </c>
      <c r="C11" s="20">
        <v>4</v>
      </c>
      <c r="D11" s="20">
        <v>12</v>
      </c>
      <c r="E11" s="20">
        <v>10.5</v>
      </c>
      <c r="F11" s="20">
        <v>3</v>
      </c>
      <c r="G11" s="20">
        <v>8</v>
      </c>
      <c r="H11" s="20">
        <v>12</v>
      </c>
      <c r="I11" s="20">
        <v>6</v>
      </c>
      <c r="J11" s="20"/>
      <c r="K11" s="20"/>
      <c r="L11" s="20"/>
      <c r="M11" s="23">
        <v>12</v>
      </c>
      <c r="N11" s="22">
        <v>10.5</v>
      </c>
      <c r="O11" s="22">
        <v>12</v>
      </c>
      <c r="P11" s="22" t="s">
        <v>579</v>
      </c>
      <c r="Q11" s="22" t="s">
        <v>579</v>
      </c>
      <c r="R11" s="22">
        <v>12</v>
      </c>
      <c r="S11" s="22">
        <v>12</v>
      </c>
      <c r="T11" s="22">
        <v>8</v>
      </c>
      <c r="U11" s="22">
        <v>12</v>
      </c>
      <c r="V11" s="15" t="s">
        <v>618</v>
      </c>
    </row>
    <row r="12" spans="2:22" x14ac:dyDescent="0.25">
      <c r="B12" s="20">
        <v>92</v>
      </c>
      <c r="C12" s="20">
        <v>4</v>
      </c>
      <c r="D12" s="20">
        <v>3</v>
      </c>
      <c r="E12" s="20">
        <v>7.5</v>
      </c>
      <c r="F12" s="20">
        <v>4</v>
      </c>
      <c r="G12" s="20">
        <v>7</v>
      </c>
      <c r="H12" s="20">
        <v>10.5</v>
      </c>
      <c r="I12" s="20">
        <v>6</v>
      </c>
      <c r="J12" s="20"/>
      <c r="K12" s="20"/>
      <c r="L12" s="20"/>
      <c r="M12" s="23">
        <v>7.5</v>
      </c>
      <c r="N12" s="22">
        <v>6</v>
      </c>
      <c r="O12" s="22">
        <v>10.5</v>
      </c>
      <c r="P12" s="22" t="s">
        <v>578</v>
      </c>
      <c r="Q12" s="22" t="s">
        <v>578</v>
      </c>
      <c r="R12" s="22">
        <v>6</v>
      </c>
      <c r="S12" s="22">
        <v>6</v>
      </c>
      <c r="T12" s="22">
        <v>5</v>
      </c>
      <c r="U12" s="22">
        <v>6</v>
      </c>
      <c r="V12" s="15" t="s">
        <v>616</v>
      </c>
    </row>
    <row r="13" spans="2:22" x14ac:dyDescent="0.25">
      <c r="B13" s="20">
        <v>129</v>
      </c>
      <c r="C13" s="20">
        <v>4</v>
      </c>
      <c r="D13" s="20">
        <v>7.5</v>
      </c>
      <c r="E13" s="20">
        <v>12</v>
      </c>
      <c r="F13" s="20">
        <v>4</v>
      </c>
      <c r="G13" s="20">
        <v>7</v>
      </c>
      <c r="H13" s="20">
        <v>12</v>
      </c>
      <c r="I13" s="20">
        <v>7</v>
      </c>
      <c r="J13" s="20"/>
      <c r="K13" s="20"/>
      <c r="L13" s="20"/>
      <c r="M13" s="23">
        <v>7.5</v>
      </c>
      <c r="N13" s="22">
        <v>3</v>
      </c>
      <c r="O13" s="22">
        <v>10.5</v>
      </c>
      <c r="P13" s="22">
        <v>12</v>
      </c>
      <c r="Q13" s="22">
        <v>0</v>
      </c>
      <c r="R13" s="22">
        <v>7.5</v>
      </c>
      <c r="S13" s="22">
        <v>6</v>
      </c>
      <c r="T13" s="22">
        <v>7</v>
      </c>
      <c r="U13" s="22">
        <v>7.5</v>
      </c>
      <c r="V13" s="15" t="s">
        <v>618</v>
      </c>
    </row>
    <row r="14" spans="2:22" x14ac:dyDescent="0.25">
      <c r="B14" s="20">
        <v>138</v>
      </c>
      <c r="C14" s="20">
        <v>4</v>
      </c>
      <c r="D14" s="20">
        <v>10.5</v>
      </c>
      <c r="E14" s="20">
        <v>12</v>
      </c>
      <c r="F14" s="20">
        <v>3</v>
      </c>
      <c r="G14" s="20">
        <v>6</v>
      </c>
      <c r="H14" s="20">
        <v>12</v>
      </c>
      <c r="I14" s="20">
        <v>6</v>
      </c>
      <c r="J14" s="20"/>
      <c r="K14" s="20"/>
      <c r="L14" s="20"/>
      <c r="M14" s="23">
        <v>9</v>
      </c>
      <c r="N14" s="22">
        <v>6</v>
      </c>
      <c r="O14" s="22">
        <v>10.5</v>
      </c>
      <c r="P14" s="22" t="s">
        <v>580</v>
      </c>
      <c r="Q14" s="22" t="s">
        <v>580</v>
      </c>
      <c r="R14" s="22">
        <v>12</v>
      </c>
      <c r="S14" s="22">
        <v>6</v>
      </c>
      <c r="T14" s="22">
        <v>8</v>
      </c>
      <c r="U14" s="22">
        <v>9</v>
      </c>
      <c r="V14" s="15" t="s">
        <v>618</v>
      </c>
    </row>
    <row r="15" spans="2:22" x14ac:dyDescent="0.25">
      <c r="B15" s="20">
        <v>145</v>
      </c>
      <c r="C15" s="20">
        <v>4</v>
      </c>
      <c r="D15" s="20">
        <v>10.5</v>
      </c>
      <c r="E15" s="20">
        <v>10.5</v>
      </c>
      <c r="F15" s="20">
        <v>4</v>
      </c>
      <c r="G15" s="20">
        <v>8</v>
      </c>
      <c r="H15" s="20">
        <v>10.5</v>
      </c>
      <c r="I15" s="20">
        <v>5</v>
      </c>
      <c r="J15" s="20"/>
      <c r="K15" s="20"/>
      <c r="L15" s="20"/>
      <c r="M15" s="23">
        <v>6</v>
      </c>
      <c r="N15" s="22">
        <v>9</v>
      </c>
      <c r="O15" s="22">
        <v>10.5</v>
      </c>
      <c r="P15" s="22" t="s">
        <v>579</v>
      </c>
      <c r="Q15" s="22" t="s">
        <v>579</v>
      </c>
      <c r="R15" s="22">
        <v>12</v>
      </c>
      <c r="S15" s="22">
        <v>10.5</v>
      </c>
      <c r="T15" s="22">
        <v>8</v>
      </c>
      <c r="U15" s="22">
        <v>12</v>
      </c>
      <c r="V15" s="15" t="s">
        <v>618</v>
      </c>
    </row>
    <row r="16" spans="2:22" x14ac:dyDescent="0.25">
      <c r="B16" s="20">
        <v>149</v>
      </c>
      <c r="C16" s="20">
        <v>4</v>
      </c>
      <c r="D16" s="20">
        <v>7.5</v>
      </c>
      <c r="E16" s="20">
        <v>9</v>
      </c>
      <c r="F16" s="20">
        <v>4</v>
      </c>
      <c r="G16" s="20">
        <v>6</v>
      </c>
      <c r="H16" s="20">
        <v>9</v>
      </c>
      <c r="I16" s="20">
        <v>6</v>
      </c>
      <c r="J16" s="20"/>
      <c r="K16" s="20"/>
      <c r="L16" s="20"/>
      <c r="M16" s="23">
        <v>6</v>
      </c>
      <c r="N16" s="22">
        <v>3</v>
      </c>
      <c r="O16" s="22">
        <v>10.5</v>
      </c>
      <c r="P16" s="22" t="s">
        <v>578</v>
      </c>
      <c r="Q16" s="22" t="s">
        <v>578</v>
      </c>
      <c r="R16" s="22">
        <v>6</v>
      </c>
      <c r="S16" s="22">
        <v>6</v>
      </c>
      <c r="T16" s="22">
        <v>8</v>
      </c>
      <c r="U16" s="22">
        <v>9</v>
      </c>
      <c r="V16" s="15" t="s">
        <v>616</v>
      </c>
    </row>
    <row r="17" spans="2:22" x14ac:dyDescent="0.25">
      <c r="B17" s="20">
        <v>152</v>
      </c>
      <c r="C17" s="20">
        <v>4</v>
      </c>
      <c r="D17" s="20">
        <v>9</v>
      </c>
      <c r="E17" s="20">
        <v>7.5</v>
      </c>
      <c r="F17" s="20">
        <v>3</v>
      </c>
      <c r="G17" s="20">
        <v>6</v>
      </c>
      <c r="H17" s="20">
        <v>12</v>
      </c>
      <c r="I17" s="20">
        <v>8</v>
      </c>
      <c r="J17" s="20"/>
      <c r="K17" s="20"/>
      <c r="L17" s="20"/>
      <c r="M17" s="23">
        <v>7.5</v>
      </c>
      <c r="N17" s="22">
        <v>6</v>
      </c>
      <c r="O17" s="22">
        <v>10.5</v>
      </c>
      <c r="P17" s="22" t="s">
        <v>581</v>
      </c>
      <c r="Q17" s="22" t="s">
        <v>581</v>
      </c>
      <c r="R17" s="22">
        <v>10.5</v>
      </c>
      <c r="S17" s="22">
        <v>7.5</v>
      </c>
      <c r="T17" s="22">
        <v>8</v>
      </c>
      <c r="U17" s="22">
        <v>10.5</v>
      </c>
      <c r="V17" s="15" t="s">
        <v>616</v>
      </c>
    </row>
    <row r="18" spans="2:22" x14ac:dyDescent="0.25">
      <c r="B18" s="20">
        <v>158</v>
      </c>
      <c r="C18" s="20">
        <v>4</v>
      </c>
      <c r="D18" s="20">
        <v>10.5</v>
      </c>
      <c r="E18" s="20">
        <v>12</v>
      </c>
      <c r="F18" s="20">
        <v>4</v>
      </c>
      <c r="G18" s="20">
        <v>8</v>
      </c>
      <c r="H18" s="20">
        <v>12</v>
      </c>
      <c r="I18" s="20">
        <v>6</v>
      </c>
      <c r="J18" s="20"/>
      <c r="K18" s="20"/>
      <c r="L18" s="20"/>
      <c r="M18" s="23">
        <v>10.5</v>
      </c>
      <c r="N18" s="22">
        <v>7.5</v>
      </c>
      <c r="O18" s="22">
        <v>10.5</v>
      </c>
      <c r="P18" s="22">
        <v>12</v>
      </c>
      <c r="Q18" s="22">
        <v>0</v>
      </c>
      <c r="R18" s="22">
        <v>9</v>
      </c>
      <c r="S18" s="22">
        <v>10.5</v>
      </c>
      <c r="T18" s="22">
        <v>8</v>
      </c>
      <c r="U18" s="22">
        <v>12</v>
      </c>
      <c r="V18" s="15" t="s">
        <v>618</v>
      </c>
    </row>
    <row r="19" spans="2:22" x14ac:dyDescent="0.25">
      <c r="B19" s="20">
        <v>163</v>
      </c>
      <c r="C19" s="20">
        <v>4</v>
      </c>
      <c r="D19" s="20">
        <v>9</v>
      </c>
      <c r="E19" s="20">
        <v>10.5</v>
      </c>
      <c r="F19" s="20">
        <v>4</v>
      </c>
      <c r="G19" s="20">
        <v>7</v>
      </c>
      <c r="H19" s="20">
        <v>12</v>
      </c>
      <c r="I19" s="20">
        <v>8</v>
      </c>
      <c r="J19" s="20"/>
      <c r="K19" s="20"/>
      <c r="L19" s="20"/>
      <c r="M19" s="23">
        <v>7.5</v>
      </c>
      <c r="N19" s="22">
        <v>3</v>
      </c>
      <c r="O19" s="22">
        <v>12</v>
      </c>
      <c r="P19" s="22">
        <v>12</v>
      </c>
      <c r="Q19" s="22">
        <v>0</v>
      </c>
      <c r="R19" s="22">
        <v>10.5</v>
      </c>
      <c r="S19" s="22">
        <v>6</v>
      </c>
      <c r="T19" s="22">
        <v>7</v>
      </c>
      <c r="U19" s="22">
        <v>10.5</v>
      </c>
      <c r="V19" s="15" t="s">
        <v>618</v>
      </c>
    </row>
    <row r="20" spans="2:22" x14ac:dyDescent="0.25">
      <c r="B20" s="20">
        <v>166</v>
      </c>
      <c r="C20" s="20">
        <v>4</v>
      </c>
      <c r="D20" s="20">
        <v>12</v>
      </c>
      <c r="E20" s="20">
        <v>10.5</v>
      </c>
      <c r="F20" s="20">
        <v>4</v>
      </c>
      <c r="G20" s="20">
        <v>5</v>
      </c>
      <c r="H20" s="20">
        <v>10.5</v>
      </c>
      <c r="I20" s="20">
        <v>8</v>
      </c>
      <c r="J20" s="20"/>
      <c r="K20" s="20"/>
      <c r="L20" s="20"/>
      <c r="M20" s="23">
        <v>9</v>
      </c>
      <c r="N20" s="22">
        <v>7.5</v>
      </c>
      <c r="O20" s="22">
        <v>10.5</v>
      </c>
      <c r="P20" s="22" t="s">
        <v>581</v>
      </c>
      <c r="Q20" s="22" t="s">
        <v>581</v>
      </c>
      <c r="R20" s="22">
        <v>9</v>
      </c>
      <c r="S20" s="22">
        <v>9</v>
      </c>
      <c r="T20" s="22">
        <v>6</v>
      </c>
      <c r="U20" s="22">
        <v>12</v>
      </c>
      <c r="V20" s="15" t="s">
        <v>618</v>
      </c>
    </row>
    <row r="21" spans="2:22" x14ac:dyDescent="0.25">
      <c r="B21" s="20">
        <v>169</v>
      </c>
      <c r="C21" s="20">
        <v>4</v>
      </c>
      <c r="D21" s="20">
        <v>12</v>
      </c>
      <c r="E21" s="20">
        <v>12</v>
      </c>
      <c r="F21" s="20">
        <v>3</v>
      </c>
      <c r="G21" s="20">
        <v>8</v>
      </c>
      <c r="H21" s="20">
        <v>12</v>
      </c>
      <c r="I21" s="20">
        <v>8</v>
      </c>
      <c r="J21" s="20"/>
      <c r="K21" s="20"/>
      <c r="L21" s="20"/>
      <c r="M21" s="23">
        <v>10.5</v>
      </c>
      <c r="N21" s="22">
        <v>12</v>
      </c>
      <c r="O21" s="22">
        <v>12</v>
      </c>
      <c r="P21" s="22" t="s">
        <v>583</v>
      </c>
      <c r="Q21" s="22" t="s">
        <v>583</v>
      </c>
      <c r="R21" s="22">
        <v>12</v>
      </c>
      <c r="S21" s="22">
        <v>12</v>
      </c>
      <c r="T21" s="22">
        <v>8</v>
      </c>
      <c r="U21" s="22">
        <v>12</v>
      </c>
      <c r="V21" s="15" t="s">
        <v>618</v>
      </c>
    </row>
    <row r="22" spans="2:22" x14ac:dyDescent="0.25">
      <c r="B22" s="20">
        <v>176</v>
      </c>
      <c r="C22" s="20">
        <v>4</v>
      </c>
      <c r="D22" s="20">
        <v>10.5</v>
      </c>
      <c r="E22" s="20">
        <v>10.5</v>
      </c>
      <c r="F22" s="20">
        <v>4</v>
      </c>
      <c r="G22" s="20">
        <v>6</v>
      </c>
      <c r="H22" s="20">
        <v>10.5</v>
      </c>
      <c r="I22" s="20">
        <v>7</v>
      </c>
      <c r="J22" s="20"/>
      <c r="K22" s="20"/>
      <c r="L22" s="20"/>
      <c r="M22" s="23">
        <v>10.5</v>
      </c>
      <c r="N22" s="22">
        <v>12</v>
      </c>
      <c r="O22" s="22">
        <v>10.5</v>
      </c>
      <c r="P22" s="22" t="s">
        <v>581</v>
      </c>
      <c r="Q22" s="22" t="s">
        <v>581</v>
      </c>
      <c r="R22" s="22">
        <v>9</v>
      </c>
      <c r="S22" s="22">
        <v>10.5</v>
      </c>
      <c r="T22" s="22">
        <v>7</v>
      </c>
      <c r="U22" s="22">
        <v>10.5</v>
      </c>
      <c r="V22" s="15" t="s">
        <v>618</v>
      </c>
    </row>
    <row r="23" spans="2:22" x14ac:dyDescent="0.25">
      <c r="B23" s="20">
        <v>192</v>
      </c>
      <c r="C23" s="20">
        <v>4</v>
      </c>
      <c r="D23" s="20">
        <v>7.5</v>
      </c>
      <c r="E23" s="20">
        <v>9</v>
      </c>
      <c r="F23" s="20">
        <v>4</v>
      </c>
      <c r="G23" s="20">
        <v>7</v>
      </c>
      <c r="H23" s="20">
        <v>10.5</v>
      </c>
      <c r="I23" s="20">
        <v>6</v>
      </c>
      <c r="J23" s="20"/>
      <c r="K23" s="20"/>
      <c r="L23" s="20"/>
      <c r="M23" s="23">
        <v>6</v>
      </c>
      <c r="N23" s="22">
        <v>7.5</v>
      </c>
      <c r="O23" s="22">
        <v>10.5</v>
      </c>
      <c r="P23" s="22" t="s">
        <v>578</v>
      </c>
      <c r="Q23" s="22" t="s">
        <v>578</v>
      </c>
      <c r="R23" s="22">
        <v>7.5</v>
      </c>
      <c r="S23" s="22">
        <v>7.5</v>
      </c>
      <c r="T23" s="22">
        <v>7</v>
      </c>
      <c r="U23" s="22">
        <v>9</v>
      </c>
      <c r="V23" s="15" t="s">
        <v>616</v>
      </c>
    </row>
    <row r="24" spans="2:22" x14ac:dyDescent="0.25">
      <c r="B24" s="20">
        <v>212</v>
      </c>
      <c r="C24" s="20">
        <v>4</v>
      </c>
      <c r="D24" s="20">
        <v>12</v>
      </c>
      <c r="E24" s="20">
        <v>10.5</v>
      </c>
      <c r="F24" s="20">
        <v>4</v>
      </c>
      <c r="G24" s="20">
        <v>7</v>
      </c>
      <c r="H24" s="20">
        <v>12</v>
      </c>
      <c r="I24" s="20">
        <v>6</v>
      </c>
      <c r="J24" s="20"/>
      <c r="K24" s="20"/>
      <c r="L24" s="20"/>
      <c r="M24" s="23">
        <v>10.5</v>
      </c>
      <c r="N24" s="22">
        <v>9</v>
      </c>
      <c r="O24" s="22">
        <v>12</v>
      </c>
      <c r="P24" s="22" t="s">
        <v>580</v>
      </c>
      <c r="Q24" s="22" t="s">
        <v>580</v>
      </c>
      <c r="R24" s="22">
        <v>12</v>
      </c>
      <c r="S24" s="22">
        <v>10.5</v>
      </c>
      <c r="T24" s="22">
        <v>8</v>
      </c>
      <c r="U24" s="22">
        <v>12</v>
      </c>
      <c r="V24" s="15" t="s">
        <v>618</v>
      </c>
    </row>
    <row r="25" spans="2:22" x14ac:dyDescent="0.25">
      <c r="B25" s="20">
        <v>213</v>
      </c>
      <c r="C25" s="20">
        <v>4</v>
      </c>
      <c r="D25" s="20">
        <v>12</v>
      </c>
      <c r="E25" s="20">
        <v>12</v>
      </c>
      <c r="F25" s="20">
        <v>4</v>
      </c>
      <c r="G25" s="20">
        <v>8</v>
      </c>
      <c r="H25" s="20">
        <v>12</v>
      </c>
      <c r="I25" s="20">
        <v>8</v>
      </c>
      <c r="J25" s="20"/>
      <c r="K25" s="20"/>
      <c r="L25" s="20"/>
      <c r="M25" s="23">
        <v>10.5</v>
      </c>
      <c r="N25" s="22">
        <v>12</v>
      </c>
      <c r="O25" s="22">
        <v>12</v>
      </c>
      <c r="P25" s="22">
        <v>12</v>
      </c>
      <c r="Q25" s="22">
        <v>0</v>
      </c>
      <c r="R25" s="22">
        <v>10.5</v>
      </c>
      <c r="S25" s="22">
        <v>12</v>
      </c>
      <c r="T25" s="22">
        <v>8</v>
      </c>
      <c r="U25" s="22">
        <v>12</v>
      </c>
      <c r="V25" s="15" t="s">
        <v>619</v>
      </c>
    </row>
    <row r="26" spans="2:22" x14ac:dyDescent="0.25">
      <c r="B26" s="20">
        <v>235</v>
      </c>
      <c r="C26" s="20">
        <v>4</v>
      </c>
      <c r="D26" s="20">
        <v>10.5</v>
      </c>
      <c r="E26" s="20">
        <v>10.5</v>
      </c>
      <c r="F26" s="20">
        <v>3</v>
      </c>
      <c r="G26" s="20">
        <v>8</v>
      </c>
      <c r="H26" s="20">
        <v>12</v>
      </c>
      <c r="I26" s="20">
        <v>7</v>
      </c>
      <c r="J26" s="20"/>
      <c r="K26" s="20"/>
      <c r="L26" s="20"/>
      <c r="M26" s="23">
        <v>9</v>
      </c>
      <c r="N26" s="22">
        <v>9</v>
      </c>
      <c r="O26" s="22">
        <v>9</v>
      </c>
      <c r="P26" s="22" t="s">
        <v>581</v>
      </c>
      <c r="Q26" s="22" t="s">
        <v>581</v>
      </c>
      <c r="R26" s="22">
        <v>9</v>
      </c>
      <c r="S26" s="22">
        <v>10.5</v>
      </c>
      <c r="T26" s="22">
        <v>8</v>
      </c>
      <c r="U26" s="22">
        <v>10.5</v>
      </c>
      <c r="V26" s="15" t="s">
        <v>618</v>
      </c>
    </row>
    <row r="27" spans="2:22" x14ac:dyDescent="0.25">
      <c r="B27" s="20">
        <v>250</v>
      </c>
      <c r="C27" s="20">
        <v>4</v>
      </c>
      <c r="D27" s="20">
        <v>12</v>
      </c>
      <c r="E27" s="20">
        <v>10.5</v>
      </c>
      <c r="F27" s="20">
        <v>4</v>
      </c>
      <c r="G27" s="20">
        <v>6</v>
      </c>
      <c r="H27" s="20">
        <v>12</v>
      </c>
      <c r="I27" s="20">
        <v>5</v>
      </c>
      <c r="J27" s="20"/>
      <c r="K27" s="20"/>
      <c r="L27" s="20"/>
      <c r="M27" s="23">
        <v>10.5</v>
      </c>
      <c r="N27" s="22">
        <v>6</v>
      </c>
      <c r="O27" s="22">
        <v>12</v>
      </c>
      <c r="P27" s="22">
        <v>12</v>
      </c>
      <c r="Q27" s="22">
        <v>0</v>
      </c>
      <c r="R27" s="22">
        <v>12</v>
      </c>
      <c r="S27" s="22">
        <v>9</v>
      </c>
      <c r="T27" s="22">
        <v>8</v>
      </c>
      <c r="U27" s="22">
        <v>12</v>
      </c>
      <c r="V27" s="15" t="s">
        <v>618</v>
      </c>
    </row>
    <row r="28" spans="2:22" x14ac:dyDescent="0.25">
      <c r="B28" s="20">
        <v>257</v>
      </c>
      <c r="C28" s="20">
        <v>4</v>
      </c>
      <c r="D28" s="20">
        <v>12</v>
      </c>
      <c r="E28" s="20">
        <v>12</v>
      </c>
      <c r="F28" s="20">
        <v>3</v>
      </c>
      <c r="G28" s="20">
        <v>7</v>
      </c>
      <c r="H28" s="20">
        <v>12</v>
      </c>
      <c r="I28" s="20">
        <v>7</v>
      </c>
      <c r="J28" s="20"/>
      <c r="K28" s="20"/>
      <c r="L28" s="20"/>
      <c r="M28" s="23">
        <v>9</v>
      </c>
      <c r="N28" s="22">
        <v>7.5</v>
      </c>
      <c r="O28" s="22">
        <v>10.5</v>
      </c>
      <c r="P28" s="22" t="s">
        <v>583</v>
      </c>
      <c r="Q28" s="22" t="s">
        <v>583</v>
      </c>
      <c r="R28" s="22">
        <v>7.5</v>
      </c>
      <c r="S28" s="22">
        <v>12</v>
      </c>
      <c r="T28" s="22">
        <v>8</v>
      </c>
      <c r="U28" s="22">
        <v>12</v>
      </c>
      <c r="V28" s="15" t="s">
        <v>618</v>
      </c>
    </row>
    <row r="29" spans="2:22" x14ac:dyDescent="0.25">
      <c r="B29" s="20">
        <v>258</v>
      </c>
      <c r="C29" s="20">
        <v>4</v>
      </c>
      <c r="D29" s="20">
        <v>10.5</v>
      </c>
      <c r="E29" s="20">
        <v>12</v>
      </c>
      <c r="F29" s="20">
        <v>4</v>
      </c>
      <c r="G29" s="20">
        <v>7</v>
      </c>
      <c r="H29" s="20">
        <v>10.5</v>
      </c>
      <c r="I29" s="20">
        <v>5</v>
      </c>
      <c r="J29" s="20"/>
      <c r="K29" s="20"/>
      <c r="L29" s="20"/>
      <c r="M29" s="23">
        <v>9</v>
      </c>
      <c r="N29" s="22">
        <v>7.5</v>
      </c>
      <c r="O29" s="22">
        <v>12</v>
      </c>
      <c r="P29" s="22">
        <v>12</v>
      </c>
      <c r="Q29" s="22">
        <v>0</v>
      </c>
      <c r="R29" s="22">
        <v>9</v>
      </c>
      <c r="S29" s="22">
        <v>7.5</v>
      </c>
      <c r="T29" s="22">
        <v>8</v>
      </c>
      <c r="U29" s="22">
        <v>10.5</v>
      </c>
      <c r="V29" s="15" t="s">
        <v>618</v>
      </c>
    </row>
    <row r="30" spans="2:22" x14ac:dyDescent="0.25">
      <c r="B30" s="20">
        <v>259</v>
      </c>
      <c r="C30" s="20">
        <v>4</v>
      </c>
      <c r="D30" s="20">
        <v>9</v>
      </c>
      <c r="E30" s="20">
        <v>12</v>
      </c>
      <c r="F30" s="20">
        <v>4</v>
      </c>
      <c r="G30" s="20">
        <v>6</v>
      </c>
      <c r="H30" s="20">
        <v>12</v>
      </c>
      <c r="I30" s="20">
        <v>6</v>
      </c>
      <c r="J30" s="20"/>
      <c r="K30" s="20"/>
      <c r="L30" s="20"/>
      <c r="M30" s="23">
        <v>7.5</v>
      </c>
      <c r="N30" s="22">
        <v>6</v>
      </c>
      <c r="O30" s="22">
        <v>10.5</v>
      </c>
      <c r="P30" s="22" t="s">
        <v>579</v>
      </c>
      <c r="Q30" s="22" t="s">
        <v>579</v>
      </c>
      <c r="R30" s="22">
        <v>9</v>
      </c>
      <c r="S30" s="22">
        <v>12</v>
      </c>
      <c r="T30" s="22">
        <v>8</v>
      </c>
      <c r="U30" s="22">
        <v>12</v>
      </c>
      <c r="V30" s="15" t="s">
        <v>618</v>
      </c>
    </row>
    <row r="31" spans="2:22" x14ac:dyDescent="0.25">
      <c r="B31" s="20">
        <v>268</v>
      </c>
      <c r="C31" s="20">
        <v>4</v>
      </c>
      <c r="D31" s="29">
        <v>12</v>
      </c>
      <c r="E31" s="20">
        <v>10.5</v>
      </c>
      <c r="F31" s="20">
        <v>4</v>
      </c>
      <c r="G31" s="20">
        <v>7</v>
      </c>
      <c r="H31" s="20">
        <v>9</v>
      </c>
      <c r="I31" s="20">
        <v>4</v>
      </c>
      <c r="J31" s="20"/>
      <c r="K31" s="20"/>
      <c r="L31" s="20"/>
      <c r="M31" s="23">
        <v>6</v>
      </c>
      <c r="N31" s="22">
        <v>6</v>
      </c>
      <c r="O31" s="22">
        <v>10.5</v>
      </c>
      <c r="P31" s="22" t="s">
        <v>581</v>
      </c>
      <c r="Q31" s="22" t="s">
        <v>581</v>
      </c>
      <c r="R31" s="22">
        <v>6</v>
      </c>
      <c r="S31" s="22">
        <v>7.5</v>
      </c>
      <c r="T31" s="22">
        <v>7</v>
      </c>
      <c r="U31" s="22">
        <v>9</v>
      </c>
      <c r="V31" s="15" t="s">
        <v>616</v>
      </c>
    </row>
    <row r="32" spans="2:22" x14ac:dyDescent="0.25">
      <c r="B32" s="20">
        <v>272</v>
      </c>
      <c r="C32" s="20">
        <v>4</v>
      </c>
      <c r="D32" s="20">
        <v>9</v>
      </c>
      <c r="E32" s="20">
        <v>10.5</v>
      </c>
      <c r="F32" s="20">
        <v>4</v>
      </c>
      <c r="G32" s="20">
        <v>7</v>
      </c>
      <c r="H32" s="20">
        <v>9</v>
      </c>
      <c r="I32" s="20">
        <v>6</v>
      </c>
      <c r="J32" s="20">
        <v>9</v>
      </c>
      <c r="K32" s="20"/>
      <c r="L32" s="20"/>
      <c r="M32" s="23">
        <v>9</v>
      </c>
      <c r="N32" s="22">
        <v>3</v>
      </c>
      <c r="O32" s="22"/>
      <c r="P32" s="22">
        <v>12</v>
      </c>
      <c r="Q32" s="22">
        <v>0</v>
      </c>
      <c r="R32" s="22">
        <v>9</v>
      </c>
      <c r="S32" s="22">
        <v>7.5</v>
      </c>
      <c r="T32" s="22">
        <v>7</v>
      </c>
      <c r="U32" s="22">
        <v>9</v>
      </c>
      <c r="V32" s="15" t="s">
        <v>618</v>
      </c>
    </row>
    <row r="33" spans="2:22" x14ac:dyDescent="0.25">
      <c r="B33" s="20">
        <v>287</v>
      </c>
      <c r="C33" s="20">
        <v>4</v>
      </c>
      <c r="D33" s="20">
        <v>12</v>
      </c>
      <c r="E33" s="20">
        <v>12</v>
      </c>
      <c r="F33" s="20">
        <v>4</v>
      </c>
      <c r="G33" s="20">
        <v>7</v>
      </c>
      <c r="H33" s="20">
        <v>12</v>
      </c>
      <c r="I33" s="20">
        <v>6</v>
      </c>
      <c r="J33" s="20"/>
      <c r="K33" s="20"/>
      <c r="L33" s="20"/>
      <c r="M33" s="23">
        <v>10.5</v>
      </c>
      <c r="N33" s="22">
        <v>10.5</v>
      </c>
      <c r="O33" s="22">
        <v>10.5</v>
      </c>
      <c r="P33" s="22" t="s">
        <v>582</v>
      </c>
      <c r="Q33" s="22" t="s">
        <v>582</v>
      </c>
      <c r="R33" s="22">
        <v>12</v>
      </c>
      <c r="S33" s="22">
        <v>12</v>
      </c>
      <c r="T33" s="22">
        <v>8</v>
      </c>
      <c r="U33" s="22">
        <v>9</v>
      </c>
      <c r="V33" s="15" t="s">
        <v>618</v>
      </c>
    </row>
    <row r="34" spans="2:22" x14ac:dyDescent="0.25">
      <c r="B34" s="20">
        <v>320</v>
      </c>
      <c r="C34" s="20">
        <v>4</v>
      </c>
      <c r="D34" s="20">
        <v>6</v>
      </c>
      <c r="E34" s="20">
        <v>6</v>
      </c>
      <c r="F34" s="20">
        <v>3</v>
      </c>
      <c r="G34" s="20">
        <v>5</v>
      </c>
      <c r="H34" s="20">
        <v>9</v>
      </c>
      <c r="I34" s="20">
        <v>5</v>
      </c>
      <c r="J34" s="20"/>
      <c r="K34" s="20"/>
      <c r="L34" s="20"/>
      <c r="M34" s="23">
        <v>6</v>
      </c>
      <c r="N34" s="22">
        <v>3</v>
      </c>
      <c r="O34" s="22">
        <v>10.5</v>
      </c>
      <c r="P34" s="22">
        <v>10.5</v>
      </c>
      <c r="Q34" s="22">
        <v>0</v>
      </c>
      <c r="R34" s="22">
        <v>7.5</v>
      </c>
      <c r="S34" s="22">
        <v>3</v>
      </c>
      <c r="T34" s="22">
        <v>7</v>
      </c>
      <c r="U34" s="22">
        <v>3</v>
      </c>
      <c r="V34" s="15" t="s">
        <v>616</v>
      </c>
    </row>
    <row r="35" spans="2:22" x14ac:dyDescent="0.25">
      <c r="B35" s="20">
        <v>329</v>
      </c>
      <c r="C35" s="20">
        <v>4</v>
      </c>
      <c r="D35" s="20">
        <v>10.5</v>
      </c>
      <c r="E35" s="20">
        <v>12</v>
      </c>
      <c r="F35" s="20">
        <v>3</v>
      </c>
      <c r="G35" s="20">
        <v>6</v>
      </c>
      <c r="H35" s="20">
        <v>6</v>
      </c>
      <c r="I35" s="20">
        <v>7</v>
      </c>
      <c r="J35" s="20">
        <v>12</v>
      </c>
      <c r="K35" s="20"/>
      <c r="L35" s="20"/>
      <c r="M35" s="23">
        <v>6</v>
      </c>
      <c r="N35" s="22">
        <v>10.5</v>
      </c>
      <c r="O35" s="22"/>
      <c r="P35" s="22">
        <v>9</v>
      </c>
      <c r="Q35" s="22">
        <v>7.5</v>
      </c>
      <c r="R35" s="22">
        <v>6</v>
      </c>
      <c r="S35" s="22">
        <v>7.5</v>
      </c>
      <c r="T35" s="22">
        <v>6</v>
      </c>
      <c r="U35" s="22">
        <v>7.5</v>
      </c>
      <c r="V35" s="15" t="s">
        <v>618</v>
      </c>
    </row>
    <row r="36" spans="2:22" x14ac:dyDescent="0.25">
      <c r="B36" s="20">
        <v>334</v>
      </c>
      <c r="C36" s="20">
        <v>4</v>
      </c>
      <c r="D36" s="20">
        <v>12</v>
      </c>
      <c r="E36" s="20">
        <v>12</v>
      </c>
      <c r="F36" s="20">
        <v>4</v>
      </c>
      <c r="G36" s="20">
        <v>7</v>
      </c>
      <c r="H36" s="20">
        <v>10.5</v>
      </c>
      <c r="I36" s="20">
        <v>8</v>
      </c>
      <c r="J36" s="20"/>
      <c r="K36" s="20"/>
      <c r="L36" s="20"/>
      <c r="M36" s="23">
        <v>12</v>
      </c>
      <c r="N36" s="22">
        <v>9</v>
      </c>
      <c r="O36" s="22">
        <v>12</v>
      </c>
      <c r="P36" s="22" t="s">
        <v>579</v>
      </c>
      <c r="Q36" s="22" t="s">
        <v>579</v>
      </c>
      <c r="R36" s="22">
        <v>7.5</v>
      </c>
      <c r="S36" s="22">
        <v>10.5</v>
      </c>
      <c r="T36" s="22">
        <v>8</v>
      </c>
      <c r="U36" s="22">
        <v>10.5</v>
      </c>
      <c r="V36" s="15" t="s">
        <v>618</v>
      </c>
    </row>
    <row r="37" spans="2:22" x14ac:dyDescent="0.25">
      <c r="B37" s="20">
        <v>369</v>
      </c>
      <c r="C37" s="20">
        <v>4</v>
      </c>
      <c r="D37" s="20">
        <v>7.5</v>
      </c>
      <c r="E37" s="20">
        <v>12</v>
      </c>
      <c r="F37" s="20">
        <v>4</v>
      </c>
      <c r="G37" s="20">
        <v>7</v>
      </c>
      <c r="H37" s="20">
        <v>12</v>
      </c>
      <c r="I37" s="20">
        <v>7</v>
      </c>
      <c r="J37" s="20"/>
      <c r="K37" s="20"/>
      <c r="L37" s="20"/>
      <c r="M37" s="23">
        <v>7.5</v>
      </c>
      <c r="N37" s="22">
        <v>10.5</v>
      </c>
      <c r="O37" s="22">
        <v>12</v>
      </c>
      <c r="P37" s="22" t="s">
        <v>581</v>
      </c>
      <c r="Q37" s="22" t="s">
        <v>581</v>
      </c>
      <c r="R37" s="22">
        <v>10.5</v>
      </c>
      <c r="S37" s="22">
        <v>9</v>
      </c>
      <c r="T37" s="22">
        <v>8</v>
      </c>
      <c r="U37" s="22">
        <v>12</v>
      </c>
      <c r="V37" s="15" t="s">
        <v>618</v>
      </c>
    </row>
    <row r="38" spans="2:22" x14ac:dyDescent="0.25">
      <c r="B38" s="20">
        <v>396</v>
      </c>
      <c r="C38" s="20">
        <v>4</v>
      </c>
      <c r="D38" s="20">
        <v>7.5</v>
      </c>
      <c r="E38" s="20">
        <v>10.5</v>
      </c>
      <c r="F38" s="20">
        <v>4</v>
      </c>
      <c r="G38" s="20">
        <v>7</v>
      </c>
      <c r="H38" s="20">
        <v>10.5</v>
      </c>
      <c r="I38" s="20">
        <v>5</v>
      </c>
      <c r="J38" s="20"/>
      <c r="K38" s="20"/>
      <c r="L38" s="20"/>
      <c r="M38" s="23">
        <v>6</v>
      </c>
      <c r="N38" s="22">
        <v>3</v>
      </c>
      <c r="O38" s="22">
        <v>10.5</v>
      </c>
      <c r="P38" s="22" t="s">
        <v>580</v>
      </c>
      <c r="Q38" s="22" t="s">
        <v>580</v>
      </c>
      <c r="R38" s="22">
        <v>10.5</v>
      </c>
      <c r="S38" s="22">
        <v>6</v>
      </c>
      <c r="T38" s="22">
        <v>7</v>
      </c>
      <c r="U38" s="22">
        <v>9</v>
      </c>
      <c r="V38" s="15" t="s">
        <v>616</v>
      </c>
    </row>
    <row r="39" spans="2:22" x14ac:dyDescent="0.25">
      <c r="B39" s="20">
        <v>400</v>
      </c>
      <c r="C39" s="20">
        <v>4</v>
      </c>
      <c r="D39" s="20">
        <v>7.5</v>
      </c>
      <c r="E39" s="20">
        <v>12</v>
      </c>
      <c r="F39" s="20">
        <v>4</v>
      </c>
      <c r="G39" s="20">
        <v>6</v>
      </c>
      <c r="H39" s="20">
        <v>9</v>
      </c>
      <c r="I39" s="20">
        <v>5</v>
      </c>
      <c r="J39" s="20"/>
      <c r="K39" s="20"/>
      <c r="L39" s="20"/>
      <c r="M39" s="23">
        <v>7.5</v>
      </c>
      <c r="N39" s="22">
        <v>7.5</v>
      </c>
      <c r="O39" s="22">
        <v>10.5</v>
      </c>
      <c r="P39" s="22" t="s">
        <v>581</v>
      </c>
      <c r="Q39" s="22" t="s">
        <v>581</v>
      </c>
      <c r="R39" s="22">
        <v>6</v>
      </c>
      <c r="S39" s="22">
        <v>7.5</v>
      </c>
      <c r="T39" s="22">
        <v>7</v>
      </c>
      <c r="U39" s="22">
        <v>10.5</v>
      </c>
      <c r="V39" s="15" t="s">
        <v>616</v>
      </c>
    </row>
    <row r="40" spans="2:22" x14ac:dyDescent="0.25">
      <c r="B40" s="20">
        <v>405</v>
      </c>
      <c r="C40" s="20">
        <v>4</v>
      </c>
      <c r="D40" s="20">
        <v>9</v>
      </c>
      <c r="E40" s="20">
        <v>10.5</v>
      </c>
      <c r="F40" s="20">
        <v>4</v>
      </c>
      <c r="G40" s="20">
        <v>7</v>
      </c>
      <c r="H40" s="20">
        <v>7.5</v>
      </c>
      <c r="I40" s="20">
        <v>5</v>
      </c>
      <c r="J40" s="20"/>
      <c r="K40" s="20"/>
      <c r="L40" s="20"/>
      <c r="M40" s="23">
        <v>6</v>
      </c>
      <c r="N40" s="22">
        <v>6</v>
      </c>
      <c r="O40" s="22">
        <v>10.5</v>
      </c>
      <c r="P40" s="22" t="s">
        <v>581</v>
      </c>
      <c r="Q40" s="22" t="s">
        <v>581</v>
      </c>
      <c r="R40" s="22">
        <v>6</v>
      </c>
      <c r="S40" s="22">
        <v>7.5</v>
      </c>
      <c r="T40" s="22">
        <v>7</v>
      </c>
      <c r="U40" s="22">
        <v>10.5</v>
      </c>
      <c r="V40" s="15" t="s">
        <v>616</v>
      </c>
    </row>
    <row r="41" spans="2:22" x14ac:dyDescent="0.25">
      <c r="B41" s="20">
        <v>410</v>
      </c>
      <c r="C41" s="20">
        <v>4</v>
      </c>
      <c r="D41" s="20">
        <v>9</v>
      </c>
      <c r="E41" s="20">
        <v>6</v>
      </c>
      <c r="F41" s="20">
        <v>3</v>
      </c>
      <c r="G41" s="20">
        <v>7</v>
      </c>
      <c r="H41" s="20">
        <v>10.5</v>
      </c>
      <c r="I41" s="20">
        <v>2</v>
      </c>
      <c r="J41" s="20"/>
      <c r="K41" s="20"/>
      <c r="L41" s="20"/>
      <c r="M41" s="23">
        <v>6</v>
      </c>
      <c r="N41" s="22">
        <v>3</v>
      </c>
      <c r="O41" s="22">
        <v>10.5</v>
      </c>
      <c r="P41" s="22" t="s">
        <v>578</v>
      </c>
      <c r="Q41" s="22" t="s">
        <v>578</v>
      </c>
      <c r="R41" s="22">
        <v>6</v>
      </c>
      <c r="S41" s="22">
        <v>6</v>
      </c>
      <c r="T41" s="22">
        <v>7</v>
      </c>
      <c r="U41" s="22">
        <v>3</v>
      </c>
      <c r="V41" s="15" t="s">
        <v>617</v>
      </c>
    </row>
    <row r="42" spans="2:22" x14ac:dyDescent="0.25">
      <c r="B42" s="20">
        <v>414</v>
      </c>
      <c r="C42" s="20">
        <v>4</v>
      </c>
      <c r="D42" s="20">
        <v>7.5</v>
      </c>
      <c r="E42" s="20">
        <v>12</v>
      </c>
      <c r="F42" s="20">
        <v>3</v>
      </c>
      <c r="G42" s="20">
        <v>6</v>
      </c>
      <c r="H42" s="20">
        <v>10.5</v>
      </c>
      <c r="I42" s="20">
        <v>5</v>
      </c>
      <c r="J42" s="20"/>
      <c r="K42" s="20"/>
      <c r="L42" s="20"/>
      <c r="M42" s="23">
        <v>6</v>
      </c>
      <c r="N42" s="22">
        <v>3</v>
      </c>
      <c r="O42" s="22">
        <v>10.5</v>
      </c>
      <c r="P42" s="22" t="s">
        <v>578</v>
      </c>
      <c r="Q42" s="22" t="s">
        <v>578</v>
      </c>
      <c r="R42" s="22">
        <v>6</v>
      </c>
      <c r="S42" s="22">
        <v>7.5</v>
      </c>
      <c r="T42" s="22">
        <v>7</v>
      </c>
      <c r="U42" s="22">
        <v>7.5</v>
      </c>
      <c r="V42" s="15" t="s">
        <v>616</v>
      </c>
    </row>
    <row r="43" spans="2:22" x14ac:dyDescent="0.25">
      <c r="B43" s="20">
        <v>421</v>
      </c>
      <c r="C43" s="20">
        <v>4</v>
      </c>
      <c r="D43" s="20">
        <v>9</v>
      </c>
      <c r="E43" s="20">
        <v>10.5</v>
      </c>
      <c r="F43" s="20">
        <v>4</v>
      </c>
      <c r="G43" s="20">
        <v>5</v>
      </c>
      <c r="H43" s="20">
        <v>12</v>
      </c>
      <c r="I43" s="20">
        <v>7</v>
      </c>
      <c r="J43" s="20"/>
      <c r="K43" s="20"/>
      <c r="L43" s="20"/>
      <c r="M43" s="23">
        <v>7.5</v>
      </c>
      <c r="N43" s="22">
        <v>7.5</v>
      </c>
      <c r="O43" s="22">
        <v>12</v>
      </c>
      <c r="P43" s="22" t="s">
        <v>580</v>
      </c>
      <c r="Q43" s="22" t="s">
        <v>580</v>
      </c>
      <c r="R43" s="22">
        <v>7.5</v>
      </c>
      <c r="S43" s="22">
        <v>7.5</v>
      </c>
      <c r="T43" s="22">
        <v>8</v>
      </c>
      <c r="U43" s="22">
        <v>7.5</v>
      </c>
      <c r="V43" s="15" t="s">
        <v>616</v>
      </c>
    </row>
    <row r="44" spans="2:22" x14ac:dyDescent="0.25">
      <c r="B44" s="20">
        <v>423</v>
      </c>
      <c r="C44" s="20">
        <v>4</v>
      </c>
      <c r="D44" s="20">
        <v>10.5</v>
      </c>
      <c r="E44" s="20">
        <v>10.5</v>
      </c>
      <c r="F44" s="20">
        <v>4</v>
      </c>
      <c r="G44" s="20">
        <v>7</v>
      </c>
      <c r="H44" s="20">
        <v>12</v>
      </c>
      <c r="I44" s="20">
        <v>7</v>
      </c>
      <c r="J44" s="20"/>
      <c r="K44" s="20"/>
      <c r="L44" s="20"/>
      <c r="M44" s="23">
        <v>10.5</v>
      </c>
      <c r="N44" s="22">
        <v>9</v>
      </c>
      <c r="O44" s="22">
        <v>10.5</v>
      </c>
      <c r="P44" s="22">
        <v>12</v>
      </c>
      <c r="Q44" s="22">
        <v>0</v>
      </c>
      <c r="R44" s="22">
        <v>12</v>
      </c>
      <c r="S44" s="22">
        <v>9</v>
      </c>
      <c r="T44" s="22">
        <v>7</v>
      </c>
      <c r="U44" s="22">
        <v>10.5</v>
      </c>
      <c r="V44" s="15" t="s">
        <v>618</v>
      </c>
    </row>
    <row r="45" spans="2:22" x14ac:dyDescent="0.25">
      <c r="B45" s="20">
        <v>432</v>
      </c>
      <c r="C45" s="20">
        <v>4</v>
      </c>
      <c r="D45" s="20">
        <v>9</v>
      </c>
      <c r="E45" s="20">
        <v>9</v>
      </c>
      <c r="F45" s="20">
        <v>3</v>
      </c>
      <c r="G45" s="20">
        <v>8</v>
      </c>
      <c r="H45" s="20">
        <v>12</v>
      </c>
      <c r="I45" s="20">
        <v>4</v>
      </c>
      <c r="J45" s="20">
        <v>12</v>
      </c>
      <c r="K45" s="20"/>
      <c r="L45" s="20"/>
      <c r="M45" s="23">
        <v>7.5</v>
      </c>
      <c r="N45" s="22">
        <v>6</v>
      </c>
      <c r="O45" s="22"/>
      <c r="P45" s="22">
        <v>12</v>
      </c>
      <c r="Q45" s="22">
        <v>0</v>
      </c>
      <c r="R45" s="22">
        <v>7.5</v>
      </c>
      <c r="S45" s="22">
        <v>9</v>
      </c>
      <c r="T45" s="22">
        <v>8</v>
      </c>
      <c r="U45" s="22">
        <v>12</v>
      </c>
      <c r="V45" s="15" t="s">
        <v>618</v>
      </c>
    </row>
    <row r="46" spans="2:22" x14ac:dyDescent="0.25">
      <c r="B46" s="20">
        <v>461</v>
      </c>
      <c r="C46" s="20">
        <v>4</v>
      </c>
      <c r="D46" s="20">
        <v>7.5</v>
      </c>
      <c r="E46" s="20">
        <v>9</v>
      </c>
      <c r="F46" s="20">
        <v>4</v>
      </c>
      <c r="G46" s="20">
        <v>7</v>
      </c>
      <c r="H46" s="20">
        <v>10.5</v>
      </c>
      <c r="I46" s="20">
        <v>6</v>
      </c>
      <c r="J46" s="20"/>
      <c r="K46" s="20"/>
      <c r="L46" s="20"/>
      <c r="M46" s="23">
        <v>6</v>
      </c>
      <c r="N46" s="22">
        <v>3</v>
      </c>
      <c r="O46" s="22">
        <v>10.5</v>
      </c>
      <c r="P46" s="22" t="s">
        <v>580</v>
      </c>
      <c r="Q46" s="22" t="s">
        <v>580</v>
      </c>
      <c r="R46" s="22">
        <v>6</v>
      </c>
      <c r="S46" s="22">
        <v>6</v>
      </c>
      <c r="T46" s="22">
        <v>6</v>
      </c>
      <c r="U46" s="22">
        <v>10.5</v>
      </c>
      <c r="V46" s="15" t="s">
        <v>616</v>
      </c>
    </row>
    <row r="47" spans="2:22" x14ac:dyDescent="0.25">
      <c r="B47" s="20">
        <v>462</v>
      </c>
      <c r="C47" s="20">
        <v>4</v>
      </c>
      <c r="D47" s="20">
        <v>7.5</v>
      </c>
      <c r="E47" s="20">
        <v>7.5</v>
      </c>
      <c r="F47" s="20">
        <v>4</v>
      </c>
      <c r="G47" s="20">
        <v>6</v>
      </c>
      <c r="H47" s="20">
        <v>9</v>
      </c>
      <c r="I47" s="20">
        <v>6</v>
      </c>
      <c r="J47" s="20"/>
      <c r="K47" s="20"/>
      <c r="L47" s="20"/>
      <c r="M47" s="23">
        <v>6</v>
      </c>
      <c r="N47" s="22">
        <v>3</v>
      </c>
      <c r="O47" s="22">
        <v>9</v>
      </c>
      <c r="P47" s="22" t="s">
        <v>578</v>
      </c>
      <c r="Q47" s="22" t="s">
        <v>578</v>
      </c>
      <c r="R47" s="22">
        <v>6</v>
      </c>
      <c r="S47" s="22">
        <v>6</v>
      </c>
      <c r="T47" s="22">
        <v>8</v>
      </c>
      <c r="U47" s="22">
        <v>12</v>
      </c>
      <c r="V47" s="15" t="s">
        <v>616</v>
      </c>
    </row>
    <row r="48" spans="2:22" x14ac:dyDescent="0.25">
      <c r="B48" s="20">
        <v>491</v>
      </c>
      <c r="C48" s="20">
        <v>4</v>
      </c>
      <c r="D48" s="20">
        <v>12</v>
      </c>
      <c r="E48" s="20">
        <v>12</v>
      </c>
      <c r="F48" s="20">
        <v>4</v>
      </c>
      <c r="G48" s="20">
        <v>8</v>
      </c>
      <c r="H48" s="20">
        <v>12</v>
      </c>
      <c r="I48" s="20">
        <v>7</v>
      </c>
      <c r="J48" s="20"/>
      <c r="K48" s="20">
        <v>12</v>
      </c>
      <c r="L48" s="20"/>
      <c r="M48" s="23">
        <v>10.5</v>
      </c>
      <c r="N48" s="22">
        <v>12</v>
      </c>
      <c r="O48" s="22"/>
      <c r="P48" s="22">
        <v>12</v>
      </c>
      <c r="Q48" s="22">
        <v>7.5</v>
      </c>
      <c r="R48" s="22">
        <v>12</v>
      </c>
      <c r="S48" s="22">
        <v>12</v>
      </c>
      <c r="T48" s="22">
        <v>8</v>
      </c>
      <c r="U48" s="22">
        <v>12</v>
      </c>
      <c r="V48" s="15" t="s">
        <v>619</v>
      </c>
    </row>
    <row r="49" spans="2:22" x14ac:dyDescent="0.25">
      <c r="B49" s="20">
        <v>501</v>
      </c>
      <c r="C49" s="20">
        <v>4</v>
      </c>
      <c r="D49" s="20">
        <v>9</v>
      </c>
      <c r="E49" s="20">
        <v>10.5</v>
      </c>
      <c r="F49" s="20">
        <v>4</v>
      </c>
      <c r="G49" s="20">
        <v>7</v>
      </c>
      <c r="H49" s="20">
        <v>12</v>
      </c>
      <c r="I49" s="20">
        <v>6</v>
      </c>
      <c r="J49" s="20"/>
      <c r="K49" s="20"/>
      <c r="L49" s="20"/>
      <c r="M49" s="23">
        <v>7.5</v>
      </c>
      <c r="N49" s="22">
        <v>7.5</v>
      </c>
      <c r="O49" s="22">
        <v>10.5</v>
      </c>
      <c r="P49" s="22">
        <v>12</v>
      </c>
      <c r="Q49" s="22">
        <v>0</v>
      </c>
      <c r="R49" s="22">
        <v>12</v>
      </c>
      <c r="S49" s="22">
        <v>7.5</v>
      </c>
      <c r="T49" s="22">
        <v>8</v>
      </c>
      <c r="U49" s="22">
        <v>10.5</v>
      </c>
      <c r="V49" s="15" t="s">
        <v>618</v>
      </c>
    </row>
    <row r="50" spans="2:22" x14ac:dyDescent="0.25">
      <c r="B50" s="20">
        <v>511</v>
      </c>
      <c r="C50" s="20">
        <v>4</v>
      </c>
      <c r="D50" s="20">
        <v>6</v>
      </c>
      <c r="E50" s="20">
        <v>12</v>
      </c>
      <c r="F50" s="20">
        <v>4</v>
      </c>
      <c r="G50" s="20">
        <v>7</v>
      </c>
      <c r="H50" s="20">
        <v>6</v>
      </c>
      <c r="I50" s="20">
        <v>6</v>
      </c>
      <c r="J50" s="20"/>
      <c r="K50" s="20"/>
      <c r="L50" s="20">
        <v>12</v>
      </c>
      <c r="M50" s="23">
        <v>6</v>
      </c>
      <c r="N50" s="22">
        <v>6</v>
      </c>
      <c r="O50" s="22"/>
      <c r="P50" s="22">
        <v>10.5</v>
      </c>
      <c r="Q50" s="22">
        <v>0</v>
      </c>
      <c r="R50" s="22">
        <v>6</v>
      </c>
      <c r="S50" s="22">
        <v>6</v>
      </c>
      <c r="T50" s="22">
        <v>6</v>
      </c>
      <c r="U50" s="22">
        <v>9</v>
      </c>
      <c r="V50" s="15" t="s">
        <v>616</v>
      </c>
    </row>
    <row r="51" spans="2:22" x14ac:dyDescent="0.25">
      <c r="B51" s="20">
        <v>524</v>
      </c>
      <c r="C51" s="20">
        <v>4</v>
      </c>
      <c r="D51" s="20">
        <v>9</v>
      </c>
      <c r="E51" s="20">
        <v>10.5</v>
      </c>
      <c r="F51" s="20">
        <v>4</v>
      </c>
      <c r="G51" s="20">
        <v>7</v>
      </c>
      <c r="H51" s="20">
        <v>10.5</v>
      </c>
      <c r="I51" s="20">
        <v>6</v>
      </c>
      <c r="J51" s="20"/>
      <c r="K51" s="20"/>
      <c r="L51" s="20"/>
      <c r="M51" s="23">
        <v>9</v>
      </c>
      <c r="N51" s="22">
        <v>7.5</v>
      </c>
      <c r="O51" s="22">
        <v>10.5</v>
      </c>
      <c r="P51" s="22">
        <v>12</v>
      </c>
      <c r="Q51" s="22">
        <v>0</v>
      </c>
      <c r="R51" s="22">
        <v>9</v>
      </c>
      <c r="S51" s="22">
        <v>9</v>
      </c>
      <c r="T51" s="22">
        <v>6</v>
      </c>
      <c r="U51" s="22">
        <v>9</v>
      </c>
      <c r="V51" s="15" t="s">
        <v>618</v>
      </c>
    </row>
    <row r="52" spans="2:22" x14ac:dyDescent="0.25">
      <c r="B52" s="20">
        <v>536</v>
      </c>
      <c r="C52" s="20">
        <v>4</v>
      </c>
      <c r="D52" s="20">
        <v>10.5</v>
      </c>
      <c r="E52" s="20">
        <v>12</v>
      </c>
      <c r="F52" s="20">
        <v>4</v>
      </c>
      <c r="G52" s="20">
        <v>7</v>
      </c>
      <c r="H52" s="20">
        <v>12</v>
      </c>
      <c r="I52" s="20">
        <v>8</v>
      </c>
      <c r="J52" s="20"/>
      <c r="K52" s="20"/>
      <c r="L52" s="20"/>
      <c r="M52" s="23">
        <v>6</v>
      </c>
      <c r="N52" s="22">
        <v>9</v>
      </c>
      <c r="O52" s="22">
        <v>12</v>
      </c>
      <c r="P52" s="22" t="s">
        <v>581</v>
      </c>
      <c r="Q52" s="22" t="s">
        <v>581</v>
      </c>
      <c r="R52" s="22">
        <v>9</v>
      </c>
      <c r="S52" s="22">
        <v>9</v>
      </c>
      <c r="T52" s="22">
        <v>8</v>
      </c>
      <c r="U52" s="22">
        <v>10.5</v>
      </c>
      <c r="V52" s="15" t="s">
        <v>618</v>
      </c>
    </row>
    <row r="53" spans="2:22" x14ac:dyDescent="0.25">
      <c r="B53" s="20">
        <v>554</v>
      </c>
      <c r="C53" s="20">
        <v>4</v>
      </c>
      <c r="D53" s="20">
        <v>6</v>
      </c>
      <c r="E53" s="20">
        <v>7.5</v>
      </c>
      <c r="F53" s="20">
        <v>4</v>
      </c>
      <c r="G53" s="20">
        <v>6</v>
      </c>
      <c r="H53" s="20">
        <v>10.5</v>
      </c>
      <c r="I53" s="20">
        <v>8</v>
      </c>
      <c r="J53" s="20"/>
      <c r="K53" s="20"/>
      <c r="L53" s="20"/>
      <c r="M53" s="23">
        <v>6</v>
      </c>
      <c r="N53" s="22">
        <v>3</v>
      </c>
      <c r="O53" s="22">
        <v>10.5</v>
      </c>
      <c r="P53" s="22" t="s">
        <v>578</v>
      </c>
      <c r="Q53" s="22" t="s">
        <v>578</v>
      </c>
      <c r="R53" s="22">
        <v>3</v>
      </c>
      <c r="S53" s="22">
        <v>7.5</v>
      </c>
      <c r="T53" s="22">
        <v>7</v>
      </c>
      <c r="U53" s="22">
        <v>6</v>
      </c>
      <c r="V53" s="15" t="s">
        <v>616</v>
      </c>
    </row>
    <row r="54" spans="2:22" x14ac:dyDescent="0.25">
      <c r="B54" s="20">
        <v>555</v>
      </c>
      <c r="C54" s="20">
        <v>4</v>
      </c>
      <c r="D54" s="20">
        <v>6</v>
      </c>
      <c r="E54" s="20">
        <v>9</v>
      </c>
      <c r="F54" s="20">
        <v>4</v>
      </c>
      <c r="G54" s="20">
        <v>7</v>
      </c>
      <c r="H54" s="20">
        <v>9</v>
      </c>
      <c r="I54" s="20">
        <v>4</v>
      </c>
      <c r="J54" s="20"/>
      <c r="K54" s="20"/>
      <c r="L54" s="20"/>
      <c r="M54" s="23">
        <v>6</v>
      </c>
      <c r="N54" s="22">
        <v>3</v>
      </c>
      <c r="O54" s="22">
        <v>10.5</v>
      </c>
      <c r="P54" s="22">
        <v>12</v>
      </c>
      <c r="Q54" s="22">
        <v>0</v>
      </c>
      <c r="R54" s="22">
        <v>3</v>
      </c>
      <c r="S54" s="22">
        <v>6</v>
      </c>
      <c r="T54" s="22">
        <v>6</v>
      </c>
      <c r="U54" s="22">
        <v>3</v>
      </c>
      <c r="V54" s="15" t="s">
        <v>616</v>
      </c>
    </row>
    <row r="55" spans="2:22" x14ac:dyDescent="0.25">
      <c r="B55" s="20">
        <v>580</v>
      </c>
      <c r="C55" s="20">
        <v>4</v>
      </c>
      <c r="D55" s="20">
        <v>7.5</v>
      </c>
      <c r="E55" s="20">
        <v>12</v>
      </c>
      <c r="F55" s="20">
        <v>4</v>
      </c>
      <c r="G55" s="20">
        <v>8</v>
      </c>
      <c r="H55" s="20">
        <v>12</v>
      </c>
      <c r="I55" s="20">
        <v>8</v>
      </c>
      <c r="J55" s="20"/>
      <c r="K55" s="20"/>
      <c r="L55" s="20"/>
      <c r="M55" s="23">
        <v>10.5</v>
      </c>
      <c r="N55" s="22">
        <v>10.5</v>
      </c>
      <c r="O55" s="22">
        <v>12</v>
      </c>
      <c r="P55" s="22" t="s">
        <v>580</v>
      </c>
      <c r="Q55" s="22" t="s">
        <v>580</v>
      </c>
      <c r="R55" s="22">
        <v>12</v>
      </c>
      <c r="S55" s="22">
        <v>9</v>
      </c>
      <c r="T55" s="22">
        <v>6</v>
      </c>
      <c r="U55" s="22">
        <v>9</v>
      </c>
      <c r="V55" s="15" t="s">
        <v>618</v>
      </c>
    </row>
    <row r="56" spans="2:22" x14ac:dyDescent="0.25">
      <c r="B56" s="20">
        <v>610</v>
      </c>
      <c r="C56" s="20">
        <v>4</v>
      </c>
      <c r="D56" s="20">
        <v>7.5</v>
      </c>
      <c r="E56" s="20">
        <v>12</v>
      </c>
      <c r="F56" s="20">
        <v>4</v>
      </c>
      <c r="G56" s="20">
        <v>5</v>
      </c>
      <c r="H56" s="20">
        <v>12</v>
      </c>
      <c r="I56" s="20">
        <v>6</v>
      </c>
      <c r="J56" s="20"/>
      <c r="K56" s="20"/>
      <c r="L56" s="20"/>
      <c r="M56" s="23">
        <v>6</v>
      </c>
      <c r="N56" s="22">
        <v>7.5</v>
      </c>
      <c r="O56" s="22">
        <v>10.5</v>
      </c>
      <c r="P56" s="22" t="s">
        <v>581</v>
      </c>
      <c r="Q56" s="22" t="s">
        <v>581</v>
      </c>
      <c r="R56" s="22">
        <v>6</v>
      </c>
      <c r="S56" s="22">
        <v>6</v>
      </c>
      <c r="T56" s="22">
        <v>7</v>
      </c>
      <c r="U56" s="22">
        <v>7.5</v>
      </c>
      <c r="V56" s="15" t="s">
        <v>616</v>
      </c>
    </row>
    <row r="57" spans="2:22" x14ac:dyDescent="0.25">
      <c r="B57" s="20">
        <v>612</v>
      </c>
      <c r="C57" s="20">
        <v>4</v>
      </c>
      <c r="D57" s="20">
        <v>7.5</v>
      </c>
      <c r="E57" s="20">
        <v>10.5</v>
      </c>
      <c r="F57" s="20">
        <v>4</v>
      </c>
      <c r="G57" s="20">
        <v>6</v>
      </c>
      <c r="H57" s="20">
        <v>9</v>
      </c>
      <c r="I57" s="20">
        <v>5</v>
      </c>
      <c r="J57" s="20"/>
      <c r="K57" s="20"/>
      <c r="L57" s="20"/>
      <c r="M57" s="23">
        <v>6</v>
      </c>
      <c r="N57" s="22">
        <v>6</v>
      </c>
      <c r="O57" s="22">
        <v>12</v>
      </c>
      <c r="P57" s="22" t="s">
        <v>578</v>
      </c>
      <c r="Q57" s="22" t="s">
        <v>578</v>
      </c>
      <c r="R57" s="22">
        <v>6</v>
      </c>
      <c r="S57" s="22">
        <v>7.5</v>
      </c>
      <c r="T57" s="22">
        <v>8</v>
      </c>
      <c r="U57" s="22">
        <v>9</v>
      </c>
      <c r="V57" s="15" t="s">
        <v>616</v>
      </c>
    </row>
    <row r="58" spans="2:22" x14ac:dyDescent="0.25">
      <c r="B58" s="20">
        <v>625</v>
      </c>
      <c r="C58" s="20">
        <v>4</v>
      </c>
      <c r="D58" s="20">
        <v>7.5</v>
      </c>
      <c r="E58" s="20">
        <v>9</v>
      </c>
      <c r="F58" s="20">
        <v>3</v>
      </c>
      <c r="G58" s="20">
        <v>7</v>
      </c>
      <c r="H58" s="20">
        <v>9</v>
      </c>
      <c r="I58" s="20">
        <v>5</v>
      </c>
      <c r="J58" s="20">
        <v>12</v>
      </c>
      <c r="K58" s="20"/>
      <c r="L58" s="20"/>
      <c r="M58" s="23">
        <v>6</v>
      </c>
      <c r="N58" s="22">
        <v>3</v>
      </c>
      <c r="O58" s="22"/>
      <c r="P58" s="22">
        <v>9</v>
      </c>
      <c r="Q58" s="22">
        <v>3</v>
      </c>
      <c r="R58" s="22">
        <v>3</v>
      </c>
      <c r="S58" s="22">
        <v>7.5</v>
      </c>
      <c r="T58" s="22">
        <v>8</v>
      </c>
      <c r="U58" s="22">
        <v>9</v>
      </c>
      <c r="V58" s="15" t="s">
        <v>616</v>
      </c>
    </row>
    <row r="59" spans="2:22" x14ac:dyDescent="0.25">
      <c r="B59" s="20">
        <v>638</v>
      </c>
      <c r="C59" s="20">
        <v>4</v>
      </c>
      <c r="D59" s="20">
        <v>12</v>
      </c>
      <c r="E59" s="20">
        <v>12</v>
      </c>
      <c r="F59" s="20">
        <v>4</v>
      </c>
      <c r="G59" s="20">
        <v>8</v>
      </c>
      <c r="H59" s="20">
        <v>12</v>
      </c>
      <c r="I59" s="20">
        <v>7</v>
      </c>
      <c r="J59" s="20"/>
      <c r="K59" s="20"/>
      <c r="L59" s="20"/>
      <c r="M59" s="23">
        <v>10.5</v>
      </c>
      <c r="N59" s="22">
        <v>10.5</v>
      </c>
      <c r="O59" s="22">
        <v>12</v>
      </c>
      <c r="P59" s="22" t="s">
        <v>579</v>
      </c>
      <c r="Q59" s="22" t="s">
        <v>579</v>
      </c>
      <c r="R59" s="22">
        <v>12</v>
      </c>
      <c r="S59" s="22">
        <v>10.5</v>
      </c>
      <c r="T59" s="22">
        <v>8</v>
      </c>
      <c r="U59" s="22">
        <v>12</v>
      </c>
      <c r="V59" s="15" t="s">
        <v>618</v>
      </c>
    </row>
    <row r="60" spans="2:22" x14ac:dyDescent="0.25">
      <c r="B60" s="20">
        <v>643</v>
      </c>
      <c r="C60" s="20">
        <v>4</v>
      </c>
      <c r="D60" s="20">
        <v>12</v>
      </c>
      <c r="E60" s="20">
        <v>12</v>
      </c>
      <c r="F60" s="20">
        <v>3</v>
      </c>
      <c r="G60" s="20">
        <v>7</v>
      </c>
      <c r="H60" s="20">
        <v>12</v>
      </c>
      <c r="I60" s="20">
        <v>7</v>
      </c>
      <c r="J60" s="20"/>
      <c r="K60" s="20"/>
      <c r="L60" s="20"/>
      <c r="M60" s="23">
        <v>10.5</v>
      </c>
      <c r="N60" s="22">
        <v>12</v>
      </c>
      <c r="O60" s="22">
        <v>12</v>
      </c>
      <c r="P60" s="22" t="s">
        <v>583</v>
      </c>
      <c r="Q60" s="22" t="s">
        <v>583</v>
      </c>
      <c r="R60" s="22">
        <v>12</v>
      </c>
      <c r="S60" s="22">
        <v>12</v>
      </c>
      <c r="T60" s="22">
        <v>8</v>
      </c>
      <c r="U60" s="22">
        <v>12</v>
      </c>
      <c r="V60" s="15" t="s">
        <v>618</v>
      </c>
    </row>
    <row r="61" spans="2:22" x14ac:dyDescent="0.25">
      <c r="B61" s="20">
        <v>644</v>
      </c>
      <c r="C61" s="20">
        <v>4</v>
      </c>
      <c r="D61" s="20">
        <v>12</v>
      </c>
      <c r="E61" s="20">
        <v>12</v>
      </c>
      <c r="F61" s="20">
        <v>4</v>
      </c>
      <c r="G61" s="20">
        <v>7</v>
      </c>
      <c r="H61" s="20">
        <v>10.5</v>
      </c>
      <c r="I61" s="20">
        <v>7</v>
      </c>
      <c r="J61" s="20"/>
      <c r="K61" s="20"/>
      <c r="L61" s="20"/>
      <c r="M61" s="23">
        <v>10.5</v>
      </c>
      <c r="N61" s="22">
        <v>10.5</v>
      </c>
      <c r="O61" s="22">
        <v>12</v>
      </c>
      <c r="P61" s="22" t="s">
        <v>579</v>
      </c>
      <c r="Q61" s="22" t="s">
        <v>579</v>
      </c>
      <c r="R61" s="22">
        <v>9</v>
      </c>
      <c r="S61" s="22">
        <v>12</v>
      </c>
      <c r="T61" s="22">
        <v>8</v>
      </c>
      <c r="U61" s="22">
        <v>12</v>
      </c>
      <c r="V61" s="15" t="s">
        <v>618</v>
      </c>
    </row>
    <row r="62" spans="2:22" x14ac:dyDescent="0.25">
      <c r="B62" s="20">
        <v>658</v>
      </c>
      <c r="C62" s="20">
        <v>4</v>
      </c>
      <c r="D62" s="20">
        <v>9</v>
      </c>
      <c r="E62" s="20">
        <v>10.5</v>
      </c>
      <c r="F62" s="20">
        <v>4</v>
      </c>
      <c r="G62" s="20">
        <v>6</v>
      </c>
      <c r="H62" s="20">
        <v>9</v>
      </c>
      <c r="I62" s="20">
        <v>7</v>
      </c>
      <c r="J62" s="20"/>
      <c r="K62" s="20"/>
      <c r="L62" s="20"/>
      <c r="M62" s="23">
        <v>9</v>
      </c>
      <c r="N62" s="22">
        <v>9</v>
      </c>
      <c r="O62" s="22">
        <v>10.5</v>
      </c>
      <c r="P62" s="22" t="s">
        <v>579</v>
      </c>
      <c r="Q62" s="22" t="s">
        <v>579</v>
      </c>
      <c r="R62" s="22">
        <v>12</v>
      </c>
      <c r="S62" s="22">
        <v>7.5</v>
      </c>
      <c r="T62" s="22">
        <v>8</v>
      </c>
      <c r="U62" s="22">
        <v>9</v>
      </c>
      <c r="V62" s="15" t="s">
        <v>618</v>
      </c>
    </row>
    <row r="63" spans="2:22" x14ac:dyDescent="0.25">
      <c r="B63" s="20">
        <v>676</v>
      </c>
      <c r="C63" s="20">
        <v>4</v>
      </c>
      <c r="D63" s="20">
        <v>6</v>
      </c>
      <c r="E63" s="20">
        <v>6</v>
      </c>
      <c r="F63" s="20">
        <v>4</v>
      </c>
      <c r="G63" s="20">
        <v>7</v>
      </c>
      <c r="H63" s="20">
        <v>12</v>
      </c>
      <c r="I63" s="20">
        <v>5</v>
      </c>
      <c r="J63" s="20"/>
      <c r="K63" s="20"/>
      <c r="L63" s="20"/>
      <c r="M63" s="23">
        <v>7.5</v>
      </c>
      <c r="N63" s="22">
        <v>3</v>
      </c>
      <c r="O63" s="22">
        <v>10.5</v>
      </c>
      <c r="P63" s="22">
        <v>10.5</v>
      </c>
      <c r="Q63" s="22">
        <v>0</v>
      </c>
      <c r="R63" s="22">
        <v>9</v>
      </c>
      <c r="S63" s="22">
        <v>7.5</v>
      </c>
      <c r="T63" s="22">
        <v>8</v>
      </c>
      <c r="U63" s="22">
        <v>6</v>
      </c>
      <c r="V63" s="15" t="s">
        <v>616</v>
      </c>
    </row>
    <row r="64" spans="2:22" x14ac:dyDescent="0.25">
      <c r="B64" s="20">
        <v>679</v>
      </c>
      <c r="C64" s="20">
        <v>4</v>
      </c>
      <c r="D64" s="20">
        <v>12</v>
      </c>
      <c r="E64" s="20">
        <v>10.5</v>
      </c>
      <c r="F64" s="20">
        <v>3</v>
      </c>
      <c r="G64" s="20">
        <v>7</v>
      </c>
      <c r="H64" s="20">
        <v>12</v>
      </c>
      <c r="I64" s="20">
        <v>7</v>
      </c>
      <c r="J64" s="20"/>
      <c r="K64" s="20"/>
      <c r="L64" s="20"/>
      <c r="M64" s="23">
        <v>10.5</v>
      </c>
      <c r="N64" s="22">
        <v>10.5</v>
      </c>
      <c r="O64" s="22">
        <v>10.5</v>
      </c>
      <c r="P64" s="22" t="s">
        <v>583</v>
      </c>
      <c r="Q64" s="22" t="s">
        <v>583</v>
      </c>
      <c r="R64" s="22">
        <v>10.5</v>
      </c>
      <c r="S64" s="22">
        <v>12</v>
      </c>
      <c r="T64" s="22">
        <v>6</v>
      </c>
      <c r="U64" s="22">
        <v>12</v>
      </c>
      <c r="V64" s="15" t="s">
        <v>618</v>
      </c>
    </row>
    <row r="65" spans="2:22" x14ac:dyDescent="0.25">
      <c r="B65" s="20">
        <v>701</v>
      </c>
      <c r="C65" s="20">
        <v>4</v>
      </c>
      <c r="D65" s="20">
        <v>9</v>
      </c>
      <c r="E65" s="20">
        <v>10.5</v>
      </c>
      <c r="F65" s="20">
        <v>4</v>
      </c>
      <c r="G65" s="20">
        <v>7</v>
      </c>
      <c r="H65" s="20">
        <v>12</v>
      </c>
      <c r="I65" s="20">
        <v>5</v>
      </c>
      <c r="J65" s="20"/>
      <c r="K65" s="20"/>
      <c r="L65" s="20"/>
      <c r="M65" s="23">
        <v>6</v>
      </c>
      <c r="N65" s="22">
        <v>9</v>
      </c>
      <c r="O65" s="22">
        <v>10.5</v>
      </c>
      <c r="P65" s="22" t="s">
        <v>580</v>
      </c>
      <c r="Q65" s="22" t="s">
        <v>580</v>
      </c>
      <c r="R65" s="22">
        <v>6</v>
      </c>
      <c r="S65" s="22">
        <v>7.5</v>
      </c>
      <c r="T65" s="22">
        <v>8</v>
      </c>
      <c r="U65" s="22">
        <v>10.5</v>
      </c>
      <c r="V65" s="15" t="s">
        <v>616</v>
      </c>
    </row>
    <row r="66" spans="2:22" x14ac:dyDescent="0.25">
      <c r="B66" s="20">
        <v>707</v>
      </c>
      <c r="C66" s="20">
        <v>4</v>
      </c>
      <c r="D66" s="20">
        <v>12</v>
      </c>
      <c r="E66" s="20">
        <v>10.5</v>
      </c>
      <c r="F66" s="20">
        <v>4</v>
      </c>
      <c r="G66" s="20">
        <v>7</v>
      </c>
      <c r="H66" s="20">
        <v>12</v>
      </c>
      <c r="I66" s="20">
        <v>7</v>
      </c>
      <c r="J66" s="20"/>
      <c r="K66" s="20"/>
      <c r="L66" s="20"/>
      <c r="M66" s="23">
        <v>9</v>
      </c>
      <c r="N66" s="22">
        <v>6</v>
      </c>
      <c r="O66" s="22">
        <v>10.5</v>
      </c>
      <c r="P66" s="22">
        <v>12</v>
      </c>
      <c r="Q66" s="22">
        <v>0</v>
      </c>
      <c r="R66" s="22">
        <v>6</v>
      </c>
      <c r="S66" s="22">
        <v>7.5</v>
      </c>
      <c r="T66" s="22">
        <v>8</v>
      </c>
      <c r="U66" s="22">
        <v>10.5</v>
      </c>
      <c r="V66" s="15" t="s">
        <v>618</v>
      </c>
    </row>
    <row r="67" spans="2:22" x14ac:dyDescent="0.25">
      <c r="B67" s="20">
        <v>713</v>
      </c>
      <c r="C67" s="20">
        <v>4</v>
      </c>
      <c r="D67" s="20">
        <v>9</v>
      </c>
      <c r="E67" s="20">
        <v>12</v>
      </c>
      <c r="F67" s="20">
        <v>4</v>
      </c>
      <c r="G67" s="20">
        <v>8</v>
      </c>
      <c r="H67" s="20">
        <v>12</v>
      </c>
      <c r="I67" s="20">
        <v>8</v>
      </c>
      <c r="J67" s="20"/>
      <c r="K67" s="20"/>
      <c r="L67" s="20"/>
      <c r="M67" s="23">
        <v>10.5</v>
      </c>
      <c r="N67" s="22">
        <v>7.5</v>
      </c>
      <c r="O67" s="22">
        <v>12</v>
      </c>
      <c r="P67" s="22" t="s">
        <v>580</v>
      </c>
      <c r="Q67" s="22" t="s">
        <v>580</v>
      </c>
      <c r="R67" s="22">
        <v>9</v>
      </c>
      <c r="S67" s="22">
        <v>7.5</v>
      </c>
      <c r="T67" s="22">
        <v>8</v>
      </c>
      <c r="U67" s="22">
        <v>9</v>
      </c>
      <c r="V67" s="15" t="s">
        <v>618</v>
      </c>
    </row>
    <row r="68" spans="2:22" x14ac:dyDescent="0.25">
      <c r="B68" s="20">
        <v>723</v>
      </c>
      <c r="C68" s="20">
        <v>4</v>
      </c>
      <c r="D68" s="20">
        <v>12</v>
      </c>
      <c r="E68" s="20">
        <v>12</v>
      </c>
      <c r="F68" s="20">
        <v>4</v>
      </c>
      <c r="G68" s="20">
        <v>8</v>
      </c>
      <c r="H68" s="20">
        <v>12</v>
      </c>
      <c r="I68" s="20">
        <v>8</v>
      </c>
      <c r="J68" s="20"/>
      <c r="K68" s="20"/>
      <c r="L68" s="20"/>
      <c r="M68" s="23">
        <v>10.5</v>
      </c>
      <c r="N68" s="22">
        <v>12</v>
      </c>
      <c r="O68" s="22">
        <v>12</v>
      </c>
      <c r="P68" s="22" t="s">
        <v>582</v>
      </c>
      <c r="Q68" s="22" t="s">
        <v>582</v>
      </c>
      <c r="R68" s="22">
        <v>12</v>
      </c>
      <c r="S68" s="22">
        <v>10.5</v>
      </c>
      <c r="T68" s="22">
        <v>8</v>
      </c>
      <c r="U68" s="22">
        <v>12</v>
      </c>
      <c r="V68" s="15" t="s">
        <v>618</v>
      </c>
    </row>
    <row r="69" spans="2:22" x14ac:dyDescent="0.25">
      <c r="B69" s="20">
        <v>740</v>
      </c>
      <c r="C69" s="20">
        <v>4</v>
      </c>
      <c r="D69" s="20">
        <v>7.5</v>
      </c>
      <c r="E69" s="20">
        <v>12</v>
      </c>
      <c r="F69" s="20">
        <v>4</v>
      </c>
      <c r="G69" s="20">
        <v>8</v>
      </c>
      <c r="H69" s="20">
        <v>12</v>
      </c>
      <c r="I69" s="20">
        <v>6</v>
      </c>
      <c r="J69" s="20"/>
      <c r="K69" s="20"/>
      <c r="L69" s="20"/>
      <c r="M69" s="23">
        <v>6</v>
      </c>
      <c r="N69" s="22">
        <v>7.5</v>
      </c>
      <c r="O69" s="22">
        <v>10.5</v>
      </c>
      <c r="P69" s="22" t="s">
        <v>580</v>
      </c>
      <c r="Q69" s="22" t="s">
        <v>580</v>
      </c>
      <c r="R69" s="22">
        <v>9</v>
      </c>
      <c r="S69" s="22">
        <v>7.5</v>
      </c>
      <c r="T69" s="22">
        <v>8</v>
      </c>
      <c r="U69" s="22">
        <v>12</v>
      </c>
      <c r="V69" s="15" t="s">
        <v>618</v>
      </c>
    </row>
    <row r="70" spans="2:22" x14ac:dyDescent="0.25">
      <c r="B70" s="20">
        <v>754</v>
      </c>
      <c r="C70" s="20">
        <v>4</v>
      </c>
      <c r="D70" s="20">
        <v>7.5</v>
      </c>
      <c r="E70" s="20">
        <v>12</v>
      </c>
      <c r="F70" s="20">
        <v>4</v>
      </c>
      <c r="G70" s="20">
        <v>8</v>
      </c>
      <c r="H70" s="20">
        <v>12</v>
      </c>
      <c r="I70" s="20">
        <v>5</v>
      </c>
      <c r="J70" s="20"/>
      <c r="K70" s="20"/>
      <c r="L70" s="20"/>
      <c r="M70" s="23">
        <v>10.5</v>
      </c>
      <c r="N70" s="22">
        <v>9</v>
      </c>
      <c r="O70" s="22">
        <v>10.5</v>
      </c>
      <c r="P70" s="22">
        <v>12</v>
      </c>
      <c r="Q70" s="22">
        <v>0</v>
      </c>
      <c r="R70" s="22">
        <v>12</v>
      </c>
      <c r="S70" s="22">
        <v>9</v>
      </c>
      <c r="T70" s="22">
        <v>7</v>
      </c>
      <c r="U70" s="22">
        <v>9</v>
      </c>
      <c r="V70" s="15" t="s">
        <v>618</v>
      </c>
    </row>
    <row r="71" spans="2:22" x14ac:dyDescent="0.25">
      <c r="B71" s="20">
        <v>763</v>
      </c>
      <c r="C71" s="20">
        <v>4</v>
      </c>
      <c r="D71" s="20">
        <v>9</v>
      </c>
      <c r="E71" s="20">
        <v>9</v>
      </c>
      <c r="F71" s="20">
        <v>4</v>
      </c>
      <c r="G71" s="20">
        <v>6</v>
      </c>
      <c r="H71" s="20">
        <v>12</v>
      </c>
      <c r="I71" s="20">
        <v>7</v>
      </c>
      <c r="J71" s="20">
        <v>9</v>
      </c>
      <c r="K71" s="20"/>
      <c r="L71" s="20"/>
      <c r="M71" s="23">
        <v>7.5</v>
      </c>
      <c r="N71" s="22">
        <v>7.5</v>
      </c>
      <c r="O71" s="22"/>
      <c r="P71" s="22">
        <v>12</v>
      </c>
      <c r="Q71" s="22">
        <v>7.5</v>
      </c>
      <c r="R71" s="22">
        <v>10.5</v>
      </c>
      <c r="S71" s="22">
        <v>7.5</v>
      </c>
      <c r="T71" s="22">
        <v>7</v>
      </c>
      <c r="U71" s="22">
        <v>12</v>
      </c>
      <c r="V71" s="15" t="s">
        <v>618</v>
      </c>
    </row>
    <row r="72" spans="2:22" x14ac:dyDescent="0.25">
      <c r="B72" s="20">
        <v>769</v>
      </c>
      <c r="C72" s="20">
        <v>4</v>
      </c>
      <c r="D72" s="20">
        <v>10.5</v>
      </c>
      <c r="E72" s="20">
        <v>10.5</v>
      </c>
      <c r="F72" s="20">
        <v>3</v>
      </c>
      <c r="G72" s="20">
        <v>8</v>
      </c>
      <c r="H72" s="20">
        <v>12</v>
      </c>
      <c r="I72" s="20">
        <v>8</v>
      </c>
      <c r="J72" s="20"/>
      <c r="K72" s="20"/>
      <c r="L72" s="20"/>
      <c r="M72" s="23">
        <v>9</v>
      </c>
      <c r="N72" s="22">
        <v>12</v>
      </c>
      <c r="O72" s="22">
        <v>12</v>
      </c>
      <c r="P72" s="22">
        <v>12</v>
      </c>
      <c r="Q72" s="22">
        <v>0</v>
      </c>
      <c r="R72" s="22">
        <v>12</v>
      </c>
      <c r="S72" s="22">
        <v>12</v>
      </c>
      <c r="T72" s="22">
        <v>8</v>
      </c>
      <c r="U72" s="22">
        <v>12</v>
      </c>
      <c r="V72" s="15" t="s">
        <v>619</v>
      </c>
    </row>
    <row r="73" spans="2:22" x14ac:dyDescent="0.25">
      <c r="B73" s="20">
        <v>770</v>
      </c>
      <c r="C73" s="20">
        <v>4</v>
      </c>
      <c r="D73" s="20">
        <v>12</v>
      </c>
      <c r="E73" s="20">
        <v>10.5</v>
      </c>
      <c r="F73" s="20">
        <v>4</v>
      </c>
      <c r="G73" s="20">
        <v>7</v>
      </c>
      <c r="H73" s="20">
        <v>12</v>
      </c>
      <c r="I73" s="20">
        <v>7</v>
      </c>
      <c r="J73" s="20"/>
      <c r="K73" s="20"/>
      <c r="L73" s="20"/>
      <c r="M73" s="23">
        <v>10.5</v>
      </c>
      <c r="N73" s="22">
        <v>9</v>
      </c>
      <c r="O73" s="22">
        <v>12</v>
      </c>
      <c r="P73" s="22">
        <v>12</v>
      </c>
      <c r="Q73" s="22">
        <v>0</v>
      </c>
      <c r="R73" s="22">
        <v>12</v>
      </c>
      <c r="S73" s="22">
        <v>10.5</v>
      </c>
      <c r="T73" s="22">
        <v>8</v>
      </c>
      <c r="U73" s="22">
        <v>12</v>
      </c>
      <c r="V73" s="15" t="s">
        <v>619</v>
      </c>
    </row>
    <row r="74" spans="2:22" x14ac:dyDescent="0.25">
      <c r="B74" s="20">
        <v>773</v>
      </c>
      <c r="C74" s="20">
        <v>4</v>
      </c>
      <c r="D74" s="20">
        <v>9</v>
      </c>
      <c r="E74" s="20">
        <v>12</v>
      </c>
      <c r="F74" s="20">
        <v>4</v>
      </c>
      <c r="G74" s="20">
        <v>7</v>
      </c>
      <c r="H74" s="20">
        <v>12</v>
      </c>
      <c r="I74" s="20">
        <v>5</v>
      </c>
      <c r="J74" s="20"/>
      <c r="K74" s="20"/>
      <c r="L74" s="20"/>
      <c r="M74" s="23">
        <v>7.5</v>
      </c>
      <c r="N74" s="22">
        <v>7.5</v>
      </c>
      <c r="O74" s="22">
        <v>10.5</v>
      </c>
      <c r="P74" s="22" t="s">
        <v>578</v>
      </c>
      <c r="Q74" s="22" t="s">
        <v>578</v>
      </c>
      <c r="R74" s="22">
        <v>7.5</v>
      </c>
      <c r="S74" s="22">
        <v>9</v>
      </c>
      <c r="T74" s="22">
        <v>7</v>
      </c>
      <c r="U74" s="22">
        <v>10.5</v>
      </c>
      <c r="V74" s="15" t="s">
        <v>616</v>
      </c>
    </row>
    <row r="75" spans="2:22" x14ac:dyDescent="0.25">
      <c r="B75" s="20">
        <v>783</v>
      </c>
      <c r="C75" s="20">
        <v>4</v>
      </c>
      <c r="D75" s="20">
        <v>7.5</v>
      </c>
      <c r="E75" s="20">
        <v>10.5</v>
      </c>
      <c r="F75" s="20">
        <v>3</v>
      </c>
      <c r="G75" s="20">
        <v>7</v>
      </c>
      <c r="H75" s="20">
        <v>10.5</v>
      </c>
      <c r="I75" s="20">
        <v>7</v>
      </c>
      <c r="J75" s="20"/>
      <c r="K75" s="20"/>
      <c r="L75" s="20"/>
      <c r="M75" s="23">
        <v>6</v>
      </c>
      <c r="N75" s="22">
        <v>7.5</v>
      </c>
      <c r="O75" s="22">
        <v>12</v>
      </c>
      <c r="P75" s="22" t="s">
        <v>578</v>
      </c>
      <c r="Q75" s="22" t="s">
        <v>578</v>
      </c>
      <c r="R75" s="22">
        <v>7.5</v>
      </c>
      <c r="S75" s="22">
        <v>7.5</v>
      </c>
      <c r="T75" s="22">
        <v>8</v>
      </c>
      <c r="U75" s="22">
        <v>12</v>
      </c>
      <c r="V75" s="15" t="s">
        <v>616</v>
      </c>
    </row>
    <row r="76" spans="2:22" x14ac:dyDescent="0.25">
      <c r="B76" s="20">
        <v>796</v>
      </c>
      <c r="C76" s="20">
        <v>4</v>
      </c>
      <c r="D76" s="29">
        <v>6.5</v>
      </c>
      <c r="E76" s="20">
        <v>7.5</v>
      </c>
      <c r="F76" s="20">
        <v>3</v>
      </c>
      <c r="G76" s="20">
        <v>6</v>
      </c>
      <c r="H76" s="20">
        <v>12</v>
      </c>
      <c r="I76" s="20">
        <v>5</v>
      </c>
      <c r="J76" s="20"/>
      <c r="K76" s="20"/>
      <c r="L76" s="20"/>
      <c r="M76" s="23">
        <v>6</v>
      </c>
      <c r="N76" s="22">
        <v>3</v>
      </c>
      <c r="O76" s="22">
        <v>10.5</v>
      </c>
      <c r="P76" s="22" t="s">
        <v>578</v>
      </c>
      <c r="Q76" s="22" t="s">
        <v>578</v>
      </c>
      <c r="R76" s="22">
        <v>6</v>
      </c>
      <c r="S76" s="22">
        <v>6</v>
      </c>
      <c r="T76" s="22">
        <v>6</v>
      </c>
      <c r="U76" s="22">
        <v>7.5</v>
      </c>
      <c r="V76" s="15" t="s">
        <v>616</v>
      </c>
    </row>
    <row r="77" spans="2:22" x14ac:dyDescent="0.25">
      <c r="B77" s="20">
        <v>807</v>
      </c>
      <c r="C77" s="20">
        <v>4</v>
      </c>
      <c r="D77" s="20">
        <v>12</v>
      </c>
      <c r="E77" s="20">
        <v>10.5</v>
      </c>
      <c r="F77" s="20">
        <v>4</v>
      </c>
      <c r="G77" s="20">
        <v>8</v>
      </c>
      <c r="H77" s="20">
        <v>12</v>
      </c>
      <c r="I77" s="20">
        <v>8</v>
      </c>
      <c r="J77" s="20"/>
      <c r="K77" s="20"/>
      <c r="L77" s="20"/>
      <c r="M77" s="23">
        <v>9</v>
      </c>
      <c r="N77" s="22">
        <v>10.5</v>
      </c>
      <c r="O77" s="22">
        <v>10.5</v>
      </c>
      <c r="P77" s="22" t="s">
        <v>579</v>
      </c>
      <c r="Q77" s="22" t="s">
        <v>579</v>
      </c>
      <c r="R77" s="22">
        <v>12</v>
      </c>
      <c r="S77" s="22">
        <v>10.5</v>
      </c>
      <c r="T77" s="22">
        <v>8</v>
      </c>
      <c r="U77" s="22">
        <v>10.5</v>
      </c>
      <c r="V77" s="15" t="s">
        <v>618</v>
      </c>
    </row>
    <row r="78" spans="2:22" x14ac:dyDescent="0.25">
      <c r="B78" s="20">
        <v>812</v>
      </c>
      <c r="C78" s="20">
        <v>4</v>
      </c>
      <c r="D78" s="20">
        <v>7.5</v>
      </c>
      <c r="E78" s="20">
        <v>9</v>
      </c>
      <c r="F78" s="20">
        <v>4</v>
      </c>
      <c r="G78" s="20">
        <v>7</v>
      </c>
      <c r="H78" s="20">
        <v>10.5</v>
      </c>
      <c r="I78" s="20">
        <v>6</v>
      </c>
      <c r="J78" s="20"/>
      <c r="K78" s="20"/>
      <c r="L78" s="20"/>
      <c r="M78" s="23">
        <v>7.5</v>
      </c>
      <c r="N78" s="22">
        <v>7.5</v>
      </c>
      <c r="O78" s="22">
        <v>9</v>
      </c>
      <c r="P78" s="22" t="s">
        <v>580</v>
      </c>
      <c r="Q78" s="22" t="s">
        <v>580</v>
      </c>
      <c r="R78" s="22">
        <v>6</v>
      </c>
      <c r="S78" s="22">
        <v>9</v>
      </c>
      <c r="T78" s="22">
        <v>7</v>
      </c>
      <c r="U78" s="22">
        <v>12</v>
      </c>
      <c r="V78" s="15" t="s">
        <v>616</v>
      </c>
    </row>
    <row r="79" spans="2:22" x14ac:dyDescent="0.25">
      <c r="B79" s="20">
        <v>830</v>
      </c>
      <c r="C79" s="20">
        <v>4</v>
      </c>
      <c r="D79" s="20">
        <v>6</v>
      </c>
      <c r="E79" s="20">
        <v>10.5</v>
      </c>
      <c r="F79" s="20">
        <v>4</v>
      </c>
      <c r="G79" s="20">
        <v>7</v>
      </c>
      <c r="H79" s="20">
        <v>12</v>
      </c>
      <c r="I79" s="20">
        <v>4</v>
      </c>
      <c r="J79" s="20"/>
      <c r="K79" s="20"/>
      <c r="L79" s="20"/>
      <c r="M79" s="23">
        <v>7.5</v>
      </c>
      <c r="N79" s="22">
        <v>6</v>
      </c>
      <c r="O79" s="22">
        <v>10.5</v>
      </c>
      <c r="P79" s="22" t="s">
        <v>578</v>
      </c>
      <c r="Q79" s="22" t="s">
        <v>578</v>
      </c>
      <c r="R79" s="22">
        <v>6</v>
      </c>
      <c r="S79" s="22">
        <v>6</v>
      </c>
      <c r="T79" s="22">
        <v>6</v>
      </c>
      <c r="U79" s="22">
        <v>7.5</v>
      </c>
      <c r="V79" s="15" t="s">
        <v>616</v>
      </c>
    </row>
    <row r="80" spans="2:22" x14ac:dyDescent="0.25">
      <c r="B80" s="20">
        <v>831</v>
      </c>
      <c r="C80" s="20">
        <v>4</v>
      </c>
      <c r="D80" s="20">
        <v>7.5</v>
      </c>
      <c r="E80" s="20">
        <v>10.5</v>
      </c>
      <c r="F80" s="20">
        <v>4</v>
      </c>
      <c r="G80" s="20">
        <v>7</v>
      </c>
      <c r="H80" s="20">
        <v>12</v>
      </c>
      <c r="I80" s="20">
        <v>5</v>
      </c>
      <c r="J80" s="20">
        <v>12</v>
      </c>
      <c r="K80" s="20"/>
      <c r="L80" s="20"/>
      <c r="M80" s="23">
        <v>7.5</v>
      </c>
      <c r="N80" s="22">
        <v>6</v>
      </c>
      <c r="O80" s="22"/>
      <c r="P80" s="22">
        <v>12</v>
      </c>
      <c r="Q80" s="22">
        <v>7.5</v>
      </c>
      <c r="R80" s="22">
        <v>7.5</v>
      </c>
      <c r="S80" s="22">
        <v>9</v>
      </c>
      <c r="T80" s="22">
        <v>7</v>
      </c>
      <c r="U80" s="22">
        <v>10.5</v>
      </c>
      <c r="V80" s="15" t="s">
        <v>618</v>
      </c>
    </row>
    <row r="81" spans="2:22" x14ac:dyDescent="0.25">
      <c r="B81" s="20">
        <v>833</v>
      </c>
      <c r="C81" s="20">
        <v>3</v>
      </c>
      <c r="D81" s="20">
        <v>6</v>
      </c>
      <c r="E81" s="20">
        <v>9</v>
      </c>
      <c r="F81" s="20">
        <v>4</v>
      </c>
      <c r="G81" s="20">
        <v>7</v>
      </c>
      <c r="H81" s="20">
        <v>10.5</v>
      </c>
      <c r="I81" s="20">
        <v>6</v>
      </c>
      <c r="J81" s="20"/>
      <c r="K81" s="20"/>
      <c r="L81" s="20"/>
      <c r="M81" s="23">
        <v>6</v>
      </c>
      <c r="N81" s="22">
        <v>7.5</v>
      </c>
      <c r="O81" s="22">
        <v>10.5</v>
      </c>
      <c r="P81" s="22">
        <v>12</v>
      </c>
      <c r="Q81" s="22">
        <v>0</v>
      </c>
      <c r="R81" s="22">
        <v>7.5</v>
      </c>
      <c r="S81" s="22">
        <v>7.5</v>
      </c>
      <c r="T81" s="22">
        <v>7</v>
      </c>
      <c r="U81" s="22">
        <v>10.5</v>
      </c>
      <c r="V81" s="15" t="s">
        <v>618</v>
      </c>
    </row>
    <row r="82" spans="2:22" x14ac:dyDescent="0.25">
      <c r="B82" s="20">
        <v>841</v>
      </c>
      <c r="C82" s="20">
        <v>4</v>
      </c>
      <c r="D82" s="20">
        <v>12</v>
      </c>
      <c r="E82" s="20">
        <v>12</v>
      </c>
      <c r="F82" s="20">
        <v>4</v>
      </c>
      <c r="G82" s="20">
        <v>6</v>
      </c>
      <c r="H82" s="20">
        <v>12</v>
      </c>
      <c r="I82" s="20">
        <v>6</v>
      </c>
      <c r="J82" s="20"/>
      <c r="K82" s="20"/>
      <c r="L82" s="20"/>
      <c r="M82" s="23">
        <v>10.5</v>
      </c>
      <c r="N82" s="22">
        <v>9</v>
      </c>
      <c r="O82" s="22">
        <v>12</v>
      </c>
      <c r="P82" s="22">
        <v>12</v>
      </c>
      <c r="Q82" s="22">
        <v>0</v>
      </c>
      <c r="R82" s="22">
        <v>12</v>
      </c>
      <c r="S82" s="22">
        <v>7.5</v>
      </c>
      <c r="T82" s="22">
        <v>8</v>
      </c>
      <c r="U82" s="22">
        <v>10.5</v>
      </c>
      <c r="V82" s="15" t="s">
        <v>618</v>
      </c>
    </row>
    <row r="83" spans="2:22" x14ac:dyDescent="0.25">
      <c r="B83" s="20">
        <v>854</v>
      </c>
      <c r="C83" s="20">
        <v>4</v>
      </c>
      <c r="D83" s="20">
        <v>9</v>
      </c>
      <c r="E83" s="20">
        <v>6</v>
      </c>
      <c r="F83" s="20">
        <v>3</v>
      </c>
      <c r="G83" s="20">
        <v>7</v>
      </c>
      <c r="H83" s="20">
        <v>10.5</v>
      </c>
      <c r="I83" s="20">
        <v>2</v>
      </c>
      <c r="J83" s="20"/>
      <c r="K83" s="20"/>
      <c r="L83" s="20"/>
      <c r="M83" s="23">
        <v>10.5</v>
      </c>
      <c r="N83" s="22">
        <v>7.5</v>
      </c>
      <c r="O83" s="22">
        <v>10.5</v>
      </c>
      <c r="P83" s="22">
        <v>10.5</v>
      </c>
      <c r="Q83" s="22">
        <v>0</v>
      </c>
      <c r="R83" s="22">
        <v>3</v>
      </c>
      <c r="S83" s="22">
        <v>9</v>
      </c>
      <c r="T83" s="22">
        <v>8</v>
      </c>
      <c r="U83" s="22">
        <v>9</v>
      </c>
      <c r="V83" s="15" t="s">
        <v>616</v>
      </c>
    </row>
    <row r="84" spans="2:22" x14ac:dyDescent="0.25">
      <c r="B84" s="20">
        <v>855</v>
      </c>
      <c r="C84" s="20">
        <v>4</v>
      </c>
      <c r="D84" s="20">
        <v>10.5</v>
      </c>
      <c r="E84" s="20">
        <v>10.5</v>
      </c>
      <c r="F84" s="20">
        <v>4</v>
      </c>
      <c r="G84" s="20">
        <v>7</v>
      </c>
      <c r="H84" s="20">
        <v>12</v>
      </c>
      <c r="I84" s="20">
        <v>6</v>
      </c>
      <c r="J84" s="20"/>
      <c r="K84" s="20"/>
      <c r="L84" s="20"/>
      <c r="M84" s="23">
        <v>10.5</v>
      </c>
      <c r="N84" s="22">
        <v>6</v>
      </c>
      <c r="O84" s="22">
        <v>12</v>
      </c>
      <c r="P84" s="22">
        <v>10.5</v>
      </c>
      <c r="Q84" s="22">
        <v>0</v>
      </c>
      <c r="R84" s="22">
        <v>6</v>
      </c>
      <c r="S84" s="22">
        <v>10.5</v>
      </c>
      <c r="T84" s="22">
        <v>7</v>
      </c>
      <c r="U84" s="22">
        <v>10.5</v>
      </c>
      <c r="V84" s="15" t="s">
        <v>618</v>
      </c>
    </row>
    <row r="85" spans="2:22" x14ac:dyDescent="0.25">
      <c r="B85" s="20">
        <v>856</v>
      </c>
      <c r="C85" s="20">
        <v>4</v>
      </c>
      <c r="D85" s="20">
        <v>7.5</v>
      </c>
      <c r="E85" s="20">
        <v>12</v>
      </c>
      <c r="F85" s="20">
        <v>4</v>
      </c>
      <c r="G85" s="20">
        <v>7</v>
      </c>
      <c r="H85" s="20">
        <v>12</v>
      </c>
      <c r="I85" s="20">
        <v>6</v>
      </c>
      <c r="J85" s="20"/>
      <c r="K85" s="20"/>
      <c r="L85" s="20"/>
      <c r="M85" s="23">
        <v>7.5</v>
      </c>
      <c r="N85" s="22">
        <v>9</v>
      </c>
      <c r="O85" s="22">
        <v>12</v>
      </c>
      <c r="P85" s="22" t="s">
        <v>581</v>
      </c>
      <c r="Q85" s="22" t="s">
        <v>581</v>
      </c>
      <c r="R85" s="22">
        <v>7.5</v>
      </c>
      <c r="S85" s="22">
        <v>9</v>
      </c>
      <c r="T85" s="22">
        <v>8</v>
      </c>
      <c r="U85" s="22">
        <v>6</v>
      </c>
      <c r="V85" s="15" t="s">
        <v>616</v>
      </c>
    </row>
    <row r="86" spans="2:22" x14ac:dyDescent="0.25">
      <c r="B86" s="20">
        <v>863</v>
      </c>
      <c r="C86" s="20">
        <v>4</v>
      </c>
      <c r="D86" s="20">
        <v>12</v>
      </c>
      <c r="E86" s="20">
        <v>12</v>
      </c>
      <c r="F86" s="20">
        <v>3</v>
      </c>
      <c r="G86" s="20">
        <v>8</v>
      </c>
      <c r="H86" s="20">
        <v>12</v>
      </c>
      <c r="I86" s="20">
        <v>7</v>
      </c>
      <c r="J86" s="20"/>
      <c r="K86" s="20"/>
      <c r="L86" s="20"/>
      <c r="M86" s="23">
        <v>10.5</v>
      </c>
      <c r="N86" s="22">
        <v>10.5</v>
      </c>
      <c r="O86" s="22">
        <v>12</v>
      </c>
      <c r="P86" s="22">
        <v>12</v>
      </c>
      <c r="Q86" s="22">
        <v>0</v>
      </c>
      <c r="R86" s="22">
        <v>12</v>
      </c>
      <c r="S86" s="22">
        <v>10.5</v>
      </c>
      <c r="T86" s="22">
        <v>8</v>
      </c>
      <c r="U86" s="22">
        <v>12</v>
      </c>
      <c r="V86" s="15" t="s">
        <v>619</v>
      </c>
    </row>
    <row r="87" spans="2:22" x14ac:dyDescent="0.25">
      <c r="B87" s="20">
        <v>874</v>
      </c>
      <c r="C87" s="20">
        <v>4</v>
      </c>
      <c r="D87" s="20">
        <v>12</v>
      </c>
      <c r="E87" s="20">
        <v>10.5</v>
      </c>
      <c r="F87" s="20">
        <v>3</v>
      </c>
      <c r="G87" s="20">
        <v>7</v>
      </c>
      <c r="H87" s="20">
        <v>12</v>
      </c>
      <c r="I87" s="20">
        <v>5</v>
      </c>
      <c r="J87" s="20"/>
      <c r="K87" s="20"/>
      <c r="L87" s="20"/>
      <c r="M87" s="23">
        <v>10.5</v>
      </c>
      <c r="N87" s="22">
        <v>7.5</v>
      </c>
      <c r="O87" s="22">
        <v>10.5</v>
      </c>
      <c r="P87" s="22">
        <v>12</v>
      </c>
      <c r="Q87" s="22">
        <v>0</v>
      </c>
      <c r="R87" s="22">
        <v>9</v>
      </c>
      <c r="S87" s="22">
        <v>7.5</v>
      </c>
      <c r="T87" s="22">
        <v>8</v>
      </c>
      <c r="U87" s="22">
        <v>10.5</v>
      </c>
      <c r="V87" s="15" t="s">
        <v>618</v>
      </c>
    </row>
    <row r="88" spans="2:22" x14ac:dyDescent="0.25">
      <c r="B88" s="20">
        <v>879</v>
      </c>
      <c r="C88" s="20">
        <v>4</v>
      </c>
      <c r="D88" s="20">
        <v>10.5</v>
      </c>
      <c r="E88" s="20">
        <v>12</v>
      </c>
      <c r="F88" s="20">
        <v>3</v>
      </c>
      <c r="G88" s="20">
        <v>6</v>
      </c>
      <c r="H88" s="20">
        <v>12</v>
      </c>
      <c r="I88" s="20">
        <v>6</v>
      </c>
      <c r="J88" s="20"/>
      <c r="K88" s="20"/>
      <c r="L88" s="20"/>
      <c r="M88" s="23">
        <v>10.5</v>
      </c>
      <c r="N88" s="22">
        <v>9</v>
      </c>
      <c r="O88" s="22">
        <v>12</v>
      </c>
      <c r="P88" s="22">
        <v>12</v>
      </c>
      <c r="Q88" s="22">
        <v>0</v>
      </c>
      <c r="R88" s="22">
        <v>12</v>
      </c>
      <c r="S88" s="22">
        <v>10.5</v>
      </c>
      <c r="T88" s="22">
        <v>7</v>
      </c>
      <c r="U88" s="22">
        <v>10.5</v>
      </c>
      <c r="V88" s="15" t="s">
        <v>618</v>
      </c>
    </row>
    <row r="89" spans="2:22" x14ac:dyDescent="0.25">
      <c r="B89" s="20">
        <v>924</v>
      </c>
      <c r="C89" s="20">
        <v>4</v>
      </c>
      <c r="D89" s="20">
        <v>9</v>
      </c>
      <c r="E89" s="20">
        <v>7.5</v>
      </c>
      <c r="F89" s="20">
        <v>3</v>
      </c>
      <c r="G89" s="20">
        <v>8</v>
      </c>
      <c r="H89" s="20">
        <v>12</v>
      </c>
      <c r="I89" s="20">
        <v>8</v>
      </c>
      <c r="J89" s="20"/>
      <c r="K89" s="20"/>
      <c r="L89" s="20"/>
      <c r="M89" s="23">
        <v>9</v>
      </c>
      <c r="N89" s="22">
        <v>7.5</v>
      </c>
      <c r="O89" s="22">
        <v>10.5</v>
      </c>
      <c r="P89" s="22">
        <v>12</v>
      </c>
      <c r="Q89" s="22">
        <v>0</v>
      </c>
      <c r="R89" s="22">
        <v>12</v>
      </c>
      <c r="S89" s="22">
        <v>10.5</v>
      </c>
      <c r="T89" s="22">
        <v>7</v>
      </c>
      <c r="U89" s="22">
        <v>10.5</v>
      </c>
      <c r="V89" s="15" t="s">
        <v>618</v>
      </c>
    </row>
    <row r="90" spans="2:22" x14ac:dyDescent="0.25">
      <c r="B90" s="20">
        <v>942</v>
      </c>
      <c r="C90" s="20">
        <v>4</v>
      </c>
      <c r="D90" s="20">
        <v>7.5</v>
      </c>
      <c r="E90" s="20">
        <v>10.5</v>
      </c>
      <c r="F90" s="20">
        <v>4</v>
      </c>
      <c r="G90" s="20">
        <v>7</v>
      </c>
      <c r="H90" s="20">
        <v>9</v>
      </c>
      <c r="I90" s="20">
        <v>7</v>
      </c>
      <c r="J90" s="20"/>
      <c r="K90" s="20"/>
      <c r="L90" s="20"/>
      <c r="M90" s="23">
        <v>6</v>
      </c>
      <c r="N90" s="22">
        <v>7.5</v>
      </c>
      <c r="O90" s="22">
        <v>10.5</v>
      </c>
      <c r="P90" s="22" t="s">
        <v>578</v>
      </c>
      <c r="Q90" s="22" t="s">
        <v>578</v>
      </c>
      <c r="R90" s="22">
        <v>6</v>
      </c>
      <c r="S90" s="22">
        <v>7.5</v>
      </c>
      <c r="T90" s="22">
        <v>8</v>
      </c>
      <c r="U90" s="22">
        <v>12</v>
      </c>
      <c r="V90" s="15" t="s">
        <v>616</v>
      </c>
    </row>
    <row r="91" spans="2:22" x14ac:dyDescent="0.25">
      <c r="B91" s="20">
        <v>950</v>
      </c>
      <c r="C91" s="20">
        <v>4</v>
      </c>
      <c r="D91" s="20">
        <v>7.5</v>
      </c>
      <c r="E91" s="20">
        <v>12</v>
      </c>
      <c r="F91" s="20">
        <v>4</v>
      </c>
      <c r="G91" s="20">
        <v>6</v>
      </c>
      <c r="H91" s="20">
        <v>9</v>
      </c>
      <c r="I91" s="20">
        <v>5</v>
      </c>
      <c r="J91" s="20"/>
      <c r="K91" s="20"/>
      <c r="L91" s="20"/>
      <c r="M91" s="23">
        <v>6</v>
      </c>
      <c r="N91" s="22">
        <v>6</v>
      </c>
      <c r="O91" s="22">
        <v>12</v>
      </c>
      <c r="P91" s="22" t="s">
        <v>580</v>
      </c>
      <c r="Q91" s="22" t="s">
        <v>580</v>
      </c>
      <c r="R91" s="22">
        <v>6</v>
      </c>
      <c r="S91" s="22">
        <v>7.5</v>
      </c>
      <c r="T91" s="22">
        <v>5</v>
      </c>
      <c r="U91" s="22">
        <v>9</v>
      </c>
      <c r="V91" s="15" t="s">
        <v>616</v>
      </c>
    </row>
    <row r="92" spans="2:22" x14ac:dyDescent="0.25">
      <c r="B92" s="20">
        <v>972</v>
      </c>
      <c r="C92" s="20">
        <v>3.5</v>
      </c>
      <c r="D92" s="29">
        <v>6</v>
      </c>
      <c r="E92" s="20">
        <v>9</v>
      </c>
      <c r="F92" s="20">
        <v>4</v>
      </c>
      <c r="G92" s="20">
        <v>6</v>
      </c>
      <c r="H92" s="20">
        <v>6</v>
      </c>
      <c r="I92" s="20">
        <v>4</v>
      </c>
      <c r="J92" s="20"/>
      <c r="K92" s="20"/>
      <c r="L92" s="20"/>
      <c r="M92" s="23">
        <v>3</v>
      </c>
      <c r="N92" s="22">
        <v>6</v>
      </c>
      <c r="O92" s="22">
        <v>9</v>
      </c>
      <c r="P92" s="22">
        <v>10.5</v>
      </c>
      <c r="Q92" s="22">
        <v>0</v>
      </c>
      <c r="R92" s="22">
        <v>3</v>
      </c>
      <c r="S92" s="22">
        <v>3</v>
      </c>
      <c r="T92" s="22">
        <v>5</v>
      </c>
      <c r="U92" s="22">
        <v>6</v>
      </c>
      <c r="V92" s="15" t="s">
        <v>617</v>
      </c>
    </row>
    <row r="93" spans="2:22" x14ac:dyDescent="0.25">
      <c r="B93" s="20">
        <v>982</v>
      </c>
      <c r="C93" s="20">
        <v>4</v>
      </c>
      <c r="D93" s="20">
        <v>9</v>
      </c>
      <c r="E93" s="20">
        <v>10.5</v>
      </c>
      <c r="F93" s="20">
        <v>4</v>
      </c>
      <c r="G93" s="20">
        <v>6</v>
      </c>
      <c r="H93" s="20">
        <v>10.5</v>
      </c>
      <c r="I93" s="20">
        <v>8</v>
      </c>
      <c r="J93" s="20"/>
      <c r="K93" s="20"/>
      <c r="L93" s="20"/>
      <c r="M93" s="23">
        <v>6</v>
      </c>
      <c r="N93" s="22">
        <v>3</v>
      </c>
      <c r="O93" s="22">
        <v>12</v>
      </c>
      <c r="P93" s="22" t="s">
        <v>580</v>
      </c>
      <c r="Q93" s="22" t="s">
        <v>580</v>
      </c>
      <c r="R93" s="22">
        <v>7.5</v>
      </c>
      <c r="S93" s="22">
        <v>6</v>
      </c>
      <c r="T93" s="22">
        <v>6</v>
      </c>
      <c r="U93" s="22">
        <v>12</v>
      </c>
      <c r="V93" s="15" t="s">
        <v>616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9"/>
  <sheetViews>
    <sheetView zoomScale="70" zoomScaleNormal="70" workbookViewId="0">
      <selection activeCell="F13" sqref="F13"/>
    </sheetView>
  </sheetViews>
  <sheetFormatPr defaultRowHeight="15" x14ac:dyDescent="0.25"/>
  <cols>
    <col min="1" max="5" width="9.140625" style="15"/>
    <col min="6" max="6" width="6.7109375" style="15" customWidth="1"/>
    <col min="7" max="17" width="9.140625" style="15"/>
    <col min="18" max="18" width="14" style="15" customWidth="1"/>
    <col min="19" max="16384" width="9.140625" style="15"/>
  </cols>
  <sheetData>
    <row r="1" spans="1:36" x14ac:dyDescent="0.25">
      <c r="B1" s="15" t="s">
        <v>550</v>
      </c>
      <c r="C1" s="15" t="s">
        <v>566</v>
      </c>
      <c r="D1" s="15" t="s">
        <v>565</v>
      </c>
      <c r="E1" s="15" t="s">
        <v>564</v>
      </c>
      <c r="F1" s="15" t="s">
        <v>563</v>
      </c>
      <c r="G1" s="15" t="s">
        <v>561</v>
      </c>
      <c r="H1" s="15" t="s">
        <v>554</v>
      </c>
      <c r="I1" s="15" t="s">
        <v>556</v>
      </c>
      <c r="J1" s="15" t="s">
        <v>569</v>
      </c>
      <c r="K1" s="15" t="s">
        <v>573</v>
      </c>
      <c r="L1" s="15" t="s">
        <v>576</v>
      </c>
      <c r="M1" s="15" t="s">
        <v>574</v>
      </c>
      <c r="N1" s="15" t="s">
        <v>575</v>
      </c>
      <c r="O1" s="15" t="s">
        <v>572</v>
      </c>
      <c r="P1" s="15" t="s">
        <v>571</v>
      </c>
      <c r="Q1" s="15" t="s">
        <v>570</v>
      </c>
      <c r="R1" s="15" t="s">
        <v>691</v>
      </c>
    </row>
    <row r="2" spans="1:36" ht="15.75" thickBot="1" x14ac:dyDescent="0.3">
      <c r="A2" s="31">
        <v>19</v>
      </c>
      <c r="B2" s="43" t="s">
        <v>583</v>
      </c>
      <c r="C2" s="43" t="s">
        <v>581</v>
      </c>
      <c r="D2" s="43" t="s">
        <v>582</v>
      </c>
      <c r="E2" s="43" t="s">
        <v>583</v>
      </c>
      <c r="F2" s="43" t="s">
        <v>579</v>
      </c>
      <c r="G2" s="43" t="s">
        <v>578</v>
      </c>
      <c r="H2" s="43" t="s">
        <v>580</v>
      </c>
      <c r="I2" s="43" t="s">
        <v>580</v>
      </c>
      <c r="J2" s="43" t="s">
        <v>578</v>
      </c>
      <c r="K2" s="43" t="s">
        <v>581</v>
      </c>
      <c r="L2" s="43" t="s">
        <v>581</v>
      </c>
      <c r="M2" s="43" t="s">
        <v>580</v>
      </c>
      <c r="N2" s="43" t="s">
        <v>583</v>
      </c>
      <c r="O2" s="43" t="s">
        <v>582</v>
      </c>
      <c r="P2" s="43" t="s">
        <v>582</v>
      </c>
      <c r="Q2" s="43" t="s">
        <v>582</v>
      </c>
      <c r="R2" s="43" t="s">
        <v>618</v>
      </c>
      <c r="S2" s="31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5"/>
    </row>
    <row r="3" spans="1:36" ht="15.75" thickBot="1" x14ac:dyDescent="0.3">
      <c r="A3" s="31">
        <v>33</v>
      </c>
      <c r="B3" s="43" t="s">
        <v>583</v>
      </c>
      <c r="C3" s="43" t="s">
        <v>579</v>
      </c>
      <c r="D3" s="43" t="s">
        <v>582</v>
      </c>
      <c r="E3" s="43" t="s">
        <v>583</v>
      </c>
      <c r="F3" s="43" t="s">
        <v>583</v>
      </c>
      <c r="G3" s="43" t="s">
        <v>583</v>
      </c>
      <c r="H3" s="43" t="s">
        <v>579</v>
      </c>
      <c r="I3" s="43" t="s">
        <v>579</v>
      </c>
      <c r="J3" s="43" t="s">
        <v>579</v>
      </c>
      <c r="K3" s="43" t="s">
        <v>579</v>
      </c>
      <c r="L3" s="43" t="s">
        <v>581</v>
      </c>
      <c r="M3" s="43" t="s">
        <v>579</v>
      </c>
      <c r="N3" s="43" t="s">
        <v>583</v>
      </c>
      <c r="O3" s="43" t="s">
        <v>583</v>
      </c>
      <c r="P3" s="43" t="s">
        <v>583</v>
      </c>
      <c r="Q3" s="43" t="s">
        <v>581</v>
      </c>
      <c r="R3" s="43" t="s">
        <v>618</v>
      </c>
      <c r="S3" s="31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7"/>
    </row>
    <row r="4" spans="1:36" ht="15.75" thickBot="1" x14ac:dyDescent="0.3">
      <c r="A4" s="31">
        <v>36</v>
      </c>
      <c r="B4" s="43" t="s">
        <v>583</v>
      </c>
      <c r="C4" s="43" t="s">
        <v>581</v>
      </c>
      <c r="D4" s="43" t="s">
        <v>579</v>
      </c>
      <c r="E4" s="43" t="s">
        <v>583</v>
      </c>
      <c r="F4" s="43" t="s">
        <v>579</v>
      </c>
      <c r="G4" s="43" t="s">
        <v>583</v>
      </c>
      <c r="H4" s="43" t="s">
        <v>580</v>
      </c>
      <c r="I4" s="43" t="s">
        <v>579</v>
      </c>
      <c r="J4" s="43" t="s">
        <v>578</v>
      </c>
      <c r="K4" s="43" t="s">
        <v>581</v>
      </c>
      <c r="L4" s="43" t="s">
        <v>580</v>
      </c>
      <c r="M4" s="43" t="s">
        <v>581</v>
      </c>
      <c r="N4" s="43" t="s">
        <v>582</v>
      </c>
      <c r="O4" s="43" t="s">
        <v>582</v>
      </c>
      <c r="P4" s="43" t="s">
        <v>582</v>
      </c>
      <c r="Q4" s="43" t="s">
        <v>580</v>
      </c>
      <c r="R4" s="43" t="s">
        <v>616</v>
      </c>
      <c r="S4" s="31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5"/>
    </row>
    <row r="5" spans="1:36" ht="15.75" thickBot="1" x14ac:dyDescent="0.3">
      <c r="A5" s="31">
        <v>39</v>
      </c>
      <c r="B5" s="43" t="s">
        <v>583</v>
      </c>
      <c r="C5" s="43" t="s">
        <v>579</v>
      </c>
      <c r="D5" s="43" t="s">
        <v>583</v>
      </c>
      <c r="E5" s="43" t="s">
        <v>583</v>
      </c>
      <c r="F5" s="43" t="s">
        <v>582</v>
      </c>
      <c r="G5" s="43" t="s">
        <v>583</v>
      </c>
      <c r="H5" s="43" t="s">
        <v>583</v>
      </c>
      <c r="I5" s="43" t="s">
        <v>580</v>
      </c>
      <c r="J5" s="43" t="s">
        <v>580</v>
      </c>
      <c r="K5" s="43" t="s">
        <v>581</v>
      </c>
      <c r="L5" s="43" t="s">
        <v>580</v>
      </c>
      <c r="M5" s="43" t="s">
        <v>581</v>
      </c>
      <c r="N5" s="43" t="s">
        <v>583</v>
      </c>
      <c r="O5" s="43" t="s">
        <v>582</v>
      </c>
      <c r="P5" s="43" t="s">
        <v>582</v>
      </c>
      <c r="Q5" s="43" t="s">
        <v>582</v>
      </c>
      <c r="R5" s="43" t="s">
        <v>618</v>
      </c>
      <c r="S5" s="31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7"/>
    </row>
    <row r="6" spans="1:36" ht="15.75" thickBot="1" x14ac:dyDescent="0.3">
      <c r="A6" s="31">
        <v>62</v>
      </c>
      <c r="B6" s="43" t="s">
        <v>583</v>
      </c>
      <c r="C6" s="43" t="s">
        <v>578</v>
      </c>
      <c r="D6" s="43" t="s">
        <v>579</v>
      </c>
      <c r="E6" s="43" t="s">
        <v>583</v>
      </c>
      <c r="F6" s="43" t="s">
        <v>583</v>
      </c>
      <c r="G6" s="43" t="s">
        <v>583</v>
      </c>
      <c r="H6" s="43" t="s">
        <v>580</v>
      </c>
      <c r="I6" s="43" t="s">
        <v>580</v>
      </c>
      <c r="J6" s="43" t="s">
        <v>581</v>
      </c>
      <c r="K6" s="43" t="s">
        <v>581</v>
      </c>
      <c r="L6" s="43" t="s">
        <v>578</v>
      </c>
      <c r="M6" s="43" t="s">
        <v>581</v>
      </c>
      <c r="N6" s="43" t="s">
        <v>582</v>
      </c>
      <c r="O6" s="43" t="s">
        <v>583</v>
      </c>
      <c r="P6" s="43" t="s">
        <v>582</v>
      </c>
      <c r="Q6" s="43" t="s">
        <v>581</v>
      </c>
      <c r="R6" s="43" t="s">
        <v>616</v>
      </c>
      <c r="S6" s="31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5"/>
    </row>
    <row r="7" spans="1:36" ht="15.75" thickBot="1" x14ac:dyDescent="0.3">
      <c r="A7" s="31">
        <v>64</v>
      </c>
      <c r="B7" s="43" t="s">
        <v>583</v>
      </c>
      <c r="C7" s="43" t="s">
        <v>579</v>
      </c>
      <c r="D7" s="43" t="s">
        <v>583</v>
      </c>
      <c r="E7" s="43" t="s">
        <v>583</v>
      </c>
      <c r="F7" s="43" t="s">
        <v>583</v>
      </c>
      <c r="G7" s="43" t="s">
        <v>583</v>
      </c>
      <c r="H7" s="43" t="s">
        <v>579</v>
      </c>
      <c r="I7" s="43" t="s">
        <v>581</v>
      </c>
      <c r="J7" s="43" t="s">
        <v>580</v>
      </c>
      <c r="K7" s="43" t="s">
        <v>581</v>
      </c>
      <c r="L7" s="43" t="s">
        <v>581</v>
      </c>
      <c r="M7" s="43" t="s">
        <v>580</v>
      </c>
      <c r="N7" s="43" t="s">
        <v>583</v>
      </c>
      <c r="O7" s="43" t="s">
        <v>582</v>
      </c>
      <c r="P7" s="43" t="s">
        <v>583</v>
      </c>
      <c r="Q7" s="43" t="s">
        <v>582</v>
      </c>
      <c r="R7" s="43" t="s">
        <v>616</v>
      </c>
      <c r="S7" s="31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7"/>
    </row>
    <row r="8" spans="1:36" ht="15.75" thickBot="1" x14ac:dyDescent="0.3">
      <c r="A8" s="31">
        <v>80</v>
      </c>
      <c r="B8" s="43" t="s">
        <v>583</v>
      </c>
      <c r="C8" s="43" t="s">
        <v>581</v>
      </c>
      <c r="D8" s="43" t="s">
        <v>582</v>
      </c>
      <c r="E8" s="43" t="s">
        <v>583</v>
      </c>
      <c r="F8" s="43" t="s">
        <v>582</v>
      </c>
      <c r="G8" s="43" t="s">
        <v>582</v>
      </c>
      <c r="H8" s="43" t="s">
        <v>580</v>
      </c>
      <c r="I8" s="43" t="s">
        <v>580</v>
      </c>
      <c r="J8" s="43" t="s">
        <v>580</v>
      </c>
      <c r="K8" s="43" t="s">
        <v>581</v>
      </c>
      <c r="L8" s="43" t="s">
        <v>578</v>
      </c>
      <c r="M8" s="43" t="s">
        <v>579</v>
      </c>
      <c r="N8" s="43" t="s">
        <v>583</v>
      </c>
      <c r="O8" s="43" t="s">
        <v>582</v>
      </c>
      <c r="P8" s="43" t="s">
        <v>582</v>
      </c>
      <c r="Q8" s="43" t="s">
        <v>582</v>
      </c>
      <c r="R8" s="43" t="s">
        <v>618</v>
      </c>
      <c r="S8" s="31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5"/>
    </row>
    <row r="9" spans="1:36" ht="15.75" thickBot="1" x14ac:dyDescent="0.3">
      <c r="A9" s="31">
        <v>90</v>
      </c>
      <c r="B9" s="43" t="s">
        <v>583</v>
      </c>
      <c r="C9" s="43" t="s">
        <v>583</v>
      </c>
      <c r="D9" s="43" t="s">
        <v>582</v>
      </c>
      <c r="E9" s="43" t="s">
        <v>579</v>
      </c>
      <c r="F9" s="43" t="s">
        <v>583</v>
      </c>
      <c r="G9" s="43" t="s">
        <v>583</v>
      </c>
      <c r="H9" s="43" t="s">
        <v>579</v>
      </c>
      <c r="I9" s="43" t="s">
        <v>583</v>
      </c>
      <c r="J9" s="43" t="s">
        <v>582</v>
      </c>
      <c r="K9" s="43" t="s">
        <v>583</v>
      </c>
      <c r="L9" s="43" t="s">
        <v>579</v>
      </c>
      <c r="M9" s="43" t="s">
        <v>583</v>
      </c>
      <c r="N9" s="43" t="s">
        <v>583</v>
      </c>
      <c r="O9" s="43" t="s">
        <v>583</v>
      </c>
      <c r="P9" s="43" t="s">
        <v>583</v>
      </c>
      <c r="Q9" s="43" t="s">
        <v>583</v>
      </c>
      <c r="R9" s="43" t="s">
        <v>619</v>
      </c>
      <c r="S9" s="31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7"/>
    </row>
    <row r="10" spans="1:36" ht="15.75" thickBot="1" x14ac:dyDescent="0.3">
      <c r="A10" s="31">
        <v>92</v>
      </c>
      <c r="B10" s="43" t="s">
        <v>583</v>
      </c>
      <c r="C10" s="43" t="s">
        <v>578</v>
      </c>
      <c r="D10" s="43" t="s">
        <v>581</v>
      </c>
      <c r="E10" s="43" t="s">
        <v>583</v>
      </c>
      <c r="F10" s="43" t="s">
        <v>582</v>
      </c>
      <c r="G10" s="43" t="s">
        <v>582</v>
      </c>
      <c r="H10" s="43" t="s">
        <v>579</v>
      </c>
      <c r="I10" s="43" t="s">
        <v>581</v>
      </c>
      <c r="J10" s="43" t="s">
        <v>580</v>
      </c>
      <c r="K10" s="43" t="s">
        <v>580</v>
      </c>
      <c r="L10" s="43" t="s">
        <v>578</v>
      </c>
      <c r="M10" s="43" t="s">
        <v>580</v>
      </c>
      <c r="N10" s="43" t="s">
        <v>583</v>
      </c>
      <c r="O10" s="43" t="s">
        <v>581</v>
      </c>
      <c r="P10" s="43" t="s">
        <v>582</v>
      </c>
      <c r="Q10" s="43" t="s">
        <v>580</v>
      </c>
      <c r="R10" s="43" t="s">
        <v>616</v>
      </c>
      <c r="S10" s="31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5"/>
    </row>
    <row r="11" spans="1:36" ht="15.75" thickBot="1" x14ac:dyDescent="0.3">
      <c r="A11" s="31">
        <v>129</v>
      </c>
      <c r="B11" s="43" t="s">
        <v>583</v>
      </c>
      <c r="C11" s="43" t="s">
        <v>581</v>
      </c>
      <c r="D11" s="43" t="s">
        <v>583</v>
      </c>
      <c r="E11" s="43" t="s">
        <v>583</v>
      </c>
      <c r="F11" s="43" t="s">
        <v>582</v>
      </c>
      <c r="G11" s="43" t="s">
        <v>583</v>
      </c>
      <c r="H11" s="43" t="s">
        <v>582</v>
      </c>
      <c r="I11" s="43" t="s">
        <v>581</v>
      </c>
      <c r="J11" s="43" t="s">
        <v>578</v>
      </c>
      <c r="K11" s="43" t="s">
        <v>580</v>
      </c>
      <c r="L11" s="43" t="s">
        <v>580</v>
      </c>
      <c r="M11" s="43" t="s">
        <v>581</v>
      </c>
      <c r="N11" s="43" t="s">
        <v>583</v>
      </c>
      <c r="O11" s="43" t="s">
        <v>582</v>
      </c>
      <c r="P11" s="43" t="s">
        <v>582</v>
      </c>
      <c r="Q11" s="43" t="s">
        <v>581</v>
      </c>
      <c r="R11" s="43" t="s">
        <v>618</v>
      </c>
      <c r="S11" s="31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7"/>
    </row>
    <row r="12" spans="1:36" ht="15.75" thickBot="1" x14ac:dyDescent="0.3">
      <c r="A12" s="31">
        <v>138</v>
      </c>
      <c r="B12" s="43" t="s">
        <v>583</v>
      </c>
      <c r="C12" s="43" t="s">
        <v>582</v>
      </c>
      <c r="D12" s="43" t="s">
        <v>583</v>
      </c>
      <c r="E12" s="43" t="s">
        <v>579</v>
      </c>
      <c r="F12" s="43" t="s">
        <v>579</v>
      </c>
      <c r="G12" s="43" t="s">
        <v>583</v>
      </c>
      <c r="H12" s="43" t="s">
        <v>579</v>
      </c>
      <c r="I12" s="43" t="s">
        <v>579</v>
      </c>
      <c r="J12" s="43" t="s">
        <v>580</v>
      </c>
      <c r="K12" s="43" t="s">
        <v>580</v>
      </c>
      <c r="L12" s="43" t="s">
        <v>580</v>
      </c>
      <c r="M12" s="43" t="s">
        <v>583</v>
      </c>
      <c r="N12" s="43" t="s">
        <v>583</v>
      </c>
      <c r="O12" s="43" t="s">
        <v>583</v>
      </c>
      <c r="P12" s="43" t="s">
        <v>582</v>
      </c>
      <c r="Q12" s="43" t="s">
        <v>579</v>
      </c>
      <c r="R12" s="43" t="s">
        <v>617</v>
      </c>
      <c r="S12" s="31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5"/>
    </row>
    <row r="13" spans="1:36" ht="15.75" thickBot="1" x14ac:dyDescent="0.3">
      <c r="A13" s="31">
        <v>145</v>
      </c>
      <c r="B13" s="43" t="s">
        <v>583</v>
      </c>
      <c r="C13" s="43" t="s">
        <v>582</v>
      </c>
      <c r="D13" s="43" t="s">
        <v>582</v>
      </c>
      <c r="E13" s="43" t="s">
        <v>583</v>
      </c>
      <c r="F13" s="43" t="s">
        <v>583</v>
      </c>
      <c r="G13" s="43" t="s">
        <v>582</v>
      </c>
      <c r="H13" s="43" t="s">
        <v>581</v>
      </c>
      <c r="I13" s="43" t="s">
        <v>580</v>
      </c>
      <c r="J13" s="43" t="s">
        <v>579</v>
      </c>
      <c r="K13" s="43" t="s">
        <v>582</v>
      </c>
      <c r="L13" s="43" t="s">
        <v>579</v>
      </c>
      <c r="M13" s="43" t="s">
        <v>583</v>
      </c>
      <c r="N13" s="43" t="s">
        <v>583</v>
      </c>
      <c r="O13" s="43" t="s">
        <v>583</v>
      </c>
      <c r="P13" s="43" t="s">
        <v>582</v>
      </c>
      <c r="Q13" s="43" t="s">
        <v>583</v>
      </c>
      <c r="R13" s="43" t="s">
        <v>618</v>
      </c>
      <c r="S13" s="31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7"/>
    </row>
    <row r="14" spans="1:36" ht="15.75" thickBot="1" x14ac:dyDescent="0.3">
      <c r="A14" s="31">
        <v>149</v>
      </c>
      <c r="B14" s="43" t="s">
        <v>583</v>
      </c>
      <c r="C14" s="43" t="s">
        <v>581</v>
      </c>
      <c r="D14" s="43" t="s">
        <v>579</v>
      </c>
      <c r="E14" s="43" t="s">
        <v>583</v>
      </c>
      <c r="F14" s="43" t="s">
        <v>579</v>
      </c>
      <c r="G14" s="43" t="s">
        <v>579</v>
      </c>
      <c r="H14" s="43" t="s">
        <v>579</v>
      </c>
      <c r="I14" s="43" t="s">
        <v>580</v>
      </c>
      <c r="J14" s="43" t="s">
        <v>578</v>
      </c>
      <c r="K14" s="43" t="s">
        <v>580</v>
      </c>
      <c r="L14" s="43" t="s">
        <v>578</v>
      </c>
      <c r="M14" s="43" t="s">
        <v>580</v>
      </c>
      <c r="N14" s="43" t="s">
        <v>579</v>
      </c>
      <c r="O14" s="43" t="s">
        <v>583</v>
      </c>
      <c r="P14" s="43" t="s">
        <v>582</v>
      </c>
      <c r="Q14" s="43" t="s">
        <v>579</v>
      </c>
      <c r="R14" s="43" t="s">
        <v>616</v>
      </c>
      <c r="S14" s="31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5"/>
    </row>
    <row r="15" spans="1:36" ht="15.75" thickBot="1" x14ac:dyDescent="0.3">
      <c r="A15" s="31">
        <v>152</v>
      </c>
      <c r="B15" s="43" t="s">
        <v>583</v>
      </c>
      <c r="C15" s="43" t="s">
        <v>579</v>
      </c>
      <c r="D15" s="43" t="s">
        <v>581</v>
      </c>
      <c r="E15" s="43" t="s">
        <v>579</v>
      </c>
      <c r="F15" s="43" t="s">
        <v>579</v>
      </c>
      <c r="G15" s="43" t="s">
        <v>583</v>
      </c>
      <c r="H15" s="43" t="s">
        <v>583</v>
      </c>
      <c r="I15" s="43" t="s">
        <v>581</v>
      </c>
      <c r="J15" s="43" t="s">
        <v>580</v>
      </c>
      <c r="K15" s="43" t="s">
        <v>581</v>
      </c>
      <c r="L15" s="43" t="s">
        <v>581</v>
      </c>
      <c r="M15" s="43" t="s">
        <v>582</v>
      </c>
      <c r="N15" s="43" t="s">
        <v>583</v>
      </c>
      <c r="O15" s="43" t="s">
        <v>583</v>
      </c>
      <c r="P15" s="43" t="s">
        <v>582</v>
      </c>
      <c r="Q15" s="43" t="s">
        <v>582</v>
      </c>
      <c r="R15" s="43" t="s">
        <v>618</v>
      </c>
      <c r="S15" s="31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7"/>
    </row>
    <row r="16" spans="1:36" ht="15.75" thickBot="1" x14ac:dyDescent="0.3">
      <c r="A16" s="31">
        <v>158</v>
      </c>
      <c r="B16" s="43" t="s">
        <v>583</v>
      </c>
      <c r="C16" s="43" t="s">
        <v>582</v>
      </c>
      <c r="D16" s="43" t="s">
        <v>583</v>
      </c>
      <c r="E16" s="43" t="s">
        <v>583</v>
      </c>
      <c r="F16" s="43" t="s">
        <v>583</v>
      </c>
      <c r="G16" s="43" t="s">
        <v>583</v>
      </c>
      <c r="H16" s="43" t="s">
        <v>579</v>
      </c>
      <c r="I16" s="43" t="s">
        <v>582</v>
      </c>
      <c r="J16" s="43" t="s">
        <v>581</v>
      </c>
      <c r="K16" s="43" t="s">
        <v>582</v>
      </c>
      <c r="L16" s="43" t="s">
        <v>581</v>
      </c>
      <c r="M16" s="43" t="s">
        <v>579</v>
      </c>
      <c r="N16" s="43" t="s">
        <v>583</v>
      </c>
      <c r="O16" s="43" t="s">
        <v>583</v>
      </c>
      <c r="P16" s="43" t="s">
        <v>582</v>
      </c>
      <c r="Q16" s="43" t="s">
        <v>583</v>
      </c>
      <c r="R16" s="43" t="s">
        <v>619</v>
      </c>
      <c r="S16" s="31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5"/>
    </row>
    <row r="17" spans="1:36" ht="15.75" thickBot="1" x14ac:dyDescent="0.3">
      <c r="A17" s="15">
        <v>163</v>
      </c>
      <c r="B17" s="43" t="s">
        <v>583</v>
      </c>
      <c r="C17" s="43" t="s">
        <v>579</v>
      </c>
      <c r="D17" s="43" t="s">
        <v>582</v>
      </c>
      <c r="E17" s="43" t="s">
        <v>583</v>
      </c>
      <c r="F17" s="43" t="s">
        <v>582</v>
      </c>
      <c r="G17" s="43" t="s">
        <v>583</v>
      </c>
      <c r="H17" s="43" t="s">
        <v>583</v>
      </c>
      <c r="I17" s="43" t="s">
        <v>581</v>
      </c>
      <c r="J17" s="43" t="s">
        <v>578</v>
      </c>
      <c r="K17" s="43" t="s">
        <v>580</v>
      </c>
      <c r="L17" s="43" t="s">
        <v>581</v>
      </c>
      <c r="M17" s="43" t="s">
        <v>582</v>
      </c>
      <c r="N17" s="43" t="s">
        <v>583</v>
      </c>
      <c r="O17" s="43" t="s">
        <v>582</v>
      </c>
      <c r="P17" s="43" t="s">
        <v>583</v>
      </c>
      <c r="Q17" s="43" t="s">
        <v>582</v>
      </c>
      <c r="R17" s="43" t="s">
        <v>618</v>
      </c>
      <c r="S17" s="42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7"/>
    </row>
    <row r="18" spans="1:36" ht="15.75" thickBot="1" x14ac:dyDescent="0.3">
      <c r="A18" s="15">
        <v>166</v>
      </c>
      <c r="B18" s="43" t="s">
        <v>583</v>
      </c>
      <c r="C18" s="43" t="s">
        <v>583</v>
      </c>
      <c r="D18" s="43" t="s">
        <v>582</v>
      </c>
      <c r="E18" s="43" t="s">
        <v>583</v>
      </c>
      <c r="F18" s="43" t="s">
        <v>581</v>
      </c>
      <c r="G18" s="43" t="s">
        <v>582</v>
      </c>
      <c r="H18" s="43" t="s">
        <v>583</v>
      </c>
      <c r="I18" s="43" t="s">
        <v>579</v>
      </c>
      <c r="J18" s="43" t="s">
        <v>581</v>
      </c>
      <c r="K18" s="43" t="s">
        <v>579</v>
      </c>
      <c r="L18" s="43" t="s">
        <v>581</v>
      </c>
      <c r="M18" s="43" t="s">
        <v>579</v>
      </c>
      <c r="N18" s="43" t="s">
        <v>583</v>
      </c>
      <c r="O18" s="43" t="s">
        <v>579</v>
      </c>
      <c r="P18" s="43" t="s">
        <v>582</v>
      </c>
      <c r="Q18" s="43" t="s">
        <v>583</v>
      </c>
      <c r="R18" s="43" t="s">
        <v>618</v>
      </c>
      <c r="S18" s="42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5"/>
    </row>
    <row r="19" spans="1:36" ht="15.75" thickBot="1" x14ac:dyDescent="0.3">
      <c r="A19" s="15">
        <v>169</v>
      </c>
      <c r="B19" s="43" t="s">
        <v>583</v>
      </c>
      <c r="C19" s="43" t="s">
        <v>583</v>
      </c>
      <c r="D19" s="43" t="s">
        <v>583</v>
      </c>
      <c r="E19" s="43" t="s">
        <v>579</v>
      </c>
      <c r="F19" s="43" t="s">
        <v>583</v>
      </c>
      <c r="G19" s="43" t="s">
        <v>583</v>
      </c>
      <c r="H19" s="43" t="s">
        <v>583</v>
      </c>
      <c r="I19" s="43" t="s">
        <v>582</v>
      </c>
      <c r="J19" s="43" t="s">
        <v>583</v>
      </c>
      <c r="K19" s="43" t="s">
        <v>583</v>
      </c>
      <c r="L19" s="43" t="s">
        <v>583</v>
      </c>
      <c r="M19" s="43" t="s">
        <v>583</v>
      </c>
      <c r="N19" s="43" t="s">
        <v>583</v>
      </c>
      <c r="O19" s="43" t="s">
        <v>583</v>
      </c>
      <c r="P19" s="43" t="s">
        <v>583</v>
      </c>
      <c r="Q19" s="43" t="s">
        <v>583</v>
      </c>
      <c r="R19" s="43" t="s">
        <v>619</v>
      </c>
      <c r="S19" s="42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7"/>
    </row>
    <row r="20" spans="1:36" ht="15.75" thickBot="1" x14ac:dyDescent="0.3">
      <c r="A20" s="15">
        <v>176</v>
      </c>
      <c r="B20" s="43" t="s">
        <v>583</v>
      </c>
      <c r="C20" s="43" t="s">
        <v>582</v>
      </c>
      <c r="D20" s="43" t="s">
        <v>582</v>
      </c>
      <c r="E20" s="43" t="s">
        <v>583</v>
      </c>
      <c r="F20" s="43" t="s">
        <v>579</v>
      </c>
      <c r="G20" s="43" t="s">
        <v>582</v>
      </c>
      <c r="H20" s="43" t="s">
        <v>582</v>
      </c>
      <c r="I20" s="43" t="s">
        <v>582</v>
      </c>
      <c r="J20" s="43" t="s">
        <v>583</v>
      </c>
      <c r="K20" s="43" t="s">
        <v>582</v>
      </c>
      <c r="L20" s="43" t="s">
        <v>581</v>
      </c>
      <c r="M20" s="43" t="s">
        <v>579</v>
      </c>
      <c r="N20" s="43" t="s">
        <v>583</v>
      </c>
      <c r="O20" s="43" t="s">
        <v>582</v>
      </c>
      <c r="P20" s="43" t="s">
        <v>582</v>
      </c>
      <c r="Q20" s="43" t="s">
        <v>582</v>
      </c>
      <c r="R20" s="43" t="s">
        <v>618</v>
      </c>
      <c r="S20" s="42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5"/>
    </row>
    <row r="21" spans="1:36" ht="15.75" thickBot="1" x14ac:dyDescent="0.3">
      <c r="A21" s="15">
        <v>192</v>
      </c>
      <c r="B21" s="43" t="s">
        <v>583</v>
      </c>
      <c r="C21" s="43" t="s">
        <v>581</v>
      </c>
      <c r="D21" s="43" t="s">
        <v>579</v>
      </c>
      <c r="E21" s="43" t="s">
        <v>583</v>
      </c>
      <c r="F21" s="43" t="s">
        <v>582</v>
      </c>
      <c r="G21" s="43" t="s">
        <v>582</v>
      </c>
      <c r="H21" s="43" t="s">
        <v>579</v>
      </c>
      <c r="I21" s="43" t="s">
        <v>580</v>
      </c>
      <c r="J21" s="43" t="s">
        <v>581</v>
      </c>
      <c r="K21" s="43" t="s">
        <v>581</v>
      </c>
      <c r="L21" s="43" t="s">
        <v>578</v>
      </c>
      <c r="M21" s="43" t="s">
        <v>581</v>
      </c>
      <c r="N21" s="43" t="s">
        <v>583</v>
      </c>
      <c r="O21" s="43" t="s">
        <v>582</v>
      </c>
      <c r="P21" s="43" t="s">
        <v>582</v>
      </c>
      <c r="Q21" s="43" t="s">
        <v>579</v>
      </c>
      <c r="R21" s="43" t="s">
        <v>618</v>
      </c>
      <c r="S21" s="42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7"/>
    </row>
    <row r="22" spans="1:36" ht="15.75" thickBot="1" x14ac:dyDescent="0.3">
      <c r="A22" s="15">
        <v>213</v>
      </c>
      <c r="B22" s="43" t="s">
        <v>583</v>
      </c>
      <c r="C22" s="43" t="s">
        <v>583</v>
      </c>
      <c r="D22" s="43" t="s">
        <v>583</v>
      </c>
      <c r="E22" s="43" t="s">
        <v>583</v>
      </c>
      <c r="F22" s="43" t="s">
        <v>583</v>
      </c>
      <c r="G22" s="43" t="s">
        <v>583</v>
      </c>
      <c r="H22" s="43" t="s">
        <v>583</v>
      </c>
      <c r="I22" s="43" t="s">
        <v>582</v>
      </c>
      <c r="J22" s="43" t="s">
        <v>583</v>
      </c>
      <c r="K22" s="43" t="s">
        <v>583</v>
      </c>
      <c r="L22" s="43" t="s">
        <v>579</v>
      </c>
      <c r="M22" s="43" t="s">
        <v>582</v>
      </c>
      <c r="N22" s="43" t="s">
        <v>583</v>
      </c>
      <c r="O22" s="43" t="s">
        <v>583</v>
      </c>
      <c r="P22" s="43" t="s">
        <v>583</v>
      </c>
      <c r="Q22" s="43" t="s">
        <v>583</v>
      </c>
      <c r="R22" s="43" t="s">
        <v>619</v>
      </c>
      <c r="S22" s="42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5"/>
    </row>
    <row r="23" spans="1:36" ht="15.75" thickBot="1" x14ac:dyDescent="0.3">
      <c r="A23" s="15">
        <v>235</v>
      </c>
      <c r="B23" s="43" t="s">
        <v>583</v>
      </c>
      <c r="C23" s="43" t="s">
        <v>582</v>
      </c>
      <c r="D23" s="43" t="s">
        <v>582</v>
      </c>
      <c r="E23" s="43" t="s">
        <v>579</v>
      </c>
      <c r="F23" s="43" t="s">
        <v>583</v>
      </c>
      <c r="G23" s="43" t="s">
        <v>583</v>
      </c>
      <c r="H23" s="43" t="s">
        <v>582</v>
      </c>
      <c r="I23" s="43" t="s">
        <v>579</v>
      </c>
      <c r="J23" s="43" t="s">
        <v>579</v>
      </c>
      <c r="K23" s="43" t="s">
        <v>582</v>
      </c>
      <c r="L23" s="43" t="s">
        <v>581</v>
      </c>
      <c r="M23" s="43" t="s">
        <v>579</v>
      </c>
      <c r="N23" s="43" t="s">
        <v>583</v>
      </c>
      <c r="O23" s="43" t="s">
        <v>583</v>
      </c>
      <c r="P23" s="43" t="s">
        <v>579</v>
      </c>
      <c r="Q23" s="43" t="s">
        <v>582</v>
      </c>
      <c r="R23" s="43" t="s">
        <v>618</v>
      </c>
      <c r="S23" s="42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7"/>
    </row>
    <row r="24" spans="1:36" ht="15.75" thickBot="1" x14ac:dyDescent="0.3">
      <c r="A24" s="15">
        <v>250</v>
      </c>
      <c r="B24" s="43" t="s">
        <v>583</v>
      </c>
      <c r="C24" s="43" t="s">
        <v>583</v>
      </c>
      <c r="D24" s="43" t="s">
        <v>582</v>
      </c>
      <c r="E24" s="43" t="s">
        <v>583</v>
      </c>
      <c r="F24" s="43" t="s">
        <v>579</v>
      </c>
      <c r="G24" s="43" t="s">
        <v>583</v>
      </c>
      <c r="H24" s="43" t="s">
        <v>581</v>
      </c>
      <c r="I24" s="43" t="s">
        <v>582</v>
      </c>
      <c r="J24" s="43" t="s">
        <v>580</v>
      </c>
      <c r="K24" s="43" t="s">
        <v>579</v>
      </c>
      <c r="L24" s="43" t="s">
        <v>579</v>
      </c>
      <c r="M24" s="43" t="s">
        <v>583</v>
      </c>
      <c r="N24" s="43" t="s">
        <v>583</v>
      </c>
      <c r="O24" s="43" t="s">
        <v>583</v>
      </c>
      <c r="P24" s="43" t="s">
        <v>583</v>
      </c>
      <c r="Q24" s="43" t="s">
        <v>583</v>
      </c>
      <c r="R24" s="43" t="s">
        <v>618</v>
      </c>
      <c r="S24" s="42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5"/>
    </row>
    <row r="25" spans="1:36" ht="15.75" thickBot="1" x14ac:dyDescent="0.3">
      <c r="A25" s="15">
        <v>257</v>
      </c>
      <c r="B25" s="43" t="s">
        <v>583</v>
      </c>
      <c r="C25" s="43" t="s">
        <v>583</v>
      </c>
      <c r="D25" s="43" t="s">
        <v>583</v>
      </c>
      <c r="E25" s="43" t="s">
        <v>579</v>
      </c>
      <c r="F25" s="43" t="s">
        <v>582</v>
      </c>
      <c r="G25" s="43" t="s">
        <v>583</v>
      </c>
      <c r="H25" s="43" t="s">
        <v>582</v>
      </c>
      <c r="I25" s="43" t="s">
        <v>579</v>
      </c>
      <c r="J25" s="43" t="s">
        <v>581</v>
      </c>
      <c r="K25" s="43" t="s">
        <v>583</v>
      </c>
      <c r="L25" s="43" t="s">
        <v>583</v>
      </c>
      <c r="M25" s="43" t="s">
        <v>581</v>
      </c>
      <c r="N25" s="43" t="s">
        <v>582</v>
      </c>
      <c r="O25" s="43" t="s">
        <v>583</v>
      </c>
      <c r="P25" s="43" t="s">
        <v>582</v>
      </c>
      <c r="Q25" s="43" t="s">
        <v>583</v>
      </c>
      <c r="R25" s="43" t="s">
        <v>618</v>
      </c>
      <c r="S25" s="42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7"/>
    </row>
    <row r="26" spans="1:36" ht="15.75" thickBot="1" x14ac:dyDescent="0.3">
      <c r="A26" s="15">
        <v>258</v>
      </c>
      <c r="B26" s="43" t="s">
        <v>583</v>
      </c>
      <c r="C26" s="43" t="s">
        <v>582</v>
      </c>
      <c r="D26" s="43" t="s">
        <v>583</v>
      </c>
      <c r="E26" s="43" t="s">
        <v>583</v>
      </c>
      <c r="F26" s="43" t="s">
        <v>582</v>
      </c>
      <c r="G26" s="43" t="s">
        <v>582</v>
      </c>
      <c r="H26" s="43" t="s">
        <v>581</v>
      </c>
      <c r="I26" s="43" t="s">
        <v>579</v>
      </c>
      <c r="J26" s="43" t="s">
        <v>581</v>
      </c>
      <c r="K26" s="43" t="s">
        <v>581</v>
      </c>
      <c r="L26" s="43" t="s">
        <v>581</v>
      </c>
      <c r="M26" s="43" t="s">
        <v>579</v>
      </c>
      <c r="N26" s="43" t="s">
        <v>583</v>
      </c>
      <c r="O26" s="43" t="s">
        <v>583</v>
      </c>
      <c r="P26" s="43" t="s">
        <v>583</v>
      </c>
      <c r="Q26" s="43" t="s">
        <v>582</v>
      </c>
      <c r="R26" s="43" t="s">
        <v>618</v>
      </c>
      <c r="S26" s="42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5"/>
    </row>
    <row r="27" spans="1:36" ht="15.75" thickBot="1" x14ac:dyDescent="0.3">
      <c r="A27" s="15">
        <v>259</v>
      </c>
      <c r="B27" s="43" t="s">
        <v>583</v>
      </c>
      <c r="C27" s="43" t="s">
        <v>579</v>
      </c>
      <c r="D27" s="43" t="s">
        <v>583</v>
      </c>
      <c r="E27" s="43" t="s">
        <v>583</v>
      </c>
      <c r="F27" s="43" t="s">
        <v>579</v>
      </c>
      <c r="G27" s="43" t="s">
        <v>583</v>
      </c>
      <c r="H27" s="43" t="s">
        <v>579</v>
      </c>
      <c r="I27" s="43" t="s">
        <v>581</v>
      </c>
      <c r="J27" s="43" t="s">
        <v>580</v>
      </c>
      <c r="K27" s="43" t="s">
        <v>583</v>
      </c>
      <c r="L27" s="43" t="s">
        <v>579</v>
      </c>
      <c r="M27" s="43" t="s">
        <v>579</v>
      </c>
      <c r="N27" s="43" t="s">
        <v>583</v>
      </c>
      <c r="O27" s="43" t="s">
        <v>583</v>
      </c>
      <c r="P27" s="43" t="s">
        <v>582</v>
      </c>
      <c r="Q27" s="43" t="s">
        <v>583</v>
      </c>
      <c r="R27" s="43" t="s">
        <v>618</v>
      </c>
      <c r="S27" s="42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7"/>
    </row>
    <row r="28" spans="1:36" ht="15.75" thickBot="1" x14ac:dyDescent="0.3">
      <c r="A28" s="15">
        <v>268</v>
      </c>
      <c r="B28" s="43" t="s">
        <v>583</v>
      </c>
      <c r="C28" s="43" t="s">
        <v>578</v>
      </c>
      <c r="D28" s="43" t="s">
        <v>582</v>
      </c>
      <c r="E28" s="43" t="s">
        <v>583</v>
      </c>
      <c r="F28" s="43" t="s">
        <v>582</v>
      </c>
      <c r="G28" s="43" t="s">
        <v>579</v>
      </c>
      <c r="H28" s="43" t="s">
        <v>580</v>
      </c>
      <c r="I28" s="43" t="s">
        <v>580</v>
      </c>
      <c r="J28" s="43" t="s">
        <v>580</v>
      </c>
      <c r="K28" s="43" t="s">
        <v>581</v>
      </c>
      <c r="L28" s="43" t="s">
        <v>581</v>
      </c>
      <c r="M28" s="43" t="s">
        <v>580</v>
      </c>
      <c r="N28" s="43" t="s">
        <v>583</v>
      </c>
      <c r="O28" s="43" t="s">
        <v>582</v>
      </c>
      <c r="P28" s="43" t="s">
        <v>582</v>
      </c>
      <c r="Q28" s="43" t="s">
        <v>579</v>
      </c>
      <c r="R28" s="43" t="s">
        <v>616</v>
      </c>
      <c r="S28" s="42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5"/>
    </row>
    <row r="29" spans="1:36" ht="15.75" thickBot="1" x14ac:dyDescent="0.3">
      <c r="A29" s="15">
        <v>272</v>
      </c>
      <c r="B29" s="43" t="s">
        <v>583</v>
      </c>
      <c r="C29" s="43" t="s">
        <v>579</v>
      </c>
      <c r="D29" s="43" t="s">
        <v>582</v>
      </c>
      <c r="E29" s="43" t="s">
        <v>583</v>
      </c>
      <c r="F29" s="43" t="s">
        <v>582</v>
      </c>
      <c r="G29" s="43" t="s">
        <v>579</v>
      </c>
      <c r="H29" s="43" t="s">
        <v>579</v>
      </c>
      <c r="I29" s="43" t="s">
        <v>579</v>
      </c>
      <c r="J29" s="43" t="s">
        <v>578</v>
      </c>
      <c r="K29" s="43" t="s">
        <v>581</v>
      </c>
      <c r="L29" s="43" t="s">
        <v>581</v>
      </c>
      <c r="M29" s="43" t="s">
        <v>579</v>
      </c>
      <c r="N29" s="43" t="s">
        <v>583</v>
      </c>
      <c r="O29" s="43" t="s">
        <v>582</v>
      </c>
      <c r="P29" s="43" t="s">
        <v>579</v>
      </c>
      <c r="Q29" s="43" t="s">
        <v>579</v>
      </c>
      <c r="R29" s="43" t="s">
        <v>618</v>
      </c>
      <c r="S29" s="42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7"/>
    </row>
    <row r="30" spans="1:36" ht="15.75" thickBot="1" x14ac:dyDescent="0.3">
      <c r="A30" s="15">
        <v>287</v>
      </c>
      <c r="B30" s="43" t="s">
        <v>583</v>
      </c>
      <c r="C30" s="43" t="s">
        <v>583</v>
      </c>
      <c r="D30" s="43" t="s">
        <v>583</v>
      </c>
      <c r="E30" s="43" t="s">
        <v>583</v>
      </c>
      <c r="F30" s="43" t="s">
        <v>582</v>
      </c>
      <c r="G30" s="43" t="s">
        <v>583</v>
      </c>
      <c r="H30" s="43" t="s">
        <v>579</v>
      </c>
      <c r="I30" s="43" t="s">
        <v>582</v>
      </c>
      <c r="J30" s="43" t="s">
        <v>582</v>
      </c>
      <c r="K30" s="43" t="s">
        <v>583</v>
      </c>
      <c r="L30" s="43" t="s">
        <v>582</v>
      </c>
      <c r="M30" s="43" t="s">
        <v>583</v>
      </c>
      <c r="N30" s="43" t="s">
        <v>583</v>
      </c>
      <c r="O30" s="43" t="s">
        <v>583</v>
      </c>
      <c r="P30" s="43" t="s">
        <v>582</v>
      </c>
      <c r="Q30" s="43" t="s">
        <v>579</v>
      </c>
      <c r="R30" s="43" t="s">
        <v>619</v>
      </c>
      <c r="S30" s="42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5"/>
    </row>
    <row r="31" spans="1:36" ht="15.75" thickBot="1" x14ac:dyDescent="0.3">
      <c r="A31" s="15">
        <v>320</v>
      </c>
      <c r="B31" s="43" t="s">
        <v>583</v>
      </c>
      <c r="C31" s="43" t="s">
        <v>580</v>
      </c>
      <c r="D31" s="43" t="s">
        <v>580</v>
      </c>
      <c r="E31" s="43" t="s">
        <v>579</v>
      </c>
      <c r="F31" s="43" t="s">
        <v>581</v>
      </c>
      <c r="G31" s="43" t="s">
        <v>579</v>
      </c>
      <c r="H31" s="43" t="s">
        <v>581</v>
      </c>
      <c r="I31" s="43" t="s">
        <v>580</v>
      </c>
      <c r="J31" s="43" t="s">
        <v>578</v>
      </c>
      <c r="K31" s="43" t="s">
        <v>578</v>
      </c>
      <c r="L31" s="43" t="s">
        <v>578</v>
      </c>
      <c r="M31" s="43" t="s">
        <v>581</v>
      </c>
      <c r="N31" s="43" t="s">
        <v>582</v>
      </c>
      <c r="O31" s="43" t="s">
        <v>582</v>
      </c>
      <c r="P31" s="43" t="s">
        <v>582</v>
      </c>
      <c r="Q31" s="43" t="s">
        <v>578</v>
      </c>
      <c r="R31" s="43" t="s">
        <v>616</v>
      </c>
      <c r="S31" s="42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7"/>
    </row>
    <row r="32" spans="1:36" ht="15.75" thickBot="1" x14ac:dyDescent="0.3">
      <c r="A32" s="15">
        <v>329</v>
      </c>
      <c r="B32" s="43" t="s">
        <v>583</v>
      </c>
      <c r="C32" s="43" t="s">
        <v>582</v>
      </c>
      <c r="D32" s="43" t="s">
        <v>583</v>
      </c>
      <c r="E32" s="43" t="s">
        <v>579</v>
      </c>
      <c r="F32" s="43" t="s">
        <v>579</v>
      </c>
      <c r="G32" s="43" t="s">
        <v>580</v>
      </c>
      <c r="H32" s="43" t="s">
        <v>582</v>
      </c>
      <c r="I32" s="43" t="s">
        <v>580</v>
      </c>
      <c r="J32" s="43" t="s">
        <v>582</v>
      </c>
      <c r="K32" s="43" t="s">
        <v>581</v>
      </c>
      <c r="L32" s="43" t="s">
        <v>581</v>
      </c>
      <c r="M32" s="43" t="s">
        <v>580</v>
      </c>
      <c r="N32" s="43" t="s">
        <v>579</v>
      </c>
      <c r="O32" s="43" t="s">
        <v>579</v>
      </c>
      <c r="P32" s="43" t="s">
        <v>583</v>
      </c>
      <c r="Q32" s="43" t="s">
        <v>581</v>
      </c>
      <c r="R32" s="43" t="s">
        <v>617</v>
      </c>
      <c r="S32" s="42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5"/>
    </row>
    <row r="33" spans="1:36" ht="15.75" thickBot="1" x14ac:dyDescent="0.3">
      <c r="A33" s="15">
        <v>334</v>
      </c>
      <c r="B33" s="43" t="s">
        <v>583</v>
      </c>
      <c r="C33" s="43" t="s">
        <v>583</v>
      </c>
      <c r="D33" s="43" t="s">
        <v>583</v>
      </c>
      <c r="E33" s="43" t="s">
        <v>583</v>
      </c>
      <c r="F33" s="43" t="s">
        <v>582</v>
      </c>
      <c r="G33" s="43" t="s">
        <v>582</v>
      </c>
      <c r="H33" s="43" t="s">
        <v>583</v>
      </c>
      <c r="I33" s="43" t="s">
        <v>583</v>
      </c>
      <c r="J33" s="43" t="s">
        <v>579</v>
      </c>
      <c r="K33" s="43" t="s">
        <v>582</v>
      </c>
      <c r="L33" s="43" t="s">
        <v>579</v>
      </c>
      <c r="M33" s="43" t="s">
        <v>581</v>
      </c>
      <c r="N33" s="43" t="s">
        <v>583</v>
      </c>
      <c r="O33" s="43" t="s">
        <v>583</v>
      </c>
      <c r="P33" s="43" t="s">
        <v>583</v>
      </c>
      <c r="Q33" s="43" t="s">
        <v>582</v>
      </c>
      <c r="R33" s="43" t="s">
        <v>619</v>
      </c>
      <c r="S33" s="42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7"/>
    </row>
    <row r="34" spans="1:36" ht="15.75" thickBot="1" x14ac:dyDescent="0.3">
      <c r="A34" s="15">
        <v>369</v>
      </c>
      <c r="B34" s="43" t="s">
        <v>583</v>
      </c>
      <c r="C34" s="43" t="s">
        <v>581</v>
      </c>
      <c r="D34" s="43" t="s">
        <v>583</v>
      </c>
      <c r="E34" s="43" t="s">
        <v>583</v>
      </c>
      <c r="F34" s="43" t="s">
        <v>582</v>
      </c>
      <c r="G34" s="43" t="s">
        <v>583</v>
      </c>
      <c r="H34" s="43" t="s">
        <v>582</v>
      </c>
      <c r="I34" s="43" t="s">
        <v>581</v>
      </c>
      <c r="J34" s="43" t="s">
        <v>582</v>
      </c>
      <c r="K34" s="43" t="s">
        <v>579</v>
      </c>
      <c r="L34" s="43" t="s">
        <v>581</v>
      </c>
      <c r="M34" s="43" t="s">
        <v>582</v>
      </c>
      <c r="N34" s="43" t="s">
        <v>583</v>
      </c>
      <c r="O34" s="43" t="s">
        <v>583</v>
      </c>
      <c r="P34" s="43" t="s">
        <v>583</v>
      </c>
      <c r="Q34" s="43" t="s">
        <v>583</v>
      </c>
      <c r="R34" s="43" t="s">
        <v>619</v>
      </c>
      <c r="S34" s="42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4"/>
      <c r="AH34" s="44"/>
      <c r="AI34" s="44"/>
      <c r="AJ34" s="45"/>
    </row>
    <row r="35" spans="1:36" ht="15.75" thickBot="1" x14ac:dyDescent="0.3">
      <c r="A35" s="15">
        <v>396</v>
      </c>
      <c r="B35" s="43" t="s">
        <v>583</v>
      </c>
      <c r="C35" s="43" t="s">
        <v>581</v>
      </c>
      <c r="D35" s="43" t="s">
        <v>582</v>
      </c>
      <c r="E35" s="43" t="s">
        <v>583</v>
      </c>
      <c r="F35" s="43" t="s">
        <v>582</v>
      </c>
      <c r="G35" s="43" t="s">
        <v>582</v>
      </c>
      <c r="H35" s="43" t="s">
        <v>581</v>
      </c>
      <c r="I35" s="43" t="s">
        <v>580</v>
      </c>
      <c r="J35" s="43" t="s">
        <v>578</v>
      </c>
      <c r="K35" s="43" t="s">
        <v>580</v>
      </c>
      <c r="L35" s="43" t="s">
        <v>580</v>
      </c>
      <c r="M35" s="43" t="s">
        <v>582</v>
      </c>
      <c r="N35" s="43" t="s">
        <v>583</v>
      </c>
      <c r="O35" s="43" t="s">
        <v>582</v>
      </c>
      <c r="P35" s="43" t="s">
        <v>582</v>
      </c>
      <c r="Q35" s="43" t="s">
        <v>579</v>
      </c>
      <c r="R35" s="43" t="s">
        <v>618</v>
      </c>
      <c r="S35" s="42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7"/>
    </row>
    <row r="36" spans="1:36" ht="15.75" thickBot="1" x14ac:dyDescent="0.3">
      <c r="A36" s="15">
        <v>400</v>
      </c>
      <c r="B36" s="43" t="s">
        <v>583</v>
      </c>
      <c r="C36" s="43" t="s">
        <v>581</v>
      </c>
      <c r="D36" s="43" t="s">
        <v>583</v>
      </c>
      <c r="E36" s="43" t="s">
        <v>583</v>
      </c>
      <c r="F36" s="43" t="s">
        <v>579</v>
      </c>
      <c r="G36" s="43" t="s">
        <v>579</v>
      </c>
      <c r="H36" s="43" t="s">
        <v>581</v>
      </c>
      <c r="I36" s="43" t="s">
        <v>581</v>
      </c>
      <c r="J36" s="43" t="s">
        <v>581</v>
      </c>
      <c r="K36" s="43" t="s">
        <v>581</v>
      </c>
      <c r="L36" s="43" t="s">
        <v>581</v>
      </c>
      <c r="M36" s="43" t="s">
        <v>580</v>
      </c>
      <c r="N36" s="43" t="s">
        <v>583</v>
      </c>
      <c r="O36" s="43" t="s">
        <v>582</v>
      </c>
      <c r="P36" s="43" t="s">
        <v>582</v>
      </c>
      <c r="Q36" s="43" t="s">
        <v>582</v>
      </c>
      <c r="R36" s="43" t="s">
        <v>618</v>
      </c>
      <c r="S36" s="42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5"/>
    </row>
    <row r="37" spans="1:36" ht="15.75" thickBot="1" x14ac:dyDescent="0.3">
      <c r="A37" s="15">
        <v>405</v>
      </c>
      <c r="B37" s="43" t="s">
        <v>583</v>
      </c>
      <c r="C37" s="43" t="s">
        <v>579</v>
      </c>
      <c r="D37" s="43" t="s">
        <v>582</v>
      </c>
      <c r="E37" s="43" t="s">
        <v>583</v>
      </c>
      <c r="F37" s="43" t="s">
        <v>582</v>
      </c>
      <c r="G37" s="43" t="s">
        <v>581</v>
      </c>
      <c r="H37" s="43" t="s">
        <v>581</v>
      </c>
      <c r="I37" s="43" t="s">
        <v>580</v>
      </c>
      <c r="J37" s="43" t="s">
        <v>580</v>
      </c>
      <c r="K37" s="43" t="s">
        <v>581</v>
      </c>
      <c r="L37" s="43" t="s">
        <v>581</v>
      </c>
      <c r="M37" s="43" t="s">
        <v>580</v>
      </c>
      <c r="N37" s="43" t="s">
        <v>582</v>
      </c>
      <c r="O37" s="43" t="s">
        <v>582</v>
      </c>
      <c r="P37" s="43" t="s">
        <v>582</v>
      </c>
      <c r="Q37" s="43" t="s">
        <v>582</v>
      </c>
      <c r="R37" s="43" t="s">
        <v>618</v>
      </c>
      <c r="S37" s="42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7"/>
    </row>
    <row r="38" spans="1:36" ht="15.75" thickBot="1" x14ac:dyDescent="0.3">
      <c r="A38" s="15">
        <v>410</v>
      </c>
      <c r="B38" s="43" t="s">
        <v>583</v>
      </c>
      <c r="C38" s="43" t="s">
        <v>579</v>
      </c>
      <c r="D38" s="43" t="s">
        <v>580</v>
      </c>
      <c r="E38" s="43" t="s">
        <v>579</v>
      </c>
      <c r="F38" s="43" t="s">
        <v>582</v>
      </c>
      <c r="G38" s="43" t="s">
        <v>582</v>
      </c>
      <c r="H38" s="43" t="s">
        <v>578</v>
      </c>
      <c r="I38" s="43" t="s">
        <v>580</v>
      </c>
      <c r="J38" s="43" t="s">
        <v>578</v>
      </c>
      <c r="K38" s="43" t="s">
        <v>580</v>
      </c>
      <c r="L38" s="43" t="s">
        <v>578</v>
      </c>
      <c r="M38" s="43" t="s">
        <v>580</v>
      </c>
      <c r="N38" s="43" t="s">
        <v>582</v>
      </c>
      <c r="O38" s="43" t="s">
        <v>582</v>
      </c>
      <c r="P38" s="43" t="s">
        <v>582</v>
      </c>
      <c r="Q38" s="43" t="s">
        <v>578</v>
      </c>
      <c r="R38" s="43" t="s">
        <v>617</v>
      </c>
      <c r="S38" s="42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5"/>
    </row>
    <row r="39" spans="1:36" ht="15.75" thickBot="1" x14ac:dyDescent="0.3">
      <c r="A39" s="15">
        <v>414</v>
      </c>
      <c r="B39" s="43" t="s">
        <v>583</v>
      </c>
      <c r="C39" s="43" t="s">
        <v>581</v>
      </c>
      <c r="D39" s="43" t="s">
        <v>583</v>
      </c>
      <c r="E39" s="43" t="s">
        <v>579</v>
      </c>
      <c r="F39" s="43" t="s">
        <v>579</v>
      </c>
      <c r="G39" s="43" t="s">
        <v>582</v>
      </c>
      <c r="H39" s="43" t="s">
        <v>581</v>
      </c>
      <c r="I39" s="43" t="s">
        <v>580</v>
      </c>
      <c r="J39" s="43" t="s">
        <v>578</v>
      </c>
      <c r="K39" s="43" t="s">
        <v>581</v>
      </c>
      <c r="L39" s="43" t="s">
        <v>578</v>
      </c>
      <c r="M39" s="43" t="s">
        <v>580</v>
      </c>
      <c r="N39" s="43" t="s">
        <v>583</v>
      </c>
      <c r="O39" s="43" t="s">
        <v>582</v>
      </c>
      <c r="P39" s="43" t="s">
        <v>582</v>
      </c>
      <c r="Q39" s="43" t="s">
        <v>581</v>
      </c>
      <c r="R39" s="43" t="s">
        <v>616</v>
      </c>
      <c r="S39" s="42"/>
      <c r="T39" s="46"/>
      <c r="U39" s="46"/>
      <c r="V39" s="46"/>
      <c r="W39" s="46"/>
      <c r="X39" s="46"/>
      <c r="Y39" s="46"/>
      <c r="Z39" s="46"/>
      <c r="AA39" s="46"/>
      <c r="AB39" s="46"/>
      <c r="AC39" s="46"/>
      <c r="AD39" s="46"/>
      <c r="AE39" s="46"/>
      <c r="AF39" s="46"/>
      <c r="AG39" s="46"/>
      <c r="AH39" s="46"/>
      <c r="AI39" s="46"/>
      <c r="AJ39" s="47"/>
    </row>
    <row r="40" spans="1:36" ht="15.75" thickBot="1" x14ac:dyDescent="0.3">
      <c r="A40" s="15">
        <v>421</v>
      </c>
      <c r="B40" s="43" t="s">
        <v>583</v>
      </c>
      <c r="C40" s="43" t="s">
        <v>579</v>
      </c>
      <c r="D40" s="43" t="s">
        <v>582</v>
      </c>
      <c r="E40" s="43" t="s">
        <v>583</v>
      </c>
      <c r="F40" s="43" t="s">
        <v>581</v>
      </c>
      <c r="G40" s="43" t="s">
        <v>583</v>
      </c>
      <c r="H40" s="43" t="s">
        <v>582</v>
      </c>
      <c r="I40" s="43" t="s">
        <v>581</v>
      </c>
      <c r="J40" s="43" t="s">
        <v>581</v>
      </c>
      <c r="K40" s="43" t="s">
        <v>581</v>
      </c>
      <c r="L40" s="43" t="s">
        <v>580</v>
      </c>
      <c r="M40" s="43" t="s">
        <v>581</v>
      </c>
      <c r="N40" s="43" t="s">
        <v>583</v>
      </c>
      <c r="O40" s="43" t="s">
        <v>583</v>
      </c>
      <c r="P40" s="43" t="s">
        <v>583</v>
      </c>
      <c r="Q40" s="43" t="s">
        <v>581</v>
      </c>
      <c r="R40" s="43" t="s">
        <v>618</v>
      </c>
      <c r="S40" s="42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5"/>
    </row>
    <row r="41" spans="1:36" ht="15.75" thickBot="1" x14ac:dyDescent="0.3">
      <c r="A41" s="15">
        <v>423</v>
      </c>
      <c r="B41" s="43" t="s">
        <v>583</v>
      </c>
      <c r="C41" s="43" t="s">
        <v>582</v>
      </c>
      <c r="D41" s="43" t="s">
        <v>582</v>
      </c>
      <c r="E41" s="43" t="s">
        <v>583</v>
      </c>
      <c r="F41" s="43" t="s">
        <v>582</v>
      </c>
      <c r="G41" s="43" t="s">
        <v>583</v>
      </c>
      <c r="H41" s="43" t="s">
        <v>582</v>
      </c>
      <c r="I41" s="43" t="s">
        <v>582</v>
      </c>
      <c r="J41" s="43" t="s">
        <v>579</v>
      </c>
      <c r="K41" s="43" t="s">
        <v>579</v>
      </c>
      <c r="L41" s="43" t="s">
        <v>579</v>
      </c>
      <c r="M41" s="43" t="s">
        <v>583</v>
      </c>
      <c r="N41" s="43" t="s">
        <v>583</v>
      </c>
      <c r="O41" s="43" t="s">
        <v>582</v>
      </c>
      <c r="P41" s="43" t="s">
        <v>582</v>
      </c>
      <c r="Q41" s="43" t="s">
        <v>582</v>
      </c>
      <c r="R41" s="43" t="s">
        <v>619</v>
      </c>
      <c r="S41" s="42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7"/>
    </row>
    <row r="42" spans="1:36" ht="15.75" thickBot="1" x14ac:dyDescent="0.3">
      <c r="A42" s="15">
        <v>432</v>
      </c>
      <c r="B42" s="43" t="s">
        <v>583</v>
      </c>
      <c r="C42" s="43" t="s">
        <v>579</v>
      </c>
      <c r="D42" s="43" t="s">
        <v>579</v>
      </c>
      <c r="E42" s="43" t="s">
        <v>579</v>
      </c>
      <c r="F42" s="43" t="s">
        <v>583</v>
      </c>
      <c r="G42" s="43" t="s">
        <v>583</v>
      </c>
      <c r="H42" s="43" t="s">
        <v>580</v>
      </c>
      <c r="I42" s="43" t="s">
        <v>581</v>
      </c>
      <c r="J42" s="43" t="s">
        <v>580</v>
      </c>
      <c r="K42" s="43" t="s">
        <v>579</v>
      </c>
      <c r="L42" s="43" t="s">
        <v>580</v>
      </c>
      <c r="M42" s="43" t="s">
        <v>581</v>
      </c>
      <c r="N42" s="43" t="s">
        <v>583</v>
      </c>
      <c r="O42" s="43" t="s">
        <v>583</v>
      </c>
      <c r="P42" s="43" t="s">
        <v>583</v>
      </c>
      <c r="Q42" s="43" t="s">
        <v>583</v>
      </c>
      <c r="R42" s="43" t="s">
        <v>616</v>
      </c>
      <c r="S42" s="42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5"/>
    </row>
    <row r="43" spans="1:36" ht="15.75" thickBot="1" x14ac:dyDescent="0.3">
      <c r="A43" s="15">
        <v>462</v>
      </c>
      <c r="B43" s="43" t="s">
        <v>583</v>
      </c>
      <c r="C43" s="43" t="s">
        <v>581</v>
      </c>
      <c r="D43" s="43" t="s">
        <v>581</v>
      </c>
      <c r="E43" s="43" t="s">
        <v>583</v>
      </c>
      <c r="F43" s="43" t="s">
        <v>579</v>
      </c>
      <c r="G43" s="43" t="s">
        <v>579</v>
      </c>
      <c r="H43" s="43" t="s">
        <v>579</v>
      </c>
      <c r="I43" s="43" t="s">
        <v>580</v>
      </c>
      <c r="J43" s="43" t="s">
        <v>578</v>
      </c>
      <c r="K43" s="43" t="s">
        <v>580</v>
      </c>
      <c r="L43" s="43" t="s">
        <v>578</v>
      </c>
      <c r="M43" s="43" t="s">
        <v>580</v>
      </c>
      <c r="N43" s="43" t="s">
        <v>582</v>
      </c>
      <c r="O43" s="43" t="s">
        <v>583</v>
      </c>
      <c r="P43" s="43" t="s">
        <v>579</v>
      </c>
      <c r="Q43" s="43" t="s">
        <v>583</v>
      </c>
      <c r="R43" s="43" t="s">
        <v>617</v>
      </c>
      <c r="S43" s="42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  <c r="AF43" s="46"/>
      <c r="AG43" s="46"/>
      <c r="AH43" s="46"/>
      <c r="AI43" s="46"/>
      <c r="AJ43" s="47"/>
    </row>
    <row r="44" spans="1:36" ht="15.75" thickBot="1" x14ac:dyDescent="0.3">
      <c r="A44" s="15">
        <v>491</v>
      </c>
      <c r="B44" s="43" t="s">
        <v>583</v>
      </c>
      <c r="C44" s="43" t="s">
        <v>583</v>
      </c>
      <c r="D44" s="43" t="s">
        <v>583</v>
      </c>
      <c r="E44" s="43" t="s">
        <v>583</v>
      </c>
      <c r="F44" s="43" t="s">
        <v>583</v>
      </c>
      <c r="G44" s="43" t="s">
        <v>583</v>
      </c>
      <c r="H44" s="43" t="s">
        <v>582</v>
      </c>
      <c r="I44" s="43" t="s">
        <v>582</v>
      </c>
      <c r="J44" s="43" t="s">
        <v>583</v>
      </c>
      <c r="K44" s="43" t="s">
        <v>583</v>
      </c>
      <c r="L44" s="43" t="s">
        <v>581</v>
      </c>
      <c r="M44" s="43" t="s">
        <v>583</v>
      </c>
      <c r="N44" s="43" t="s">
        <v>583</v>
      </c>
      <c r="O44" s="43" t="s">
        <v>583</v>
      </c>
      <c r="P44" s="43" t="s">
        <v>583</v>
      </c>
      <c r="Q44" s="43" t="s">
        <v>583</v>
      </c>
      <c r="R44" s="43" t="s">
        <v>619</v>
      </c>
      <c r="S44" s="42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5"/>
    </row>
    <row r="45" spans="1:36" ht="15.75" thickBot="1" x14ac:dyDescent="0.3">
      <c r="A45" s="15">
        <v>501</v>
      </c>
      <c r="B45" s="43" t="s">
        <v>583</v>
      </c>
      <c r="C45" s="43" t="s">
        <v>579</v>
      </c>
      <c r="D45" s="43" t="s">
        <v>582</v>
      </c>
      <c r="E45" s="43" t="s">
        <v>583</v>
      </c>
      <c r="F45" s="43" t="s">
        <v>582</v>
      </c>
      <c r="G45" s="43" t="s">
        <v>583</v>
      </c>
      <c r="H45" s="43" t="s">
        <v>579</v>
      </c>
      <c r="I45" s="43" t="s">
        <v>581</v>
      </c>
      <c r="J45" s="43" t="s">
        <v>581</v>
      </c>
      <c r="K45" s="43" t="s">
        <v>581</v>
      </c>
      <c r="L45" s="43" t="s">
        <v>580</v>
      </c>
      <c r="M45" s="43" t="s">
        <v>583</v>
      </c>
      <c r="N45" s="43" t="s">
        <v>583</v>
      </c>
      <c r="O45" s="43" t="s">
        <v>583</v>
      </c>
      <c r="P45" s="43" t="s">
        <v>582</v>
      </c>
      <c r="Q45" s="43" t="s">
        <v>582</v>
      </c>
      <c r="R45" s="43" t="s">
        <v>618</v>
      </c>
      <c r="S45" s="42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7"/>
    </row>
    <row r="46" spans="1:36" ht="15.75" thickBot="1" x14ac:dyDescent="0.3">
      <c r="A46" s="15">
        <v>511</v>
      </c>
      <c r="B46" s="43" t="s">
        <v>583</v>
      </c>
      <c r="C46" s="43" t="s">
        <v>580</v>
      </c>
      <c r="D46" s="43" t="s">
        <v>583</v>
      </c>
      <c r="E46" s="43" t="s">
        <v>583</v>
      </c>
      <c r="F46" s="43" t="s">
        <v>582</v>
      </c>
      <c r="G46" s="43" t="s">
        <v>580</v>
      </c>
      <c r="H46" s="43" t="s">
        <v>579</v>
      </c>
      <c r="I46" s="43" t="s">
        <v>580</v>
      </c>
      <c r="J46" s="43" t="s">
        <v>580</v>
      </c>
      <c r="K46" s="43" t="s">
        <v>580</v>
      </c>
      <c r="L46" s="43" t="s">
        <v>578</v>
      </c>
      <c r="M46" s="43" t="s">
        <v>580</v>
      </c>
      <c r="N46" s="43" t="s">
        <v>582</v>
      </c>
      <c r="O46" s="43" t="s">
        <v>579</v>
      </c>
      <c r="P46" s="43" t="s">
        <v>583</v>
      </c>
      <c r="Q46" s="43" t="s">
        <v>579</v>
      </c>
      <c r="R46" s="43" t="s">
        <v>616</v>
      </c>
      <c r="S46" s="42"/>
      <c r="T46" s="44"/>
      <c r="U46" s="44"/>
      <c r="V46" s="44"/>
      <c r="W46" s="44"/>
      <c r="X46" s="44"/>
      <c r="Y46" s="44"/>
      <c r="Z46" s="44"/>
      <c r="AA46" s="44"/>
      <c r="AB46" s="44"/>
      <c r="AC46" s="44"/>
      <c r="AD46" s="44"/>
      <c r="AE46" s="44"/>
      <c r="AF46" s="44"/>
      <c r="AG46" s="44"/>
      <c r="AH46" s="44"/>
      <c r="AI46" s="44"/>
      <c r="AJ46" s="45"/>
    </row>
    <row r="47" spans="1:36" ht="15.75" thickBot="1" x14ac:dyDescent="0.3">
      <c r="A47" s="15">
        <v>524</v>
      </c>
      <c r="B47" s="43" t="s">
        <v>583</v>
      </c>
      <c r="C47" s="43" t="s">
        <v>579</v>
      </c>
      <c r="D47" s="43" t="s">
        <v>582</v>
      </c>
      <c r="E47" s="43" t="s">
        <v>583</v>
      </c>
      <c r="F47" s="43" t="s">
        <v>582</v>
      </c>
      <c r="G47" s="43" t="s">
        <v>582</v>
      </c>
      <c r="H47" s="43" t="s">
        <v>579</v>
      </c>
      <c r="I47" s="43" t="s">
        <v>579</v>
      </c>
      <c r="J47" s="43" t="s">
        <v>581</v>
      </c>
      <c r="K47" s="43" t="s">
        <v>579</v>
      </c>
      <c r="L47" s="43" t="s">
        <v>580</v>
      </c>
      <c r="M47" s="43" t="s">
        <v>579</v>
      </c>
      <c r="N47" s="43" t="s">
        <v>583</v>
      </c>
      <c r="O47" s="43" t="s">
        <v>579</v>
      </c>
      <c r="P47" s="43" t="s">
        <v>582</v>
      </c>
      <c r="Q47" s="43" t="s">
        <v>579</v>
      </c>
      <c r="R47" s="43" t="s">
        <v>616</v>
      </c>
      <c r="S47" s="42"/>
      <c r="T47" s="46"/>
      <c r="U47" s="46"/>
      <c r="V47" s="46"/>
      <c r="W47" s="46"/>
      <c r="X47" s="46"/>
      <c r="Y47" s="46"/>
      <c r="Z47" s="46"/>
      <c r="AA47" s="46"/>
      <c r="AB47" s="46"/>
      <c r="AC47" s="46"/>
      <c r="AD47" s="46"/>
      <c r="AE47" s="46"/>
      <c r="AF47" s="46"/>
      <c r="AG47" s="46"/>
      <c r="AH47" s="46"/>
      <c r="AI47" s="46"/>
      <c r="AJ47" s="47"/>
    </row>
    <row r="48" spans="1:36" ht="15.75" thickBot="1" x14ac:dyDescent="0.3">
      <c r="A48" s="15">
        <v>536</v>
      </c>
      <c r="B48" s="43" t="s">
        <v>583</v>
      </c>
      <c r="C48" s="43" t="s">
        <v>582</v>
      </c>
      <c r="D48" s="43" t="s">
        <v>583</v>
      </c>
      <c r="E48" s="43" t="s">
        <v>583</v>
      </c>
      <c r="F48" s="43" t="s">
        <v>582</v>
      </c>
      <c r="G48" s="43" t="s">
        <v>583</v>
      </c>
      <c r="H48" s="43" t="s">
        <v>583</v>
      </c>
      <c r="I48" s="43" t="s">
        <v>580</v>
      </c>
      <c r="J48" s="43" t="s">
        <v>579</v>
      </c>
      <c r="K48" s="43" t="s">
        <v>579</v>
      </c>
      <c r="L48" s="43" t="s">
        <v>581</v>
      </c>
      <c r="M48" s="43" t="s">
        <v>579</v>
      </c>
      <c r="N48" s="43" t="s">
        <v>583</v>
      </c>
      <c r="O48" s="43" t="s">
        <v>583</v>
      </c>
      <c r="P48" s="43" t="s">
        <v>583</v>
      </c>
      <c r="Q48" s="43" t="s">
        <v>582</v>
      </c>
      <c r="R48" s="43" t="s">
        <v>618</v>
      </c>
      <c r="S48" s="42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G48" s="44"/>
      <c r="AH48" s="44"/>
      <c r="AI48" s="44"/>
      <c r="AJ48" s="45"/>
    </row>
    <row r="49" spans="1:36" ht="15.75" thickBot="1" x14ac:dyDescent="0.3">
      <c r="A49" s="15">
        <v>554</v>
      </c>
      <c r="B49" s="43" t="s">
        <v>583</v>
      </c>
      <c r="C49" s="43" t="s">
        <v>580</v>
      </c>
      <c r="D49" s="43" t="s">
        <v>581</v>
      </c>
      <c r="E49" s="43" t="s">
        <v>583</v>
      </c>
      <c r="F49" s="43" t="s">
        <v>579</v>
      </c>
      <c r="G49" s="43" t="s">
        <v>582</v>
      </c>
      <c r="H49" s="43" t="s">
        <v>583</v>
      </c>
      <c r="I49" s="43" t="s">
        <v>580</v>
      </c>
      <c r="J49" s="43" t="s">
        <v>578</v>
      </c>
      <c r="K49" s="43" t="s">
        <v>581</v>
      </c>
      <c r="L49" s="43" t="s">
        <v>578</v>
      </c>
      <c r="M49" s="43" t="s">
        <v>578</v>
      </c>
      <c r="N49" s="43" t="s">
        <v>582</v>
      </c>
      <c r="O49" s="43" t="s">
        <v>582</v>
      </c>
      <c r="P49" s="43" t="s">
        <v>582</v>
      </c>
      <c r="Q49" s="43" t="s">
        <v>580</v>
      </c>
      <c r="R49" s="43" t="s">
        <v>617</v>
      </c>
      <c r="S49" s="42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  <c r="AJ49" s="47"/>
    </row>
    <row r="50" spans="1:36" ht="15.75" thickBot="1" x14ac:dyDescent="0.3">
      <c r="A50" s="15">
        <v>555</v>
      </c>
      <c r="B50" s="43" t="s">
        <v>583</v>
      </c>
      <c r="C50" s="43" t="s">
        <v>580</v>
      </c>
      <c r="D50" s="43" t="s">
        <v>579</v>
      </c>
      <c r="E50" s="43" t="s">
        <v>583</v>
      </c>
      <c r="F50" s="43" t="s">
        <v>582</v>
      </c>
      <c r="G50" s="43" t="s">
        <v>579</v>
      </c>
      <c r="H50" s="43" t="s">
        <v>580</v>
      </c>
      <c r="I50" s="43" t="s">
        <v>580</v>
      </c>
      <c r="J50" s="43" t="s">
        <v>578</v>
      </c>
      <c r="K50" s="43" t="s">
        <v>580</v>
      </c>
      <c r="L50" s="43" t="s">
        <v>578</v>
      </c>
      <c r="M50" s="43" t="s">
        <v>578</v>
      </c>
      <c r="N50" s="43" t="s">
        <v>583</v>
      </c>
      <c r="O50" s="43" t="s">
        <v>579</v>
      </c>
      <c r="P50" s="43" t="s">
        <v>582</v>
      </c>
      <c r="Q50" s="43" t="s">
        <v>578</v>
      </c>
      <c r="R50" s="43" t="s">
        <v>617</v>
      </c>
      <c r="S50" s="42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5"/>
    </row>
    <row r="51" spans="1:36" ht="15.75" thickBot="1" x14ac:dyDescent="0.3">
      <c r="A51" s="15">
        <v>580</v>
      </c>
      <c r="B51" s="43" t="s">
        <v>583</v>
      </c>
      <c r="C51" s="43" t="s">
        <v>581</v>
      </c>
      <c r="D51" s="43" t="s">
        <v>583</v>
      </c>
      <c r="E51" s="43" t="s">
        <v>583</v>
      </c>
      <c r="F51" s="43" t="s">
        <v>583</v>
      </c>
      <c r="G51" s="43" t="s">
        <v>583</v>
      </c>
      <c r="H51" s="43" t="s">
        <v>583</v>
      </c>
      <c r="I51" s="43" t="s">
        <v>582</v>
      </c>
      <c r="J51" s="43" t="s">
        <v>582</v>
      </c>
      <c r="K51" s="43" t="s">
        <v>579</v>
      </c>
      <c r="L51" s="43" t="s">
        <v>580</v>
      </c>
      <c r="M51" s="43" t="s">
        <v>583</v>
      </c>
      <c r="N51" s="43" t="s">
        <v>583</v>
      </c>
      <c r="O51" s="43" t="s">
        <v>579</v>
      </c>
      <c r="P51" s="43" t="s">
        <v>583</v>
      </c>
      <c r="Q51" s="43" t="s">
        <v>579</v>
      </c>
      <c r="R51" s="43" t="s">
        <v>618</v>
      </c>
      <c r="S51" s="42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  <c r="AJ51" s="47"/>
    </row>
    <row r="52" spans="1:36" ht="15.75" thickBot="1" x14ac:dyDescent="0.3">
      <c r="A52" s="15">
        <v>610</v>
      </c>
      <c r="B52" s="43" t="s">
        <v>583</v>
      </c>
      <c r="C52" s="43" t="s">
        <v>581</v>
      </c>
      <c r="D52" s="43" t="s">
        <v>583</v>
      </c>
      <c r="E52" s="43" t="s">
        <v>583</v>
      </c>
      <c r="F52" s="43" t="s">
        <v>581</v>
      </c>
      <c r="G52" s="43" t="s">
        <v>583</v>
      </c>
      <c r="H52" s="43" t="s">
        <v>579</v>
      </c>
      <c r="I52" s="43" t="s">
        <v>580</v>
      </c>
      <c r="J52" s="43" t="s">
        <v>581</v>
      </c>
      <c r="K52" s="43" t="s">
        <v>580</v>
      </c>
      <c r="L52" s="43" t="s">
        <v>581</v>
      </c>
      <c r="M52" s="43" t="s">
        <v>580</v>
      </c>
      <c r="N52" s="43" t="s">
        <v>583</v>
      </c>
      <c r="O52" s="43" t="s">
        <v>582</v>
      </c>
      <c r="P52" s="43" t="s">
        <v>582</v>
      </c>
      <c r="Q52" s="43" t="s">
        <v>581</v>
      </c>
      <c r="R52" s="43" t="s">
        <v>618</v>
      </c>
      <c r="S52" s="42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44"/>
      <c r="AJ52" s="45"/>
    </row>
    <row r="53" spans="1:36" ht="15.75" thickBot="1" x14ac:dyDescent="0.3">
      <c r="A53" s="15">
        <v>612</v>
      </c>
      <c r="B53" s="43" t="s">
        <v>583</v>
      </c>
      <c r="C53" s="43" t="s">
        <v>581</v>
      </c>
      <c r="D53" s="43" t="s">
        <v>582</v>
      </c>
      <c r="E53" s="43" t="s">
        <v>583</v>
      </c>
      <c r="F53" s="43" t="s">
        <v>579</v>
      </c>
      <c r="G53" s="43" t="s">
        <v>579</v>
      </c>
      <c r="H53" s="43" t="s">
        <v>581</v>
      </c>
      <c r="I53" s="43" t="s">
        <v>580</v>
      </c>
      <c r="J53" s="43" t="s">
        <v>580</v>
      </c>
      <c r="K53" s="43" t="s">
        <v>581</v>
      </c>
      <c r="L53" s="43" t="s">
        <v>578</v>
      </c>
      <c r="M53" s="43" t="s">
        <v>580</v>
      </c>
      <c r="N53" s="43" t="s">
        <v>583</v>
      </c>
      <c r="O53" s="43" t="s">
        <v>583</v>
      </c>
      <c r="P53" s="43" t="s">
        <v>583</v>
      </c>
      <c r="Q53" s="43" t="s">
        <v>579</v>
      </c>
      <c r="R53" s="43" t="s">
        <v>616</v>
      </c>
      <c r="S53" s="42"/>
      <c r="T53" s="46"/>
      <c r="U53" s="46"/>
      <c r="V53" s="46"/>
      <c r="W53" s="46"/>
      <c r="X53" s="46"/>
      <c r="Y53" s="46"/>
      <c r="Z53" s="46"/>
      <c r="AA53" s="46"/>
      <c r="AB53" s="46"/>
      <c r="AC53" s="46"/>
      <c r="AD53" s="46"/>
      <c r="AE53" s="46"/>
      <c r="AF53" s="46"/>
      <c r="AG53" s="46"/>
      <c r="AH53" s="46"/>
      <c r="AI53" s="46"/>
      <c r="AJ53" s="47"/>
    </row>
    <row r="54" spans="1:36" ht="15.75" thickBot="1" x14ac:dyDescent="0.3">
      <c r="A54" s="15">
        <v>625</v>
      </c>
      <c r="B54" s="43" t="s">
        <v>583</v>
      </c>
      <c r="C54" s="43" t="s">
        <v>581</v>
      </c>
      <c r="D54" s="43" t="s">
        <v>579</v>
      </c>
      <c r="E54" s="43" t="s">
        <v>579</v>
      </c>
      <c r="F54" s="43" t="s">
        <v>582</v>
      </c>
      <c r="G54" s="43" t="s">
        <v>579</v>
      </c>
      <c r="H54" s="43" t="s">
        <v>581</v>
      </c>
      <c r="I54" s="43" t="s">
        <v>580</v>
      </c>
      <c r="J54" s="43" t="s">
        <v>578</v>
      </c>
      <c r="K54" s="43" t="s">
        <v>581</v>
      </c>
      <c r="L54" s="43" t="s">
        <v>578</v>
      </c>
      <c r="M54" s="43" t="s">
        <v>578</v>
      </c>
      <c r="N54" s="43" t="s">
        <v>579</v>
      </c>
      <c r="O54" s="43" t="s">
        <v>583</v>
      </c>
      <c r="P54" s="43" t="s">
        <v>583</v>
      </c>
      <c r="Q54" s="43" t="s">
        <v>579</v>
      </c>
      <c r="R54" s="43" t="s">
        <v>616</v>
      </c>
      <c r="S54" s="42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H54" s="44"/>
      <c r="AI54" s="44"/>
      <c r="AJ54" s="45"/>
    </row>
    <row r="55" spans="1:36" ht="15.75" thickBot="1" x14ac:dyDescent="0.3">
      <c r="A55" s="15">
        <v>638</v>
      </c>
      <c r="B55" s="43" t="s">
        <v>583</v>
      </c>
      <c r="C55" s="43" t="s">
        <v>583</v>
      </c>
      <c r="D55" s="43" t="s">
        <v>583</v>
      </c>
      <c r="E55" s="43" t="s">
        <v>583</v>
      </c>
      <c r="F55" s="43" t="s">
        <v>583</v>
      </c>
      <c r="G55" s="43" t="s">
        <v>583</v>
      </c>
      <c r="H55" s="43" t="s">
        <v>582</v>
      </c>
      <c r="I55" s="43" t="s">
        <v>582</v>
      </c>
      <c r="J55" s="43" t="s">
        <v>582</v>
      </c>
      <c r="K55" s="43" t="s">
        <v>582</v>
      </c>
      <c r="L55" s="43" t="s">
        <v>579</v>
      </c>
      <c r="M55" s="43" t="s">
        <v>583</v>
      </c>
      <c r="N55" s="43" t="s">
        <v>583</v>
      </c>
      <c r="O55" s="43" t="s">
        <v>583</v>
      </c>
      <c r="P55" s="43" t="s">
        <v>583</v>
      </c>
      <c r="Q55" s="43" t="s">
        <v>583</v>
      </c>
      <c r="R55" s="43" t="s">
        <v>618</v>
      </c>
      <c r="S55" s="42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6"/>
      <c r="AI55" s="46"/>
      <c r="AJ55" s="47"/>
    </row>
    <row r="56" spans="1:36" ht="15.75" thickBot="1" x14ac:dyDescent="0.3">
      <c r="A56" s="15">
        <v>643</v>
      </c>
      <c r="B56" s="43" t="s">
        <v>583</v>
      </c>
      <c r="C56" s="43" t="s">
        <v>583</v>
      </c>
      <c r="D56" s="43" t="s">
        <v>583</v>
      </c>
      <c r="E56" s="43" t="s">
        <v>579</v>
      </c>
      <c r="F56" s="43" t="s">
        <v>582</v>
      </c>
      <c r="G56" s="43" t="s">
        <v>583</v>
      </c>
      <c r="H56" s="43" t="s">
        <v>582</v>
      </c>
      <c r="I56" s="43" t="s">
        <v>582</v>
      </c>
      <c r="J56" s="43" t="s">
        <v>583</v>
      </c>
      <c r="K56" s="43" t="s">
        <v>583</v>
      </c>
      <c r="L56" s="43" t="s">
        <v>583</v>
      </c>
      <c r="M56" s="43" t="s">
        <v>583</v>
      </c>
      <c r="N56" s="43" t="s">
        <v>583</v>
      </c>
      <c r="O56" s="43" t="s">
        <v>583</v>
      </c>
      <c r="P56" s="43" t="s">
        <v>583</v>
      </c>
      <c r="Q56" s="43" t="s">
        <v>583</v>
      </c>
      <c r="R56" s="43" t="s">
        <v>619</v>
      </c>
      <c r="S56" s="42"/>
      <c r="T56" s="44"/>
      <c r="U56" s="44"/>
      <c r="V56" s="44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H56" s="44"/>
      <c r="AI56" s="44"/>
      <c r="AJ56" s="45"/>
    </row>
    <row r="57" spans="1:36" ht="15.75" thickBot="1" x14ac:dyDescent="0.3">
      <c r="A57" s="15">
        <v>644</v>
      </c>
      <c r="B57" s="43" t="s">
        <v>583</v>
      </c>
      <c r="C57" s="43" t="s">
        <v>583</v>
      </c>
      <c r="D57" s="43" t="s">
        <v>583</v>
      </c>
      <c r="E57" s="43" t="s">
        <v>583</v>
      </c>
      <c r="F57" s="43" t="s">
        <v>582</v>
      </c>
      <c r="G57" s="43" t="s">
        <v>582</v>
      </c>
      <c r="H57" s="43" t="s">
        <v>582</v>
      </c>
      <c r="I57" s="43" t="s">
        <v>582</v>
      </c>
      <c r="J57" s="43" t="s">
        <v>582</v>
      </c>
      <c r="K57" s="43" t="s">
        <v>583</v>
      </c>
      <c r="L57" s="43" t="s">
        <v>579</v>
      </c>
      <c r="M57" s="43" t="s">
        <v>579</v>
      </c>
      <c r="N57" s="43" t="s">
        <v>583</v>
      </c>
      <c r="O57" s="43" t="s">
        <v>583</v>
      </c>
      <c r="P57" s="43" t="s">
        <v>583</v>
      </c>
      <c r="Q57" s="43" t="s">
        <v>583</v>
      </c>
      <c r="R57" s="43" t="s">
        <v>619</v>
      </c>
      <c r="S57" s="42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7"/>
    </row>
    <row r="58" spans="1:36" ht="15.75" thickBot="1" x14ac:dyDescent="0.3">
      <c r="A58" s="15">
        <v>658</v>
      </c>
      <c r="B58" s="43" t="s">
        <v>583</v>
      </c>
      <c r="C58" s="43" t="s">
        <v>579</v>
      </c>
      <c r="D58" s="43" t="s">
        <v>582</v>
      </c>
      <c r="E58" s="43" t="s">
        <v>583</v>
      </c>
      <c r="F58" s="43" t="s">
        <v>579</v>
      </c>
      <c r="G58" s="43" t="s">
        <v>579</v>
      </c>
      <c r="H58" s="43" t="s">
        <v>582</v>
      </c>
      <c r="I58" s="43" t="s">
        <v>579</v>
      </c>
      <c r="J58" s="43" t="s">
        <v>579</v>
      </c>
      <c r="K58" s="43" t="s">
        <v>581</v>
      </c>
      <c r="L58" s="43" t="s">
        <v>579</v>
      </c>
      <c r="M58" s="43" t="s">
        <v>583</v>
      </c>
      <c r="N58" s="43" t="s">
        <v>583</v>
      </c>
      <c r="O58" s="43" t="s">
        <v>583</v>
      </c>
      <c r="P58" s="43" t="s">
        <v>582</v>
      </c>
      <c r="Q58" s="43" t="s">
        <v>579</v>
      </c>
      <c r="R58" s="43" t="s">
        <v>618</v>
      </c>
      <c r="S58" s="42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5"/>
    </row>
    <row r="59" spans="1:36" ht="15.75" thickBot="1" x14ac:dyDescent="0.3">
      <c r="A59" s="15">
        <v>676</v>
      </c>
      <c r="B59" s="43" t="s">
        <v>583</v>
      </c>
      <c r="C59" s="43" t="s">
        <v>580</v>
      </c>
      <c r="D59" s="43" t="s">
        <v>580</v>
      </c>
      <c r="E59" s="43" t="s">
        <v>583</v>
      </c>
      <c r="F59" s="43" t="s">
        <v>582</v>
      </c>
      <c r="G59" s="43" t="s">
        <v>583</v>
      </c>
      <c r="H59" s="43" t="s">
        <v>581</v>
      </c>
      <c r="I59" s="43" t="s">
        <v>581</v>
      </c>
      <c r="J59" s="43" t="s">
        <v>578</v>
      </c>
      <c r="K59" s="43" t="s">
        <v>581</v>
      </c>
      <c r="L59" s="43" t="s">
        <v>578</v>
      </c>
      <c r="M59" s="43" t="s">
        <v>579</v>
      </c>
      <c r="N59" s="43" t="s">
        <v>582</v>
      </c>
      <c r="O59" s="43" t="s">
        <v>583</v>
      </c>
      <c r="P59" s="43" t="s">
        <v>582</v>
      </c>
      <c r="Q59" s="43" t="s">
        <v>580</v>
      </c>
      <c r="R59" s="43" t="s">
        <v>616</v>
      </c>
      <c r="S59" s="42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7"/>
    </row>
    <row r="60" spans="1:36" ht="15.75" thickBot="1" x14ac:dyDescent="0.3">
      <c r="A60" s="15">
        <v>679</v>
      </c>
      <c r="B60" s="43" t="s">
        <v>583</v>
      </c>
      <c r="C60" s="43" t="s">
        <v>583</v>
      </c>
      <c r="D60" s="43" t="s">
        <v>582</v>
      </c>
      <c r="E60" s="43" t="s">
        <v>579</v>
      </c>
      <c r="F60" s="43" t="s">
        <v>582</v>
      </c>
      <c r="G60" s="43" t="s">
        <v>583</v>
      </c>
      <c r="H60" s="43" t="s">
        <v>582</v>
      </c>
      <c r="I60" s="43" t="s">
        <v>582</v>
      </c>
      <c r="J60" s="43" t="s">
        <v>582</v>
      </c>
      <c r="K60" s="43" t="s">
        <v>583</v>
      </c>
      <c r="L60" s="43" t="s">
        <v>583</v>
      </c>
      <c r="M60" s="43" t="s">
        <v>582</v>
      </c>
      <c r="N60" s="43" t="s">
        <v>583</v>
      </c>
      <c r="O60" s="43" t="s">
        <v>579</v>
      </c>
      <c r="P60" s="43" t="s">
        <v>582</v>
      </c>
      <c r="Q60" s="43" t="s">
        <v>583</v>
      </c>
      <c r="R60" s="43" t="s">
        <v>619</v>
      </c>
      <c r="S60" s="42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5"/>
    </row>
    <row r="61" spans="1:36" ht="15.75" thickBot="1" x14ac:dyDescent="0.3">
      <c r="A61" s="15">
        <v>701</v>
      </c>
      <c r="B61" s="43" t="s">
        <v>583</v>
      </c>
      <c r="C61" s="43" t="s">
        <v>579</v>
      </c>
      <c r="D61" s="43" t="s">
        <v>582</v>
      </c>
      <c r="E61" s="43" t="s">
        <v>583</v>
      </c>
      <c r="F61" s="43" t="s">
        <v>582</v>
      </c>
      <c r="G61" s="43" t="s">
        <v>583</v>
      </c>
      <c r="H61" s="43" t="s">
        <v>581</v>
      </c>
      <c r="I61" s="43" t="s">
        <v>580</v>
      </c>
      <c r="J61" s="43" t="s">
        <v>579</v>
      </c>
      <c r="K61" s="43" t="s">
        <v>581</v>
      </c>
      <c r="L61" s="43" t="s">
        <v>580</v>
      </c>
      <c r="M61" s="43" t="s">
        <v>580</v>
      </c>
      <c r="N61" s="43" t="s">
        <v>583</v>
      </c>
      <c r="O61" s="43" t="s">
        <v>583</v>
      </c>
      <c r="P61" s="43" t="s">
        <v>582</v>
      </c>
      <c r="Q61" s="43" t="s">
        <v>582</v>
      </c>
      <c r="R61" s="43" t="s">
        <v>618</v>
      </c>
      <c r="S61" s="42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7"/>
    </row>
    <row r="62" spans="1:36" ht="15.75" thickBot="1" x14ac:dyDescent="0.3">
      <c r="A62" s="15">
        <v>707</v>
      </c>
      <c r="B62" s="43" t="s">
        <v>583</v>
      </c>
      <c r="C62" s="43" t="s">
        <v>583</v>
      </c>
      <c r="D62" s="43" t="s">
        <v>582</v>
      </c>
      <c r="E62" s="43" t="s">
        <v>583</v>
      </c>
      <c r="F62" s="43" t="s">
        <v>582</v>
      </c>
      <c r="G62" s="43" t="s">
        <v>583</v>
      </c>
      <c r="H62" s="43" t="s">
        <v>582</v>
      </c>
      <c r="I62" s="43" t="s">
        <v>579</v>
      </c>
      <c r="J62" s="43" t="s">
        <v>580</v>
      </c>
      <c r="K62" s="43" t="s">
        <v>581</v>
      </c>
      <c r="L62" s="43" t="s">
        <v>579</v>
      </c>
      <c r="M62" s="43" t="s">
        <v>580</v>
      </c>
      <c r="N62" s="43" t="s">
        <v>583</v>
      </c>
      <c r="O62" s="43" t="s">
        <v>583</v>
      </c>
      <c r="P62" s="43" t="s">
        <v>582</v>
      </c>
      <c r="Q62" s="43" t="s">
        <v>582</v>
      </c>
      <c r="R62" s="43" t="s">
        <v>618</v>
      </c>
      <c r="S62" s="42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5"/>
    </row>
    <row r="63" spans="1:36" ht="15.75" thickBot="1" x14ac:dyDescent="0.3">
      <c r="A63" s="15">
        <v>713</v>
      </c>
      <c r="B63" s="43" t="s">
        <v>583</v>
      </c>
      <c r="C63" s="43" t="s">
        <v>579</v>
      </c>
      <c r="D63" s="43" t="s">
        <v>583</v>
      </c>
      <c r="E63" s="43" t="s">
        <v>583</v>
      </c>
      <c r="F63" s="43" t="s">
        <v>583</v>
      </c>
      <c r="G63" s="43" t="s">
        <v>583</v>
      </c>
      <c r="H63" s="43" t="s">
        <v>583</v>
      </c>
      <c r="I63" s="43" t="s">
        <v>582</v>
      </c>
      <c r="J63" s="43" t="s">
        <v>581</v>
      </c>
      <c r="K63" s="43" t="s">
        <v>581</v>
      </c>
      <c r="L63" s="43" t="s">
        <v>580</v>
      </c>
      <c r="M63" s="43" t="s">
        <v>579</v>
      </c>
      <c r="N63" s="43" t="s">
        <v>583</v>
      </c>
      <c r="O63" s="43" t="s">
        <v>583</v>
      </c>
      <c r="P63" s="43" t="s">
        <v>583</v>
      </c>
      <c r="Q63" s="43" t="s">
        <v>579</v>
      </c>
      <c r="R63" s="43" t="s">
        <v>618</v>
      </c>
      <c r="S63" s="42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6"/>
      <c r="AE63" s="46"/>
      <c r="AF63" s="46"/>
      <c r="AG63" s="46"/>
      <c r="AH63" s="46"/>
      <c r="AI63" s="46"/>
      <c r="AJ63" s="47"/>
    </row>
    <row r="64" spans="1:36" ht="15.75" thickBot="1" x14ac:dyDescent="0.3">
      <c r="A64" s="15">
        <v>723</v>
      </c>
      <c r="B64" s="15" t="s">
        <v>583</v>
      </c>
      <c r="C64" s="15" t="s">
        <v>583</v>
      </c>
      <c r="D64" s="15" t="s">
        <v>583</v>
      </c>
      <c r="E64" s="15" t="s">
        <v>583</v>
      </c>
      <c r="F64" s="15" t="s">
        <v>583</v>
      </c>
      <c r="G64" s="15" t="s">
        <v>583</v>
      </c>
      <c r="H64" s="15" t="s">
        <v>583</v>
      </c>
      <c r="I64" s="15" t="s">
        <v>582</v>
      </c>
      <c r="J64" s="15" t="s">
        <v>583</v>
      </c>
      <c r="K64" s="15" t="s">
        <v>582</v>
      </c>
      <c r="L64" s="15" t="s">
        <v>582</v>
      </c>
      <c r="M64" s="15" t="s">
        <v>583</v>
      </c>
      <c r="N64" s="15" t="s">
        <v>583</v>
      </c>
      <c r="O64" s="15" t="s">
        <v>583</v>
      </c>
      <c r="P64" s="15" t="s">
        <v>583</v>
      </c>
      <c r="Q64" s="15" t="s">
        <v>583</v>
      </c>
      <c r="R64" s="15" t="s">
        <v>619</v>
      </c>
      <c r="S64" s="42"/>
      <c r="T64" s="44"/>
      <c r="U64" s="44"/>
      <c r="V64" s="44"/>
      <c r="W64" s="44"/>
      <c r="X64" s="44"/>
      <c r="Y64" s="44"/>
      <c r="Z64" s="44"/>
      <c r="AA64" s="44"/>
      <c r="AB64" s="44"/>
      <c r="AC64" s="44"/>
      <c r="AD64" s="44"/>
      <c r="AE64" s="44"/>
      <c r="AF64" s="44"/>
      <c r="AG64" s="44"/>
      <c r="AH64" s="44"/>
      <c r="AI64" s="44"/>
      <c r="AJ64" s="45"/>
    </row>
    <row r="65" spans="1:36" ht="15.75" thickBot="1" x14ac:dyDescent="0.3">
      <c r="A65" s="15">
        <v>740</v>
      </c>
      <c r="B65" s="15" t="s">
        <v>583</v>
      </c>
      <c r="C65" s="15" t="s">
        <v>581</v>
      </c>
      <c r="D65" s="15" t="s">
        <v>583</v>
      </c>
      <c r="E65" s="15" t="s">
        <v>583</v>
      </c>
      <c r="F65" s="15" t="s">
        <v>583</v>
      </c>
      <c r="G65" s="15" t="s">
        <v>583</v>
      </c>
      <c r="H65" s="15" t="s">
        <v>579</v>
      </c>
      <c r="I65" s="15" t="s">
        <v>580</v>
      </c>
      <c r="J65" s="15" t="s">
        <v>581</v>
      </c>
      <c r="K65" s="15" t="s">
        <v>581</v>
      </c>
      <c r="L65" s="15" t="s">
        <v>580</v>
      </c>
      <c r="M65" s="15" t="s">
        <v>579</v>
      </c>
      <c r="N65" s="15" t="s">
        <v>583</v>
      </c>
      <c r="O65" s="15" t="s">
        <v>583</v>
      </c>
      <c r="P65" s="15" t="s">
        <v>582</v>
      </c>
      <c r="Q65" s="15" t="s">
        <v>583</v>
      </c>
      <c r="R65" s="15" t="s">
        <v>618</v>
      </c>
      <c r="S65" s="42"/>
      <c r="T65" s="46"/>
      <c r="U65" s="46"/>
      <c r="V65" s="46"/>
      <c r="W65" s="46"/>
      <c r="X65" s="46"/>
      <c r="Y65" s="46"/>
      <c r="Z65" s="46"/>
      <c r="AA65" s="46"/>
      <c r="AB65" s="46"/>
      <c r="AC65" s="46"/>
      <c r="AD65" s="46"/>
      <c r="AE65" s="46"/>
      <c r="AF65" s="46"/>
      <c r="AG65" s="46"/>
      <c r="AH65" s="46"/>
      <c r="AI65" s="46"/>
      <c r="AJ65" s="47"/>
    </row>
    <row r="66" spans="1:36" ht="15.75" thickBot="1" x14ac:dyDescent="0.3">
      <c r="A66" s="15">
        <v>754</v>
      </c>
      <c r="B66" s="15" t="s">
        <v>583</v>
      </c>
      <c r="C66" s="15" t="s">
        <v>581</v>
      </c>
      <c r="D66" s="15" t="s">
        <v>583</v>
      </c>
      <c r="E66" s="15" t="s">
        <v>583</v>
      </c>
      <c r="F66" s="15" t="s">
        <v>583</v>
      </c>
      <c r="G66" s="15" t="s">
        <v>583</v>
      </c>
      <c r="H66" s="15" t="s">
        <v>581</v>
      </c>
      <c r="I66" s="15" t="s">
        <v>582</v>
      </c>
      <c r="J66" s="15" t="s">
        <v>579</v>
      </c>
      <c r="K66" s="15" t="s">
        <v>579</v>
      </c>
      <c r="L66" s="15" t="s">
        <v>580</v>
      </c>
      <c r="M66" s="15" t="s">
        <v>583</v>
      </c>
      <c r="N66" s="15" t="s">
        <v>583</v>
      </c>
      <c r="O66" s="15" t="s">
        <v>582</v>
      </c>
      <c r="P66" s="15" t="s">
        <v>582</v>
      </c>
      <c r="Q66" s="15" t="s">
        <v>579</v>
      </c>
      <c r="R66" s="15" t="s">
        <v>618</v>
      </c>
      <c r="S66" s="42"/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4"/>
      <c r="AE66" s="44"/>
      <c r="AF66" s="44"/>
      <c r="AG66" s="44"/>
      <c r="AH66" s="44"/>
      <c r="AI66" s="44"/>
      <c r="AJ66" s="45"/>
    </row>
    <row r="67" spans="1:36" ht="15.75" thickBot="1" x14ac:dyDescent="0.3">
      <c r="A67" s="15">
        <v>763</v>
      </c>
      <c r="B67" s="15" t="s">
        <v>583</v>
      </c>
      <c r="C67" s="15" t="s">
        <v>579</v>
      </c>
      <c r="D67" s="15" t="s">
        <v>579</v>
      </c>
      <c r="E67" s="15" t="s">
        <v>583</v>
      </c>
      <c r="F67" s="15" t="s">
        <v>579</v>
      </c>
      <c r="G67" s="15" t="s">
        <v>583</v>
      </c>
      <c r="H67" s="15" t="s">
        <v>582</v>
      </c>
      <c r="I67" s="15" t="s">
        <v>581</v>
      </c>
      <c r="J67" s="15" t="s">
        <v>581</v>
      </c>
      <c r="K67" s="15" t="s">
        <v>581</v>
      </c>
      <c r="L67" s="15" t="s">
        <v>581</v>
      </c>
      <c r="M67" s="15" t="s">
        <v>582</v>
      </c>
      <c r="N67" s="15" t="s">
        <v>583</v>
      </c>
      <c r="O67" s="15" t="s">
        <v>582</v>
      </c>
      <c r="P67" s="15" t="s">
        <v>579</v>
      </c>
      <c r="Q67" s="15" t="s">
        <v>583</v>
      </c>
      <c r="R67" s="15" t="s">
        <v>616</v>
      </c>
      <c r="S67" s="42"/>
      <c r="T67" s="46"/>
      <c r="U67" s="46"/>
      <c r="V67" s="46"/>
      <c r="W67" s="46"/>
      <c r="X67" s="46"/>
      <c r="Y67" s="46"/>
      <c r="Z67" s="46"/>
      <c r="AA67" s="46"/>
      <c r="AB67" s="46"/>
      <c r="AC67" s="46"/>
      <c r="AD67" s="46"/>
      <c r="AE67" s="46"/>
      <c r="AF67" s="46"/>
      <c r="AG67" s="46"/>
      <c r="AH67" s="46"/>
      <c r="AI67" s="46"/>
      <c r="AJ67" s="47"/>
    </row>
    <row r="68" spans="1:36" ht="15.75" thickBot="1" x14ac:dyDescent="0.3">
      <c r="A68" s="15">
        <v>769</v>
      </c>
      <c r="B68" s="15" t="s">
        <v>583</v>
      </c>
      <c r="C68" s="15" t="s">
        <v>582</v>
      </c>
      <c r="D68" s="15" t="s">
        <v>582</v>
      </c>
      <c r="E68" s="15" t="s">
        <v>579</v>
      </c>
      <c r="F68" s="15" t="s">
        <v>583</v>
      </c>
      <c r="G68" s="15" t="s">
        <v>583</v>
      </c>
      <c r="H68" s="15" t="s">
        <v>583</v>
      </c>
      <c r="I68" s="15" t="s">
        <v>579</v>
      </c>
      <c r="J68" s="15" t="s">
        <v>583</v>
      </c>
      <c r="K68" s="15" t="s">
        <v>583</v>
      </c>
      <c r="L68" s="15" t="s">
        <v>579</v>
      </c>
      <c r="M68" s="15" t="s">
        <v>583</v>
      </c>
      <c r="N68" s="15" t="s">
        <v>583</v>
      </c>
      <c r="O68" s="15" t="s">
        <v>583</v>
      </c>
      <c r="P68" s="15" t="s">
        <v>583</v>
      </c>
      <c r="Q68" s="15" t="s">
        <v>583</v>
      </c>
      <c r="R68" s="15" t="s">
        <v>619</v>
      </c>
      <c r="S68" s="42"/>
      <c r="T68" s="44"/>
      <c r="U68" s="44"/>
      <c r="V68" s="44"/>
      <c r="W68" s="44"/>
      <c r="X68" s="44"/>
      <c r="Y68" s="44"/>
      <c r="Z68" s="44"/>
      <c r="AA68" s="44"/>
      <c r="AB68" s="44"/>
      <c r="AC68" s="44"/>
      <c r="AD68" s="44"/>
      <c r="AE68" s="44"/>
      <c r="AF68" s="44"/>
      <c r="AG68" s="44"/>
      <c r="AH68" s="44"/>
      <c r="AI68" s="44"/>
      <c r="AJ68" s="45"/>
    </row>
    <row r="69" spans="1:36" ht="15.75" thickBot="1" x14ac:dyDescent="0.3">
      <c r="A69" s="15">
        <v>770</v>
      </c>
      <c r="B69" s="15" t="s">
        <v>583</v>
      </c>
      <c r="C69" s="15" t="s">
        <v>583</v>
      </c>
      <c r="D69" s="15" t="s">
        <v>582</v>
      </c>
      <c r="E69" s="15" t="s">
        <v>583</v>
      </c>
      <c r="F69" s="15" t="s">
        <v>582</v>
      </c>
      <c r="G69" s="15" t="s">
        <v>583</v>
      </c>
      <c r="H69" s="15" t="s">
        <v>582</v>
      </c>
      <c r="I69" s="15" t="s">
        <v>582</v>
      </c>
      <c r="J69" s="15" t="s">
        <v>579</v>
      </c>
      <c r="K69" s="15" t="s">
        <v>582</v>
      </c>
      <c r="L69" s="15" t="s">
        <v>582</v>
      </c>
      <c r="M69" s="15" t="s">
        <v>583</v>
      </c>
      <c r="N69" s="15" t="s">
        <v>583</v>
      </c>
      <c r="O69" s="15" t="s">
        <v>583</v>
      </c>
      <c r="P69" s="15" t="s">
        <v>583</v>
      </c>
      <c r="Q69" s="15" t="s">
        <v>583</v>
      </c>
      <c r="R69" s="15" t="s">
        <v>619</v>
      </c>
      <c r="S69" s="42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7"/>
    </row>
    <row r="70" spans="1:36" ht="15.75" thickBot="1" x14ac:dyDescent="0.3">
      <c r="A70" s="15">
        <v>773</v>
      </c>
      <c r="B70" s="15" t="s">
        <v>583</v>
      </c>
      <c r="C70" s="15" t="s">
        <v>579</v>
      </c>
      <c r="D70" s="15" t="s">
        <v>583</v>
      </c>
      <c r="E70" s="15" t="s">
        <v>583</v>
      </c>
      <c r="F70" s="15" t="s">
        <v>582</v>
      </c>
      <c r="G70" s="15" t="s">
        <v>583</v>
      </c>
      <c r="H70" s="15" t="s">
        <v>581</v>
      </c>
      <c r="I70" s="15" t="s">
        <v>581</v>
      </c>
      <c r="J70" s="15" t="s">
        <v>581</v>
      </c>
      <c r="K70" s="15" t="s">
        <v>579</v>
      </c>
      <c r="L70" s="15" t="s">
        <v>578</v>
      </c>
      <c r="M70" s="15" t="s">
        <v>581</v>
      </c>
      <c r="N70" s="15" t="s">
        <v>582</v>
      </c>
      <c r="O70" s="15" t="s">
        <v>582</v>
      </c>
      <c r="P70" s="15" t="s">
        <v>582</v>
      </c>
      <c r="Q70" s="15" t="s">
        <v>582</v>
      </c>
      <c r="R70" s="15" t="s">
        <v>618</v>
      </c>
      <c r="S70" s="42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5"/>
    </row>
    <row r="71" spans="1:36" ht="15.75" thickBot="1" x14ac:dyDescent="0.3">
      <c r="A71" s="15">
        <v>783</v>
      </c>
      <c r="B71" s="15" t="s">
        <v>583</v>
      </c>
      <c r="C71" s="15" t="s">
        <v>581</v>
      </c>
      <c r="D71" s="15" t="s">
        <v>582</v>
      </c>
      <c r="E71" s="15" t="s">
        <v>579</v>
      </c>
      <c r="F71" s="15" t="s">
        <v>582</v>
      </c>
      <c r="G71" s="15" t="s">
        <v>582</v>
      </c>
      <c r="H71" s="15" t="s">
        <v>582</v>
      </c>
      <c r="I71" s="15" t="s">
        <v>580</v>
      </c>
      <c r="J71" s="15" t="s">
        <v>581</v>
      </c>
      <c r="K71" s="15" t="s">
        <v>581</v>
      </c>
      <c r="L71" s="15" t="s">
        <v>578</v>
      </c>
      <c r="M71" s="15" t="s">
        <v>581</v>
      </c>
      <c r="N71" s="15" t="s">
        <v>583</v>
      </c>
      <c r="O71" s="15" t="s">
        <v>583</v>
      </c>
      <c r="P71" s="15" t="s">
        <v>583</v>
      </c>
      <c r="Q71" s="15" t="s">
        <v>583</v>
      </c>
      <c r="R71" s="15" t="s">
        <v>618</v>
      </c>
      <c r="S71" s="42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7"/>
    </row>
    <row r="72" spans="1:36" ht="15.75" thickBot="1" x14ac:dyDescent="0.3">
      <c r="A72" s="15">
        <v>796</v>
      </c>
      <c r="B72" s="15" t="s">
        <v>583</v>
      </c>
      <c r="C72" s="15" t="s">
        <v>578</v>
      </c>
      <c r="D72" s="15" t="s">
        <v>581</v>
      </c>
      <c r="E72" s="15" t="s">
        <v>579</v>
      </c>
      <c r="F72" s="15" t="s">
        <v>579</v>
      </c>
      <c r="G72" s="15" t="s">
        <v>583</v>
      </c>
      <c r="H72" s="15" t="s">
        <v>581</v>
      </c>
      <c r="I72" s="15" t="s">
        <v>580</v>
      </c>
      <c r="J72" s="15" t="s">
        <v>578</v>
      </c>
      <c r="K72" s="15" t="s">
        <v>580</v>
      </c>
      <c r="L72" s="15" t="s">
        <v>578</v>
      </c>
      <c r="M72" s="15" t="s">
        <v>580</v>
      </c>
      <c r="N72" s="15" t="s">
        <v>583</v>
      </c>
      <c r="O72" s="15" t="s">
        <v>579</v>
      </c>
      <c r="P72" s="15" t="s">
        <v>582</v>
      </c>
      <c r="Q72" s="15" t="s">
        <v>581</v>
      </c>
      <c r="R72" s="15" t="s">
        <v>617</v>
      </c>
      <c r="S72" s="42"/>
      <c r="T72" s="44"/>
      <c r="U72" s="44"/>
      <c r="V72" s="44"/>
      <c r="W72" s="44"/>
      <c r="X72" s="44"/>
      <c r="Y72" s="44"/>
      <c r="Z72" s="44"/>
      <c r="AA72" s="44"/>
      <c r="AB72" s="44"/>
      <c r="AC72" s="44"/>
      <c r="AD72" s="44"/>
      <c r="AE72" s="44"/>
      <c r="AF72" s="44"/>
      <c r="AG72" s="44"/>
      <c r="AH72" s="44"/>
      <c r="AI72" s="44"/>
      <c r="AJ72" s="45"/>
    </row>
    <row r="73" spans="1:36" ht="15.75" thickBot="1" x14ac:dyDescent="0.3">
      <c r="A73" s="15">
        <v>807</v>
      </c>
      <c r="B73" s="15" t="s">
        <v>583</v>
      </c>
      <c r="C73" s="15" t="s">
        <v>583</v>
      </c>
      <c r="D73" s="15" t="s">
        <v>582</v>
      </c>
      <c r="E73" s="15" t="s">
        <v>583</v>
      </c>
      <c r="F73" s="15" t="s">
        <v>583</v>
      </c>
      <c r="G73" s="15" t="s">
        <v>583</v>
      </c>
      <c r="H73" s="15" t="s">
        <v>583</v>
      </c>
      <c r="I73" s="15" t="s">
        <v>579</v>
      </c>
      <c r="J73" s="15" t="s">
        <v>582</v>
      </c>
      <c r="K73" s="15" t="s">
        <v>582</v>
      </c>
      <c r="L73" s="15" t="s">
        <v>579</v>
      </c>
      <c r="M73" s="15" t="s">
        <v>583</v>
      </c>
      <c r="N73" s="15" t="s">
        <v>583</v>
      </c>
      <c r="O73" s="15" t="s">
        <v>583</v>
      </c>
      <c r="P73" s="15" t="s">
        <v>582</v>
      </c>
      <c r="Q73" s="15" t="s">
        <v>582</v>
      </c>
      <c r="R73" s="15" t="s">
        <v>618</v>
      </c>
      <c r="S73" s="42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6"/>
      <c r="AE73" s="46"/>
      <c r="AF73" s="46"/>
      <c r="AG73" s="46"/>
      <c r="AH73" s="46"/>
      <c r="AI73" s="46"/>
      <c r="AJ73" s="47"/>
    </row>
    <row r="74" spans="1:36" ht="15.75" thickBot="1" x14ac:dyDescent="0.3">
      <c r="A74" s="15">
        <v>812</v>
      </c>
      <c r="B74" s="15" t="s">
        <v>583</v>
      </c>
      <c r="C74" s="15" t="s">
        <v>581</v>
      </c>
      <c r="D74" s="15" t="s">
        <v>579</v>
      </c>
      <c r="E74" s="15" t="s">
        <v>583</v>
      </c>
      <c r="F74" s="15" t="s">
        <v>582</v>
      </c>
      <c r="G74" s="15" t="s">
        <v>582</v>
      </c>
      <c r="H74" s="15" t="s">
        <v>579</v>
      </c>
      <c r="I74" s="15" t="s">
        <v>581</v>
      </c>
      <c r="J74" s="15" t="s">
        <v>581</v>
      </c>
      <c r="K74" s="15" t="s">
        <v>579</v>
      </c>
      <c r="L74" s="15" t="s">
        <v>580</v>
      </c>
      <c r="M74" s="15" t="s">
        <v>580</v>
      </c>
      <c r="N74" s="15" t="s">
        <v>583</v>
      </c>
      <c r="O74" s="15" t="s">
        <v>582</v>
      </c>
      <c r="P74" s="15" t="s">
        <v>579</v>
      </c>
      <c r="Q74" s="15" t="s">
        <v>583</v>
      </c>
      <c r="R74" s="15" t="s">
        <v>618</v>
      </c>
      <c r="S74" s="42"/>
      <c r="T74" s="44"/>
      <c r="U74" s="44"/>
      <c r="V74" s="44"/>
      <c r="W74" s="44"/>
      <c r="X74" s="44"/>
      <c r="Y74" s="44"/>
      <c r="Z74" s="44"/>
      <c r="AA74" s="44"/>
      <c r="AB74" s="44"/>
      <c r="AC74" s="44"/>
      <c r="AD74" s="44"/>
      <c r="AE74" s="44"/>
      <c r="AF74" s="44"/>
      <c r="AG74" s="44"/>
      <c r="AH74" s="44"/>
      <c r="AI74" s="44"/>
      <c r="AJ74" s="45"/>
    </row>
    <row r="75" spans="1:36" ht="15.75" thickBot="1" x14ac:dyDescent="0.3">
      <c r="A75" s="15">
        <v>830</v>
      </c>
      <c r="B75" s="15" t="s">
        <v>583</v>
      </c>
      <c r="C75" s="15" t="s">
        <v>580</v>
      </c>
      <c r="D75" s="15" t="s">
        <v>582</v>
      </c>
      <c r="E75" s="15" t="s">
        <v>583</v>
      </c>
      <c r="F75" s="15" t="s">
        <v>582</v>
      </c>
      <c r="G75" s="15" t="s">
        <v>583</v>
      </c>
      <c r="H75" s="15" t="s">
        <v>580</v>
      </c>
      <c r="I75" s="15" t="s">
        <v>581</v>
      </c>
      <c r="J75" s="15" t="s">
        <v>580</v>
      </c>
      <c r="K75" s="15" t="s">
        <v>580</v>
      </c>
      <c r="L75" s="15" t="s">
        <v>578</v>
      </c>
      <c r="M75" s="15" t="s">
        <v>580</v>
      </c>
      <c r="N75" s="15" t="s">
        <v>582</v>
      </c>
      <c r="O75" s="15" t="s">
        <v>579</v>
      </c>
      <c r="P75" s="15" t="s">
        <v>582</v>
      </c>
      <c r="Q75" s="15" t="s">
        <v>581</v>
      </c>
      <c r="R75" s="15" t="s">
        <v>616</v>
      </c>
      <c r="S75" s="42"/>
      <c r="T75" s="46"/>
      <c r="U75" s="46"/>
      <c r="V75" s="46"/>
      <c r="W75" s="46"/>
      <c r="X75" s="46"/>
      <c r="Y75" s="46"/>
      <c r="Z75" s="46"/>
      <c r="AA75" s="46"/>
      <c r="AB75" s="46"/>
      <c r="AC75" s="46"/>
      <c r="AD75" s="46"/>
      <c r="AE75" s="46"/>
      <c r="AF75" s="46"/>
      <c r="AG75" s="46"/>
      <c r="AH75" s="46"/>
      <c r="AI75" s="46"/>
      <c r="AJ75" s="47"/>
    </row>
    <row r="76" spans="1:36" ht="15.75" thickBot="1" x14ac:dyDescent="0.3">
      <c r="A76" s="15">
        <v>831</v>
      </c>
      <c r="B76" s="15" t="s">
        <v>583</v>
      </c>
      <c r="C76" s="15" t="s">
        <v>581</v>
      </c>
      <c r="D76" s="15" t="s">
        <v>582</v>
      </c>
      <c r="E76" s="15" t="s">
        <v>583</v>
      </c>
      <c r="F76" s="15" t="s">
        <v>582</v>
      </c>
      <c r="G76" s="15" t="s">
        <v>583</v>
      </c>
      <c r="H76" s="15" t="s">
        <v>581</v>
      </c>
      <c r="I76" s="15" t="s">
        <v>581</v>
      </c>
      <c r="J76" s="15" t="s">
        <v>580</v>
      </c>
      <c r="K76" s="15" t="s">
        <v>579</v>
      </c>
      <c r="L76" s="15" t="s">
        <v>581</v>
      </c>
      <c r="M76" s="15" t="s">
        <v>581</v>
      </c>
      <c r="N76" s="15" t="s">
        <v>583</v>
      </c>
      <c r="O76" s="15" t="s">
        <v>582</v>
      </c>
      <c r="P76" s="15" t="s">
        <v>583</v>
      </c>
      <c r="Q76" s="15" t="s">
        <v>582</v>
      </c>
      <c r="R76" s="15" t="s">
        <v>618</v>
      </c>
      <c r="S76" s="42"/>
      <c r="T76" s="44"/>
      <c r="U76" s="44"/>
      <c r="V76" s="44"/>
      <c r="W76" s="44"/>
      <c r="X76" s="44"/>
      <c r="Y76" s="44"/>
      <c r="Z76" s="44"/>
      <c r="AA76" s="44"/>
      <c r="AB76" s="44"/>
      <c r="AC76" s="44"/>
      <c r="AD76" s="44"/>
      <c r="AE76" s="44"/>
      <c r="AF76" s="44"/>
      <c r="AG76" s="44"/>
      <c r="AH76" s="44"/>
      <c r="AI76" s="44"/>
      <c r="AJ76" s="45"/>
    </row>
    <row r="77" spans="1:36" ht="15.75" thickBot="1" x14ac:dyDescent="0.3">
      <c r="A77" s="15">
        <v>833</v>
      </c>
      <c r="B77" s="15" t="s">
        <v>579</v>
      </c>
      <c r="C77" s="15" t="s">
        <v>580</v>
      </c>
      <c r="D77" s="15" t="s">
        <v>579</v>
      </c>
      <c r="E77" s="15" t="s">
        <v>583</v>
      </c>
      <c r="F77" s="15" t="s">
        <v>582</v>
      </c>
      <c r="G77" s="15" t="s">
        <v>582</v>
      </c>
      <c r="H77" s="15" t="s">
        <v>579</v>
      </c>
      <c r="I77" s="15" t="s">
        <v>580</v>
      </c>
      <c r="J77" s="15" t="s">
        <v>581</v>
      </c>
      <c r="K77" s="15" t="s">
        <v>581</v>
      </c>
      <c r="L77" s="15" t="s">
        <v>580</v>
      </c>
      <c r="M77" s="15" t="s">
        <v>581</v>
      </c>
      <c r="N77" s="15" t="s">
        <v>583</v>
      </c>
      <c r="O77" s="15" t="s">
        <v>582</v>
      </c>
      <c r="P77" s="15" t="s">
        <v>582</v>
      </c>
      <c r="Q77" s="15" t="s">
        <v>582</v>
      </c>
      <c r="R77" s="15" t="s">
        <v>618</v>
      </c>
      <c r="S77" s="42"/>
      <c r="T77" s="46"/>
      <c r="U77" s="46"/>
      <c r="V77" s="46"/>
      <c r="W77" s="46"/>
      <c r="X77" s="46"/>
      <c r="Y77" s="46"/>
      <c r="Z77" s="46"/>
      <c r="AA77" s="46"/>
      <c r="AB77" s="46"/>
      <c r="AC77" s="46"/>
      <c r="AD77" s="46"/>
      <c r="AE77" s="46"/>
      <c r="AF77" s="46"/>
      <c r="AG77" s="46"/>
      <c r="AH77" s="46"/>
      <c r="AI77" s="46"/>
      <c r="AJ77" s="47"/>
    </row>
    <row r="78" spans="1:36" ht="15.75" thickBot="1" x14ac:dyDescent="0.3">
      <c r="A78" s="15">
        <v>841</v>
      </c>
      <c r="B78" s="15" t="s">
        <v>583</v>
      </c>
      <c r="C78" s="15" t="s">
        <v>583</v>
      </c>
      <c r="D78" s="15" t="s">
        <v>583</v>
      </c>
      <c r="E78" s="15" t="s">
        <v>583</v>
      </c>
      <c r="F78" s="15" t="s">
        <v>579</v>
      </c>
      <c r="G78" s="15" t="s">
        <v>583</v>
      </c>
      <c r="H78" s="15" t="s">
        <v>579</v>
      </c>
      <c r="I78" s="15" t="s">
        <v>582</v>
      </c>
      <c r="J78" s="15" t="s">
        <v>579</v>
      </c>
      <c r="K78" s="15" t="s">
        <v>581</v>
      </c>
      <c r="L78" s="15" t="s">
        <v>583</v>
      </c>
      <c r="M78" s="15" t="s">
        <v>583</v>
      </c>
      <c r="N78" s="15" t="s">
        <v>583</v>
      </c>
      <c r="O78" s="15" t="s">
        <v>583</v>
      </c>
      <c r="P78" s="15" t="s">
        <v>583</v>
      </c>
      <c r="Q78" s="15" t="s">
        <v>582</v>
      </c>
      <c r="R78" s="15" t="s">
        <v>619</v>
      </c>
      <c r="S78" s="42"/>
      <c r="T78" s="44"/>
      <c r="U78" s="44"/>
      <c r="V78" s="44"/>
      <c r="W78" s="44"/>
      <c r="X78" s="44"/>
      <c r="Y78" s="44"/>
      <c r="Z78" s="44"/>
      <c r="AA78" s="44"/>
      <c r="AB78" s="44"/>
      <c r="AC78" s="44"/>
      <c r="AD78" s="44"/>
      <c r="AE78" s="44"/>
      <c r="AF78" s="44"/>
      <c r="AG78" s="44"/>
      <c r="AH78" s="44"/>
      <c r="AI78" s="44"/>
      <c r="AJ78" s="45"/>
    </row>
    <row r="79" spans="1:36" ht="15.75" thickBot="1" x14ac:dyDescent="0.3">
      <c r="A79" s="15">
        <v>854</v>
      </c>
      <c r="B79" s="15" t="s">
        <v>583</v>
      </c>
      <c r="C79" s="15" t="s">
        <v>579</v>
      </c>
      <c r="D79" s="15" t="s">
        <v>580</v>
      </c>
      <c r="E79" s="15" t="s">
        <v>579</v>
      </c>
      <c r="F79" s="15" t="s">
        <v>582</v>
      </c>
      <c r="G79" s="15" t="s">
        <v>582</v>
      </c>
      <c r="H79" s="15" t="s">
        <v>578</v>
      </c>
      <c r="I79" s="15" t="s">
        <v>582</v>
      </c>
      <c r="J79" s="15" t="s">
        <v>581</v>
      </c>
      <c r="K79" s="15" t="s">
        <v>579</v>
      </c>
      <c r="L79" s="15" t="s">
        <v>581</v>
      </c>
      <c r="M79" s="15" t="s">
        <v>578</v>
      </c>
      <c r="N79" s="15" t="s">
        <v>582</v>
      </c>
      <c r="O79" s="15" t="s">
        <v>583</v>
      </c>
      <c r="P79" s="15" t="s">
        <v>582</v>
      </c>
      <c r="Q79" s="15" t="s">
        <v>579</v>
      </c>
      <c r="R79" s="15" t="s">
        <v>618</v>
      </c>
      <c r="S79" s="42"/>
      <c r="T79" s="46"/>
      <c r="U79" s="46"/>
      <c r="V79" s="46"/>
      <c r="W79" s="46"/>
      <c r="X79" s="46"/>
      <c r="Y79" s="46"/>
      <c r="Z79" s="46"/>
      <c r="AA79" s="46"/>
      <c r="AB79" s="46"/>
      <c r="AC79" s="46"/>
      <c r="AD79" s="46"/>
      <c r="AE79" s="46"/>
      <c r="AF79" s="46"/>
      <c r="AG79" s="46"/>
      <c r="AH79" s="46"/>
      <c r="AI79" s="46"/>
      <c r="AJ79" s="47"/>
    </row>
    <row r="80" spans="1:36" ht="15.75" thickBot="1" x14ac:dyDescent="0.3">
      <c r="A80" s="15">
        <v>855</v>
      </c>
      <c r="B80" s="15" t="s">
        <v>583</v>
      </c>
      <c r="C80" s="15" t="s">
        <v>582</v>
      </c>
      <c r="D80" s="15" t="s">
        <v>582</v>
      </c>
      <c r="E80" s="15" t="s">
        <v>583</v>
      </c>
      <c r="F80" s="15" t="s">
        <v>582</v>
      </c>
      <c r="G80" s="15" t="s">
        <v>583</v>
      </c>
      <c r="H80" s="15" t="s">
        <v>579</v>
      </c>
      <c r="I80" s="15" t="s">
        <v>582</v>
      </c>
      <c r="J80" s="15" t="s">
        <v>580</v>
      </c>
      <c r="K80" s="15" t="s">
        <v>582</v>
      </c>
      <c r="L80" s="15" t="s">
        <v>581</v>
      </c>
      <c r="M80" s="15" t="s">
        <v>580</v>
      </c>
      <c r="N80" s="15" t="s">
        <v>582</v>
      </c>
      <c r="O80" s="15" t="s">
        <v>582</v>
      </c>
      <c r="P80" s="15" t="s">
        <v>583</v>
      </c>
      <c r="Q80" s="15" t="s">
        <v>582</v>
      </c>
      <c r="R80" s="15" t="s">
        <v>618</v>
      </c>
      <c r="S80" s="42"/>
      <c r="T80" s="44"/>
      <c r="U80" s="44"/>
      <c r="V80" s="44"/>
      <c r="W80" s="44"/>
      <c r="X80" s="44"/>
      <c r="Y80" s="44"/>
      <c r="Z80" s="44"/>
      <c r="AA80" s="44"/>
      <c r="AB80" s="44"/>
      <c r="AC80" s="44"/>
      <c r="AD80" s="44"/>
      <c r="AE80" s="44"/>
      <c r="AF80" s="44"/>
      <c r="AG80" s="44"/>
      <c r="AH80" s="44"/>
      <c r="AI80" s="44"/>
      <c r="AJ80" s="45"/>
    </row>
    <row r="81" spans="1:36" ht="15.75" thickBot="1" x14ac:dyDescent="0.3">
      <c r="A81" s="15">
        <v>856</v>
      </c>
      <c r="B81" s="15" t="s">
        <v>583</v>
      </c>
      <c r="C81" s="15" t="s">
        <v>581</v>
      </c>
      <c r="D81" s="15" t="s">
        <v>583</v>
      </c>
      <c r="E81" s="15" t="s">
        <v>583</v>
      </c>
      <c r="F81" s="15" t="s">
        <v>582</v>
      </c>
      <c r="G81" s="15" t="s">
        <v>583</v>
      </c>
      <c r="H81" s="15" t="s">
        <v>579</v>
      </c>
      <c r="I81" s="15" t="s">
        <v>581</v>
      </c>
      <c r="J81" s="15" t="s">
        <v>579</v>
      </c>
      <c r="K81" s="15" t="s">
        <v>579</v>
      </c>
      <c r="L81" s="15" t="s">
        <v>581</v>
      </c>
      <c r="M81" s="15" t="s">
        <v>581</v>
      </c>
      <c r="N81" s="15" t="s">
        <v>583</v>
      </c>
      <c r="O81" s="15" t="s">
        <v>583</v>
      </c>
      <c r="P81" s="15" t="s">
        <v>583</v>
      </c>
      <c r="Q81" s="15" t="s">
        <v>580</v>
      </c>
      <c r="R81" s="15" t="s">
        <v>618</v>
      </c>
      <c r="S81" s="42"/>
      <c r="T81" s="46"/>
      <c r="U81" s="46"/>
      <c r="V81" s="46"/>
      <c r="W81" s="46"/>
      <c r="X81" s="46"/>
      <c r="Y81" s="46"/>
      <c r="Z81" s="46"/>
      <c r="AA81" s="46"/>
      <c r="AB81" s="46"/>
      <c r="AC81" s="46"/>
      <c r="AD81" s="46"/>
      <c r="AE81" s="46"/>
      <c r="AF81" s="46"/>
      <c r="AG81" s="46"/>
      <c r="AH81" s="46"/>
      <c r="AI81" s="46"/>
      <c r="AJ81" s="47"/>
    </row>
    <row r="82" spans="1:36" ht="15.75" thickBot="1" x14ac:dyDescent="0.3">
      <c r="A82" s="15">
        <v>863</v>
      </c>
      <c r="B82" s="15" t="s">
        <v>583</v>
      </c>
      <c r="C82" s="15" t="s">
        <v>583</v>
      </c>
      <c r="D82" s="15" t="s">
        <v>583</v>
      </c>
      <c r="E82" s="15" t="s">
        <v>579</v>
      </c>
      <c r="F82" s="15" t="s">
        <v>583</v>
      </c>
      <c r="G82" s="15" t="s">
        <v>583</v>
      </c>
      <c r="H82" s="15" t="s">
        <v>582</v>
      </c>
      <c r="I82" s="15" t="s">
        <v>582</v>
      </c>
      <c r="J82" s="15" t="s">
        <v>582</v>
      </c>
      <c r="K82" s="15" t="s">
        <v>582</v>
      </c>
      <c r="L82" s="15" t="s">
        <v>583</v>
      </c>
      <c r="M82" s="15" t="s">
        <v>583</v>
      </c>
      <c r="N82" s="15" t="s">
        <v>583</v>
      </c>
      <c r="O82" s="15" t="s">
        <v>583</v>
      </c>
      <c r="P82" s="15" t="s">
        <v>583</v>
      </c>
      <c r="Q82" s="15" t="s">
        <v>583</v>
      </c>
      <c r="R82" s="15" t="s">
        <v>619</v>
      </c>
      <c r="S82" s="42"/>
      <c r="T82" s="44"/>
      <c r="U82" s="44"/>
      <c r="V82" s="44"/>
      <c r="W82" s="44"/>
      <c r="X82" s="44"/>
      <c r="Y82" s="44"/>
      <c r="Z82" s="44"/>
      <c r="AA82" s="44"/>
      <c r="AB82" s="44"/>
      <c r="AC82" s="44"/>
      <c r="AD82" s="44"/>
      <c r="AE82" s="44"/>
      <c r="AF82" s="44"/>
      <c r="AG82" s="44"/>
      <c r="AH82" s="44"/>
      <c r="AI82" s="44"/>
      <c r="AJ82" s="45"/>
    </row>
    <row r="83" spans="1:36" ht="15.75" thickBot="1" x14ac:dyDescent="0.3">
      <c r="A83" s="15">
        <v>874</v>
      </c>
      <c r="B83" s="15" t="s">
        <v>583</v>
      </c>
      <c r="C83" s="15" t="s">
        <v>583</v>
      </c>
      <c r="D83" s="15" t="s">
        <v>582</v>
      </c>
      <c r="E83" s="15" t="s">
        <v>579</v>
      </c>
      <c r="F83" s="15" t="s">
        <v>582</v>
      </c>
      <c r="G83" s="15" t="s">
        <v>583</v>
      </c>
      <c r="H83" s="15" t="s">
        <v>581</v>
      </c>
      <c r="I83" s="15" t="s">
        <v>582</v>
      </c>
      <c r="J83" s="15" t="s">
        <v>581</v>
      </c>
      <c r="K83" s="15" t="s">
        <v>581</v>
      </c>
      <c r="L83" s="15" t="s">
        <v>582</v>
      </c>
      <c r="M83" s="15" t="s">
        <v>579</v>
      </c>
      <c r="N83" s="15" t="s">
        <v>583</v>
      </c>
      <c r="O83" s="15" t="s">
        <v>583</v>
      </c>
      <c r="P83" s="15" t="s">
        <v>582</v>
      </c>
      <c r="Q83" s="15" t="s">
        <v>582</v>
      </c>
      <c r="R83" s="15" t="s">
        <v>618</v>
      </c>
      <c r="S83" s="42"/>
      <c r="T83" s="46"/>
      <c r="U83" s="46"/>
      <c r="V83" s="46"/>
      <c r="W83" s="46"/>
      <c r="X83" s="46"/>
      <c r="Y83" s="46"/>
      <c r="Z83" s="46"/>
      <c r="AA83" s="46"/>
      <c r="AB83" s="46"/>
      <c r="AC83" s="46"/>
      <c r="AD83" s="46"/>
      <c r="AE83" s="46"/>
      <c r="AF83" s="46"/>
      <c r="AG83" s="46"/>
      <c r="AH83" s="46"/>
      <c r="AI83" s="46"/>
      <c r="AJ83" s="47"/>
    </row>
    <row r="84" spans="1:36" ht="15.75" thickBot="1" x14ac:dyDescent="0.3">
      <c r="A84" s="15">
        <v>879</v>
      </c>
      <c r="B84" s="15" t="s">
        <v>583</v>
      </c>
      <c r="C84" s="15" t="s">
        <v>582</v>
      </c>
      <c r="D84" s="15" t="s">
        <v>583</v>
      </c>
      <c r="E84" s="15" t="s">
        <v>579</v>
      </c>
      <c r="F84" s="15" t="s">
        <v>579</v>
      </c>
      <c r="G84" s="15" t="s">
        <v>583</v>
      </c>
      <c r="H84" s="15" t="s">
        <v>579</v>
      </c>
      <c r="I84" s="15" t="s">
        <v>582</v>
      </c>
      <c r="J84" s="15" t="s">
        <v>579</v>
      </c>
      <c r="K84" s="15" t="s">
        <v>582</v>
      </c>
      <c r="L84" s="15" t="s">
        <v>581</v>
      </c>
      <c r="M84" s="15" t="s">
        <v>583</v>
      </c>
      <c r="N84" s="15" t="s">
        <v>583</v>
      </c>
      <c r="O84" s="15" t="s">
        <v>582</v>
      </c>
      <c r="P84" s="15" t="s">
        <v>583</v>
      </c>
      <c r="Q84" s="15" t="s">
        <v>582</v>
      </c>
      <c r="R84" s="15" t="s">
        <v>619</v>
      </c>
      <c r="S84" s="42"/>
      <c r="T84" s="44"/>
      <c r="U84" s="44"/>
      <c r="V84" s="44"/>
      <c r="W84" s="44"/>
      <c r="X84" s="44"/>
      <c r="Y84" s="44"/>
      <c r="Z84" s="44"/>
      <c r="AA84" s="44"/>
      <c r="AB84" s="44"/>
      <c r="AC84" s="44"/>
      <c r="AD84" s="44"/>
      <c r="AE84" s="44"/>
      <c r="AF84" s="44"/>
      <c r="AG84" s="44"/>
      <c r="AH84" s="44"/>
      <c r="AI84" s="44"/>
      <c r="AJ84" s="45"/>
    </row>
    <row r="85" spans="1:36" ht="15.75" thickBot="1" x14ac:dyDescent="0.3">
      <c r="A85" s="15">
        <v>924</v>
      </c>
      <c r="B85" s="15" t="s">
        <v>583</v>
      </c>
      <c r="C85" s="15" t="s">
        <v>579</v>
      </c>
      <c r="D85" s="15" t="s">
        <v>581</v>
      </c>
      <c r="E85" s="15" t="s">
        <v>579</v>
      </c>
      <c r="F85" s="15" t="s">
        <v>583</v>
      </c>
      <c r="G85" s="15" t="s">
        <v>583</v>
      </c>
      <c r="H85" s="15" t="s">
        <v>583</v>
      </c>
      <c r="I85" s="15" t="s">
        <v>579</v>
      </c>
      <c r="J85" s="15" t="s">
        <v>581</v>
      </c>
      <c r="K85" s="15" t="s">
        <v>582</v>
      </c>
      <c r="L85" s="15" t="s">
        <v>581</v>
      </c>
      <c r="M85" s="15" t="s">
        <v>583</v>
      </c>
      <c r="N85" s="15" t="s">
        <v>583</v>
      </c>
      <c r="O85" s="15" t="s">
        <v>582</v>
      </c>
      <c r="P85" s="15" t="s">
        <v>582</v>
      </c>
      <c r="Q85" s="15" t="s">
        <v>582</v>
      </c>
      <c r="R85" s="15" t="s">
        <v>619</v>
      </c>
      <c r="S85" s="42"/>
      <c r="T85" s="46"/>
      <c r="U85" s="46"/>
      <c r="V85" s="46"/>
      <c r="W85" s="46"/>
      <c r="X85" s="46"/>
      <c r="Y85" s="46"/>
      <c r="Z85" s="46"/>
      <c r="AA85" s="46"/>
      <c r="AB85" s="46"/>
      <c r="AC85" s="46"/>
      <c r="AD85" s="46"/>
      <c r="AE85" s="46"/>
      <c r="AF85" s="46"/>
      <c r="AG85" s="46"/>
      <c r="AH85" s="46"/>
      <c r="AI85" s="46"/>
      <c r="AJ85" s="47"/>
    </row>
    <row r="86" spans="1:36" ht="15.75" thickBot="1" x14ac:dyDescent="0.3">
      <c r="A86" s="15">
        <v>942</v>
      </c>
      <c r="B86" s="15" t="s">
        <v>583</v>
      </c>
      <c r="C86" s="15" t="s">
        <v>581</v>
      </c>
      <c r="D86" s="15" t="s">
        <v>582</v>
      </c>
      <c r="E86" s="15" t="s">
        <v>583</v>
      </c>
      <c r="F86" s="15" t="s">
        <v>582</v>
      </c>
      <c r="G86" s="15" t="s">
        <v>579</v>
      </c>
      <c r="H86" s="15" t="s">
        <v>582</v>
      </c>
      <c r="I86" s="15" t="s">
        <v>580</v>
      </c>
      <c r="J86" s="15" t="s">
        <v>581</v>
      </c>
      <c r="K86" s="15" t="s">
        <v>581</v>
      </c>
      <c r="L86" s="15" t="s">
        <v>578</v>
      </c>
      <c r="M86" s="15" t="s">
        <v>580</v>
      </c>
      <c r="N86" s="15" t="s">
        <v>582</v>
      </c>
      <c r="O86" s="15" t="s">
        <v>583</v>
      </c>
      <c r="P86" s="15" t="s">
        <v>582</v>
      </c>
      <c r="Q86" s="15" t="s">
        <v>583</v>
      </c>
      <c r="R86" s="15" t="s">
        <v>618</v>
      </c>
      <c r="S86" s="42"/>
      <c r="T86" s="44"/>
      <c r="U86" s="44"/>
      <c r="V86" s="44"/>
      <c r="W86" s="44"/>
      <c r="X86" s="44"/>
      <c r="Y86" s="44"/>
      <c r="Z86" s="44"/>
      <c r="AA86" s="44"/>
      <c r="AB86" s="44"/>
      <c r="AC86" s="44"/>
      <c r="AD86" s="44"/>
      <c r="AE86" s="44"/>
      <c r="AF86" s="44"/>
      <c r="AG86" s="44"/>
      <c r="AH86" s="44"/>
      <c r="AI86" s="44"/>
      <c r="AJ86" s="45"/>
    </row>
    <row r="87" spans="1:36" ht="15.75" thickBot="1" x14ac:dyDescent="0.3">
      <c r="A87" s="15">
        <v>950</v>
      </c>
      <c r="B87" s="15" t="s">
        <v>583</v>
      </c>
      <c r="C87" s="15" t="s">
        <v>581</v>
      </c>
      <c r="D87" s="15" t="s">
        <v>583</v>
      </c>
      <c r="E87" s="15" t="s">
        <v>583</v>
      </c>
      <c r="F87" s="15" t="s">
        <v>579</v>
      </c>
      <c r="G87" s="15" t="s">
        <v>579</v>
      </c>
      <c r="H87" s="15" t="s">
        <v>581</v>
      </c>
      <c r="I87" s="15" t="s">
        <v>580</v>
      </c>
      <c r="J87" s="15" t="s">
        <v>580</v>
      </c>
      <c r="K87" s="15" t="s">
        <v>581</v>
      </c>
      <c r="L87" s="15" t="s">
        <v>580</v>
      </c>
      <c r="M87" s="15" t="s">
        <v>580</v>
      </c>
      <c r="N87" s="15" t="s">
        <v>582</v>
      </c>
      <c r="O87" s="15" t="s">
        <v>581</v>
      </c>
      <c r="P87" s="15" t="s">
        <v>583</v>
      </c>
      <c r="Q87" s="15" t="s">
        <v>579</v>
      </c>
      <c r="R87" s="15" t="s">
        <v>616</v>
      </c>
      <c r="S87" s="42"/>
      <c r="T87" s="46"/>
      <c r="U87" s="46"/>
      <c r="V87" s="46"/>
      <c r="W87" s="46"/>
      <c r="X87" s="46"/>
      <c r="Y87" s="46"/>
      <c r="Z87" s="46"/>
      <c r="AA87" s="46"/>
      <c r="AB87" s="46"/>
      <c r="AC87" s="46"/>
      <c r="AD87" s="46"/>
      <c r="AE87" s="46"/>
      <c r="AF87" s="46"/>
      <c r="AG87" s="46"/>
      <c r="AH87" s="46"/>
      <c r="AI87" s="46"/>
      <c r="AJ87" s="47"/>
    </row>
    <row r="88" spans="1:36" ht="15.75" thickBot="1" x14ac:dyDescent="0.3">
      <c r="A88" s="15">
        <v>972</v>
      </c>
      <c r="B88" s="15" t="s">
        <v>582</v>
      </c>
      <c r="C88" s="15" t="s">
        <v>690</v>
      </c>
      <c r="D88" s="15" t="s">
        <v>579</v>
      </c>
      <c r="E88" s="15" t="s">
        <v>583</v>
      </c>
      <c r="F88" s="15" t="s">
        <v>579</v>
      </c>
      <c r="G88" s="15" t="s">
        <v>580</v>
      </c>
      <c r="H88" s="15" t="s">
        <v>580</v>
      </c>
      <c r="I88" s="15" t="s">
        <v>578</v>
      </c>
      <c r="J88" s="15" t="s">
        <v>690</v>
      </c>
      <c r="K88" s="15" t="s">
        <v>578</v>
      </c>
      <c r="L88" s="15" t="s">
        <v>578</v>
      </c>
      <c r="M88" s="15" t="s">
        <v>578</v>
      </c>
      <c r="N88" s="15" t="s">
        <v>582</v>
      </c>
      <c r="O88" s="15" t="s">
        <v>581</v>
      </c>
      <c r="P88" s="15" t="s">
        <v>579</v>
      </c>
      <c r="Q88" s="15" t="s">
        <v>580</v>
      </c>
      <c r="R88" s="15" t="s">
        <v>617</v>
      </c>
      <c r="S88" s="42"/>
      <c r="T88" s="44"/>
      <c r="U88" s="44"/>
      <c r="V88" s="44"/>
      <c r="W88" s="44"/>
      <c r="X88" s="44"/>
      <c r="Y88" s="44"/>
      <c r="Z88" s="44"/>
      <c r="AA88" s="44"/>
      <c r="AB88" s="44"/>
      <c r="AC88" s="44"/>
      <c r="AD88" s="44"/>
      <c r="AE88" s="44"/>
      <c r="AF88" s="44"/>
      <c r="AG88" s="44"/>
      <c r="AH88" s="44"/>
      <c r="AI88" s="44"/>
      <c r="AJ88" s="45"/>
    </row>
    <row r="89" spans="1:36" ht="15.75" thickBot="1" x14ac:dyDescent="0.3">
      <c r="A89" s="15">
        <v>982</v>
      </c>
      <c r="B89" s="15" t="s">
        <v>583</v>
      </c>
      <c r="C89" s="15" t="s">
        <v>579</v>
      </c>
      <c r="D89" s="15" t="s">
        <v>582</v>
      </c>
      <c r="E89" s="15" t="s">
        <v>583</v>
      </c>
      <c r="F89" s="15" t="s">
        <v>579</v>
      </c>
      <c r="G89" s="15" t="s">
        <v>582</v>
      </c>
      <c r="H89" s="15" t="s">
        <v>583</v>
      </c>
      <c r="I89" s="15" t="s">
        <v>580</v>
      </c>
      <c r="J89" s="15" t="s">
        <v>578</v>
      </c>
      <c r="K89" s="15" t="s">
        <v>580</v>
      </c>
      <c r="L89" s="15" t="s">
        <v>580</v>
      </c>
      <c r="M89" s="15" t="s">
        <v>581</v>
      </c>
      <c r="N89" s="15" t="s">
        <v>583</v>
      </c>
      <c r="O89" s="15" t="s">
        <v>579</v>
      </c>
      <c r="P89" s="15" t="s">
        <v>583</v>
      </c>
      <c r="Q89" s="15" t="s">
        <v>583</v>
      </c>
      <c r="R89" s="15" t="s">
        <v>616</v>
      </c>
      <c r="S89" s="42"/>
      <c r="T89" s="46"/>
      <c r="U89" s="46"/>
      <c r="V89" s="46"/>
      <c r="W89" s="46"/>
      <c r="X89" s="46"/>
      <c r="Y89" s="46"/>
      <c r="Z89" s="46"/>
      <c r="AA89" s="46"/>
      <c r="AB89" s="46"/>
      <c r="AC89" s="46"/>
      <c r="AD89" s="46"/>
      <c r="AE89" s="46"/>
      <c r="AF89" s="46"/>
      <c r="AG89" s="46"/>
      <c r="AH89" s="46"/>
      <c r="AI89" s="46"/>
      <c r="AJ89" s="47"/>
    </row>
  </sheetData>
  <autoFilter ref="A1:R89"/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26"/>
  <sheetViews>
    <sheetView workbookViewId="0">
      <selection activeCell="B1" sqref="B1:Q126"/>
    </sheetView>
  </sheetViews>
  <sheetFormatPr defaultRowHeight="15" x14ac:dyDescent="0.25"/>
  <cols>
    <col min="18" max="18" width="12.7109375" bestFit="1" customWidth="1"/>
  </cols>
  <sheetData>
    <row r="1" spans="2:17" x14ac:dyDescent="0.25">
      <c r="B1" t="s">
        <v>550</v>
      </c>
      <c r="C1" t="s">
        <v>556</v>
      </c>
      <c r="D1" t="s">
        <v>554</v>
      </c>
      <c r="E1" t="s">
        <v>561</v>
      </c>
      <c r="F1" t="s">
        <v>563</v>
      </c>
      <c r="G1" t="s">
        <v>564</v>
      </c>
      <c r="H1" t="s">
        <v>565</v>
      </c>
      <c r="I1" t="s">
        <v>566</v>
      </c>
      <c r="J1" t="s">
        <v>569</v>
      </c>
      <c r="K1" t="s">
        <v>570</v>
      </c>
      <c r="L1" t="s">
        <v>571</v>
      </c>
      <c r="M1" t="s">
        <v>572</v>
      </c>
      <c r="N1" t="s">
        <v>573</v>
      </c>
      <c r="O1" t="s">
        <v>575</v>
      </c>
      <c r="P1" t="s">
        <v>576</v>
      </c>
      <c r="Q1" t="s">
        <v>691</v>
      </c>
    </row>
    <row r="2" spans="2:17" x14ac:dyDescent="0.25">
      <c r="B2">
        <v>4</v>
      </c>
      <c r="C2">
        <v>3.5</v>
      </c>
      <c r="D2">
        <v>3</v>
      </c>
      <c r="E2">
        <v>3.5</v>
      </c>
      <c r="F2">
        <v>3</v>
      </c>
      <c r="G2">
        <v>4</v>
      </c>
      <c r="H2">
        <v>3</v>
      </c>
      <c r="I2">
        <v>4</v>
      </c>
      <c r="J2">
        <v>1</v>
      </c>
      <c r="K2">
        <v>4</v>
      </c>
      <c r="L2">
        <v>3.5</v>
      </c>
      <c r="M2">
        <v>3.5</v>
      </c>
      <c r="N2">
        <v>3</v>
      </c>
      <c r="O2">
        <v>3.5</v>
      </c>
      <c r="P2">
        <v>4</v>
      </c>
      <c r="Q2" t="s">
        <v>619</v>
      </c>
    </row>
    <row r="3" spans="2:17" x14ac:dyDescent="0.25">
      <c r="B3">
        <v>4</v>
      </c>
      <c r="C3">
        <v>3.5</v>
      </c>
      <c r="D3">
        <v>4</v>
      </c>
      <c r="E3">
        <v>3.5</v>
      </c>
      <c r="F3">
        <v>4</v>
      </c>
      <c r="G3">
        <v>4</v>
      </c>
      <c r="H3">
        <v>4</v>
      </c>
      <c r="I3">
        <v>3.5</v>
      </c>
      <c r="J3">
        <v>4</v>
      </c>
      <c r="K3">
        <v>4</v>
      </c>
      <c r="L3">
        <v>4</v>
      </c>
      <c r="M3">
        <v>4</v>
      </c>
      <c r="N3">
        <v>3</v>
      </c>
      <c r="O3">
        <v>4</v>
      </c>
      <c r="P3">
        <v>4</v>
      </c>
      <c r="Q3" t="s">
        <v>619</v>
      </c>
    </row>
    <row r="4" spans="2:17" x14ac:dyDescent="0.25">
      <c r="B4">
        <v>4</v>
      </c>
      <c r="C4">
        <v>3.5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3.5</v>
      </c>
      <c r="M4">
        <v>4</v>
      </c>
      <c r="N4">
        <v>4</v>
      </c>
      <c r="O4">
        <v>4</v>
      </c>
      <c r="P4">
        <v>4</v>
      </c>
      <c r="Q4" t="s">
        <v>619</v>
      </c>
    </row>
    <row r="5" spans="2:17" x14ac:dyDescent="0.25">
      <c r="B5">
        <v>4</v>
      </c>
      <c r="C5">
        <v>2.5</v>
      </c>
      <c r="D5">
        <v>3.5</v>
      </c>
      <c r="E5">
        <v>4</v>
      </c>
      <c r="F5">
        <v>2.5</v>
      </c>
      <c r="G5">
        <v>4</v>
      </c>
      <c r="H5">
        <v>3.5</v>
      </c>
      <c r="I5">
        <v>3</v>
      </c>
      <c r="J5">
        <v>2.5</v>
      </c>
      <c r="K5">
        <v>2.5</v>
      </c>
      <c r="L5">
        <v>4</v>
      </c>
      <c r="M5">
        <v>4</v>
      </c>
      <c r="N5">
        <v>2.5</v>
      </c>
      <c r="O5">
        <v>4</v>
      </c>
      <c r="P5">
        <v>2</v>
      </c>
      <c r="Q5" t="s">
        <v>618</v>
      </c>
    </row>
    <row r="6" spans="2:17" x14ac:dyDescent="0.25">
      <c r="B6">
        <v>4</v>
      </c>
      <c r="C6">
        <v>3</v>
      </c>
      <c r="D6">
        <v>3</v>
      </c>
      <c r="E6">
        <v>3.5</v>
      </c>
      <c r="F6">
        <v>3</v>
      </c>
      <c r="G6">
        <v>4</v>
      </c>
      <c r="H6">
        <v>4</v>
      </c>
      <c r="I6">
        <v>3</v>
      </c>
      <c r="J6">
        <v>4</v>
      </c>
      <c r="K6">
        <v>4</v>
      </c>
      <c r="L6">
        <v>4</v>
      </c>
      <c r="M6">
        <v>4</v>
      </c>
      <c r="N6">
        <v>2.5</v>
      </c>
      <c r="O6">
        <v>3.5</v>
      </c>
      <c r="P6">
        <v>2.5</v>
      </c>
      <c r="Q6" t="s">
        <v>619</v>
      </c>
    </row>
    <row r="7" spans="2:17" x14ac:dyDescent="0.25">
      <c r="B7">
        <v>4</v>
      </c>
      <c r="C7">
        <v>3.5</v>
      </c>
      <c r="D7">
        <v>3.5</v>
      </c>
      <c r="E7">
        <v>4</v>
      </c>
      <c r="F7">
        <v>3.5</v>
      </c>
      <c r="G7">
        <v>4</v>
      </c>
      <c r="H7">
        <v>3.5</v>
      </c>
      <c r="I7">
        <v>3.5</v>
      </c>
      <c r="J7">
        <v>3</v>
      </c>
      <c r="K7">
        <v>3.5</v>
      </c>
      <c r="L7">
        <v>3.5</v>
      </c>
      <c r="M7">
        <v>3.5</v>
      </c>
      <c r="N7">
        <v>3</v>
      </c>
      <c r="O7">
        <v>4</v>
      </c>
      <c r="P7">
        <v>3</v>
      </c>
      <c r="Q7" t="s">
        <v>619</v>
      </c>
    </row>
    <row r="8" spans="2:17" x14ac:dyDescent="0.25">
      <c r="B8">
        <v>4</v>
      </c>
      <c r="C8">
        <v>2</v>
      </c>
      <c r="D8">
        <v>2.5</v>
      </c>
      <c r="E8">
        <v>2</v>
      </c>
      <c r="F8">
        <v>2.5</v>
      </c>
      <c r="G8">
        <v>4</v>
      </c>
      <c r="H8">
        <v>2.5</v>
      </c>
      <c r="I8">
        <v>1</v>
      </c>
      <c r="J8">
        <v>1</v>
      </c>
      <c r="K8">
        <v>1</v>
      </c>
      <c r="L8">
        <v>3</v>
      </c>
      <c r="M8">
        <v>2</v>
      </c>
      <c r="N8">
        <v>1</v>
      </c>
      <c r="O8">
        <v>2.5</v>
      </c>
      <c r="P8">
        <v>1</v>
      </c>
      <c r="Q8" t="s">
        <v>616</v>
      </c>
    </row>
    <row r="9" spans="2:17" x14ac:dyDescent="0.25">
      <c r="B9">
        <v>4</v>
      </c>
      <c r="C9">
        <v>2</v>
      </c>
      <c r="D9">
        <v>2.5</v>
      </c>
      <c r="E9">
        <v>4</v>
      </c>
      <c r="F9">
        <v>4</v>
      </c>
      <c r="G9">
        <v>4</v>
      </c>
      <c r="H9">
        <v>3</v>
      </c>
      <c r="I9">
        <v>2</v>
      </c>
      <c r="J9">
        <v>1</v>
      </c>
      <c r="K9">
        <v>1</v>
      </c>
      <c r="L9">
        <v>3.5</v>
      </c>
      <c r="M9">
        <v>3.5</v>
      </c>
      <c r="N9">
        <v>1</v>
      </c>
      <c r="O9">
        <v>4</v>
      </c>
      <c r="P9">
        <v>1</v>
      </c>
      <c r="Q9" t="s">
        <v>616</v>
      </c>
    </row>
    <row r="10" spans="2:17" x14ac:dyDescent="0.25">
      <c r="B10">
        <v>4</v>
      </c>
      <c r="C10">
        <v>2</v>
      </c>
      <c r="D10">
        <v>2</v>
      </c>
      <c r="E10">
        <v>2.5</v>
      </c>
      <c r="F10">
        <v>3</v>
      </c>
      <c r="G10">
        <v>4</v>
      </c>
      <c r="H10">
        <v>2.5</v>
      </c>
      <c r="I10">
        <v>1</v>
      </c>
      <c r="J10">
        <v>1</v>
      </c>
      <c r="K10">
        <v>2.5</v>
      </c>
      <c r="L10">
        <v>3</v>
      </c>
      <c r="M10">
        <v>2.5</v>
      </c>
      <c r="N10">
        <v>2</v>
      </c>
      <c r="O10">
        <v>3</v>
      </c>
      <c r="P10">
        <v>1</v>
      </c>
      <c r="Q10" t="s">
        <v>616</v>
      </c>
    </row>
    <row r="11" spans="2:17" x14ac:dyDescent="0.25">
      <c r="B11">
        <v>4</v>
      </c>
      <c r="C11">
        <v>3.5</v>
      </c>
      <c r="D11">
        <v>3.5</v>
      </c>
      <c r="E11">
        <v>4</v>
      </c>
      <c r="F11">
        <v>3.5</v>
      </c>
      <c r="G11">
        <v>4</v>
      </c>
      <c r="H11">
        <v>3.5</v>
      </c>
      <c r="I11">
        <v>4</v>
      </c>
      <c r="J11">
        <v>2.5</v>
      </c>
      <c r="K11">
        <v>3.5</v>
      </c>
      <c r="L11">
        <v>3.5</v>
      </c>
      <c r="M11">
        <v>4</v>
      </c>
      <c r="N11">
        <v>3</v>
      </c>
      <c r="O11">
        <v>4</v>
      </c>
      <c r="P11">
        <v>2.5</v>
      </c>
      <c r="Q11" t="s">
        <v>619</v>
      </c>
    </row>
    <row r="12" spans="2:17" x14ac:dyDescent="0.25">
      <c r="B12">
        <v>4</v>
      </c>
      <c r="C12">
        <v>3.5</v>
      </c>
      <c r="D12">
        <v>3.5</v>
      </c>
      <c r="E12">
        <v>4</v>
      </c>
      <c r="F12">
        <v>3.5</v>
      </c>
      <c r="G12">
        <v>4</v>
      </c>
      <c r="H12">
        <v>3.5</v>
      </c>
      <c r="I12">
        <v>4</v>
      </c>
      <c r="J12">
        <v>2.5</v>
      </c>
      <c r="K12">
        <v>3.5</v>
      </c>
      <c r="L12">
        <v>3.5</v>
      </c>
      <c r="M12">
        <v>4</v>
      </c>
      <c r="N12">
        <v>3</v>
      </c>
      <c r="O12">
        <v>4</v>
      </c>
      <c r="P12">
        <v>2.5</v>
      </c>
      <c r="Q12" t="s">
        <v>619</v>
      </c>
    </row>
    <row r="13" spans="2:17" x14ac:dyDescent="0.25">
      <c r="B13">
        <v>3.5</v>
      </c>
      <c r="C13">
        <v>4</v>
      </c>
      <c r="D13">
        <v>3</v>
      </c>
      <c r="E13">
        <v>3.5</v>
      </c>
      <c r="F13">
        <v>3.5</v>
      </c>
      <c r="G13">
        <v>4</v>
      </c>
      <c r="H13">
        <v>3</v>
      </c>
      <c r="I13">
        <v>4</v>
      </c>
      <c r="J13">
        <v>2.5</v>
      </c>
      <c r="K13">
        <v>3.5</v>
      </c>
      <c r="L13">
        <v>2.5</v>
      </c>
      <c r="M13">
        <v>3.5</v>
      </c>
      <c r="N13">
        <v>3.5</v>
      </c>
      <c r="O13">
        <v>4</v>
      </c>
      <c r="P13">
        <v>4</v>
      </c>
      <c r="Q13" t="s">
        <v>619</v>
      </c>
    </row>
    <row r="14" spans="2:17" x14ac:dyDescent="0.25">
      <c r="B14">
        <v>4</v>
      </c>
      <c r="C14">
        <v>3</v>
      </c>
      <c r="D14">
        <v>3.5</v>
      </c>
      <c r="E14">
        <v>4</v>
      </c>
      <c r="F14">
        <v>3.5</v>
      </c>
      <c r="G14">
        <v>4</v>
      </c>
      <c r="H14">
        <v>4</v>
      </c>
      <c r="I14">
        <v>3.5</v>
      </c>
      <c r="J14">
        <v>3.5</v>
      </c>
      <c r="K14">
        <v>3.5</v>
      </c>
      <c r="L14">
        <v>3.5</v>
      </c>
      <c r="M14">
        <v>3</v>
      </c>
      <c r="N14">
        <v>3.5</v>
      </c>
      <c r="O14">
        <v>4</v>
      </c>
      <c r="P14">
        <v>3.5</v>
      </c>
      <c r="Q14" t="s">
        <v>618</v>
      </c>
    </row>
    <row r="15" spans="2:17" x14ac:dyDescent="0.25">
      <c r="B15">
        <v>4</v>
      </c>
      <c r="C15">
        <v>3</v>
      </c>
      <c r="D15">
        <v>3</v>
      </c>
      <c r="E15">
        <v>4</v>
      </c>
      <c r="F15">
        <v>3</v>
      </c>
      <c r="G15">
        <v>3</v>
      </c>
      <c r="H15">
        <v>4</v>
      </c>
      <c r="I15">
        <v>3.5</v>
      </c>
      <c r="J15">
        <v>2</v>
      </c>
      <c r="K15">
        <v>3</v>
      </c>
      <c r="L15">
        <v>3.5</v>
      </c>
      <c r="M15">
        <v>4</v>
      </c>
      <c r="N15">
        <v>2</v>
      </c>
      <c r="O15">
        <v>4</v>
      </c>
      <c r="P15">
        <v>2</v>
      </c>
      <c r="Q15" t="s">
        <v>616</v>
      </c>
    </row>
    <row r="16" spans="2:17" x14ac:dyDescent="0.25">
      <c r="B16">
        <v>4</v>
      </c>
      <c r="C16">
        <v>3.5</v>
      </c>
      <c r="D16">
        <v>4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3.5</v>
      </c>
      <c r="M16">
        <v>4</v>
      </c>
      <c r="N16">
        <v>4</v>
      </c>
      <c r="O16">
        <v>4</v>
      </c>
      <c r="P16">
        <v>4</v>
      </c>
      <c r="Q16" t="s">
        <v>619</v>
      </c>
    </row>
    <row r="17" spans="2:17" x14ac:dyDescent="0.25">
      <c r="B17">
        <v>4</v>
      </c>
      <c r="C17">
        <v>2.5</v>
      </c>
      <c r="D17">
        <v>2.5</v>
      </c>
      <c r="E17">
        <v>4</v>
      </c>
      <c r="F17">
        <v>3.5</v>
      </c>
      <c r="G17">
        <v>4</v>
      </c>
      <c r="H17">
        <v>2</v>
      </c>
      <c r="I17">
        <v>2</v>
      </c>
      <c r="J17">
        <v>1</v>
      </c>
      <c r="K17">
        <v>2</v>
      </c>
      <c r="L17">
        <v>3.5</v>
      </c>
      <c r="M17">
        <v>4</v>
      </c>
      <c r="N17">
        <v>2.5</v>
      </c>
      <c r="O17">
        <v>3.5</v>
      </c>
      <c r="P17">
        <v>1</v>
      </c>
      <c r="Q17" t="s">
        <v>616</v>
      </c>
    </row>
    <row r="18" spans="2:17" x14ac:dyDescent="0.25">
      <c r="B18">
        <v>4</v>
      </c>
      <c r="C18">
        <v>3</v>
      </c>
      <c r="D18">
        <v>4</v>
      </c>
      <c r="E18">
        <v>3.5</v>
      </c>
      <c r="F18">
        <v>3.5</v>
      </c>
      <c r="G18">
        <v>3</v>
      </c>
      <c r="H18">
        <v>3.5</v>
      </c>
      <c r="I18">
        <v>3</v>
      </c>
      <c r="J18">
        <v>3</v>
      </c>
      <c r="K18">
        <v>3.5</v>
      </c>
      <c r="L18">
        <v>3.5</v>
      </c>
      <c r="M18">
        <v>4</v>
      </c>
      <c r="N18">
        <v>2.5</v>
      </c>
      <c r="O18">
        <v>4</v>
      </c>
      <c r="P18">
        <v>2</v>
      </c>
      <c r="Q18" t="s">
        <v>616</v>
      </c>
    </row>
    <row r="19" spans="2:17" x14ac:dyDescent="0.25">
      <c r="B19">
        <v>4</v>
      </c>
      <c r="C19">
        <v>2</v>
      </c>
      <c r="D19">
        <v>3</v>
      </c>
      <c r="E19">
        <v>2</v>
      </c>
      <c r="F19">
        <v>3.5</v>
      </c>
      <c r="G19">
        <v>4</v>
      </c>
      <c r="H19">
        <v>2.5</v>
      </c>
      <c r="I19">
        <v>1</v>
      </c>
      <c r="J19">
        <v>1</v>
      </c>
      <c r="K19">
        <v>2</v>
      </c>
      <c r="L19">
        <v>3</v>
      </c>
      <c r="M19">
        <v>2.5</v>
      </c>
      <c r="N19">
        <v>2</v>
      </c>
      <c r="O19">
        <v>3</v>
      </c>
      <c r="P19">
        <v>1</v>
      </c>
      <c r="Q19" t="s">
        <v>616</v>
      </c>
    </row>
    <row r="20" spans="2:17" x14ac:dyDescent="0.25">
      <c r="B20">
        <v>4</v>
      </c>
      <c r="C20">
        <v>3</v>
      </c>
      <c r="D20">
        <v>4</v>
      </c>
      <c r="E20">
        <v>4</v>
      </c>
      <c r="F20">
        <v>4</v>
      </c>
      <c r="G20">
        <v>3</v>
      </c>
      <c r="H20">
        <v>3.5</v>
      </c>
      <c r="I20">
        <v>3.5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3</v>
      </c>
      <c r="Q20" t="s">
        <v>619</v>
      </c>
    </row>
    <row r="21" spans="2:17" x14ac:dyDescent="0.25">
      <c r="B21">
        <v>4</v>
      </c>
      <c r="C21">
        <v>1</v>
      </c>
      <c r="D21">
        <v>2.5</v>
      </c>
      <c r="E21">
        <v>2.5</v>
      </c>
      <c r="F21">
        <v>2.5</v>
      </c>
      <c r="G21">
        <v>4</v>
      </c>
      <c r="H21">
        <v>2.5</v>
      </c>
      <c r="I21">
        <v>2</v>
      </c>
      <c r="J21">
        <v>1</v>
      </c>
      <c r="K21">
        <v>1</v>
      </c>
      <c r="L21">
        <v>3</v>
      </c>
      <c r="M21">
        <v>3</v>
      </c>
      <c r="N21">
        <v>2</v>
      </c>
      <c r="O21">
        <v>3</v>
      </c>
      <c r="P21">
        <v>1</v>
      </c>
      <c r="Q21" t="s">
        <v>616</v>
      </c>
    </row>
    <row r="22" spans="2:17" x14ac:dyDescent="0.25">
      <c r="B22">
        <v>4</v>
      </c>
      <c r="C22">
        <v>3.5</v>
      </c>
      <c r="D22">
        <v>4</v>
      </c>
      <c r="E22">
        <v>4</v>
      </c>
      <c r="F22">
        <v>3.5</v>
      </c>
      <c r="G22">
        <v>4</v>
      </c>
      <c r="H22">
        <v>4</v>
      </c>
      <c r="I22">
        <v>3.5</v>
      </c>
      <c r="J22">
        <v>3.5</v>
      </c>
      <c r="K22">
        <v>4</v>
      </c>
      <c r="L22">
        <v>3.5</v>
      </c>
      <c r="M22">
        <v>4</v>
      </c>
      <c r="N22">
        <v>3</v>
      </c>
      <c r="O22">
        <v>3.5</v>
      </c>
      <c r="P22">
        <v>3.5</v>
      </c>
      <c r="Q22" t="s">
        <v>619</v>
      </c>
    </row>
    <row r="23" spans="2:17" x14ac:dyDescent="0.25">
      <c r="B23">
        <v>4</v>
      </c>
      <c r="C23">
        <v>3.5</v>
      </c>
      <c r="D23">
        <v>3.5</v>
      </c>
      <c r="E23">
        <v>4</v>
      </c>
      <c r="F23">
        <v>4</v>
      </c>
      <c r="G23">
        <v>4</v>
      </c>
      <c r="H23">
        <v>4</v>
      </c>
      <c r="I23">
        <v>4</v>
      </c>
      <c r="J23">
        <v>3.5</v>
      </c>
      <c r="K23">
        <v>4</v>
      </c>
      <c r="L23">
        <v>4</v>
      </c>
      <c r="M23">
        <v>4</v>
      </c>
      <c r="N23">
        <v>3.5</v>
      </c>
      <c r="O23">
        <v>4</v>
      </c>
      <c r="P23">
        <v>3</v>
      </c>
      <c r="Q23" t="s">
        <v>619</v>
      </c>
    </row>
    <row r="24" spans="2:17" x14ac:dyDescent="0.25">
      <c r="B24">
        <v>4</v>
      </c>
      <c r="C24">
        <v>2.5</v>
      </c>
      <c r="D24">
        <v>3</v>
      </c>
      <c r="E24">
        <v>4</v>
      </c>
      <c r="F24">
        <v>3</v>
      </c>
      <c r="G24">
        <v>4</v>
      </c>
      <c r="H24">
        <v>4</v>
      </c>
      <c r="I24">
        <v>3</v>
      </c>
      <c r="J24">
        <v>2</v>
      </c>
      <c r="K24">
        <v>4</v>
      </c>
      <c r="L24">
        <v>3.5</v>
      </c>
      <c r="M24">
        <v>4</v>
      </c>
      <c r="N24">
        <v>4</v>
      </c>
      <c r="O24">
        <v>4</v>
      </c>
      <c r="P24">
        <v>3</v>
      </c>
      <c r="Q24" t="s">
        <v>619</v>
      </c>
    </row>
    <row r="25" spans="2:17" x14ac:dyDescent="0.25">
      <c r="B25">
        <v>4</v>
      </c>
      <c r="C25">
        <v>3</v>
      </c>
      <c r="D25">
        <v>4</v>
      </c>
      <c r="E25">
        <v>3.5</v>
      </c>
      <c r="F25">
        <v>3.5</v>
      </c>
      <c r="G25">
        <v>4</v>
      </c>
      <c r="H25">
        <v>4</v>
      </c>
      <c r="I25">
        <v>2.5</v>
      </c>
      <c r="J25">
        <v>3</v>
      </c>
      <c r="K25">
        <v>4</v>
      </c>
      <c r="L25">
        <v>3.5</v>
      </c>
      <c r="M25">
        <v>3.5</v>
      </c>
      <c r="N25">
        <v>2.5</v>
      </c>
      <c r="O25">
        <v>3.5</v>
      </c>
      <c r="P25">
        <v>2.5</v>
      </c>
      <c r="Q25" t="s">
        <v>619</v>
      </c>
    </row>
    <row r="26" spans="2:17" x14ac:dyDescent="0.25">
      <c r="B26">
        <v>4</v>
      </c>
      <c r="C26">
        <v>2.5</v>
      </c>
      <c r="D26">
        <v>3.5</v>
      </c>
      <c r="E26">
        <v>3.5</v>
      </c>
      <c r="F26">
        <v>3.5</v>
      </c>
      <c r="G26">
        <v>4</v>
      </c>
      <c r="H26">
        <v>3</v>
      </c>
      <c r="I26">
        <v>4</v>
      </c>
      <c r="J26">
        <v>2</v>
      </c>
      <c r="K26">
        <v>4</v>
      </c>
      <c r="L26">
        <v>3.5</v>
      </c>
      <c r="M26">
        <v>4</v>
      </c>
      <c r="N26">
        <v>2.5</v>
      </c>
      <c r="O26">
        <v>3.5</v>
      </c>
      <c r="P26">
        <v>3.5</v>
      </c>
      <c r="Q26" t="s">
        <v>619</v>
      </c>
    </row>
    <row r="27" spans="2:17" x14ac:dyDescent="0.25">
      <c r="B27">
        <v>4</v>
      </c>
      <c r="C27">
        <v>3</v>
      </c>
      <c r="D27">
        <v>4</v>
      </c>
      <c r="E27">
        <v>4</v>
      </c>
      <c r="F27">
        <v>3</v>
      </c>
      <c r="G27">
        <v>4</v>
      </c>
      <c r="H27">
        <v>4</v>
      </c>
      <c r="I27">
        <v>3</v>
      </c>
      <c r="J27">
        <v>3</v>
      </c>
      <c r="K27">
        <v>4</v>
      </c>
      <c r="L27">
        <v>3.5</v>
      </c>
      <c r="M27">
        <v>4</v>
      </c>
      <c r="N27">
        <v>2.5</v>
      </c>
      <c r="O27">
        <v>3.5</v>
      </c>
      <c r="P27">
        <v>2.5</v>
      </c>
      <c r="Q27" t="s">
        <v>618</v>
      </c>
    </row>
    <row r="28" spans="2:17" x14ac:dyDescent="0.25">
      <c r="B28">
        <v>4</v>
      </c>
      <c r="C28">
        <v>2</v>
      </c>
      <c r="D28">
        <v>2.5</v>
      </c>
      <c r="E28">
        <v>3</v>
      </c>
      <c r="F28">
        <v>3</v>
      </c>
      <c r="G28">
        <v>4</v>
      </c>
      <c r="H28">
        <v>4</v>
      </c>
      <c r="I28">
        <v>2.5</v>
      </c>
      <c r="J28">
        <v>2</v>
      </c>
      <c r="K28">
        <v>3</v>
      </c>
      <c r="L28">
        <v>4</v>
      </c>
      <c r="M28">
        <v>2.5</v>
      </c>
      <c r="N28">
        <v>2.5</v>
      </c>
      <c r="O28">
        <v>3.5</v>
      </c>
      <c r="P28">
        <v>2</v>
      </c>
      <c r="Q28" t="s">
        <v>616</v>
      </c>
    </row>
    <row r="29" spans="2:17" x14ac:dyDescent="0.25">
      <c r="B29">
        <v>4</v>
      </c>
      <c r="C29">
        <v>3</v>
      </c>
      <c r="D29">
        <v>4</v>
      </c>
      <c r="E29">
        <v>3.5</v>
      </c>
      <c r="F29">
        <v>3.5</v>
      </c>
      <c r="G29">
        <v>4</v>
      </c>
      <c r="H29">
        <v>3.5</v>
      </c>
      <c r="I29">
        <v>3.5</v>
      </c>
      <c r="J29">
        <v>1</v>
      </c>
      <c r="K29">
        <v>3.5</v>
      </c>
      <c r="L29">
        <v>3.5</v>
      </c>
      <c r="M29">
        <v>3.5</v>
      </c>
      <c r="N29">
        <v>2.5</v>
      </c>
      <c r="O29">
        <v>4</v>
      </c>
      <c r="P29">
        <v>3</v>
      </c>
      <c r="Q29" t="s">
        <v>618</v>
      </c>
    </row>
    <row r="30" spans="2:17" x14ac:dyDescent="0.25">
      <c r="B30">
        <v>4</v>
      </c>
      <c r="C30">
        <v>3.5</v>
      </c>
      <c r="D30">
        <v>1</v>
      </c>
      <c r="E30">
        <v>3.5</v>
      </c>
      <c r="F30">
        <v>3.5</v>
      </c>
      <c r="G30">
        <v>3</v>
      </c>
      <c r="H30">
        <v>2</v>
      </c>
      <c r="I30">
        <v>3</v>
      </c>
      <c r="J30">
        <v>2.5</v>
      </c>
      <c r="K30">
        <v>3</v>
      </c>
      <c r="L30">
        <v>3.5</v>
      </c>
      <c r="M30">
        <v>4</v>
      </c>
      <c r="N30">
        <v>3</v>
      </c>
      <c r="O30">
        <v>3.5</v>
      </c>
      <c r="P30">
        <v>2.5</v>
      </c>
      <c r="Q30" t="s">
        <v>618</v>
      </c>
    </row>
    <row r="31" spans="2:17" x14ac:dyDescent="0.25">
      <c r="B31">
        <v>4</v>
      </c>
      <c r="C31">
        <v>3.5</v>
      </c>
      <c r="D31">
        <v>4</v>
      </c>
      <c r="E31">
        <v>4</v>
      </c>
      <c r="F31">
        <v>3</v>
      </c>
      <c r="G31">
        <v>4</v>
      </c>
      <c r="H31">
        <v>4</v>
      </c>
      <c r="I31">
        <v>4</v>
      </c>
      <c r="J31">
        <v>3.5</v>
      </c>
      <c r="K31">
        <v>4</v>
      </c>
      <c r="L31">
        <v>3</v>
      </c>
      <c r="M31">
        <v>4</v>
      </c>
      <c r="N31">
        <v>3</v>
      </c>
      <c r="O31">
        <v>4</v>
      </c>
      <c r="P31">
        <v>3.5</v>
      </c>
      <c r="Q31" t="s">
        <v>619</v>
      </c>
    </row>
    <row r="32" spans="2:17" x14ac:dyDescent="0.25">
      <c r="B32">
        <v>4</v>
      </c>
      <c r="C32">
        <v>2</v>
      </c>
      <c r="D32">
        <v>3</v>
      </c>
      <c r="E32">
        <v>3</v>
      </c>
      <c r="F32">
        <v>3</v>
      </c>
      <c r="G32">
        <v>4</v>
      </c>
      <c r="H32">
        <v>3</v>
      </c>
      <c r="I32">
        <v>3.5</v>
      </c>
      <c r="J32">
        <v>1</v>
      </c>
      <c r="K32">
        <v>2</v>
      </c>
      <c r="L32">
        <v>3</v>
      </c>
      <c r="M32">
        <v>3.5</v>
      </c>
      <c r="N32">
        <v>1</v>
      </c>
      <c r="O32">
        <v>3</v>
      </c>
      <c r="P32">
        <v>2</v>
      </c>
      <c r="Q32" t="s">
        <v>616</v>
      </c>
    </row>
    <row r="33" spans="2:17" x14ac:dyDescent="0.25">
      <c r="B33">
        <v>4</v>
      </c>
      <c r="C33">
        <v>3.5</v>
      </c>
      <c r="D33">
        <v>3.5</v>
      </c>
      <c r="E33">
        <v>4</v>
      </c>
      <c r="F33">
        <v>4</v>
      </c>
      <c r="G33">
        <v>4</v>
      </c>
      <c r="H33">
        <v>4</v>
      </c>
      <c r="I33">
        <v>3.5</v>
      </c>
      <c r="J33">
        <v>4</v>
      </c>
      <c r="K33">
        <v>4</v>
      </c>
      <c r="L33">
        <v>4</v>
      </c>
      <c r="M33">
        <v>4</v>
      </c>
      <c r="N33">
        <v>3.5</v>
      </c>
      <c r="O33">
        <v>4</v>
      </c>
      <c r="P33">
        <v>3</v>
      </c>
      <c r="Q33" t="s">
        <v>618</v>
      </c>
    </row>
    <row r="34" spans="2:17" x14ac:dyDescent="0.25">
      <c r="B34">
        <v>4</v>
      </c>
      <c r="C34">
        <v>2.5</v>
      </c>
      <c r="D34">
        <v>4</v>
      </c>
      <c r="E34">
        <v>3.5</v>
      </c>
      <c r="F34">
        <v>4</v>
      </c>
      <c r="G34">
        <v>4</v>
      </c>
      <c r="H34">
        <v>4</v>
      </c>
      <c r="I34">
        <v>3</v>
      </c>
      <c r="J34">
        <v>3.5</v>
      </c>
      <c r="K34">
        <v>4</v>
      </c>
      <c r="L34">
        <v>4</v>
      </c>
      <c r="M34">
        <v>4</v>
      </c>
      <c r="N34">
        <v>3.5</v>
      </c>
      <c r="O34">
        <v>3</v>
      </c>
      <c r="P34">
        <v>2.5</v>
      </c>
      <c r="Q34" t="s">
        <v>618</v>
      </c>
    </row>
    <row r="35" spans="2:17" x14ac:dyDescent="0.25">
      <c r="B35">
        <v>4</v>
      </c>
      <c r="C35">
        <v>3</v>
      </c>
      <c r="D35">
        <v>4</v>
      </c>
      <c r="E35">
        <v>4</v>
      </c>
      <c r="F35">
        <v>4</v>
      </c>
      <c r="G35">
        <v>4</v>
      </c>
      <c r="H35">
        <v>4</v>
      </c>
      <c r="I35">
        <v>3.5</v>
      </c>
      <c r="J35">
        <v>3.5</v>
      </c>
      <c r="K35">
        <v>4</v>
      </c>
      <c r="L35">
        <v>4</v>
      </c>
      <c r="M35">
        <v>4</v>
      </c>
      <c r="N35">
        <v>2.5</v>
      </c>
      <c r="O35">
        <v>4</v>
      </c>
      <c r="P35">
        <v>3</v>
      </c>
      <c r="Q35" t="s">
        <v>619</v>
      </c>
    </row>
    <row r="36" spans="2:17" x14ac:dyDescent="0.25">
      <c r="B36">
        <v>4</v>
      </c>
      <c r="C36">
        <v>3.5</v>
      </c>
      <c r="D36">
        <v>4</v>
      </c>
      <c r="E36">
        <v>4</v>
      </c>
      <c r="F36">
        <v>4</v>
      </c>
      <c r="G36">
        <v>3</v>
      </c>
      <c r="H36">
        <v>4</v>
      </c>
      <c r="I36">
        <v>4</v>
      </c>
      <c r="J36">
        <v>4</v>
      </c>
      <c r="K36">
        <v>4</v>
      </c>
      <c r="L36">
        <v>4</v>
      </c>
      <c r="M36">
        <v>4</v>
      </c>
      <c r="N36">
        <v>4</v>
      </c>
      <c r="O36">
        <v>4</v>
      </c>
      <c r="P36">
        <v>4</v>
      </c>
      <c r="Q36" t="s">
        <v>619</v>
      </c>
    </row>
    <row r="37" spans="2:17" x14ac:dyDescent="0.25">
      <c r="B37">
        <v>4</v>
      </c>
      <c r="C37">
        <v>3</v>
      </c>
      <c r="D37">
        <v>3</v>
      </c>
      <c r="E37">
        <v>3.5</v>
      </c>
      <c r="F37">
        <v>3.5</v>
      </c>
      <c r="G37">
        <v>4</v>
      </c>
      <c r="H37">
        <v>3.5</v>
      </c>
      <c r="I37">
        <v>3</v>
      </c>
      <c r="J37">
        <v>2.5</v>
      </c>
      <c r="K37">
        <v>3</v>
      </c>
      <c r="L37">
        <v>3.5</v>
      </c>
      <c r="M37">
        <v>3</v>
      </c>
      <c r="N37">
        <v>3</v>
      </c>
      <c r="O37">
        <v>4</v>
      </c>
      <c r="P37">
        <v>2</v>
      </c>
      <c r="Q37" t="s">
        <v>616</v>
      </c>
    </row>
    <row r="38" spans="2:17" x14ac:dyDescent="0.25">
      <c r="B38">
        <v>4</v>
      </c>
      <c r="C38">
        <v>2</v>
      </c>
      <c r="D38">
        <v>3</v>
      </c>
      <c r="E38">
        <v>3</v>
      </c>
      <c r="F38">
        <v>3</v>
      </c>
      <c r="G38">
        <v>4</v>
      </c>
      <c r="H38">
        <v>3.5</v>
      </c>
      <c r="I38">
        <v>2.5</v>
      </c>
      <c r="J38">
        <v>3</v>
      </c>
      <c r="K38">
        <v>4</v>
      </c>
      <c r="L38">
        <v>3.5</v>
      </c>
      <c r="M38">
        <v>4</v>
      </c>
      <c r="N38">
        <v>2.5</v>
      </c>
      <c r="O38">
        <v>3</v>
      </c>
      <c r="P38">
        <v>2.5</v>
      </c>
      <c r="Q38" t="s">
        <v>618</v>
      </c>
    </row>
    <row r="39" spans="2:17" x14ac:dyDescent="0.25">
      <c r="B39">
        <v>4</v>
      </c>
      <c r="C39">
        <v>3.5</v>
      </c>
      <c r="D39">
        <v>3</v>
      </c>
      <c r="E39">
        <v>4</v>
      </c>
      <c r="F39">
        <v>3.5</v>
      </c>
      <c r="G39">
        <v>4</v>
      </c>
      <c r="H39">
        <v>4</v>
      </c>
      <c r="I39">
        <v>4</v>
      </c>
      <c r="J39">
        <v>3.5</v>
      </c>
      <c r="K39">
        <v>3</v>
      </c>
      <c r="L39">
        <v>3.5</v>
      </c>
      <c r="M39">
        <v>4</v>
      </c>
      <c r="N39">
        <v>4</v>
      </c>
      <c r="O39">
        <v>4</v>
      </c>
      <c r="P39">
        <v>3.5</v>
      </c>
      <c r="Q39" t="s">
        <v>619</v>
      </c>
    </row>
    <row r="40" spans="2:17" x14ac:dyDescent="0.25">
      <c r="B40">
        <v>4</v>
      </c>
      <c r="C40">
        <v>2.5</v>
      </c>
      <c r="D40">
        <v>3</v>
      </c>
      <c r="E40">
        <v>3.5</v>
      </c>
      <c r="F40">
        <v>3.5</v>
      </c>
      <c r="G40">
        <v>4</v>
      </c>
      <c r="H40">
        <v>3</v>
      </c>
      <c r="I40">
        <v>2.5</v>
      </c>
      <c r="J40">
        <v>2.5</v>
      </c>
      <c r="K40">
        <v>4</v>
      </c>
      <c r="L40">
        <v>3</v>
      </c>
      <c r="M40">
        <v>3.5</v>
      </c>
      <c r="N40">
        <v>3</v>
      </c>
      <c r="O40">
        <v>4</v>
      </c>
      <c r="P40">
        <v>2</v>
      </c>
      <c r="Q40" t="s">
        <v>618</v>
      </c>
    </row>
    <row r="41" spans="2:17" x14ac:dyDescent="0.25">
      <c r="B41">
        <v>4</v>
      </c>
      <c r="C41">
        <v>3</v>
      </c>
      <c r="D41">
        <v>3.5</v>
      </c>
      <c r="E41">
        <v>3</v>
      </c>
      <c r="F41">
        <v>3</v>
      </c>
      <c r="G41">
        <v>4</v>
      </c>
      <c r="H41">
        <v>3.5</v>
      </c>
      <c r="I41">
        <v>3</v>
      </c>
      <c r="J41">
        <v>3</v>
      </c>
      <c r="K41">
        <v>3</v>
      </c>
      <c r="L41">
        <v>3.5</v>
      </c>
      <c r="M41">
        <v>4</v>
      </c>
      <c r="N41">
        <v>2.5</v>
      </c>
      <c r="O41">
        <v>4</v>
      </c>
      <c r="P41">
        <v>3</v>
      </c>
      <c r="Q41" t="s">
        <v>619</v>
      </c>
    </row>
    <row r="42" spans="2:17" x14ac:dyDescent="0.25">
      <c r="B42">
        <v>4</v>
      </c>
      <c r="C42">
        <v>2.5</v>
      </c>
      <c r="D42">
        <v>4</v>
      </c>
      <c r="E42">
        <v>4</v>
      </c>
      <c r="F42">
        <v>3.5</v>
      </c>
      <c r="G42">
        <v>4</v>
      </c>
      <c r="H42">
        <v>3.5</v>
      </c>
      <c r="I42">
        <v>3</v>
      </c>
      <c r="J42">
        <v>1</v>
      </c>
      <c r="K42">
        <v>3.5</v>
      </c>
      <c r="L42">
        <v>4</v>
      </c>
      <c r="M42">
        <v>3.5</v>
      </c>
      <c r="N42">
        <v>2</v>
      </c>
      <c r="O42">
        <v>4</v>
      </c>
      <c r="P42">
        <v>2.5</v>
      </c>
      <c r="Q42" t="s">
        <v>618</v>
      </c>
    </row>
    <row r="43" spans="2:17" x14ac:dyDescent="0.25">
      <c r="B43">
        <v>4</v>
      </c>
      <c r="C43">
        <v>3</v>
      </c>
      <c r="D43">
        <v>3</v>
      </c>
      <c r="E43">
        <v>3.5</v>
      </c>
      <c r="F43">
        <v>3</v>
      </c>
      <c r="G43">
        <v>4</v>
      </c>
      <c r="H43">
        <v>3.5</v>
      </c>
      <c r="I43">
        <v>3</v>
      </c>
      <c r="J43">
        <v>2.5</v>
      </c>
      <c r="K43">
        <v>4</v>
      </c>
      <c r="L43">
        <v>3.5</v>
      </c>
      <c r="M43">
        <v>3.5</v>
      </c>
      <c r="N43">
        <v>3.5</v>
      </c>
      <c r="O43">
        <v>4</v>
      </c>
      <c r="P43">
        <v>3.5</v>
      </c>
      <c r="Q43" t="s">
        <v>619</v>
      </c>
    </row>
    <row r="44" spans="2:17" x14ac:dyDescent="0.25">
      <c r="B44">
        <v>4</v>
      </c>
      <c r="C44">
        <v>2</v>
      </c>
      <c r="D44">
        <v>3.5</v>
      </c>
      <c r="E44">
        <v>3</v>
      </c>
      <c r="F44">
        <v>3.5</v>
      </c>
      <c r="G44">
        <v>4</v>
      </c>
      <c r="H44">
        <v>3.5</v>
      </c>
      <c r="I44">
        <v>3</v>
      </c>
      <c r="J44">
        <v>2</v>
      </c>
      <c r="K44">
        <v>2.5</v>
      </c>
      <c r="L44">
        <v>2.5</v>
      </c>
      <c r="M44">
        <v>3.5</v>
      </c>
      <c r="N44">
        <v>2.5</v>
      </c>
      <c r="O44">
        <v>3</v>
      </c>
      <c r="P44">
        <v>3</v>
      </c>
      <c r="Q44" t="s">
        <v>618</v>
      </c>
    </row>
    <row r="45" spans="2:17" x14ac:dyDescent="0.25">
      <c r="B45">
        <v>4</v>
      </c>
      <c r="C45">
        <v>3.5</v>
      </c>
      <c r="D45">
        <v>3</v>
      </c>
      <c r="E45">
        <v>4</v>
      </c>
      <c r="F45">
        <v>4</v>
      </c>
      <c r="G45">
        <v>4</v>
      </c>
      <c r="H45">
        <v>4</v>
      </c>
      <c r="I45">
        <v>3.5</v>
      </c>
      <c r="J45">
        <v>2.5</v>
      </c>
      <c r="K45">
        <v>4</v>
      </c>
      <c r="L45">
        <v>3.5</v>
      </c>
      <c r="M45">
        <v>4</v>
      </c>
      <c r="N45">
        <v>3.5</v>
      </c>
      <c r="O45">
        <v>4</v>
      </c>
      <c r="P45">
        <v>2.5</v>
      </c>
      <c r="Q45" t="s">
        <v>619</v>
      </c>
    </row>
    <row r="46" spans="2:17" x14ac:dyDescent="0.25">
      <c r="B46">
        <v>4</v>
      </c>
      <c r="C46">
        <v>2.5</v>
      </c>
      <c r="D46">
        <v>2.5</v>
      </c>
      <c r="E46">
        <v>4</v>
      </c>
      <c r="F46">
        <v>3.5</v>
      </c>
      <c r="G46">
        <v>4</v>
      </c>
      <c r="H46">
        <v>4</v>
      </c>
      <c r="I46">
        <v>3</v>
      </c>
      <c r="J46">
        <v>2.5</v>
      </c>
      <c r="K46">
        <v>3.5</v>
      </c>
      <c r="L46">
        <v>3.5</v>
      </c>
      <c r="M46">
        <v>3.5</v>
      </c>
      <c r="N46">
        <v>3</v>
      </c>
      <c r="O46">
        <v>3.5</v>
      </c>
      <c r="P46">
        <v>1</v>
      </c>
      <c r="Q46" t="s">
        <v>618</v>
      </c>
    </row>
    <row r="47" spans="2:17" x14ac:dyDescent="0.25">
      <c r="B47">
        <v>4</v>
      </c>
      <c r="C47">
        <v>3</v>
      </c>
      <c r="D47">
        <v>3.5</v>
      </c>
      <c r="E47">
        <v>4</v>
      </c>
      <c r="F47">
        <v>3</v>
      </c>
      <c r="G47">
        <v>4</v>
      </c>
      <c r="H47">
        <v>3.5</v>
      </c>
      <c r="I47">
        <v>3</v>
      </c>
      <c r="J47">
        <v>2.5</v>
      </c>
      <c r="K47">
        <v>4</v>
      </c>
      <c r="L47">
        <v>3.5</v>
      </c>
      <c r="M47">
        <v>4</v>
      </c>
      <c r="N47">
        <v>3</v>
      </c>
      <c r="O47">
        <v>4</v>
      </c>
      <c r="P47">
        <v>4</v>
      </c>
      <c r="Q47" t="s">
        <v>619</v>
      </c>
    </row>
    <row r="48" spans="2:17" x14ac:dyDescent="0.25">
      <c r="B48">
        <v>4</v>
      </c>
      <c r="C48">
        <v>2</v>
      </c>
      <c r="D48">
        <v>3</v>
      </c>
      <c r="E48">
        <v>4</v>
      </c>
      <c r="F48">
        <v>3</v>
      </c>
      <c r="G48">
        <v>4</v>
      </c>
      <c r="H48">
        <v>3.5</v>
      </c>
      <c r="I48">
        <v>2.5</v>
      </c>
      <c r="J48">
        <v>1</v>
      </c>
      <c r="K48">
        <v>2</v>
      </c>
      <c r="L48">
        <v>3</v>
      </c>
      <c r="M48">
        <v>2.5</v>
      </c>
      <c r="N48">
        <v>2.5</v>
      </c>
      <c r="O48">
        <v>3.5</v>
      </c>
      <c r="P48">
        <v>2</v>
      </c>
      <c r="Q48" t="s">
        <v>618</v>
      </c>
    </row>
    <row r="49" spans="2:17" x14ac:dyDescent="0.25">
      <c r="B49">
        <v>4</v>
      </c>
      <c r="C49">
        <v>2</v>
      </c>
      <c r="D49">
        <v>2.5</v>
      </c>
      <c r="E49">
        <v>3</v>
      </c>
      <c r="F49">
        <v>3.5</v>
      </c>
      <c r="G49">
        <v>4</v>
      </c>
      <c r="H49">
        <v>3</v>
      </c>
      <c r="I49">
        <v>2</v>
      </c>
      <c r="J49">
        <v>1</v>
      </c>
      <c r="K49">
        <v>2.5</v>
      </c>
      <c r="L49">
        <v>3.5</v>
      </c>
      <c r="M49">
        <v>2.5</v>
      </c>
      <c r="N49">
        <v>2</v>
      </c>
      <c r="O49">
        <v>3</v>
      </c>
      <c r="P49">
        <v>2</v>
      </c>
      <c r="Q49" t="s">
        <v>616</v>
      </c>
    </row>
    <row r="50" spans="2:17" x14ac:dyDescent="0.25">
      <c r="B50">
        <v>4</v>
      </c>
      <c r="C50">
        <v>2.5</v>
      </c>
      <c r="D50">
        <v>3</v>
      </c>
      <c r="E50">
        <v>3.5</v>
      </c>
      <c r="F50">
        <v>3.5</v>
      </c>
      <c r="G50">
        <v>4</v>
      </c>
      <c r="H50">
        <v>2.5</v>
      </c>
      <c r="I50">
        <v>1</v>
      </c>
      <c r="J50">
        <v>2</v>
      </c>
      <c r="K50">
        <v>2</v>
      </c>
      <c r="L50">
        <v>3.5</v>
      </c>
      <c r="M50">
        <v>2.5</v>
      </c>
      <c r="N50">
        <v>2</v>
      </c>
      <c r="O50">
        <v>4</v>
      </c>
      <c r="P50">
        <v>1</v>
      </c>
      <c r="Q50" t="s">
        <v>616</v>
      </c>
    </row>
    <row r="51" spans="2:17" x14ac:dyDescent="0.25">
      <c r="B51">
        <v>4</v>
      </c>
      <c r="C51">
        <v>2.5</v>
      </c>
      <c r="D51">
        <v>3</v>
      </c>
      <c r="E51">
        <v>4</v>
      </c>
      <c r="F51">
        <v>3.5</v>
      </c>
      <c r="G51">
        <v>4</v>
      </c>
      <c r="H51">
        <v>3</v>
      </c>
      <c r="I51">
        <v>2</v>
      </c>
      <c r="J51">
        <v>2.5</v>
      </c>
      <c r="K51">
        <v>2.5</v>
      </c>
      <c r="L51">
        <v>3.5</v>
      </c>
      <c r="M51">
        <v>3</v>
      </c>
      <c r="N51">
        <v>2.5</v>
      </c>
      <c r="O51">
        <v>3.5</v>
      </c>
      <c r="P51">
        <v>2</v>
      </c>
      <c r="Q51" t="s">
        <v>616</v>
      </c>
    </row>
    <row r="52" spans="2:17" x14ac:dyDescent="0.25">
      <c r="B52">
        <v>4</v>
      </c>
      <c r="C52">
        <v>3</v>
      </c>
      <c r="D52">
        <v>4</v>
      </c>
      <c r="E52">
        <v>4</v>
      </c>
      <c r="F52">
        <v>4</v>
      </c>
      <c r="G52">
        <v>4</v>
      </c>
      <c r="H52">
        <v>4</v>
      </c>
      <c r="I52">
        <v>2.5</v>
      </c>
      <c r="J52">
        <v>2.5</v>
      </c>
      <c r="K52">
        <v>4</v>
      </c>
      <c r="L52">
        <v>3.5</v>
      </c>
      <c r="M52">
        <v>4</v>
      </c>
      <c r="N52">
        <v>3</v>
      </c>
      <c r="O52">
        <v>4</v>
      </c>
      <c r="P52">
        <v>4</v>
      </c>
      <c r="Q52" t="s">
        <v>619</v>
      </c>
    </row>
    <row r="53" spans="2:17" x14ac:dyDescent="0.25">
      <c r="B53">
        <v>4</v>
      </c>
      <c r="C53">
        <v>2</v>
      </c>
      <c r="D53">
        <v>1</v>
      </c>
      <c r="E53">
        <v>3.5</v>
      </c>
      <c r="F53">
        <v>3.5</v>
      </c>
      <c r="G53">
        <v>3</v>
      </c>
      <c r="H53">
        <v>2</v>
      </c>
      <c r="I53">
        <v>3</v>
      </c>
      <c r="J53">
        <v>1</v>
      </c>
      <c r="K53">
        <v>1</v>
      </c>
      <c r="L53">
        <v>3.5</v>
      </c>
      <c r="M53">
        <v>3.5</v>
      </c>
      <c r="N53">
        <v>2</v>
      </c>
      <c r="O53">
        <v>3.5</v>
      </c>
      <c r="P53">
        <v>1</v>
      </c>
      <c r="Q53" t="s">
        <v>616</v>
      </c>
    </row>
    <row r="54" spans="2:17" x14ac:dyDescent="0.25">
      <c r="B54">
        <v>4</v>
      </c>
      <c r="C54">
        <v>2</v>
      </c>
      <c r="D54">
        <v>4</v>
      </c>
      <c r="E54">
        <v>4</v>
      </c>
      <c r="F54">
        <v>3.5</v>
      </c>
      <c r="G54">
        <v>4</v>
      </c>
      <c r="H54">
        <v>4</v>
      </c>
      <c r="I54">
        <v>3</v>
      </c>
      <c r="J54">
        <v>2</v>
      </c>
      <c r="K54">
        <v>3.5</v>
      </c>
      <c r="L54">
        <v>3.5</v>
      </c>
      <c r="M54">
        <v>3.5</v>
      </c>
      <c r="N54">
        <v>2.5</v>
      </c>
      <c r="O54">
        <v>4</v>
      </c>
      <c r="P54">
        <v>2</v>
      </c>
      <c r="Q54" t="s">
        <v>618</v>
      </c>
    </row>
    <row r="55" spans="2:17" x14ac:dyDescent="0.25">
      <c r="B55">
        <v>4</v>
      </c>
      <c r="C55">
        <v>3</v>
      </c>
      <c r="D55">
        <v>3.5</v>
      </c>
      <c r="E55">
        <v>4</v>
      </c>
      <c r="F55">
        <v>3.5</v>
      </c>
      <c r="G55">
        <v>3</v>
      </c>
      <c r="H55">
        <v>4</v>
      </c>
      <c r="I55">
        <v>4</v>
      </c>
      <c r="J55">
        <v>2.5</v>
      </c>
      <c r="K55">
        <v>4</v>
      </c>
      <c r="L55">
        <v>3.5</v>
      </c>
      <c r="M55">
        <v>4</v>
      </c>
      <c r="N55">
        <v>4</v>
      </c>
      <c r="O55">
        <v>3.5</v>
      </c>
      <c r="P55">
        <v>4</v>
      </c>
      <c r="Q55" t="s">
        <v>618</v>
      </c>
    </row>
    <row r="56" spans="2:17" x14ac:dyDescent="0.25">
      <c r="B56">
        <v>4</v>
      </c>
      <c r="C56">
        <v>2</v>
      </c>
      <c r="D56">
        <v>3</v>
      </c>
      <c r="E56">
        <v>3</v>
      </c>
      <c r="F56">
        <v>3</v>
      </c>
      <c r="G56">
        <v>4</v>
      </c>
      <c r="H56">
        <v>2.5</v>
      </c>
      <c r="I56">
        <v>2.5</v>
      </c>
      <c r="J56">
        <v>3.5</v>
      </c>
      <c r="K56">
        <v>2.5</v>
      </c>
      <c r="L56">
        <v>3.5</v>
      </c>
      <c r="M56">
        <v>3</v>
      </c>
      <c r="N56">
        <v>2</v>
      </c>
      <c r="O56">
        <v>3</v>
      </c>
      <c r="P56">
        <v>2.5</v>
      </c>
      <c r="Q56" t="s">
        <v>616</v>
      </c>
    </row>
    <row r="57" spans="2:17" x14ac:dyDescent="0.25">
      <c r="B57">
        <v>4</v>
      </c>
      <c r="C57">
        <v>2</v>
      </c>
      <c r="D57">
        <v>3</v>
      </c>
      <c r="E57">
        <v>3</v>
      </c>
      <c r="F57">
        <v>3</v>
      </c>
      <c r="G57">
        <v>4</v>
      </c>
      <c r="H57">
        <v>3</v>
      </c>
      <c r="I57">
        <v>2</v>
      </c>
      <c r="J57">
        <v>2</v>
      </c>
      <c r="K57">
        <v>3</v>
      </c>
      <c r="L57">
        <v>3</v>
      </c>
      <c r="M57">
        <v>3</v>
      </c>
      <c r="N57">
        <v>1</v>
      </c>
      <c r="O57">
        <v>3</v>
      </c>
      <c r="P57">
        <v>1</v>
      </c>
      <c r="Q57" t="s">
        <v>616</v>
      </c>
    </row>
    <row r="58" spans="2:17" x14ac:dyDescent="0.25">
      <c r="B58">
        <v>4</v>
      </c>
      <c r="C58">
        <v>2</v>
      </c>
      <c r="D58">
        <v>3</v>
      </c>
      <c r="E58">
        <v>2</v>
      </c>
      <c r="F58">
        <v>3.5</v>
      </c>
      <c r="G58">
        <v>4</v>
      </c>
      <c r="H58">
        <v>4</v>
      </c>
      <c r="I58">
        <v>2</v>
      </c>
      <c r="J58">
        <v>2</v>
      </c>
      <c r="K58">
        <v>3</v>
      </c>
      <c r="L58">
        <v>4</v>
      </c>
      <c r="M58">
        <v>3</v>
      </c>
      <c r="N58">
        <v>2</v>
      </c>
      <c r="O58">
        <v>3.5</v>
      </c>
      <c r="P58">
        <v>1</v>
      </c>
      <c r="Q58" t="s">
        <v>616</v>
      </c>
    </row>
    <row r="59" spans="2:17" x14ac:dyDescent="0.25">
      <c r="B59">
        <v>4</v>
      </c>
      <c r="C59">
        <v>2</v>
      </c>
      <c r="D59">
        <v>2.5</v>
      </c>
      <c r="E59">
        <v>3.5</v>
      </c>
      <c r="F59">
        <v>4</v>
      </c>
      <c r="G59">
        <v>4</v>
      </c>
      <c r="H59">
        <v>3.5</v>
      </c>
      <c r="I59">
        <v>3.5</v>
      </c>
      <c r="J59">
        <v>3</v>
      </c>
      <c r="K59">
        <v>4</v>
      </c>
      <c r="L59">
        <v>3.5</v>
      </c>
      <c r="M59">
        <v>4</v>
      </c>
      <c r="N59">
        <v>3.5</v>
      </c>
      <c r="O59">
        <v>4</v>
      </c>
      <c r="P59">
        <v>3</v>
      </c>
      <c r="Q59" t="s">
        <v>618</v>
      </c>
    </row>
    <row r="60" spans="2:17" x14ac:dyDescent="0.25">
      <c r="B60">
        <v>4</v>
      </c>
      <c r="C60">
        <v>2</v>
      </c>
      <c r="D60">
        <v>2</v>
      </c>
      <c r="E60">
        <v>3</v>
      </c>
      <c r="F60">
        <v>3.5</v>
      </c>
      <c r="G60">
        <v>4</v>
      </c>
      <c r="H60">
        <v>3</v>
      </c>
      <c r="I60">
        <v>2</v>
      </c>
      <c r="J60">
        <v>1</v>
      </c>
      <c r="K60">
        <v>1</v>
      </c>
      <c r="L60">
        <v>3.5</v>
      </c>
      <c r="M60">
        <v>3</v>
      </c>
      <c r="N60">
        <v>2</v>
      </c>
      <c r="O60">
        <v>4</v>
      </c>
      <c r="P60">
        <v>1</v>
      </c>
      <c r="Q60" t="s">
        <v>616</v>
      </c>
    </row>
    <row r="61" spans="2:17" x14ac:dyDescent="0.25">
      <c r="B61">
        <v>4</v>
      </c>
      <c r="C61">
        <v>3.5</v>
      </c>
      <c r="D61">
        <v>3.5</v>
      </c>
      <c r="E61">
        <v>4</v>
      </c>
      <c r="F61">
        <v>3.5</v>
      </c>
      <c r="G61">
        <v>4</v>
      </c>
      <c r="H61">
        <v>3.5</v>
      </c>
      <c r="I61">
        <v>4</v>
      </c>
      <c r="J61">
        <v>3</v>
      </c>
      <c r="K61">
        <v>4</v>
      </c>
      <c r="L61">
        <v>4</v>
      </c>
      <c r="M61">
        <v>4</v>
      </c>
      <c r="N61">
        <v>3.5</v>
      </c>
      <c r="O61">
        <v>4</v>
      </c>
      <c r="P61">
        <v>3.5</v>
      </c>
      <c r="Q61" t="s">
        <v>619</v>
      </c>
    </row>
    <row r="62" spans="2:17" x14ac:dyDescent="0.25">
      <c r="B62">
        <v>4</v>
      </c>
      <c r="C62">
        <v>3.5</v>
      </c>
      <c r="D62">
        <v>3.5</v>
      </c>
      <c r="E62">
        <v>4</v>
      </c>
      <c r="F62">
        <v>4</v>
      </c>
      <c r="G62">
        <v>3</v>
      </c>
      <c r="H62">
        <v>4</v>
      </c>
      <c r="I62">
        <v>4</v>
      </c>
      <c r="J62">
        <v>3.5</v>
      </c>
      <c r="K62">
        <v>4</v>
      </c>
      <c r="L62">
        <v>4</v>
      </c>
      <c r="M62">
        <v>4</v>
      </c>
      <c r="N62">
        <v>3.5</v>
      </c>
      <c r="O62">
        <v>4</v>
      </c>
      <c r="P62">
        <v>4</v>
      </c>
      <c r="Q62" t="s">
        <v>619</v>
      </c>
    </row>
    <row r="63" spans="2:17" x14ac:dyDescent="0.25">
      <c r="B63">
        <v>4</v>
      </c>
      <c r="C63">
        <v>3.5</v>
      </c>
      <c r="D63">
        <v>4</v>
      </c>
      <c r="E63">
        <v>4</v>
      </c>
      <c r="F63">
        <v>4</v>
      </c>
      <c r="G63">
        <v>4</v>
      </c>
      <c r="H63">
        <v>4</v>
      </c>
      <c r="I63">
        <v>4</v>
      </c>
      <c r="J63">
        <v>4</v>
      </c>
      <c r="K63">
        <v>4</v>
      </c>
      <c r="L63">
        <v>4</v>
      </c>
      <c r="M63">
        <v>4</v>
      </c>
      <c r="N63">
        <v>4</v>
      </c>
      <c r="O63">
        <v>4</v>
      </c>
      <c r="P63">
        <v>3</v>
      </c>
      <c r="Q63" t="s">
        <v>619</v>
      </c>
    </row>
    <row r="64" spans="2:17" x14ac:dyDescent="0.25">
      <c r="B64">
        <v>3.5</v>
      </c>
      <c r="C64">
        <v>3</v>
      </c>
      <c r="D64">
        <v>3.5</v>
      </c>
      <c r="E64">
        <v>4</v>
      </c>
      <c r="F64">
        <v>3</v>
      </c>
      <c r="G64">
        <v>4</v>
      </c>
      <c r="H64">
        <v>3</v>
      </c>
      <c r="I64">
        <v>3</v>
      </c>
      <c r="J64">
        <v>3</v>
      </c>
      <c r="K64">
        <v>3.5</v>
      </c>
      <c r="L64">
        <v>3.5</v>
      </c>
      <c r="M64">
        <v>4</v>
      </c>
      <c r="N64">
        <v>2.5</v>
      </c>
      <c r="O64">
        <v>4</v>
      </c>
      <c r="P64">
        <v>2.5</v>
      </c>
      <c r="Q64" t="s">
        <v>618</v>
      </c>
    </row>
    <row r="65" spans="2:17" x14ac:dyDescent="0.25">
      <c r="B65">
        <v>4</v>
      </c>
      <c r="C65">
        <v>2.5</v>
      </c>
      <c r="D65">
        <v>3</v>
      </c>
      <c r="E65">
        <v>4</v>
      </c>
      <c r="F65">
        <v>4</v>
      </c>
      <c r="G65">
        <v>4</v>
      </c>
      <c r="H65">
        <v>4</v>
      </c>
      <c r="I65">
        <v>3</v>
      </c>
      <c r="J65">
        <v>2</v>
      </c>
      <c r="K65">
        <v>3.5</v>
      </c>
      <c r="L65">
        <v>4</v>
      </c>
      <c r="M65">
        <v>3.5</v>
      </c>
      <c r="N65">
        <v>2.5</v>
      </c>
      <c r="O65">
        <v>4</v>
      </c>
      <c r="P65">
        <v>2.5</v>
      </c>
      <c r="Q65" t="s">
        <v>616</v>
      </c>
    </row>
    <row r="66" spans="2:17" x14ac:dyDescent="0.25">
      <c r="B66">
        <v>4</v>
      </c>
      <c r="C66">
        <v>2</v>
      </c>
      <c r="D66">
        <v>1</v>
      </c>
      <c r="E66">
        <v>3</v>
      </c>
      <c r="F66">
        <v>2.5</v>
      </c>
      <c r="G66">
        <v>4</v>
      </c>
      <c r="H66">
        <v>2.5</v>
      </c>
      <c r="I66">
        <v>2</v>
      </c>
      <c r="J66">
        <v>1</v>
      </c>
      <c r="K66">
        <v>1</v>
      </c>
      <c r="L66">
        <v>3.5</v>
      </c>
      <c r="M66">
        <v>3</v>
      </c>
      <c r="N66">
        <v>1</v>
      </c>
      <c r="O66">
        <v>2.5</v>
      </c>
      <c r="P66">
        <v>1</v>
      </c>
      <c r="Q66" t="s">
        <v>616</v>
      </c>
    </row>
    <row r="67" spans="2:17" x14ac:dyDescent="0.25">
      <c r="B67">
        <v>4</v>
      </c>
      <c r="C67">
        <v>3</v>
      </c>
      <c r="D67">
        <v>3.5</v>
      </c>
      <c r="E67">
        <v>4</v>
      </c>
      <c r="F67">
        <v>3.5</v>
      </c>
      <c r="G67">
        <v>4</v>
      </c>
      <c r="H67">
        <v>4</v>
      </c>
      <c r="I67">
        <v>3.5</v>
      </c>
      <c r="J67">
        <v>3.5</v>
      </c>
      <c r="K67">
        <v>3.5</v>
      </c>
      <c r="L67">
        <v>3.5</v>
      </c>
      <c r="M67">
        <v>3</v>
      </c>
      <c r="N67">
        <v>3.5</v>
      </c>
      <c r="O67">
        <v>4</v>
      </c>
      <c r="P67">
        <v>3.5</v>
      </c>
      <c r="Q67" t="s">
        <v>618</v>
      </c>
    </row>
    <row r="68" spans="2:17" x14ac:dyDescent="0.25">
      <c r="B68">
        <v>4</v>
      </c>
      <c r="C68">
        <v>2</v>
      </c>
      <c r="D68">
        <v>3</v>
      </c>
      <c r="E68">
        <v>3.5</v>
      </c>
      <c r="F68">
        <v>3.5</v>
      </c>
      <c r="G68">
        <v>4</v>
      </c>
      <c r="H68">
        <v>3</v>
      </c>
      <c r="I68">
        <v>2.5</v>
      </c>
      <c r="J68">
        <v>2.5</v>
      </c>
      <c r="K68">
        <v>3</v>
      </c>
      <c r="L68">
        <v>3.5</v>
      </c>
      <c r="M68">
        <v>3.5</v>
      </c>
      <c r="N68">
        <v>2.5</v>
      </c>
      <c r="O68">
        <v>4</v>
      </c>
      <c r="P68">
        <v>1</v>
      </c>
      <c r="Q68" t="s">
        <v>618</v>
      </c>
    </row>
    <row r="69" spans="2:17" x14ac:dyDescent="0.25">
      <c r="B69">
        <v>4</v>
      </c>
      <c r="C69">
        <v>3.5</v>
      </c>
      <c r="D69">
        <v>4</v>
      </c>
      <c r="E69">
        <v>4</v>
      </c>
      <c r="F69">
        <v>4</v>
      </c>
      <c r="G69">
        <v>4</v>
      </c>
      <c r="H69">
        <v>4</v>
      </c>
      <c r="I69">
        <v>4</v>
      </c>
      <c r="J69">
        <v>4</v>
      </c>
      <c r="K69">
        <v>4</v>
      </c>
      <c r="L69">
        <v>4</v>
      </c>
      <c r="M69">
        <v>4</v>
      </c>
      <c r="N69">
        <v>3</v>
      </c>
      <c r="O69">
        <v>4</v>
      </c>
      <c r="P69">
        <v>3.5</v>
      </c>
      <c r="Q69" t="s">
        <v>619</v>
      </c>
    </row>
    <row r="70" spans="2:17" x14ac:dyDescent="0.25">
      <c r="B70">
        <v>4</v>
      </c>
      <c r="C70">
        <v>3</v>
      </c>
      <c r="D70">
        <v>3.5</v>
      </c>
      <c r="E70">
        <v>3</v>
      </c>
      <c r="F70">
        <v>4</v>
      </c>
      <c r="G70">
        <v>4</v>
      </c>
      <c r="H70">
        <v>3.5</v>
      </c>
      <c r="I70">
        <v>3.5</v>
      </c>
      <c r="J70">
        <v>3</v>
      </c>
      <c r="K70">
        <v>3.5</v>
      </c>
      <c r="L70">
        <v>4</v>
      </c>
      <c r="M70">
        <v>4</v>
      </c>
      <c r="N70">
        <v>3</v>
      </c>
      <c r="O70">
        <v>3</v>
      </c>
      <c r="P70">
        <v>2.5</v>
      </c>
      <c r="Q70" t="s">
        <v>616</v>
      </c>
    </row>
    <row r="71" spans="2:17" x14ac:dyDescent="0.25">
      <c r="B71">
        <v>4</v>
      </c>
      <c r="C71">
        <v>2</v>
      </c>
      <c r="D71">
        <v>2</v>
      </c>
      <c r="E71">
        <v>4</v>
      </c>
      <c r="F71">
        <v>4</v>
      </c>
      <c r="G71">
        <v>4</v>
      </c>
      <c r="H71">
        <v>3</v>
      </c>
      <c r="I71">
        <v>1</v>
      </c>
      <c r="J71">
        <v>2.5</v>
      </c>
      <c r="K71">
        <v>2.5</v>
      </c>
      <c r="L71">
        <v>3.5</v>
      </c>
      <c r="M71">
        <v>4</v>
      </c>
      <c r="N71">
        <v>2.5</v>
      </c>
      <c r="O71">
        <v>3.5</v>
      </c>
      <c r="P71">
        <v>1</v>
      </c>
      <c r="Q71" t="s">
        <v>616</v>
      </c>
    </row>
    <row r="72" spans="2:17" x14ac:dyDescent="0.25">
      <c r="B72">
        <v>4</v>
      </c>
      <c r="C72">
        <v>2</v>
      </c>
      <c r="D72">
        <v>3</v>
      </c>
      <c r="E72">
        <v>4</v>
      </c>
      <c r="F72">
        <v>4</v>
      </c>
      <c r="G72">
        <v>4</v>
      </c>
      <c r="H72">
        <v>3.5</v>
      </c>
      <c r="I72">
        <v>2</v>
      </c>
      <c r="J72">
        <v>1</v>
      </c>
      <c r="K72">
        <v>1</v>
      </c>
      <c r="L72">
        <v>3.5</v>
      </c>
      <c r="M72">
        <v>3</v>
      </c>
      <c r="N72">
        <v>2</v>
      </c>
      <c r="O72">
        <v>3.5</v>
      </c>
      <c r="P72">
        <v>1</v>
      </c>
      <c r="Q72" t="s">
        <v>616</v>
      </c>
    </row>
    <row r="73" spans="2:17" x14ac:dyDescent="0.25">
      <c r="B73">
        <v>4</v>
      </c>
      <c r="C73">
        <v>3.5</v>
      </c>
      <c r="D73">
        <v>3</v>
      </c>
      <c r="E73">
        <v>4</v>
      </c>
      <c r="F73">
        <v>3.5</v>
      </c>
      <c r="G73">
        <v>4</v>
      </c>
      <c r="H73">
        <v>3.5</v>
      </c>
      <c r="I73">
        <v>4</v>
      </c>
      <c r="J73">
        <v>3</v>
      </c>
      <c r="K73">
        <v>3.5</v>
      </c>
      <c r="L73">
        <v>3.5</v>
      </c>
      <c r="M73">
        <v>4</v>
      </c>
      <c r="N73">
        <v>3</v>
      </c>
      <c r="O73">
        <v>3.5</v>
      </c>
      <c r="P73">
        <v>3.5</v>
      </c>
      <c r="Q73" t="s">
        <v>619</v>
      </c>
    </row>
    <row r="74" spans="2:17" x14ac:dyDescent="0.25">
      <c r="B74">
        <v>4</v>
      </c>
      <c r="C74">
        <v>3.5</v>
      </c>
      <c r="D74">
        <v>3.5</v>
      </c>
      <c r="E74">
        <v>4</v>
      </c>
      <c r="F74">
        <v>3</v>
      </c>
      <c r="G74">
        <v>4</v>
      </c>
      <c r="H74">
        <v>3.5</v>
      </c>
      <c r="I74">
        <v>3</v>
      </c>
      <c r="J74">
        <v>1</v>
      </c>
      <c r="K74">
        <v>2.5</v>
      </c>
      <c r="L74">
        <v>3.5</v>
      </c>
      <c r="M74">
        <v>3.5</v>
      </c>
      <c r="N74">
        <v>2</v>
      </c>
      <c r="O74">
        <v>3</v>
      </c>
      <c r="P74">
        <v>1</v>
      </c>
      <c r="Q74" t="s">
        <v>618</v>
      </c>
    </row>
    <row r="75" spans="2:17" x14ac:dyDescent="0.25">
      <c r="B75">
        <v>4</v>
      </c>
      <c r="C75">
        <v>2</v>
      </c>
      <c r="D75">
        <v>4</v>
      </c>
      <c r="E75">
        <v>3.5</v>
      </c>
      <c r="F75">
        <v>3.5</v>
      </c>
      <c r="G75">
        <v>4</v>
      </c>
      <c r="H75">
        <v>4</v>
      </c>
      <c r="I75">
        <v>2.5</v>
      </c>
      <c r="J75">
        <v>3</v>
      </c>
      <c r="K75">
        <v>3.5</v>
      </c>
      <c r="L75">
        <v>3.5</v>
      </c>
      <c r="M75">
        <v>3.5</v>
      </c>
      <c r="N75">
        <v>2.5</v>
      </c>
      <c r="O75">
        <v>3</v>
      </c>
      <c r="P75">
        <v>2.5</v>
      </c>
      <c r="Q75" t="s">
        <v>616</v>
      </c>
    </row>
    <row r="76" spans="2:17" x14ac:dyDescent="0.25">
      <c r="B76">
        <v>4</v>
      </c>
      <c r="C76">
        <v>2</v>
      </c>
      <c r="D76">
        <v>2</v>
      </c>
      <c r="E76">
        <v>4</v>
      </c>
      <c r="F76">
        <v>3</v>
      </c>
      <c r="G76">
        <v>4</v>
      </c>
      <c r="H76">
        <v>2.5</v>
      </c>
      <c r="I76">
        <v>2</v>
      </c>
      <c r="J76">
        <v>1</v>
      </c>
      <c r="K76">
        <v>2</v>
      </c>
      <c r="L76">
        <v>3</v>
      </c>
      <c r="M76">
        <v>3.5</v>
      </c>
      <c r="N76">
        <v>2.5</v>
      </c>
      <c r="O76">
        <v>4</v>
      </c>
      <c r="P76">
        <v>1</v>
      </c>
      <c r="Q76" t="s">
        <v>618</v>
      </c>
    </row>
    <row r="77" spans="2:17" x14ac:dyDescent="0.25">
      <c r="B77">
        <v>4</v>
      </c>
      <c r="C77">
        <v>2</v>
      </c>
      <c r="D77">
        <v>3.5</v>
      </c>
      <c r="E77">
        <v>3</v>
      </c>
      <c r="F77">
        <v>3.5</v>
      </c>
      <c r="G77">
        <v>4</v>
      </c>
      <c r="H77">
        <v>3.5</v>
      </c>
      <c r="I77">
        <v>2.5</v>
      </c>
      <c r="J77">
        <v>2.5</v>
      </c>
      <c r="K77">
        <v>4</v>
      </c>
      <c r="L77">
        <v>3.5</v>
      </c>
      <c r="M77">
        <v>4</v>
      </c>
      <c r="N77">
        <v>2.5</v>
      </c>
      <c r="O77">
        <v>3.5</v>
      </c>
      <c r="P77">
        <v>1</v>
      </c>
      <c r="Q77" t="s">
        <v>618</v>
      </c>
    </row>
    <row r="78" spans="2:17" x14ac:dyDescent="0.25">
      <c r="B78">
        <v>4</v>
      </c>
      <c r="C78">
        <v>4</v>
      </c>
      <c r="D78">
        <v>3</v>
      </c>
      <c r="E78">
        <v>4</v>
      </c>
      <c r="F78">
        <v>4</v>
      </c>
      <c r="G78">
        <v>3</v>
      </c>
      <c r="H78">
        <v>3.5</v>
      </c>
      <c r="I78">
        <v>4</v>
      </c>
      <c r="J78">
        <v>3.5</v>
      </c>
      <c r="K78">
        <v>4</v>
      </c>
      <c r="L78">
        <v>4</v>
      </c>
      <c r="M78">
        <v>4</v>
      </c>
      <c r="N78">
        <v>4</v>
      </c>
      <c r="O78">
        <v>4</v>
      </c>
      <c r="P78">
        <v>3</v>
      </c>
      <c r="Q78" t="s">
        <v>619</v>
      </c>
    </row>
    <row r="79" spans="2:17" x14ac:dyDescent="0.25">
      <c r="B79">
        <v>4</v>
      </c>
      <c r="C79">
        <v>3</v>
      </c>
      <c r="D79">
        <v>3</v>
      </c>
      <c r="E79">
        <v>4</v>
      </c>
      <c r="F79">
        <v>4</v>
      </c>
      <c r="G79">
        <v>4</v>
      </c>
      <c r="H79">
        <v>3.5</v>
      </c>
      <c r="I79">
        <v>3</v>
      </c>
      <c r="J79">
        <v>3</v>
      </c>
      <c r="K79">
        <v>2.5</v>
      </c>
      <c r="L79">
        <v>4</v>
      </c>
      <c r="M79">
        <v>4</v>
      </c>
      <c r="N79">
        <v>3</v>
      </c>
      <c r="O79">
        <v>4</v>
      </c>
      <c r="P79">
        <v>2.5</v>
      </c>
      <c r="Q79" t="s">
        <v>618</v>
      </c>
    </row>
    <row r="80" spans="2:17" x14ac:dyDescent="0.25">
      <c r="B80">
        <v>4</v>
      </c>
      <c r="C80">
        <v>3</v>
      </c>
      <c r="D80">
        <v>4</v>
      </c>
      <c r="E80">
        <v>4</v>
      </c>
      <c r="F80">
        <v>4</v>
      </c>
      <c r="G80">
        <v>4</v>
      </c>
      <c r="H80">
        <v>3.5</v>
      </c>
      <c r="I80">
        <v>4</v>
      </c>
      <c r="J80">
        <v>4</v>
      </c>
      <c r="K80">
        <v>4</v>
      </c>
      <c r="L80">
        <v>3.5</v>
      </c>
      <c r="M80">
        <v>4</v>
      </c>
      <c r="N80">
        <v>2.5</v>
      </c>
      <c r="O80">
        <v>4</v>
      </c>
      <c r="P80">
        <v>3</v>
      </c>
      <c r="Q80" t="s">
        <v>618</v>
      </c>
    </row>
    <row r="81" spans="2:17" x14ac:dyDescent="0.25">
      <c r="B81">
        <v>4</v>
      </c>
      <c r="C81">
        <v>2</v>
      </c>
      <c r="D81">
        <v>2.5</v>
      </c>
      <c r="E81">
        <v>3</v>
      </c>
      <c r="F81">
        <v>2.5</v>
      </c>
      <c r="G81">
        <v>3</v>
      </c>
      <c r="H81">
        <v>2</v>
      </c>
      <c r="I81">
        <v>2</v>
      </c>
      <c r="J81">
        <v>1</v>
      </c>
      <c r="K81">
        <v>1</v>
      </c>
      <c r="L81">
        <v>3.5</v>
      </c>
      <c r="M81">
        <v>3.5</v>
      </c>
      <c r="N81">
        <v>1</v>
      </c>
      <c r="O81">
        <v>3.5</v>
      </c>
      <c r="P81">
        <v>1</v>
      </c>
      <c r="Q81" t="s">
        <v>616</v>
      </c>
    </row>
    <row r="82" spans="2:17" x14ac:dyDescent="0.25">
      <c r="B82">
        <v>4</v>
      </c>
      <c r="C82">
        <v>3</v>
      </c>
      <c r="D82">
        <v>3</v>
      </c>
      <c r="E82">
        <v>3</v>
      </c>
      <c r="F82">
        <v>3.5</v>
      </c>
      <c r="G82">
        <v>4</v>
      </c>
      <c r="H82">
        <v>3.5</v>
      </c>
      <c r="I82">
        <v>3</v>
      </c>
      <c r="J82">
        <v>1</v>
      </c>
      <c r="K82">
        <v>3</v>
      </c>
      <c r="L82">
        <v>3</v>
      </c>
      <c r="M82">
        <v>3.5</v>
      </c>
      <c r="N82">
        <v>2.5</v>
      </c>
      <c r="O82">
        <v>4</v>
      </c>
      <c r="P82">
        <v>2.5</v>
      </c>
      <c r="Q82" t="s">
        <v>618</v>
      </c>
    </row>
    <row r="83" spans="2:17" x14ac:dyDescent="0.25">
      <c r="B83">
        <v>4</v>
      </c>
      <c r="C83">
        <v>2</v>
      </c>
      <c r="D83">
        <v>2</v>
      </c>
      <c r="E83">
        <v>3.5</v>
      </c>
      <c r="F83">
        <v>3.5</v>
      </c>
      <c r="G83">
        <v>4</v>
      </c>
      <c r="H83">
        <v>3.5</v>
      </c>
      <c r="I83">
        <v>2.5</v>
      </c>
      <c r="J83">
        <v>2</v>
      </c>
      <c r="K83">
        <v>3.5</v>
      </c>
      <c r="L83">
        <v>3.5</v>
      </c>
      <c r="M83">
        <v>3.5</v>
      </c>
      <c r="N83">
        <v>2.5</v>
      </c>
      <c r="O83">
        <v>4</v>
      </c>
      <c r="P83">
        <v>1</v>
      </c>
      <c r="Q83" t="s">
        <v>618</v>
      </c>
    </row>
    <row r="84" spans="2:17" x14ac:dyDescent="0.25">
      <c r="B84">
        <v>4</v>
      </c>
      <c r="C84">
        <v>2</v>
      </c>
      <c r="D84">
        <v>2.5</v>
      </c>
      <c r="E84">
        <v>2.5</v>
      </c>
      <c r="F84">
        <v>3.5</v>
      </c>
      <c r="G84">
        <v>4</v>
      </c>
      <c r="H84">
        <v>3.5</v>
      </c>
      <c r="I84">
        <v>3</v>
      </c>
      <c r="J84">
        <v>2</v>
      </c>
      <c r="K84">
        <v>3.5</v>
      </c>
      <c r="L84">
        <v>3.5</v>
      </c>
      <c r="M84">
        <v>3.5</v>
      </c>
      <c r="N84">
        <v>2.5</v>
      </c>
      <c r="O84">
        <v>3.5</v>
      </c>
      <c r="P84">
        <v>2.5</v>
      </c>
      <c r="Q84" t="s">
        <v>618</v>
      </c>
    </row>
    <row r="85" spans="2:17" x14ac:dyDescent="0.25">
      <c r="B85">
        <v>4</v>
      </c>
      <c r="C85">
        <v>3</v>
      </c>
      <c r="D85">
        <v>3.5</v>
      </c>
      <c r="E85">
        <v>3</v>
      </c>
      <c r="F85">
        <v>3.5</v>
      </c>
      <c r="G85">
        <v>4</v>
      </c>
      <c r="H85">
        <v>3.5</v>
      </c>
      <c r="I85">
        <v>4</v>
      </c>
      <c r="J85">
        <v>2</v>
      </c>
      <c r="K85">
        <v>4</v>
      </c>
      <c r="L85">
        <v>3</v>
      </c>
      <c r="M85">
        <v>4</v>
      </c>
      <c r="N85">
        <v>3</v>
      </c>
      <c r="O85">
        <v>2.5</v>
      </c>
      <c r="P85">
        <v>3</v>
      </c>
      <c r="Q85" t="s">
        <v>616</v>
      </c>
    </row>
    <row r="86" spans="2:17" x14ac:dyDescent="0.25">
      <c r="B86">
        <v>4</v>
      </c>
      <c r="C86">
        <v>3</v>
      </c>
      <c r="D86">
        <v>3.5</v>
      </c>
      <c r="E86">
        <v>4</v>
      </c>
      <c r="F86">
        <v>4</v>
      </c>
      <c r="G86">
        <v>3</v>
      </c>
      <c r="H86">
        <v>3.5</v>
      </c>
      <c r="I86">
        <v>3.5</v>
      </c>
      <c r="J86">
        <v>3</v>
      </c>
      <c r="K86">
        <v>3.5</v>
      </c>
      <c r="L86">
        <v>3</v>
      </c>
      <c r="M86">
        <v>4</v>
      </c>
      <c r="N86">
        <v>3.5</v>
      </c>
      <c r="O86">
        <v>4</v>
      </c>
      <c r="P86">
        <v>2.5</v>
      </c>
      <c r="Q86" t="s">
        <v>618</v>
      </c>
    </row>
    <row r="87" spans="2:17" x14ac:dyDescent="0.25">
      <c r="B87">
        <v>4</v>
      </c>
      <c r="C87">
        <v>2.5</v>
      </c>
      <c r="D87">
        <v>3.5</v>
      </c>
      <c r="E87">
        <v>4</v>
      </c>
      <c r="F87">
        <v>3.5</v>
      </c>
      <c r="G87">
        <v>4</v>
      </c>
      <c r="H87">
        <v>4</v>
      </c>
      <c r="I87">
        <v>2.5</v>
      </c>
      <c r="J87">
        <v>1</v>
      </c>
      <c r="K87">
        <v>2.5</v>
      </c>
      <c r="L87">
        <v>3.5</v>
      </c>
      <c r="M87">
        <v>3.5</v>
      </c>
      <c r="N87">
        <v>2</v>
      </c>
      <c r="O87">
        <v>4</v>
      </c>
      <c r="P87">
        <v>2</v>
      </c>
      <c r="Q87" t="s">
        <v>618</v>
      </c>
    </row>
    <row r="88" spans="2:17" x14ac:dyDescent="0.25">
      <c r="B88">
        <v>4</v>
      </c>
      <c r="C88">
        <v>2.5</v>
      </c>
      <c r="D88">
        <v>3.5</v>
      </c>
      <c r="E88">
        <v>3.5</v>
      </c>
      <c r="F88">
        <v>3.5</v>
      </c>
      <c r="G88">
        <v>4</v>
      </c>
      <c r="H88">
        <v>3</v>
      </c>
      <c r="I88">
        <v>3</v>
      </c>
      <c r="J88">
        <v>3.5</v>
      </c>
      <c r="K88">
        <v>4</v>
      </c>
      <c r="L88">
        <v>4</v>
      </c>
      <c r="M88">
        <v>4</v>
      </c>
      <c r="N88">
        <v>3</v>
      </c>
      <c r="O88">
        <v>3.5</v>
      </c>
      <c r="P88">
        <v>2.5</v>
      </c>
      <c r="Q88" t="s">
        <v>616</v>
      </c>
    </row>
    <row r="89" spans="2:17" x14ac:dyDescent="0.25">
      <c r="B89">
        <v>4</v>
      </c>
      <c r="C89">
        <v>2</v>
      </c>
      <c r="D89">
        <v>4</v>
      </c>
      <c r="E89">
        <v>3.5</v>
      </c>
      <c r="F89">
        <v>3</v>
      </c>
      <c r="G89">
        <v>4</v>
      </c>
      <c r="H89">
        <v>2.5</v>
      </c>
      <c r="I89">
        <v>2</v>
      </c>
      <c r="J89">
        <v>1</v>
      </c>
      <c r="K89">
        <v>2</v>
      </c>
      <c r="L89">
        <v>3.5</v>
      </c>
      <c r="M89">
        <v>3.5</v>
      </c>
      <c r="N89">
        <v>2.5</v>
      </c>
      <c r="O89">
        <v>3.5</v>
      </c>
      <c r="P89">
        <v>1</v>
      </c>
      <c r="Q89" t="s">
        <v>616</v>
      </c>
    </row>
    <row r="90" spans="2:17" x14ac:dyDescent="0.25">
      <c r="B90">
        <v>4</v>
      </c>
      <c r="C90">
        <v>3</v>
      </c>
      <c r="D90">
        <v>3</v>
      </c>
      <c r="E90">
        <v>3</v>
      </c>
      <c r="F90">
        <v>3</v>
      </c>
      <c r="G90">
        <v>4</v>
      </c>
      <c r="H90">
        <v>3.5</v>
      </c>
      <c r="I90">
        <v>3</v>
      </c>
      <c r="J90">
        <v>2.5</v>
      </c>
      <c r="K90">
        <v>3.5</v>
      </c>
      <c r="L90">
        <v>3.5</v>
      </c>
      <c r="M90">
        <v>4</v>
      </c>
      <c r="N90">
        <v>2.5</v>
      </c>
      <c r="O90">
        <v>3.5</v>
      </c>
      <c r="P90">
        <v>2.5</v>
      </c>
      <c r="Q90" t="s">
        <v>618</v>
      </c>
    </row>
    <row r="91" spans="2:17" x14ac:dyDescent="0.25">
      <c r="B91">
        <v>4</v>
      </c>
      <c r="C91">
        <v>2</v>
      </c>
      <c r="D91">
        <v>2.5</v>
      </c>
      <c r="E91">
        <v>4</v>
      </c>
      <c r="F91">
        <v>3</v>
      </c>
      <c r="G91">
        <v>3</v>
      </c>
      <c r="H91">
        <v>2.5</v>
      </c>
      <c r="I91">
        <v>1</v>
      </c>
      <c r="J91">
        <v>1</v>
      </c>
      <c r="K91">
        <v>2.5</v>
      </c>
      <c r="L91">
        <v>3.5</v>
      </c>
      <c r="M91">
        <v>3</v>
      </c>
      <c r="N91">
        <v>2</v>
      </c>
      <c r="O91">
        <v>4</v>
      </c>
      <c r="P91">
        <v>1</v>
      </c>
      <c r="Q91" t="s">
        <v>616</v>
      </c>
    </row>
    <row r="92" spans="2:17" x14ac:dyDescent="0.25">
      <c r="B92">
        <v>4</v>
      </c>
      <c r="C92">
        <v>3.5</v>
      </c>
      <c r="D92">
        <v>3</v>
      </c>
      <c r="E92">
        <v>4</v>
      </c>
      <c r="F92">
        <v>4</v>
      </c>
      <c r="G92">
        <v>4</v>
      </c>
      <c r="H92">
        <v>3.5</v>
      </c>
      <c r="I92">
        <v>3</v>
      </c>
      <c r="J92">
        <v>2.5</v>
      </c>
      <c r="K92">
        <v>2.5</v>
      </c>
      <c r="L92">
        <v>2.5</v>
      </c>
      <c r="M92">
        <v>3</v>
      </c>
      <c r="N92">
        <v>2</v>
      </c>
      <c r="O92">
        <v>4</v>
      </c>
      <c r="P92">
        <v>2.5</v>
      </c>
      <c r="Q92" t="s">
        <v>618</v>
      </c>
    </row>
    <row r="93" spans="2:17" x14ac:dyDescent="0.25">
      <c r="B93">
        <v>4</v>
      </c>
      <c r="C93">
        <v>3.5</v>
      </c>
      <c r="D93">
        <v>3.5</v>
      </c>
      <c r="E93">
        <v>4</v>
      </c>
      <c r="F93">
        <v>4</v>
      </c>
      <c r="G93">
        <v>4</v>
      </c>
      <c r="H93">
        <v>4</v>
      </c>
      <c r="I93">
        <v>4</v>
      </c>
      <c r="J93">
        <v>3.5</v>
      </c>
      <c r="K93">
        <v>4</v>
      </c>
      <c r="L93">
        <v>4</v>
      </c>
      <c r="M93">
        <v>4</v>
      </c>
      <c r="N93">
        <v>3</v>
      </c>
      <c r="O93">
        <v>4</v>
      </c>
      <c r="P93">
        <v>4</v>
      </c>
      <c r="Q93" t="s">
        <v>619</v>
      </c>
    </row>
    <row r="94" spans="2:17" x14ac:dyDescent="0.25">
      <c r="B94">
        <v>4</v>
      </c>
      <c r="C94">
        <v>3</v>
      </c>
      <c r="D94">
        <v>3.5</v>
      </c>
      <c r="E94">
        <v>4</v>
      </c>
      <c r="F94">
        <v>3.5</v>
      </c>
      <c r="G94">
        <v>4</v>
      </c>
      <c r="H94">
        <v>4</v>
      </c>
      <c r="I94">
        <v>3.5</v>
      </c>
      <c r="J94">
        <v>3</v>
      </c>
      <c r="K94">
        <v>2.5</v>
      </c>
      <c r="L94">
        <v>3</v>
      </c>
      <c r="M94">
        <v>4</v>
      </c>
      <c r="N94">
        <v>3</v>
      </c>
      <c r="O94">
        <v>4</v>
      </c>
      <c r="P94">
        <v>3.5</v>
      </c>
      <c r="Q94" t="s">
        <v>619</v>
      </c>
    </row>
    <row r="95" spans="2:17" x14ac:dyDescent="0.25">
      <c r="B95">
        <v>4</v>
      </c>
      <c r="C95">
        <v>3</v>
      </c>
      <c r="D95">
        <v>4</v>
      </c>
      <c r="E95">
        <v>4</v>
      </c>
      <c r="F95">
        <v>4</v>
      </c>
      <c r="G95">
        <v>4</v>
      </c>
      <c r="H95">
        <v>3.5</v>
      </c>
      <c r="I95">
        <v>4</v>
      </c>
      <c r="J95">
        <v>3.5</v>
      </c>
      <c r="K95">
        <v>3.5</v>
      </c>
      <c r="L95">
        <v>3.5</v>
      </c>
      <c r="M95">
        <v>4</v>
      </c>
      <c r="N95">
        <v>3.5</v>
      </c>
      <c r="O95">
        <v>4</v>
      </c>
      <c r="P95">
        <v>3</v>
      </c>
      <c r="Q95" t="s">
        <v>618</v>
      </c>
    </row>
    <row r="96" spans="2:17" x14ac:dyDescent="0.25">
      <c r="B96">
        <v>4</v>
      </c>
      <c r="C96">
        <v>3.5</v>
      </c>
      <c r="D96">
        <v>4</v>
      </c>
      <c r="E96">
        <v>4</v>
      </c>
      <c r="F96">
        <v>4</v>
      </c>
      <c r="G96">
        <v>4</v>
      </c>
      <c r="H96">
        <v>4</v>
      </c>
      <c r="I96">
        <v>3</v>
      </c>
      <c r="J96">
        <v>2.5</v>
      </c>
      <c r="K96">
        <v>3</v>
      </c>
      <c r="L96">
        <v>4</v>
      </c>
      <c r="M96">
        <v>4</v>
      </c>
      <c r="N96">
        <v>2.5</v>
      </c>
      <c r="O96">
        <v>4</v>
      </c>
      <c r="P96">
        <v>2</v>
      </c>
      <c r="Q96" t="s">
        <v>616</v>
      </c>
    </row>
    <row r="97" spans="2:17" x14ac:dyDescent="0.25">
      <c r="B97">
        <v>4</v>
      </c>
      <c r="C97">
        <v>3.5</v>
      </c>
      <c r="D97">
        <v>3</v>
      </c>
      <c r="E97">
        <v>3.5</v>
      </c>
      <c r="F97">
        <v>3</v>
      </c>
      <c r="G97">
        <v>4</v>
      </c>
      <c r="H97">
        <v>3</v>
      </c>
      <c r="I97">
        <v>4</v>
      </c>
      <c r="J97">
        <v>2.5</v>
      </c>
      <c r="K97">
        <v>4</v>
      </c>
      <c r="L97">
        <v>3.5</v>
      </c>
      <c r="M97">
        <v>3.5</v>
      </c>
      <c r="N97">
        <v>3.5</v>
      </c>
      <c r="O97">
        <v>4</v>
      </c>
      <c r="P97">
        <v>3.5</v>
      </c>
      <c r="Q97" t="s">
        <v>619</v>
      </c>
    </row>
    <row r="98" spans="2:17" x14ac:dyDescent="0.25">
      <c r="B98">
        <v>4</v>
      </c>
      <c r="C98">
        <v>2</v>
      </c>
      <c r="D98">
        <v>3</v>
      </c>
      <c r="E98">
        <v>3</v>
      </c>
      <c r="F98">
        <v>3</v>
      </c>
      <c r="G98">
        <v>4</v>
      </c>
      <c r="H98">
        <v>2.5</v>
      </c>
      <c r="I98">
        <v>2.5</v>
      </c>
      <c r="J98">
        <v>1</v>
      </c>
      <c r="K98">
        <v>4</v>
      </c>
      <c r="L98">
        <v>3</v>
      </c>
      <c r="M98">
        <v>4</v>
      </c>
      <c r="N98">
        <v>2</v>
      </c>
      <c r="O98">
        <v>3.5</v>
      </c>
      <c r="P98">
        <v>1</v>
      </c>
      <c r="Q98" t="s">
        <v>616</v>
      </c>
    </row>
    <row r="99" spans="2:17" x14ac:dyDescent="0.25">
      <c r="B99">
        <v>4</v>
      </c>
      <c r="C99">
        <v>3.5</v>
      </c>
      <c r="D99">
        <v>3.5</v>
      </c>
      <c r="E99">
        <v>4</v>
      </c>
      <c r="F99">
        <v>3.5</v>
      </c>
      <c r="G99">
        <v>3</v>
      </c>
      <c r="H99">
        <v>3.5</v>
      </c>
      <c r="I99">
        <v>4</v>
      </c>
      <c r="J99">
        <v>3.5</v>
      </c>
      <c r="K99">
        <v>4</v>
      </c>
      <c r="L99">
        <v>3.5</v>
      </c>
      <c r="M99">
        <v>3</v>
      </c>
      <c r="N99">
        <v>4</v>
      </c>
      <c r="O99">
        <v>4</v>
      </c>
      <c r="P99">
        <v>4</v>
      </c>
      <c r="Q99" t="s">
        <v>619</v>
      </c>
    </row>
    <row r="100" spans="2:17" x14ac:dyDescent="0.25">
      <c r="B100">
        <v>4</v>
      </c>
      <c r="C100">
        <v>1</v>
      </c>
      <c r="D100">
        <v>2.5</v>
      </c>
      <c r="E100">
        <v>4</v>
      </c>
      <c r="F100">
        <v>3</v>
      </c>
      <c r="G100">
        <v>4</v>
      </c>
      <c r="H100">
        <v>3.5</v>
      </c>
      <c r="I100">
        <v>3</v>
      </c>
      <c r="J100">
        <v>1</v>
      </c>
      <c r="K100">
        <v>2.5</v>
      </c>
      <c r="L100">
        <v>3.5</v>
      </c>
      <c r="M100">
        <v>3.5</v>
      </c>
      <c r="N100">
        <v>2</v>
      </c>
      <c r="O100">
        <v>3</v>
      </c>
      <c r="P100">
        <v>2.5</v>
      </c>
      <c r="Q100" t="s">
        <v>616</v>
      </c>
    </row>
    <row r="101" spans="2:17" x14ac:dyDescent="0.25">
      <c r="B101">
        <v>4</v>
      </c>
      <c r="C101">
        <v>3.5</v>
      </c>
      <c r="D101">
        <v>3.5</v>
      </c>
      <c r="E101">
        <v>4</v>
      </c>
      <c r="F101">
        <v>3.5</v>
      </c>
      <c r="G101">
        <v>3</v>
      </c>
      <c r="H101">
        <v>4</v>
      </c>
      <c r="I101">
        <v>4</v>
      </c>
      <c r="J101">
        <v>4</v>
      </c>
      <c r="K101">
        <v>4</v>
      </c>
      <c r="L101">
        <v>4</v>
      </c>
      <c r="M101">
        <v>4</v>
      </c>
      <c r="N101">
        <v>4</v>
      </c>
      <c r="O101">
        <v>4</v>
      </c>
      <c r="P101">
        <v>4</v>
      </c>
      <c r="Q101" t="s">
        <v>619</v>
      </c>
    </row>
    <row r="102" spans="2:17" x14ac:dyDescent="0.25">
      <c r="B102">
        <v>4</v>
      </c>
      <c r="C102">
        <v>3.5</v>
      </c>
      <c r="D102">
        <v>2.5</v>
      </c>
      <c r="E102">
        <v>4</v>
      </c>
      <c r="F102">
        <v>3</v>
      </c>
      <c r="G102">
        <v>4</v>
      </c>
      <c r="H102">
        <v>3.5</v>
      </c>
      <c r="I102">
        <v>4</v>
      </c>
      <c r="J102">
        <v>2</v>
      </c>
      <c r="K102">
        <v>4</v>
      </c>
      <c r="L102">
        <v>4</v>
      </c>
      <c r="M102">
        <v>4</v>
      </c>
      <c r="N102">
        <v>3</v>
      </c>
      <c r="O102">
        <v>4</v>
      </c>
      <c r="P102">
        <v>3</v>
      </c>
      <c r="Q102" t="s">
        <v>619</v>
      </c>
    </row>
    <row r="103" spans="2:17" x14ac:dyDescent="0.25">
      <c r="B103">
        <v>4</v>
      </c>
      <c r="C103">
        <v>2</v>
      </c>
      <c r="D103">
        <v>4</v>
      </c>
      <c r="E103">
        <v>3.5</v>
      </c>
      <c r="F103">
        <v>3</v>
      </c>
      <c r="G103">
        <v>4</v>
      </c>
      <c r="H103">
        <v>3.5</v>
      </c>
      <c r="I103">
        <v>3</v>
      </c>
      <c r="J103">
        <v>1</v>
      </c>
      <c r="K103">
        <v>4</v>
      </c>
      <c r="L103">
        <v>4</v>
      </c>
      <c r="M103">
        <v>3</v>
      </c>
      <c r="N103">
        <v>2</v>
      </c>
      <c r="O103">
        <v>4</v>
      </c>
      <c r="P103">
        <v>2</v>
      </c>
      <c r="Q103" t="s">
        <v>616</v>
      </c>
    </row>
    <row r="104" spans="2:17" x14ac:dyDescent="0.25">
      <c r="B104">
        <v>4</v>
      </c>
      <c r="C104">
        <v>2.5</v>
      </c>
      <c r="D104">
        <v>4</v>
      </c>
      <c r="E104">
        <v>4</v>
      </c>
      <c r="F104">
        <v>4</v>
      </c>
      <c r="G104">
        <v>4</v>
      </c>
      <c r="H104">
        <v>4</v>
      </c>
      <c r="I104">
        <v>3.5</v>
      </c>
      <c r="J104">
        <v>3</v>
      </c>
      <c r="K104">
        <v>4</v>
      </c>
      <c r="L104">
        <v>3.5</v>
      </c>
      <c r="M104">
        <v>4</v>
      </c>
      <c r="N104">
        <v>3</v>
      </c>
      <c r="O104">
        <v>4</v>
      </c>
      <c r="P104">
        <v>3</v>
      </c>
      <c r="Q104" t="s">
        <v>619</v>
      </c>
    </row>
    <row r="105" spans="2:17" x14ac:dyDescent="0.25">
      <c r="B105">
        <v>4</v>
      </c>
      <c r="C105">
        <v>3.5</v>
      </c>
      <c r="D105">
        <v>2.5</v>
      </c>
      <c r="E105">
        <v>4</v>
      </c>
      <c r="F105">
        <v>3.5</v>
      </c>
      <c r="G105">
        <v>3</v>
      </c>
      <c r="H105">
        <v>3.5</v>
      </c>
      <c r="I105">
        <v>4</v>
      </c>
      <c r="J105">
        <v>2.5</v>
      </c>
      <c r="K105">
        <v>3.5</v>
      </c>
      <c r="L105">
        <v>3.5</v>
      </c>
      <c r="M105">
        <v>4</v>
      </c>
      <c r="N105">
        <v>2.5</v>
      </c>
      <c r="O105">
        <v>4</v>
      </c>
      <c r="P105">
        <v>3.5</v>
      </c>
      <c r="Q105" t="s">
        <v>618</v>
      </c>
    </row>
    <row r="106" spans="2:17" x14ac:dyDescent="0.25">
      <c r="B106">
        <v>4</v>
      </c>
      <c r="C106">
        <v>3.5</v>
      </c>
      <c r="D106">
        <v>4</v>
      </c>
      <c r="E106">
        <v>4</v>
      </c>
      <c r="F106">
        <v>4</v>
      </c>
      <c r="G106">
        <v>4</v>
      </c>
      <c r="H106">
        <v>4</v>
      </c>
      <c r="I106">
        <v>2.5</v>
      </c>
      <c r="J106">
        <v>3.5</v>
      </c>
      <c r="K106">
        <v>3</v>
      </c>
      <c r="L106">
        <v>4</v>
      </c>
      <c r="M106">
        <v>3</v>
      </c>
      <c r="N106">
        <v>3</v>
      </c>
      <c r="O106">
        <v>4</v>
      </c>
      <c r="P106">
        <v>2</v>
      </c>
      <c r="Q106" t="s">
        <v>619</v>
      </c>
    </row>
    <row r="107" spans="2:17" x14ac:dyDescent="0.25">
      <c r="B107">
        <v>4</v>
      </c>
      <c r="C107">
        <v>3</v>
      </c>
      <c r="D107">
        <v>4</v>
      </c>
      <c r="E107">
        <v>3.5</v>
      </c>
      <c r="F107">
        <v>3.5</v>
      </c>
      <c r="G107">
        <v>4</v>
      </c>
      <c r="H107">
        <v>4</v>
      </c>
      <c r="I107">
        <v>3.5</v>
      </c>
      <c r="J107">
        <v>2.5</v>
      </c>
      <c r="K107">
        <v>4</v>
      </c>
      <c r="L107">
        <v>3.5</v>
      </c>
      <c r="M107">
        <v>3.5</v>
      </c>
      <c r="N107">
        <v>3</v>
      </c>
      <c r="O107">
        <v>4</v>
      </c>
      <c r="P107">
        <v>3</v>
      </c>
      <c r="Q107" t="s">
        <v>618</v>
      </c>
    </row>
    <row r="108" spans="2:17" x14ac:dyDescent="0.25">
      <c r="B108">
        <v>4</v>
      </c>
      <c r="C108">
        <v>3</v>
      </c>
      <c r="D108">
        <v>2</v>
      </c>
      <c r="E108">
        <v>4</v>
      </c>
      <c r="F108">
        <v>3</v>
      </c>
      <c r="G108">
        <v>4</v>
      </c>
      <c r="H108">
        <v>3</v>
      </c>
      <c r="I108">
        <v>2.5</v>
      </c>
      <c r="J108">
        <v>1</v>
      </c>
      <c r="K108">
        <v>2</v>
      </c>
      <c r="L108">
        <v>3.5</v>
      </c>
      <c r="M108">
        <v>3.5</v>
      </c>
      <c r="N108">
        <v>2.5</v>
      </c>
      <c r="O108">
        <v>3.5</v>
      </c>
      <c r="P108">
        <v>2</v>
      </c>
      <c r="Q108" t="s">
        <v>616</v>
      </c>
    </row>
    <row r="109" spans="2:17" x14ac:dyDescent="0.25">
      <c r="B109">
        <v>4</v>
      </c>
      <c r="C109">
        <v>3</v>
      </c>
      <c r="D109">
        <v>3.5</v>
      </c>
      <c r="E109">
        <v>4</v>
      </c>
      <c r="F109">
        <v>4</v>
      </c>
      <c r="G109">
        <v>3</v>
      </c>
      <c r="H109">
        <v>3.5</v>
      </c>
      <c r="I109">
        <v>3.5</v>
      </c>
      <c r="J109">
        <v>3</v>
      </c>
      <c r="K109">
        <v>3.5</v>
      </c>
      <c r="L109">
        <v>3</v>
      </c>
      <c r="M109">
        <v>4</v>
      </c>
      <c r="N109">
        <v>3.5</v>
      </c>
      <c r="O109">
        <v>4</v>
      </c>
      <c r="P109">
        <v>2.5</v>
      </c>
      <c r="Q109" t="s">
        <v>618</v>
      </c>
    </row>
    <row r="110" spans="2:17" x14ac:dyDescent="0.25">
      <c r="B110">
        <v>4</v>
      </c>
      <c r="C110">
        <v>1</v>
      </c>
      <c r="D110">
        <v>2</v>
      </c>
      <c r="E110">
        <v>2.5</v>
      </c>
      <c r="F110">
        <v>2</v>
      </c>
      <c r="G110">
        <v>4</v>
      </c>
      <c r="H110">
        <v>2.5</v>
      </c>
      <c r="I110">
        <v>2.5</v>
      </c>
      <c r="J110">
        <v>1</v>
      </c>
      <c r="K110">
        <v>2</v>
      </c>
      <c r="L110">
        <v>3</v>
      </c>
      <c r="M110">
        <v>3</v>
      </c>
      <c r="N110">
        <v>2</v>
      </c>
      <c r="O110">
        <v>2.5</v>
      </c>
      <c r="P110">
        <v>1</v>
      </c>
      <c r="Q110" t="s">
        <v>616</v>
      </c>
    </row>
    <row r="111" spans="2:17" x14ac:dyDescent="0.25">
      <c r="B111">
        <v>4</v>
      </c>
      <c r="C111">
        <v>2</v>
      </c>
      <c r="D111">
        <v>3</v>
      </c>
      <c r="E111">
        <v>3</v>
      </c>
      <c r="F111">
        <v>3</v>
      </c>
      <c r="G111">
        <v>4</v>
      </c>
      <c r="H111">
        <v>3</v>
      </c>
      <c r="I111">
        <v>2.5</v>
      </c>
      <c r="J111">
        <v>1</v>
      </c>
      <c r="K111">
        <v>3</v>
      </c>
      <c r="L111">
        <v>3.5</v>
      </c>
      <c r="M111">
        <v>4</v>
      </c>
      <c r="N111">
        <v>2</v>
      </c>
      <c r="O111">
        <v>3</v>
      </c>
      <c r="P111">
        <v>1</v>
      </c>
      <c r="Q111" t="s">
        <v>616</v>
      </c>
    </row>
    <row r="112" spans="2:17" x14ac:dyDescent="0.25">
      <c r="B112">
        <v>4</v>
      </c>
      <c r="C112">
        <v>2.5</v>
      </c>
      <c r="D112">
        <v>4</v>
      </c>
      <c r="E112">
        <v>4</v>
      </c>
      <c r="F112">
        <v>3</v>
      </c>
      <c r="G112">
        <v>3</v>
      </c>
      <c r="H112">
        <v>2.5</v>
      </c>
      <c r="I112">
        <v>3</v>
      </c>
      <c r="J112">
        <v>2</v>
      </c>
      <c r="K112">
        <v>3.5</v>
      </c>
      <c r="L112">
        <v>3.5</v>
      </c>
      <c r="M112">
        <v>4</v>
      </c>
      <c r="N112">
        <v>2.5</v>
      </c>
      <c r="O112">
        <v>4</v>
      </c>
      <c r="P112">
        <v>2.5</v>
      </c>
      <c r="Q112" t="s">
        <v>618</v>
      </c>
    </row>
    <row r="113" spans="2:17" x14ac:dyDescent="0.25">
      <c r="B113">
        <v>4</v>
      </c>
      <c r="C113">
        <v>3.5</v>
      </c>
      <c r="D113">
        <v>3</v>
      </c>
      <c r="E113">
        <v>4</v>
      </c>
      <c r="F113">
        <v>3.5</v>
      </c>
      <c r="G113">
        <v>4</v>
      </c>
      <c r="H113">
        <v>3.5</v>
      </c>
      <c r="I113">
        <v>3.5</v>
      </c>
      <c r="J113">
        <v>2</v>
      </c>
      <c r="K113">
        <v>3.5</v>
      </c>
      <c r="L113">
        <v>4</v>
      </c>
      <c r="M113">
        <v>3.5</v>
      </c>
      <c r="N113">
        <v>3.5</v>
      </c>
      <c r="O113">
        <v>3.5</v>
      </c>
      <c r="P113">
        <v>2.5</v>
      </c>
      <c r="Q113" t="s">
        <v>618</v>
      </c>
    </row>
    <row r="114" spans="2:17" x14ac:dyDescent="0.25">
      <c r="B114">
        <v>4</v>
      </c>
      <c r="C114">
        <v>3</v>
      </c>
      <c r="D114">
        <v>4</v>
      </c>
      <c r="E114">
        <v>4</v>
      </c>
      <c r="F114">
        <v>4</v>
      </c>
      <c r="G114">
        <v>3</v>
      </c>
      <c r="H114">
        <v>3.5</v>
      </c>
      <c r="I114">
        <v>3.5</v>
      </c>
      <c r="J114">
        <v>4</v>
      </c>
      <c r="K114">
        <v>4</v>
      </c>
      <c r="L114">
        <v>4</v>
      </c>
      <c r="M114">
        <v>4</v>
      </c>
      <c r="N114">
        <v>4</v>
      </c>
      <c r="O114">
        <v>4</v>
      </c>
      <c r="P114">
        <v>3</v>
      </c>
      <c r="Q114" t="s">
        <v>619</v>
      </c>
    </row>
    <row r="115" spans="2:17" x14ac:dyDescent="0.25">
      <c r="B115">
        <v>4</v>
      </c>
      <c r="C115">
        <v>2</v>
      </c>
      <c r="D115">
        <v>3</v>
      </c>
      <c r="E115">
        <v>4</v>
      </c>
      <c r="F115">
        <v>4</v>
      </c>
      <c r="G115">
        <v>4</v>
      </c>
      <c r="H115">
        <v>4</v>
      </c>
      <c r="I115">
        <v>2.5</v>
      </c>
      <c r="J115">
        <v>2.5</v>
      </c>
      <c r="K115">
        <v>4</v>
      </c>
      <c r="L115">
        <v>3.5</v>
      </c>
      <c r="M115">
        <v>4</v>
      </c>
      <c r="N115">
        <v>2.5</v>
      </c>
      <c r="O115">
        <v>4</v>
      </c>
      <c r="P115">
        <v>2</v>
      </c>
      <c r="Q115" t="s">
        <v>618</v>
      </c>
    </row>
    <row r="116" spans="2:17" x14ac:dyDescent="0.25">
      <c r="B116">
        <v>4</v>
      </c>
      <c r="C116">
        <v>2.5</v>
      </c>
      <c r="D116">
        <v>2.5</v>
      </c>
      <c r="E116">
        <v>3</v>
      </c>
      <c r="F116">
        <v>3</v>
      </c>
      <c r="G116">
        <v>4</v>
      </c>
      <c r="H116">
        <v>4</v>
      </c>
      <c r="I116">
        <v>2.5</v>
      </c>
      <c r="J116">
        <v>2.5</v>
      </c>
      <c r="K116">
        <v>3.5</v>
      </c>
      <c r="L116">
        <v>3.5</v>
      </c>
      <c r="M116">
        <v>3.5</v>
      </c>
      <c r="N116">
        <v>2.5</v>
      </c>
      <c r="O116">
        <v>4</v>
      </c>
      <c r="P116">
        <v>2.5</v>
      </c>
      <c r="Q116" t="s">
        <v>618</v>
      </c>
    </row>
    <row r="117" spans="2:17" x14ac:dyDescent="0.25">
      <c r="B117">
        <v>4</v>
      </c>
      <c r="C117">
        <v>3.5</v>
      </c>
      <c r="D117">
        <v>4</v>
      </c>
      <c r="E117">
        <v>4</v>
      </c>
      <c r="F117">
        <v>4</v>
      </c>
      <c r="G117">
        <v>4</v>
      </c>
      <c r="H117">
        <v>4</v>
      </c>
      <c r="I117">
        <v>4</v>
      </c>
      <c r="J117">
        <v>4</v>
      </c>
      <c r="K117">
        <v>4</v>
      </c>
      <c r="L117">
        <v>4</v>
      </c>
      <c r="M117">
        <v>4</v>
      </c>
      <c r="N117">
        <v>3.5</v>
      </c>
      <c r="O117">
        <v>4</v>
      </c>
      <c r="P117">
        <v>4</v>
      </c>
      <c r="Q117" t="s">
        <v>619</v>
      </c>
    </row>
    <row r="118" spans="2:17" x14ac:dyDescent="0.25">
      <c r="B118">
        <v>4</v>
      </c>
      <c r="C118">
        <v>3.5</v>
      </c>
      <c r="D118">
        <v>2.5</v>
      </c>
      <c r="E118">
        <v>4</v>
      </c>
      <c r="F118">
        <v>4</v>
      </c>
      <c r="G118">
        <v>4</v>
      </c>
      <c r="H118">
        <v>4</v>
      </c>
      <c r="I118">
        <v>2.5</v>
      </c>
      <c r="J118">
        <v>3</v>
      </c>
      <c r="K118">
        <v>3</v>
      </c>
      <c r="L118">
        <v>3.5</v>
      </c>
      <c r="M118">
        <v>3.5</v>
      </c>
      <c r="N118">
        <v>3</v>
      </c>
      <c r="O118">
        <v>4</v>
      </c>
      <c r="P118">
        <v>2</v>
      </c>
      <c r="Q118" t="s">
        <v>619</v>
      </c>
    </row>
    <row r="119" spans="2:17" x14ac:dyDescent="0.25">
      <c r="B119">
        <v>4</v>
      </c>
      <c r="C119">
        <v>2</v>
      </c>
      <c r="D119">
        <v>4</v>
      </c>
      <c r="E119">
        <v>3.5</v>
      </c>
      <c r="F119">
        <v>3</v>
      </c>
      <c r="G119">
        <v>4</v>
      </c>
      <c r="H119">
        <v>3</v>
      </c>
      <c r="I119">
        <v>4</v>
      </c>
      <c r="J119">
        <v>2</v>
      </c>
      <c r="K119">
        <v>3.5</v>
      </c>
      <c r="L119">
        <v>3.5</v>
      </c>
      <c r="M119">
        <v>4</v>
      </c>
      <c r="N119">
        <v>2.5</v>
      </c>
      <c r="O119">
        <v>4</v>
      </c>
      <c r="P119">
        <v>1</v>
      </c>
      <c r="Q119" t="s">
        <v>616</v>
      </c>
    </row>
    <row r="120" spans="2:17" x14ac:dyDescent="0.25">
      <c r="B120">
        <v>4</v>
      </c>
      <c r="C120">
        <v>3.5</v>
      </c>
      <c r="D120">
        <v>2.5</v>
      </c>
      <c r="E120">
        <v>3</v>
      </c>
      <c r="F120">
        <v>2.5</v>
      </c>
      <c r="G120">
        <v>4</v>
      </c>
      <c r="H120">
        <v>2.5</v>
      </c>
      <c r="I120">
        <v>3</v>
      </c>
      <c r="J120">
        <v>2</v>
      </c>
      <c r="K120">
        <v>2</v>
      </c>
      <c r="L120">
        <v>3</v>
      </c>
      <c r="M120">
        <v>4</v>
      </c>
      <c r="N120">
        <v>2</v>
      </c>
      <c r="O120">
        <v>3</v>
      </c>
      <c r="P120">
        <v>2.5</v>
      </c>
      <c r="Q120" t="s">
        <v>616</v>
      </c>
    </row>
    <row r="121" spans="2:17" x14ac:dyDescent="0.25">
      <c r="B121">
        <v>4</v>
      </c>
      <c r="C121">
        <v>2</v>
      </c>
      <c r="D121">
        <v>2</v>
      </c>
      <c r="E121">
        <v>3</v>
      </c>
      <c r="F121">
        <v>3.5</v>
      </c>
      <c r="G121">
        <v>4</v>
      </c>
      <c r="H121">
        <v>3.5</v>
      </c>
      <c r="I121">
        <v>1</v>
      </c>
      <c r="J121">
        <v>2</v>
      </c>
      <c r="K121">
        <v>3</v>
      </c>
      <c r="L121">
        <v>3.5</v>
      </c>
      <c r="M121">
        <v>3.5</v>
      </c>
      <c r="N121">
        <v>2.5</v>
      </c>
      <c r="O121">
        <v>4</v>
      </c>
      <c r="P121">
        <v>2.5</v>
      </c>
      <c r="Q121" t="s">
        <v>616</v>
      </c>
    </row>
    <row r="122" spans="2:17" x14ac:dyDescent="0.25">
      <c r="B122">
        <v>4</v>
      </c>
      <c r="C122">
        <v>3</v>
      </c>
      <c r="D122">
        <v>4</v>
      </c>
      <c r="E122">
        <v>3.5</v>
      </c>
      <c r="F122">
        <v>2</v>
      </c>
      <c r="G122">
        <v>4</v>
      </c>
      <c r="H122">
        <v>3.5</v>
      </c>
      <c r="I122">
        <v>3</v>
      </c>
      <c r="J122">
        <v>3.5</v>
      </c>
      <c r="K122">
        <v>4</v>
      </c>
      <c r="L122">
        <v>3.5</v>
      </c>
      <c r="M122">
        <v>4</v>
      </c>
      <c r="N122">
        <v>3</v>
      </c>
      <c r="O122">
        <v>4</v>
      </c>
      <c r="P122">
        <v>3</v>
      </c>
      <c r="Q122" t="s">
        <v>619</v>
      </c>
    </row>
    <row r="123" spans="2:17" x14ac:dyDescent="0.25">
      <c r="B123">
        <v>4</v>
      </c>
      <c r="C123">
        <v>2</v>
      </c>
      <c r="D123">
        <v>2</v>
      </c>
      <c r="E123">
        <v>1</v>
      </c>
      <c r="F123">
        <v>3</v>
      </c>
      <c r="G123">
        <v>4</v>
      </c>
      <c r="H123">
        <v>3.5</v>
      </c>
      <c r="I123">
        <v>2.5</v>
      </c>
      <c r="J123">
        <v>1</v>
      </c>
      <c r="K123">
        <v>3.5</v>
      </c>
      <c r="L123">
        <v>3.5</v>
      </c>
      <c r="M123">
        <v>3.5</v>
      </c>
      <c r="N123">
        <v>2.5</v>
      </c>
      <c r="O123">
        <v>4</v>
      </c>
      <c r="P123">
        <v>2.5</v>
      </c>
      <c r="Q123" t="s">
        <v>618</v>
      </c>
    </row>
    <row r="124" spans="2:17" x14ac:dyDescent="0.25">
      <c r="B124">
        <v>4</v>
      </c>
      <c r="C124">
        <v>2</v>
      </c>
      <c r="D124">
        <v>2.5</v>
      </c>
      <c r="E124">
        <v>4</v>
      </c>
      <c r="F124">
        <v>3.5</v>
      </c>
      <c r="G124">
        <v>4</v>
      </c>
      <c r="H124">
        <v>3.5</v>
      </c>
      <c r="I124">
        <v>3</v>
      </c>
      <c r="J124">
        <v>3</v>
      </c>
      <c r="K124">
        <v>3.5</v>
      </c>
      <c r="L124">
        <v>3.5</v>
      </c>
      <c r="M124">
        <v>4</v>
      </c>
      <c r="N124">
        <v>2.5</v>
      </c>
      <c r="O124">
        <v>4</v>
      </c>
      <c r="P124">
        <v>2</v>
      </c>
      <c r="Q124" t="s">
        <v>618</v>
      </c>
    </row>
    <row r="125" spans="2:17" x14ac:dyDescent="0.25">
      <c r="B125">
        <v>4</v>
      </c>
      <c r="C125">
        <v>2</v>
      </c>
      <c r="D125">
        <v>2.5</v>
      </c>
      <c r="E125">
        <v>3</v>
      </c>
      <c r="F125">
        <v>3.5</v>
      </c>
      <c r="G125">
        <v>3</v>
      </c>
      <c r="H125">
        <v>3</v>
      </c>
      <c r="I125">
        <v>2.5</v>
      </c>
      <c r="J125">
        <v>1</v>
      </c>
      <c r="K125">
        <v>3</v>
      </c>
      <c r="L125">
        <v>4</v>
      </c>
      <c r="M125">
        <v>4</v>
      </c>
      <c r="N125">
        <v>2.5</v>
      </c>
      <c r="O125">
        <v>3</v>
      </c>
      <c r="P125">
        <v>1</v>
      </c>
      <c r="Q125" t="s">
        <v>616</v>
      </c>
    </row>
    <row r="126" spans="2:17" x14ac:dyDescent="0.25">
      <c r="B126">
        <v>4</v>
      </c>
      <c r="C126">
        <v>2</v>
      </c>
      <c r="D126">
        <v>2.5</v>
      </c>
      <c r="E126">
        <v>2.5</v>
      </c>
      <c r="F126">
        <v>3.5</v>
      </c>
      <c r="G126">
        <v>4</v>
      </c>
      <c r="H126">
        <v>2.5</v>
      </c>
      <c r="I126">
        <v>2</v>
      </c>
      <c r="J126">
        <v>2</v>
      </c>
      <c r="K126">
        <v>2</v>
      </c>
      <c r="L126">
        <v>3</v>
      </c>
      <c r="M126">
        <v>2.5</v>
      </c>
      <c r="N126">
        <v>2</v>
      </c>
      <c r="O126">
        <v>3</v>
      </c>
      <c r="P126">
        <v>1</v>
      </c>
      <c r="Q126" t="s">
        <v>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2"/>
  <sheetViews>
    <sheetView tabSelected="1" workbookViewId="0">
      <selection activeCell="J3" sqref="J3"/>
    </sheetView>
  </sheetViews>
  <sheetFormatPr defaultRowHeight="15" x14ac:dyDescent="0.25"/>
  <sheetData>
    <row r="1" spans="1:29" x14ac:dyDescent="0.25">
      <c r="A1" t="s">
        <v>692</v>
      </c>
      <c r="D1" t="s">
        <v>693</v>
      </c>
      <c r="E1" t="s">
        <v>694</v>
      </c>
      <c r="F1" t="s">
        <v>695</v>
      </c>
      <c r="G1" t="s">
        <v>696</v>
      </c>
      <c r="H1" t="s">
        <v>697</v>
      </c>
      <c r="I1" t="s">
        <v>698</v>
      </c>
      <c r="J1" t="s">
        <v>702</v>
      </c>
      <c r="W1" t="s">
        <v>693</v>
      </c>
      <c r="X1" t="s">
        <v>694</v>
      </c>
      <c r="Y1" t="s">
        <v>695</v>
      </c>
      <c r="Z1" t="s">
        <v>696</v>
      </c>
      <c r="AA1" t="s">
        <v>697</v>
      </c>
      <c r="AB1" t="s">
        <v>698</v>
      </c>
      <c r="AC1" t="s">
        <v>702</v>
      </c>
    </row>
    <row r="2" spans="1:29" x14ac:dyDescent="0.25">
      <c r="A2">
        <v>1</v>
      </c>
      <c r="B2" t="s">
        <v>699</v>
      </c>
      <c r="D2">
        <f>SUM(E2:H2)</f>
        <v>125</v>
      </c>
      <c r="E2">
        <f>COUNTIF(Olah_Split8020_full_angka!$Q$2:$Q$322,"LowRisk")</f>
        <v>42</v>
      </c>
      <c r="F2">
        <f>COUNTIF(Olah_Split8020_full_angka!$Q$2:$Q$322,"MediumRisk")</f>
        <v>41</v>
      </c>
      <c r="G2">
        <f>COUNTIF(Olah_Split8020_full_angka!$Q$2:$Q$322,"HighRisk")</f>
        <v>42</v>
      </c>
      <c r="H2">
        <f>COUNTIF(Olah_Split8020_full_angka!$Q$2:$Q$322,"VeryHighRisk")</f>
        <v>0</v>
      </c>
      <c r="I2">
        <f>SUM(-(E2/D2)*(LOG((E2/D2),2)),-(F2/D2)*(LOG((F2/D2),2)),-(G2/D2)*(LOG((G2/D2),2)))</f>
        <v>1.5848699190400284</v>
      </c>
    </row>
    <row r="3" spans="1:29" x14ac:dyDescent="0.25">
      <c r="B3" t="s">
        <v>550</v>
      </c>
      <c r="J3">
        <f>($I$2-(((D4/$D$2)*I4)+((D5/$D$2)*I5)+((D6/$D$2)*I6)+((D7/$D$2)*I7)+((D8/$D$2)*I8)+((D9/$D$2)*I9)+((D10/$D$2)*I10)))</f>
        <v>9.5483477185669408E-3</v>
      </c>
    </row>
    <row r="4" spans="1:29" x14ac:dyDescent="0.25">
      <c r="B4" t="s">
        <v>700</v>
      </c>
      <c r="C4" t="s">
        <v>551</v>
      </c>
      <c r="D4">
        <f>COUNTIF(Olah_Split8020_full_angka!$B$2:$B$322,"4")</f>
        <v>123</v>
      </c>
      <c r="E4">
        <f>COUNTIFS(Olah_Split8020_full_angka!$B$2:$B$322,"4",Olah_Split8020_full_angka!$Q$2:$Q$322,"LowRisk")</f>
        <v>41</v>
      </c>
      <c r="F4">
        <f>COUNTIFS(Olah_Split8020_full_angka!$B$2:$B$322,"4",Olah_Split8020_full_angka!$Q$2:$Q$322,"MediumRisk")</f>
        <v>40</v>
      </c>
      <c r="G4">
        <f>COUNTIFS(Olah_Split8020_full_angka!$B$2:$B$322,"4",Olah_Split8020_full_angka!$Q$2:$Q$322,"HighRisk")</f>
        <v>42</v>
      </c>
      <c r="H4">
        <f>COUNTIFS(Olah_Split8020_full_angka!$B$2:$B$322,"4",Olah_Split8020_full_angka!$Q$2:$Q$322,"VeryHighRisk")</f>
        <v>0</v>
      </c>
      <c r="I4">
        <f>SUM(P4:S4)</f>
        <v>1.5846763936193713</v>
      </c>
      <c r="K4">
        <f>-(E4/$D4)*(LOG((E4/$D4),2))</f>
        <v>0.52832083357371873</v>
      </c>
      <c r="L4">
        <f t="shared" ref="L4:N10" si="0">-(F4/$D4)*(LOG((F4/$D4),2))</f>
        <v>0.52701997087865937</v>
      </c>
      <c r="M4">
        <f t="shared" si="0"/>
        <v>0.52933558916699308</v>
      </c>
      <c r="N4" t="e">
        <f t="shared" si="0"/>
        <v>#NUM!</v>
      </c>
      <c r="P4">
        <v>0.52832083357371873</v>
      </c>
      <c r="Q4">
        <v>0.52701997087865937</v>
      </c>
      <c r="R4">
        <v>0.52933558916699308</v>
      </c>
      <c r="S4">
        <v>0</v>
      </c>
    </row>
    <row r="5" spans="1:29" x14ac:dyDescent="0.25">
      <c r="C5" t="s">
        <v>553</v>
      </c>
      <c r="D5">
        <f>COUNTIF(Olah_Split8020_full_angka!$B$2:$B$322,"3.5")</f>
        <v>2</v>
      </c>
      <c r="E5">
        <f>COUNTIFS(Olah_Split8020_full_angka!$B$2:$B$322,"3.5",Olah_Split8020_full_angka!$Q$2:$Q$322,"LowRisk")</f>
        <v>1</v>
      </c>
      <c r="F5">
        <f>COUNTIFS(Olah_Split8020_full_angka!$B$2:$B$322,"3.5",Olah_Split8020_full_angka!$Q$2:$Q$322,"MediumRisk")</f>
        <v>1</v>
      </c>
      <c r="G5">
        <f>COUNTIFS(Olah_Split8020_full_angka!$B$2:$B$322,"3.5",Olah_Split8020_full_angka!$Q$2:$Q$322,"HighRisk")</f>
        <v>0</v>
      </c>
      <c r="H5">
        <f>COUNTIFS(Olah_Split8020_full_angka!$B$2:$B$322,"3.5",Olah_Split8020_full_angka!$Q$2:$Q$322,"VeryHighRisk")</f>
        <v>0</v>
      </c>
      <c r="I5">
        <f t="shared" ref="I5:I10" si="1">SUM(P5:S5)</f>
        <v>1</v>
      </c>
      <c r="K5">
        <f t="shared" ref="K5:K10" si="2">-(E5/$D5)*(LOG((E5/$D5),2))</f>
        <v>0.5</v>
      </c>
      <c r="L5">
        <f t="shared" si="0"/>
        <v>0.5</v>
      </c>
      <c r="M5" t="e">
        <f t="shared" si="0"/>
        <v>#NUM!</v>
      </c>
      <c r="N5" t="e">
        <f t="shared" si="0"/>
        <v>#NUM!</v>
      </c>
      <c r="P5">
        <v>0.5</v>
      </c>
      <c r="Q5">
        <v>0.5</v>
      </c>
      <c r="R5">
        <v>0</v>
      </c>
      <c r="S5">
        <v>0</v>
      </c>
    </row>
    <row r="6" spans="1:29" x14ac:dyDescent="0.25">
      <c r="C6" t="s">
        <v>552</v>
      </c>
      <c r="D6">
        <f>COUNTIF(Olah_Split8020_full_angka!$B$2:$B$322,"3")</f>
        <v>0</v>
      </c>
      <c r="E6">
        <f>COUNTIFS(Olah_Split8020_full_angka!$B$2:$B$322,"3",Olah_Split8020_full_angka!$Q$2:$Q$322,"LowRisk")</f>
        <v>0</v>
      </c>
      <c r="F6">
        <f>COUNTIFS(Olah_Split8020_full_angka!$B$2:$B$322,"3",Olah_Split8020_full_angka!$Q$2:$Q$322,"MediumRisk")</f>
        <v>0</v>
      </c>
      <c r="G6">
        <f>COUNTIFS(Olah_Split8020_full_angka!$B$2:$B$322,"3",Olah_Split8020_full_angka!$Q$2:$Q$322,"HighRisk")</f>
        <v>0</v>
      </c>
      <c r="H6">
        <f>COUNTIFS(Olah_Split8020_full_angka!$B$2:$B$322,"3",Olah_Split8020_full_angka!$Q$2:$Q$322,"VeryHighRisk")</f>
        <v>0</v>
      </c>
      <c r="I6">
        <f t="shared" si="1"/>
        <v>0</v>
      </c>
      <c r="K6" t="e">
        <f t="shared" si="2"/>
        <v>#DIV/0!</v>
      </c>
      <c r="L6" t="e">
        <f t="shared" si="0"/>
        <v>#DIV/0!</v>
      </c>
      <c r="M6" t="e">
        <f>-(G6/$D6)*(LOG((G6/$D6),2))</f>
        <v>#DIV/0!</v>
      </c>
      <c r="N6" t="e">
        <f>-(H6/$D6)*(LOG((H6/$D6),2))</f>
        <v>#DIV/0!</v>
      </c>
      <c r="P6">
        <v>0</v>
      </c>
      <c r="Q6">
        <v>0</v>
      </c>
      <c r="R6">
        <v>0</v>
      </c>
      <c r="S6">
        <v>0</v>
      </c>
    </row>
    <row r="7" spans="1:29" x14ac:dyDescent="0.25">
      <c r="C7" t="s">
        <v>558</v>
      </c>
      <c r="D7">
        <f>COUNTIF(Olah_Split8020_full_angka!$B$2:$B$322,"2.5")</f>
        <v>0</v>
      </c>
      <c r="E7">
        <f>COUNTIFS(Olah_Split8020_full_angka!$B$2:$B$322,"2.5",Olah_Split8020_full_angka!$Q$2:$Q$322,"LowRisk")</f>
        <v>0</v>
      </c>
      <c r="F7">
        <f>COUNTIFS(Olah_Split8020_full_angka!$B$2:$B$322,"2.5",Olah_Split8020_full_angka!$Q$2:$Q$322,"MediumRisk")</f>
        <v>0</v>
      </c>
      <c r="G7">
        <f>COUNTIFS(Olah_Split8020_full_angka!$B$2:$B$322,"2.5",Olah_Split8020_full_angka!$Q$2:$Q$322,"HighRisk")</f>
        <v>0</v>
      </c>
      <c r="H7">
        <f>COUNTIFS(Olah_Split8020_full_angka!$B$2:$B$322,"2.5",Olah_Split8020_full_angka!$Q$2:$Q$322,"VeryHighRisk")</f>
        <v>0</v>
      </c>
      <c r="I7">
        <f t="shared" si="1"/>
        <v>0</v>
      </c>
      <c r="K7" t="e">
        <f t="shared" si="2"/>
        <v>#DIV/0!</v>
      </c>
      <c r="L7" t="e">
        <f t="shared" si="0"/>
        <v>#DIV/0!</v>
      </c>
      <c r="M7" t="e">
        <f t="shared" si="0"/>
        <v>#DIV/0!</v>
      </c>
      <c r="N7" t="e">
        <f t="shared" si="0"/>
        <v>#DIV/0!</v>
      </c>
      <c r="P7">
        <v>0</v>
      </c>
      <c r="Q7">
        <v>0</v>
      </c>
      <c r="R7">
        <v>0</v>
      </c>
      <c r="S7">
        <v>0</v>
      </c>
    </row>
    <row r="8" spans="1:29" x14ac:dyDescent="0.25">
      <c r="C8" t="s">
        <v>555</v>
      </c>
      <c r="D8">
        <f>COUNTIF(Olah_Split8020_full_angka!$B$2:$B$322,"2")</f>
        <v>0</v>
      </c>
      <c r="E8">
        <f>COUNTIFS(Olah_Split8020_full_angka!$B$2:$B$322,"2",Olah_Split8020_full_angka!$Q$2:$Q$322,"LowRisk")</f>
        <v>0</v>
      </c>
      <c r="F8">
        <f>COUNTIFS(Olah_Split8020_full_angka!$B$2:$B$322,"2",Olah_Split8020_full_angka!$Q$2:$Q$322,"MediumRisk")</f>
        <v>0</v>
      </c>
      <c r="G8">
        <f>COUNTIFS(Olah_Split8020_full_angka!$B$2:$B$322,"2",Olah_Split8020_full_angka!$Q$2:$Q$322,"MediumRisk")</f>
        <v>0</v>
      </c>
      <c r="H8">
        <f>COUNTIFS(Olah_Split8020_full_angka!$B$2:$B$322,"2",Olah_Split8020_full_angka!$Q$2:$Q$322,"VeryHighRisk")</f>
        <v>0</v>
      </c>
      <c r="I8">
        <f t="shared" si="1"/>
        <v>0</v>
      </c>
      <c r="K8" t="e">
        <f t="shared" si="2"/>
        <v>#DIV/0!</v>
      </c>
      <c r="L8" t="e">
        <f t="shared" si="0"/>
        <v>#DIV/0!</v>
      </c>
      <c r="M8" t="e">
        <f t="shared" si="0"/>
        <v>#DIV/0!</v>
      </c>
      <c r="N8" t="e">
        <f t="shared" si="0"/>
        <v>#DIV/0!</v>
      </c>
      <c r="P8">
        <v>0</v>
      </c>
      <c r="Q8">
        <v>0</v>
      </c>
      <c r="R8">
        <v>0</v>
      </c>
      <c r="S8">
        <v>0</v>
      </c>
    </row>
    <row r="9" spans="1:29" x14ac:dyDescent="0.25">
      <c r="C9" t="s">
        <v>557</v>
      </c>
      <c r="D9">
        <f>COUNTIF(Olah_Split8020_full_angka!$B$2:$B$322,"1")</f>
        <v>0</v>
      </c>
      <c r="E9">
        <f>COUNTIFS(Olah_Split8020_full_angka!$B$2:$B$322,"1",Olah_Split8020_full_angka!$Q$2:$Q$322,"LowRisk")</f>
        <v>0</v>
      </c>
      <c r="F9">
        <f>COUNTIFS(Olah_Split8020_full_angka!$B$2:$B$322,"1",Olah_Split8020_full_angka!$Q$2:$Q$322,"MediumRisk")</f>
        <v>0</v>
      </c>
      <c r="G9">
        <f>COUNTIFS(Olah_Split8020_full_angka!$B$2:$B$322,"1",Olah_Split8020_full_angka!$Q$2:$Q$322,"HighRisk")</f>
        <v>0</v>
      </c>
      <c r="H9">
        <f>COUNTIFS(Olah_Split8020_full_angka!$B$2:$B$322,"1",Olah_Split8020_full_angka!$Q$2:$Q$322,"VeryHighRisk")</f>
        <v>0</v>
      </c>
      <c r="I9">
        <f t="shared" si="1"/>
        <v>0</v>
      </c>
      <c r="K9" t="e">
        <f t="shared" si="2"/>
        <v>#DIV/0!</v>
      </c>
      <c r="L9" t="e">
        <f t="shared" si="0"/>
        <v>#DIV/0!</v>
      </c>
      <c r="M9" t="e">
        <f t="shared" si="0"/>
        <v>#DIV/0!</v>
      </c>
      <c r="N9" t="e">
        <f t="shared" si="0"/>
        <v>#DIV/0!</v>
      </c>
      <c r="P9">
        <v>0</v>
      </c>
      <c r="Q9">
        <v>0</v>
      </c>
      <c r="R9">
        <v>0</v>
      </c>
      <c r="S9">
        <v>0</v>
      </c>
    </row>
    <row r="10" spans="1:29" x14ac:dyDescent="0.25">
      <c r="C10" t="s">
        <v>567</v>
      </c>
      <c r="D10">
        <f>COUNTIF(Olah_Split8020_full_angka!$B$2:$B$322,"0")</f>
        <v>0</v>
      </c>
      <c r="E10">
        <f>COUNTIFS(Olah_Split8020_full_angka!$B$2:$B$322,"0",Olah_Split8020_full_angka!$Q$2:$Q$322,"LowRisk")</f>
        <v>0</v>
      </c>
      <c r="F10">
        <f>COUNTIFS(Olah_Split8020_full_angka!$B$2:$B$322,"0",Olah_Split8020_full_angka!$Q$2:$Q$322,"MediumRisk")</f>
        <v>0</v>
      </c>
      <c r="G10">
        <f>COUNTIFS(Olah_Split8020_full_angka!$B$2:$B$322,"0",Olah_Split8020_full_angka!$Q$2:$Q$322,"HighRisk")</f>
        <v>0</v>
      </c>
      <c r="H10">
        <f>COUNTIFS(Olah_Split8020_full_angka!$B$2:$B$322,"0",Olah_Split8020_full_angka!$Q$2:$Q$322,"VeryHighRisk")</f>
        <v>0</v>
      </c>
      <c r="I10">
        <f t="shared" si="1"/>
        <v>0</v>
      </c>
      <c r="K10" t="e">
        <f t="shared" si="2"/>
        <v>#DIV/0!</v>
      </c>
      <c r="L10" t="e">
        <f t="shared" si="0"/>
        <v>#DIV/0!</v>
      </c>
      <c r="M10" t="e">
        <f t="shared" si="0"/>
        <v>#DIV/0!</v>
      </c>
      <c r="N10" t="e">
        <f t="shared" si="0"/>
        <v>#DIV/0!</v>
      </c>
      <c r="P10">
        <v>0</v>
      </c>
      <c r="Q10">
        <v>0</v>
      </c>
      <c r="R10">
        <v>0</v>
      </c>
      <c r="S10">
        <v>0</v>
      </c>
    </row>
    <row r="11" spans="1:29" x14ac:dyDescent="0.25">
      <c r="B11" t="s">
        <v>566</v>
      </c>
      <c r="J11">
        <f>($I$2-(((D12/$D$2)*I12)+((D13/$D$2)*I13)+((D14/$D$2)*I14)+((D15/$D$2)*I15)+((D16/$D$2)*I16)+((D17/$D$2)*I17)+((D18/$D$2)*I18)))</f>
        <v>0.46954885998490448</v>
      </c>
    </row>
    <row r="12" spans="1:29" x14ac:dyDescent="0.25">
      <c r="C12" t="s">
        <v>551</v>
      </c>
      <c r="D12">
        <f>COUNTIF(Olah_Split8020_full_angka!$C$2:$C$322,"4")</f>
        <v>2</v>
      </c>
      <c r="E12">
        <f>COUNTIFS(Olah_Split8020_full_angka!$C$2:$C$322,"4",Olah_Split8020_full_angka!$Q$2:$Q$322,"LowRisk")</f>
        <v>2</v>
      </c>
      <c r="F12">
        <f>COUNTIFS(Olah_Split8020_full_angka!$C$2:$C$322,"4",Olah_Split8020_full_angka!$Q$2:$Q$322,"MediumRisk")</f>
        <v>0</v>
      </c>
      <c r="G12">
        <f>COUNTIFS(Olah_Split8020_full_angka!$C$2:$C$322,"4",Olah_Split8020_full_angka!$Q$2:$Q$322,"HighRisk")</f>
        <v>0</v>
      </c>
      <c r="H12">
        <f>COUNTIFS(Olah_Split8020_full_angka!$C$2:$C$322,"4",Olah_Split8020_full_angka!$Q$2:$Q$322,"VeryHighRisk")</f>
        <v>0</v>
      </c>
      <c r="I12">
        <f t="shared" ref="I12:I18" si="3">SUM(P12:S12)</f>
        <v>0</v>
      </c>
      <c r="K12">
        <f>-(E12/$D12)*(LOG((E12/$D12),2))</f>
        <v>0</v>
      </c>
      <c r="L12" t="e">
        <f t="shared" ref="L12:N18" si="4">-(F12/$D12)*(LOG((F12/$D12),2))</f>
        <v>#NUM!</v>
      </c>
      <c r="M12" t="e">
        <f t="shared" si="4"/>
        <v>#NUM!</v>
      </c>
      <c r="N12" t="e">
        <f t="shared" si="4"/>
        <v>#NUM!</v>
      </c>
      <c r="P12">
        <v>0</v>
      </c>
      <c r="Q12">
        <v>0</v>
      </c>
      <c r="R12">
        <v>0</v>
      </c>
      <c r="S12">
        <v>0</v>
      </c>
    </row>
    <row r="13" spans="1:29" x14ac:dyDescent="0.25">
      <c r="C13" t="s">
        <v>553</v>
      </c>
      <c r="D13">
        <f>COUNTIF(Olah_Split8020_full_angka!$C$2:$C$322,"3.5")</f>
        <v>34</v>
      </c>
      <c r="E13">
        <f>COUNTIFS(Olah_Split8020_full_angka!$C$2:$C$322,"3.5",Olah_Split8020_full_angka!$Q$2:$Q$322,"LowRisk")</f>
        <v>26</v>
      </c>
      <c r="F13">
        <f>COUNTIFS(Olah_Split8020_full_angka!$C$2:$C$322,"3.5",Olah_Split8020_full_angka!$Q$2:$Q$322,"MediumRisk")</f>
        <v>6</v>
      </c>
      <c r="G13">
        <f>COUNTIFS(Olah_Split8020_full_angka!$C$2:$C$322,"3.5",Olah_Split8020_full_angka!$Q$2:$Q$322,"HighRisk")</f>
        <v>2</v>
      </c>
      <c r="H13">
        <f>COUNTIFS(Olah_Split8020_full_angka!$C$2:$C$322,"3.5",Olah_Split8020_full_angka!$Q$2:$Q$322,"VeryHighRisk")</f>
        <v>0</v>
      </c>
      <c r="I13">
        <f t="shared" si="3"/>
        <v>0.97801555666224149</v>
      </c>
      <c r="K13">
        <f t="shared" ref="K13:K18" si="5">-(E13/$D13)*(LOG((E13/$D13),2))</f>
        <v>0.29595885884824796</v>
      </c>
      <c r="L13">
        <f t="shared" si="4"/>
        <v>0.44161770715220888</v>
      </c>
      <c r="M13">
        <f t="shared" si="4"/>
        <v>0.2404389906617847</v>
      </c>
      <c r="N13" t="e">
        <f t="shared" si="4"/>
        <v>#NUM!</v>
      </c>
      <c r="P13">
        <v>0.29595885884824796</v>
      </c>
      <c r="Q13">
        <v>0.44161770715220888</v>
      </c>
      <c r="R13">
        <v>0.2404389906617847</v>
      </c>
      <c r="S13">
        <v>0</v>
      </c>
    </row>
    <row r="14" spans="1:29" x14ac:dyDescent="0.25">
      <c r="C14" t="s">
        <v>552</v>
      </c>
      <c r="D14">
        <f>COUNTIF(Olah_Split8020_full_angka!$C$2:$C$322,"3")</f>
        <v>31</v>
      </c>
      <c r="E14">
        <f>COUNTIFS(Olah_Split8020_full_angka!$C$2:$C$322,"3",Olah_Split8020_full_angka!$Q$2:$Q$322,"LowRisk")</f>
        <v>11</v>
      </c>
      <c r="F14">
        <f>COUNTIFS(Olah_Split8020_full_angka!$C$2:$C$322,"3",Olah_Split8020_full_angka!$Q$2:$Q$322,"MediumRisk")</f>
        <v>14</v>
      </c>
      <c r="G14">
        <f>COUNTIFS(Olah_Split8020_full_angka!$C$2:$C$322,"3",Olah_Split8020_full_angka!$Q$2:$Q$322,"HighRisk")</f>
        <v>6</v>
      </c>
      <c r="H14">
        <f>COUNTIFS(Olah_Split8020_full_angka!$C$2:$C$322,"3",Olah_Split8020_full_angka!$Q$2:$Q$322,"VeryHighRisk")</f>
        <v>0</v>
      </c>
      <c r="I14">
        <f t="shared" si="3"/>
        <v>1.506890125930628</v>
      </c>
      <c r="K14">
        <f t="shared" si="5"/>
        <v>0.53040037449178568</v>
      </c>
      <c r="L14">
        <f t="shared" si="4"/>
        <v>0.51792836892289662</v>
      </c>
      <c r="M14">
        <f>-(G14/$D14)*(LOG((G14/$D14),2))</f>
        <v>0.45856138251594564</v>
      </c>
      <c r="N14" t="e">
        <f>-(H14/$D14)*(LOG((H14/$D14),2))</f>
        <v>#NUM!</v>
      </c>
      <c r="P14">
        <v>0.53040037449178568</v>
      </c>
      <c r="Q14">
        <v>0.51792836892289662</v>
      </c>
      <c r="R14">
        <v>0.45856138251594564</v>
      </c>
      <c r="S14">
        <v>0</v>
      </c>
    </row>
    <row r="15" spans="1:29" x14ac:dyDescent="0.25">
      <c r="C15" t="s">
        <v>558</v>
      </c>
      <c r="D15">
        <f>COUNTIF(Olah_Split8020_full_angka!$C$2:$C$322,"2.5")</f>
        <v>16</v>
      </c>
      <c r="E15">
        <f>COUNTIFS(Olah_Split8020_full_angka!$C$2:$C$322,"2.5",Olah_Split8020_full_angka!$Q$2:$Q$322,"LowRisk")</f>
        <v>3</v>
      </c>
      <c r="F15">
        <f>COUNTIFS(Olah_Split8020_full_angka!$C$2:$C$322,"2.5",Olah_Split8020_full_angka!$Q$2:$Q$322,"MediumRisk")</f>
        <v>8</v>
      </c>
      <c r="G15">
        <f>COUNTIFS(Olah_Split8020_full_angka!$C$2:$C$322,"2.5",Olah_Split8020_full_angka!$Q$2:$Q$322,"HighRisk")</f>
        <v>5</v>
      </c>
      <c r="H15">
        <f>COUNTIFS(Olah_Split8020_full_angka!$C$2:$C$322,"2.5",Olah_Split8020_full_angka!$Q$2:$Q$322,"VeryHighRisk")</f>
        <v>0</v>
      </c>
      <c r="I15">
        <f t="shared" si="3"/>
        <v>1.4772170014624826</v>
      </c>
      <c r="K15">
        <f t="shared" si="5"/>
        <v>0.45281953111478324</v>
      </c>
      <c r="L15">
        <f t="shared" si="4"/>
        <v>0.5</v>
      </c>
      <c r="M15">
        <f t="shared" si="4"/>
        <v>0.52439747034769935</v>
      </c>
      <c r="N15" t="e">
        <f t="shared" si="4"/>
        <v>#NUM!</v>
      </c>
      <c r="P15">
        <v>0.45281953111478324</v>
      </c>
      <c r="Q15">
        <v>0.5</v>
      </c>
      <c r="R15">
        <v>0.52439747034769935</v>
      </c>
      <c r="S15">
        <v>0</v>
      </c>
    </row>
    <row r="16" spans="1:29" x14ac:dyDescent="0.25">
      <c r="C16" t="s">
        <v>555</v>
      </c>
      <c r="D16">
        <f>COUNTIF(Olah_Split8020_full_angka!$C$2:$C$322,"2")</f>
        <v>39</v>
      </c>
      <c r="E16">
        <f>COUNTIFS(Olah_Split8020_full_angka!$C$2:$C$322,"2",Olah_Split8020_full_angka!$Q$2:$Q$322,"LowRisk")</f>
        <v>0</v>
      </c>
      <c r="F16">
        <f>COUNTIFS(Olah_Split8020_full_angka!$C$2:$C$322,"2",Olah_Split8020_full_angka!$Q$2:$Q$322,"MediumRisk")</f>
        <v>13</v>
      </c>
      <c r="G16">
        <f>COUNTIFS(Olah_Split8020_full_angka!$C$2:$C$322,"2",Olah_Split8020_full_angka!$Q$2:$Q$322,"HighRisk")</f>
        <v>26</v>
      </c>
      <c r="H16">
        <f>COUNTIFS(Olah_Split8020_full_angka!$C$2:$C$322,"2",Olah_Split8020_full_angka!$Q$2:$Q$322,"VeryHighRisk")</f>
        <v>0</v>
      </c>
      <c r="I16">
        <f t="shared" si="3"/>
        <v>0.91829583405448956</v>
      </c>
      <c r="K16" t="e">
        <f t="shared" si="5"/>
        <v>#NUM!</v>
      </c>
      <c r="L16">
        <f t="shared" si="4"/>
        <v>0.52832083357371873</v>
      </c>
      <c r="M16">
        <f t="shared" si="4"/>
        <v>0.38997500048077083</v>
      </c>
      <c r="N16" t="e">
        <f t="shared" si="4"/>
        <v>#NUM!</v>
      </c>
      <c r="P16">
        <v>0</v>
      </c>
      <c r="Q16">
        <v>0.52832083357371873</v>
      </c>
      <c r="R16">
        <v>0.38997500048077083</v>
      </c>
      <c r="S16">
        <v>0</v>
      </c>
    </row>
    <row r="17" spans="2:19" x14ac:dyDescent="0.25">
      <c r="C17" t="s">
        <v>557</v>
      </c>
      <c r="D17">
        <f>COUNTIF(Olah_Split8020_full_angka!$C$2:$C$322,"1")</f>
        <v>3</v>
      </c>
      <c r="E17">
        <f>COUNTIFS(Olah_Split8020_full_angka!$C$2:$C$322,"1",Olah_Split8020_full_angka!$Q$2:$Q$322,"LowRisk")</f>
        <v>0</v>
      </c>
      <c r="F17">
        <f>COUNTIFS(Olah_Split8020_full_angka!$C$2:$C$322,"1",Olah_Split8020_full_angka!$Q$2:$Q$322,"MediumRisk")</f>
        <v>0</v>
      </c>
      <c r="G17">
        <f>COUNTIFS(Olah_Split8020_full_angka!$C$2:$C$322,"1",Olah_Split8020_full_angka!$Q$2:$Q$322,"HighRisk")</f>
        <v>3</v>
      </c>
      <c r="H17">
        <f>COUNTIFS(Olah_Split8020_full_angka!$C$2:$C$322,"1",Olah_Split8020_full_angka!$Q$2:$Q$322,"VeryHighRisk")</f>
        <v>0</v>
      </c>
      <c r="I17">
        <f t="shared" si="3"/>
        <v>0</v>
      </c>
      <c r="K17" t="e">
        <f t="shared" si="5"/>
        <v>#NUM!</v>
      </c>
      <c r="L17" t="e">
        <f t="shared" si="4"/>
        <v>#NUM!</v>
      </c>
      <c r="M17">
        <f t="shared" si="4"/>
        <v>0</v>
      </c>
      <c r="N17" t="e">
        <f t="shared" si="4"/>
        <v>#NUM!</v>
      </c>
      <c r="P17">
        <v>0</v>
      </c>
      <c r="Q17">
        <v>0</v>
      </c>
      <c r="R17">
        <v>0</v>
      </c>
      <c r="S17">
        <v>0</v>
      </c>
    </row>
    <row r="18" spans="2:19" x14ac:dyDescent="0.25">
      <c r="C18" t="s">
        <v>567</v>
      </c>
      <c r="D18">
        <f>COUNTIF(Olah_Split8020_full_angka!$C$2:$C$322,"0")</f>
        <v>0</v>
      </c>
      <c r="E18">
        <f>COUNTIFS(Olah_Split8020_full_angka!$C$2:$C$322,"0",Olah_Split8020_full_angka!$Q$2:$Q$322,"LowRisk")</f>
        <v>0</v>
      </c>
      <c r="F18">
        <f>COUNTIFS(Olah_Split8020_full_angka!$C$2:$C$322,"0",Olah_Split8020_full_angka!$Q$2:$Q$322,"MediumRisk")</f>
        <v>0</v>
      </c>
      <c r="G18">
        <f>COUNTIFS(Olah_Split8020_full_angka!$C$2:$C$322,"0",Olah_Split8020_full_angka!$Q$2:$Q$322,"HighRisk")</f>
        <v>0</v>
      </c>
      <c r="H18">
        <f>COUNTIFS(Olah_Split8020_full_angka!$C$2:$C$322,"0",Olah_Split8020_full_angka!$Q$2:$Q$322,"VeryHighRisk")</f>
        <v>0</v>
      </c>
      <c r="I18">
        <f t="shared" si="3"/>
        <v>0</v>
      </c>
      <c r="K18" t="e">
        <f t="shared" si="5"/>
        <v>#DIV/0!</v>
      </c>
      <c r="L18" t="e">
        <f t="shared" si="4"/>
        <v>#DIV/0!</v>
      </c>
      <c r="M18" t="e">
        <f t="shared" si="4"/>
        <v>#DIV/0!</v>
      </c>
      <c r="N18" t="e">
        <f t="shared" si="4"/>
        <v>#DIV/0!</v>
      </c>
      <c r="P18">
        <v>0</v>
      </c>
      <c r="Q18">
        <v>0</v>
      </c>
      <c r="R18">
        <v>0</v>
      </c>
      <c r="S18">
        <v>0</v>
      </c>
    </row>
    <row r="19" spans="2:19" x14ac:dyDescent="0.25">
      <c r="B19" t="s">
        <v>565</v>
      </c>
      <c r="D19">
        <f>SUM(D12:D18)</f>
        <v>125</v>
      </c>
      <c r="E19">
        <f>SUM(E12:E18)</f>
        <v>42</v>
      </c>
      <c r="F19">
        <f>SUM(F12:F18)</f>
        <v>41</v>
      </c>
      <c r="G19">
        <f>SUM(G12:G18)</f>
        <v>42</v>
      </c>
      <c r="H19">
        <f>SUM(H12:H18)</f>
        <v>0</v>
      </c>
      <c r="J19">
        <f>($I$2-(((D20/$D$2)*I20)+((D21/$D$2)*I21)+((D22/$D$2)*I22)+((D23/$D$2)*I23)+((D24/$D$2)*I24)+((D25/$D$2)*I25)+((D26/$D$2)*I26)))</f>
        <v>0.1924752770315028</v>
      </c>
    </row>
    <row r="20" spans="2:19" x14ac:dyDescent="0.25">
      <c r="C20" t="s">
        <v>551</v>
      </c>
      <c r="D20">
        <f>COUNTIF(Olah_Split8020_full_angka!$D$2:$D$322,"4")</f>
        <v>32</v>
      </c>
      <c r="E20">
        <f>COUNTIFS(Olah_Split8020_full_angka!$D$2:$D$322,"4",Olah_Split8020_full_angka!$Q$2:$Q$322,"LowRisk")</f>
        <v>17</v>
      </c>
      <c r="F20">
        <f>COUNTIFS(Olah_Split8020_full_angka!$D$2:$D$322,"4",Olah_Split8020_full_angka!$Q$2:$Q$322,"MediumRisk")</f>
        <v>9</v>
      </c>
      <c r="G20">
        <f>COUNTIFS(Olah_Split8020_full_angka!$D$2:$D$322,"4",Olah_Split8020_full_angka!$Q$2:$Q$322,"HighRisk")</f>
        <v>6</v>
      </c>
      <c r="H20">
        <f>COUNTIFS(Olah_Split8020_full_angka!$D$2:$D$322,"4",Olah_Split8020_full_angka!$Q$2:$Q$322,"VeryHighRisk")</f>
        <v>0</v>
      </c>
      <c r="I20">
        <f>SUM(P20:S20)</f>
        <v>1.4523134900448902</v>
      </c>
      <c r="K20">
        <f>-(E20/$D20)*(LOG((E20/$D20),2))</f>
        <v>0.48478536558575724</v>
      </c>
      <c r="L20">
        <f t="shared" ref="L20:N26" si="6">-(F20/$D20)*(LOG((F20/$D20),2))</f>
        <v>0.51470859334434971</v>
      </c>
      <c r="M20">
        <f t="shared" si="6"/>
        <v>0.45281953111478324</v>
      </c>
      <c r="N20" t="e">
        <f t="shared" si="6"/>
        <v>#NUM!</v>
      </c>
      <c r="P20">
        <v>0.48478536558575724</v>
      </c>
      <c r="Q20">
        <v>0.51470859334434971</v>
      </c>
      <c r="R20">
        <v>0.45281953111478324</v>
      </c>
      <c r="S20">
        <v>0</v>
      </c>
    </row>
    <row r="21" spans="2:19" x14ac:dyDescent="0.25">
      <c r="C21" t="s">
        <v>553</v>
      </c>
      <c r="D21">
        <f>COUNTIF(Olah_Split8020_full_angka!$D$2:$D$322,"3.5")</f>
        <v>28</v>
      </c>
      <c r="E21">
        <f>COUNTIFS(Olah_Split8020_full_angka!$D$2:$D$322,"3.5",Olah_Split8020_full_angka!$Q$2:$Q$322,"LowRisk")</f>
        <v>13</v>
      </c>
      <c r="F21">
        <f>COUNTIFS(Olah_Split8020_full_angka!$D$2:$D$322,"3.5",Olah_Split8020_full_angka!$Q$2:$Q$322,"MediumRisk")</f>
        <v>12</v>
      </c>
      <c r="G21">
        <f>COUNTIFS(Olah_Split8020_full_angka!$D$2:$D$322,"3.5",Olah_Split8020_full_angka!$Q$2:$Q$322,"HighRisk")</f>
        <v>3</v>
      </c>
      <c r="H21">
        <f>COUNTIFS(Olah_Split8020_full_angka!$D$2:$D$322,"3.5",Olah_Split8020_full_angka!$Q$2:$Q$322,"VeryHighRisk")</f>
        <v>0</v>
      </c>
      <c r="I21">
        <f t="shared" ref="I21:I26" si="7">SUM(P21:S21)</f>
        <v>1.3830637132486205</v>
      </c>
      <c r="K21">
        <f t="shared" ref="K21:K26" si="8">-(E21/$D21)*(LOG((E21/$D21),2))</f>
        <v>0.51392491610409485</v>
      </c>
      <c r="L21">
        <f t="shared" si="6"/>
        <v>0.52388246628704915</v>
      </c>
      <c r="M21">
        <f t="shared" si="6"/>
        <v>0.34525633085747659</v>
      </c>
      <c r="N21" t="e">
        <f t="shared" si="6"/>
        <v>#NUM!</v>
      </c>
      <c r="P21">
        <v>0.51392491610409485</v>
      </c>
      <c r="Q21">
        <v>0.52388246628704915</v>
      </c>
      <c r="R21">
        <v>0.34525633085747659</v>
      </c>
      <c r="S21">
        <v>0</v>
      </c>
    </row>
    <row r="22" spans="2:19" x14ac:dyDescent="0.25">
      <c r="C22" t="s">
        <v>552</v>
      </c>
      <c r="D22">
        <f>COUNTIF(Olah_Split8020_full_angka!$D$2:$D$322,"3")</f>
        <v>33</v>
      </c>
      <c r="E22">
        <f>COUNTIFS(Olah_Split8020_full_angka!$D$2:$D$322,"3",Olah_Split8020_full_angka!$Q$2:$Q$322,"LowRisk")</f>
        <v>10</v>
      </c>
      <c r="F22">
        <f>COUNTIFS(Olah_Split8020_full_angka!$D$2:$D$322,"3",Olah_Split8020_full_angka!$Q$2:$Q$322,"MediumRisk")</f>
        <v>10</v>
      </c>
      <c r="G22">
        <f>COUNTIFS(Olah_Split8020_full_angka!$D$2:$D$322,"3",Olah_Split8020_full_angka!$Q$2:$Q$322,"HighRisk")</f>
        <v>13</v>
      </c>
      <c r="H22">
        <f>COUNTIFS(Olah_Split8020_full_angka!$D$2:$D$322,"3",Olah_Split8020_full_angka!$Q$2:$Q$322,"VeryHighRisk")</f>
        <v>0</v>
      </c>
      <c r="I22">
        <f t="shared" si="7"/>
        <v>1.5733553850075008</v>
      </c>
      <c r="K22">
        <f t="shared" si="8"/>
        <v>0.52195940135487617</v>
      </c>
      <c r="L22">
        <f t="shared" si="6"/>
        <v>0.52195940135487617</v>
      </c>
      <c r="M22">
        <f>-(G22/$D22)*(LOG((G22/$D22),2))</f>
        <v>0.52943658229774837</v>
      </c>
      <c r="N22" t="e">
        <f>-(H22/$D22)*(LOG((H22/$D22),2))</f>
        <v>#NUM!</v>
      </c>
      <c r="P22">
        <v>0.52195940135487617</v>
      </c>
      <c r="Q22">
        <v>0.52195940135487617</v>
      </c>
      <c r="R22">
        <v>0.52943658229774837</v>
      </c>
      <c r="S22">
        <v>0</v>
      </c>
    </row>
    <row r="23" spans="2:19" x14ac:dyDescent="0.25">
      <c r="C23" t="s">
        <v>558</v>
      </c>
      <c r="D23">
        <f>COUNTIF(Olah_Split8020_full_angka!$D$2:$D$322,"2.5")</f>
        <v>20</v>
      </c>
      <c r="E23">
        <f>COUNTIFS(Olah_Split8020_full_angka!$D$2:$D$322,"2.5",Olah_Split8020_full_angka!$Q$2:$Q$322,"LowRisk")</f>
        <v>2</v>
      </c>
      <c r="F23">
        <f>COUNTIFS(Olah_Split8020_full_angka!$D$2:$D$322,"2.5",Olah_Split8020_full_angka!$Q$2:$Q$322,"MediumRisk")</f>
        <v>6</v>
      </c>
      <c r="G23">
        <f>COUNTIFS(Olah_Split8020_full_angka!$D$2:$D$322,"2.5",Olah_Split8020_full_angka!$Q$2:$Q$322,"HighRisk")</f>
        <v>12</v>
      </c>
      <c r="H23">
        <f>COUNTIFS(Olah_Split8020_full_angka!$D$2:$D$322,"2.5",Olah_Split8020_full_angka!$Q$2:$Q$322,"VeryHighRisk")</f>
        <v>0</v>
      </c>
      <c r="I23">
        <f t="shared" si="7"/>
        <v>1.2954618442383219</v>
      </c>
      <c r="K23">
        <f t="shared" si="8"/>
        <v>0.33219280948873625</v>
      </c>
      <c r="L23">
        <f t="shared" si="6"/>
        <v>0.52108967824986185</v>
      </c>
      <c r="M23">
        <f t="shared" si="6"/>
        <v>0.44217935649972373</v>
      </c>
      <c r="N23" t="e">
        <f t="shared" si="6"/>
        <v>#NUM!</v>
      </c>
      <c r="P23">
        <v>0.33219280948873625</v>
      </c>
      <c r="Q23">
        <v>0.52108967824986185</v>
      </c>
      <c r="R23">
        <v>0.44217935649972373</v>
      </c>
      <c r="S23">
        <v>0</v>
      </c>
    </row>
    <row r="24" spans="2:19" x14ac:dyDescent="0.25">
      <c r="C24" t="s">
        <v>555</v>
      </c>
      <c r="D24">
        <f>COUNTIF(Olah_Split8020_full_angka!$D$2:$D$322,"2")</f>
        <v>9</v>
      </c>
      <c r="E24">
        <f>COUNTIFS(Olah_Split8020_full_angka!$D$2:$D$322,"2",Olah_Split8020_full_angka!$Q$2:$Q$322,"LowRisk")</f>
        <v>0</v>
      </c>
      <c r="F24">
        <f>COUNTIFS(Olah_Split8020_full_angka!$D$2:$D$322,"2",Olah_Split8020_full_angka!$Q$2:$Q$322,"MediumRisk")</f>
        <v>3</v>
      </c>
      <c r="G24">
        <f>COUNTIFS(Olah_Split8020_full_angka!$D$2:$D$322,"2",Olah_Split8020_full_angka!$Q$2:$Q$322,"HighRisk")</f>
        <v>6</v>
      </c>
      <c r="H24">
        <f>COUNTIFS(Olah_Split8020_full_angka!$D$2:$D$322,"2",Olah_Split8020_full_angka!$Q$2:$Q$322,"VeryHighRisk")</f>
        <v>0</v>
      </c>
      <c r="I24">
        <f t="shared" si="7"/>
        <v>0.91829583405448956</v>
      </c>
      <c r="K24" t="e">
        <f t="shared" si="8"/>
        <v>#NUM!</v>
      </c>
      <c r="L24">
        <f t="shared" si="6"/>
        <v>0.52832083357371873</v>
      </c>
      <c r="M24">
        <f t="shared" si="6"/>
        <v>0.38997500048077083</v>
      </c>
      <c r="N24" t="e">
        <f t="shared" si="6"/>
        <v>#NUM!</v>
      </c>
      <c r="P24">
        <v>0</v>
      </c>
      <c r="Q24">
        <v>0.52832083357371873</v>
      </c>
      <c r="R24">
        <v>0.38997500048077083</v>
      </c>
      <c r="S24">
        <v>0</v>
      </c>
    </row>
    <row r="25" spans="2:19" x14ac:dyDescent="0.25">
      <c r="C25" t="s">
        <v>557</v>
      </c>
      <c r="D25">
        <f>COUNTIF(Olah_Split8020_full_angka!$D$2:$D$322,"1")</f>
        <v>3</v>
      </c>
      <c r="E25">
        <f>COUNTIFS(Olah_Split8020_full_angka!$D$2:$D$322,"1",Olah_Split8020_full_angka!$Q$2:$Q$322,"LowRisk")</f>
        <v>0</v>
      </c>
      <c r="F25">
        <f>COUNTIFS(Olah_Split8020_full_angka!$D$2:$D$322,"1",Olah_Split8020_full_angka!$Q$2:$Q$322,"MediumRisk")</f>
        <v>1</v>
      </c>
      <c r="G25">
        <f>COUNTIFS(Olah_Split8020_full_angka!$D$2:$D$322,"1",Olah_Split8020_full_angka!$Q$2:$Q$322,"HighRisk")</f>
        <v>2</v>
      </c>
      <c r="H25">
        <f>COUNTIFS(Olah_Split8020_full_angka!$D$2:$D$322,"1",Olah_Split8020_full_angka!$Q$2:$Q$322,"VeryHighRisk")</f>
        <v>0</v>
      </c>
      <c r="I25">
        <f t="shared" si="7"/>
        <v>0.91829583405448956</v>
      </c>
      <c r="K25" t="e">
        <f t="shared" si="8"/>
        <v>#NUM!</v>
      </c>
      <c r="L25">
        <f t="shared" si="6"/>
        <v>0.52832083357371873</v>
      </c>
      <c r="M25">
        <f t="shared" si="6"/>
        <v>0.38997500048077083</v>
      </c>
      <c r="N25" t="e">
        <f t="shared" si="6"/>
        <v>#NUM!</v>
      </c>
      <c r="P25">
        <v>0</v>
      </c>
      <c r="Q25">
        <v>0.52832083357371873</v>
      </c>
      <c r="R25">
        <v>0.38997500048077083</v>
      </c>
      <c r="S25">
        <v>0</v>
      </c>
    </row>
    <row r="26" spans="2:19" x14ac:dyDescent="0.25">
      <c r="C26" t="s">
        <v>567</v>
      </c>
      <c r="D26">
        <f>COUNTIF(Olah_Split8020_full_angka!$D$2:$D$322,"0")</f>
        <v>0</v>
      </c>
      <c r="E26">
        <f>COUNTIFS(Olah_Split8020_full_angka!$D$2:$D$322,"0",Olah_Split8020_full_angka!$Q$2:$Q$322,"LowRisk")</f>
        <v>0</v>
      </c>
      <c r="F26">
        <f>COUNTIFS(Olah_Split8020_full_angka!$D$2:$D$322,"0",Olah_Split8020_full_angka!$Q$2:$Q$322,"MediumRisk")</f>
        <v>0</v>
      </c>
      <c r="G26">
        <f>COUNTIFS(Olah_Split8020_full_angka!$D$2:$D$322,"0",Olah_Split8020_full_angka!$Q$2:$Q$322,"HighRisk")</f>
        <v>0</v>
      </c>
      <c r="H26">
        <f>COUNTIFS(Olah_Split8020_full_angka!$D$2:$D$322,"0",Olah_Split8020_full_angka!$Q$2:$Q$322,"VeryHighRisk")</f>
        <v>0</v>
      </c>
      <c r="I26">
        <f t="shared" si="7"/>
        <v>0</v>
      </c>
      <c r="K26" t="e">
        <f t="shared" si="8"/>
        <v>#DIV/0!</v>
      </c>
      <c r="L26" t="e">
        <f t="shared" si="6"/>
        <v>#DIV/0!</v>
      </c>
      <c r="M26" t="e">
        <f t="shared" si="6"/>
        <v>#DIV/0!</v>
      </c>
      <c r="N26" t="e">
        <f t="shared" si="6"/>
        <v>#DIV/0!</v>
      </c>
      <c r="P26">
        <v>0</v>
      </c>
      <c r="Q26">
        <v>0</v>
      </c>
      <c r="R26">
        <v>0</v>
      </c>
      <c r="S26">
        <v>0</v>
      </c>
    </row>
    <row r="27" spans="2:19" x14ac:dyDescent="0.25">
      <c r="B27" t="s">
        <v>564</v>
      </c>
      <c r="D27">
        <f>SUM(D20:D26)</f>
        <v>125</v>
      </c>
      <c r="E27">
        <f>SUM(E20:E26)</f>
        <v>42</v>
      </c>
      <c r="F27">
        <f>SUM(F20:F26)</f>
        <v>41</v>
      </c>
      <c r="G27">
        <f>SUM(G20:G26)</f>
        <v>42</v>
      </c>
      <c r="H27">
        <f>SUM(H20:H26)</f>
        <v>0</v>
      </c>
      <c r="J27">
        <f>($I$2-(((D28/$D$2)*I28)+((D29/$D$2)*I29)+((D30/$D$2)*I30)+((D31/$D$2)*I31)+((D32/$D$2)*I32)+((D33/$D$2)*I33)+((D34/$D$2)*I34)))</f>
        <v>0.23643707546119552</v>
      </c>
    </row>
    <row r="28" spans="2:19" x14ac:dyDescent="0.25">
      <c r="C28" t="s">
        <v>551</v>
      </c>
      <c r="D28">
        <f>COUNTIF(Olah_Split8020_full_angka!$E$2:$E$322,"4")</f>
        <v>68</v>
      </c>
      <c r="E28">
        <f>COUNTIFS(Olah_Split8020_full_angka!$E$2:$E$322,"4",Olah_Split8020_full_angka!$Q$2:$Q$322,"LowRisk")</f>
        <v>32</v>
      </c>
      <c r="F28">
        <f>COUNTIFS(Olah_Split8020_full_angka!$E$2:$E$322,"4",Olah_Split8020_full_angka!$Q$2:$Q$322,"MediumRisk")</f>
        <v>25</v>
      </c>
      <c r="G28">
        <f>COUNTIFS(Olah_Split8020_full_angka!$E$2:$E$322,"4",Olah_Split8020_full_angka!$Q$2:$Q$322,"HighRisk")</f>
        <v>11</v>
      </c>
      <c r="H28">
        <f>COUNTIFS(Olah_Split8020_full_angka!$E$2:$E$322,"4",Olah_Split8020_full_angka!$Q$2:$Q$322,"VeryHighRisk")</f>
        <v>0</v>
      </c>
      <c r="I28">
        <f>SUM(P28:S28)</f>
        <v>1.4676076567006573</v>
      </c>
      <c r="K28">
        <f>-(E28/$D28)*(LOG((E28/$D28),2))</f>
        <v>0.51174721941192447</v>
      </c>
      <c r="L28">
        <f t="shared" ref="L28:N34" si="9">-(F28/$D28)*(LOG((F28/$D28),2))</f>
        <v>0.53073773951309366</v>
      </c>
      <c r="M28">
        <f t="shared" si="9"/>
        <v>0.42512269777563921</v>
      </c>
      <c r="N28" t="e">
        <f t="shared" si="9"/>
        <v>#NUM!</v>
      </c>
      <c r="P28">
        <v>0.51174721941192447</v>
      </c>
      <c r="Q28">
        <v>0.53073773951309366</v>
      </c>
      <c r="R28">
        <v>0.42512269777563921</v>
      </c>
      <c r="S28">
        <v>0</v>
      </c>
    </row>
    <row r="29" spans="2:19" x14ac:dyDescent="0.25">
      <c r="C29" t="s">
        <v>553</v>
      </c>
      <c r="D29">
        <f>COUNTIF(Olah_Split8020_full_angka!$E$2:$E$322,"3.5")</f>
        <v>26</v>
      </c>
      <c r="E29">
        <f>COUNTIFS(Olah_Split8020_full_angka!$E$2:$E$322,"3.5",Olah_Split8020_full_angka!$Q$2:$Q$322,"LowRisk")</f>
        <v>9</v>
      </c>
      <c r="F29">
        <f>COUNTIFS(Olah_Split8020_full_angka!$E$2:$E$322,"3.5",Olah_Split8020_full_angka!$Q$2:$Q$322,"MediumRisk")</f>
        <v>8</v>
      </c>
      <c r="G29">
        <f>COUNTIFS(Olah_Split8020_full_angka!$E$2:$E$322,"3.5",Olah_Split8020_full_angka!$Q$2:$Q$322,"HighRisk")</f>
        <v>9</v>
      </c>
      <c r="H29">
        <f>COUNTIFS(Olah_Split8020_full_angka!$E$2:$E$322,"3.5",Olah_Split8020_full_angka!$Q$2:$Q$322,"VeryHighRisk")</f>
        <v>0</v>
      </c>
      <c r="I29">
        <f t="shared" ref="I29:I34" si="10">SUM(P29:S29)</f>
        <v>1.5827993325271836</v>
      </c>
      <c r="K29">
        <f t="shared" ref="K29:K34" si="11">-(E29/$D29)*(LOG((E29/$D29),2))</f>
        <v>0.52979355578034693</v>
      </c>
      <c r="L29">
        <f t="shared" si="9"/>
        <v>0.52321222096648989</v>
      </c>
      <c r="M29">
        <f t="shared" si="9"/>
        <v>0.52979355578034693</v>
      </c>
      <c r="N29" t="e">
        <f t="shared" si="9"/>
        <v>#NUM!</v>
      </c>
      <c r="P29">
        <v>0.52979355578034693</v>
      </c>
      <c r="Q29">
        <v>0.52321222096648989</v>
      </c>
      <c r="R29">
        <v>0.52979355578034693</v>
      </c>
      <c r="S29">
        <v>0</v>
      </c>
    </row>
    <row r="30" spans="2:19" x14ac:dyDescent="0.25">
      <c r="C30" t="s">
        <v>552</v>
      </c>
      <c r="D30">
        <f>COUNTIF(Olah_Split8020_full_angka!$E$2:$E$322,"3")</f>
        <v>22</v>
      </c>
      <c r="E30">
        <f>COUNTIFS(Olah_Split8020_full_angka!$E$2:$E$322,"3",Olah_Split8020_full_angka!$Q$2:$Q$322,"LowRisk")</f>
        <v>1</v>
      </c>
      <c r="F30">
        <f>COUNTIFS(Olah_Split8020_full_angka!$E$2:$E$322,"3",Olah_Split8020_full_angka!$Q$2:$Q$322,"MediumRisk")</f>
        <v>6</v>
      </c>
      <c r="G30">
        <f>COUNTIFS(Olah_Split8020_full_angka!$E$2:$E$322,"3",Olah_Split8020_full_angka!$Q$2:$Q$322,"HighRisk")</f>
        <v>15</v>
      </c>
      <c r="H30">
        <f>COUNTIFS(Olah_Split8020_full_angka!$E$2:$E$322,"3",Olah_Split8020_full_angka!$Q$2:$Q$322,"VeryHighRisk")</f>
        <v>0</v>
      </c>
      <c r="I30">
        <f t="shared" si="10"/>
        <v>1.0906528032529921</v>
      </c>
      <c r="K30">
        <f t="shared" si="11"/>
        <v>0.20270143721078623</v>
      </c>
      <c r="L30">
        <f t="shared" si="9"/>
        <v>0.51121885034076575</v>
      </c>
      <c r="M30">
        <f>-(G30/$D30)*(LOG((G30/$D30),2))</f>
        <v>0.37673251570144006</v>
      </c>
      <c r="N30" t="e">
        <f>-(H30/$D30)*(LOG((H30/$D30),2))</f>
        <v>#NUM!</v>
      </c>
      <c r="P30">
        <v>0.20270143721078623</v>
      </c>
      <c r="Q30">
        <v>0.51121885034076575</v>
      </c>
      <c r="R30">
        <v>0.37673251570144006</v>
      </c>
      <c r="S30">
        <v>0</v>
      </c>
    </row>
    <row r="31" spans="2:19" x14ac:dyDescent="0.25">
      <c r="C31" t="s">
        <v>558</v>
      </c>
      <c r="D31">
        <f>COUNTIF(Olah_Split8020_full_angka!$E$2:$E$322,"2.5")</f>
        <v>5</v>
      </c>
      <c r="E31">
        <f>COUNTIFS(Olah_Split8020_full_angka!$E$2:$E$322,"2.5",Olah_Split8020_full_angka!$Q$2:$Q$322,"LowRisk")</f>
        <v>0</v>
      </c>
      <c r="F31">
        <f>COUNTIFS(Olah_Split8020_full_angka!$E$2:$E$322,"2.5",Olah_Split8020_full_angka!$Q$2:$Q$322,"MediumRisk")</f>
        <v>1</v>
      </c>
      <c r="G31">
        <f>COUNTIFS(Olah_Split8020_full_angka!$E$2:$E$322,"2.5",Olah_Split8020_full_angka!$Q$2:$Q$322,"HighRisk")</f>
        <v>4</v>
      </c>
      <c r="H31">
        <f>COUNTIFS(Olah_Split8020_full_angka!$E$2:$E$322,"2.5",Olah_Split8020_full_angka!$Q$2:$Q$322,"VeryHighRisk")</f>
        <v>0</v>
      </c>
      <c r="I31">
        <f t="shared" si="10"/>
        <v>0.72192809488736231</v>
      </c>
      <c r="K31" t="e">
        <f t="shared" si="11"/>
        <v>#NUM!</v>
      </c>
      <c r="L31">
        <f t="shared" si="9"/>
        <v>0.46438561897747244</v>
      </c>
      <c r="M31">
        <f t="shared" si="9"/>
        <v>0.25754247590988982</v>
      </c>
      <c r="N31" t="e">
        <f t="shared" si="9"/>
        <v>#NUM!</v>
      </c>
      <c r="P31">
        <v>0</v>
      </c>
      <c r="Q31">
        <v>0.46438561897747244</v>
      </c>
      <c r="R31">
        <v>0.25754247590988982</v>
      </c>
      <c r="S31">
        <v>0</v>
      </c>
    </row>
    <row r="32" spans="2:19" x14ac:dyDescent="0.25">
      <c r="C32" t="s">
        <v>555</v>
      </c>
      <c r="D32">
        <f>COUNTIF(Olah_Split8020_full_angka!$E$2:$E$322,"2")</f>
        <v>3</v>
      </c>
      <c r="E32">
        <f>COUNTIFS(Olah_Split8020_full_angka!$E$2:$E$322,"2",Olah_Split8020_full_angka!$Q$2:$Q$322,"LowRisk")</f>
        <v>0</v>
      </c>
      <c r="F32">
        <f>COUNTIFS(Olah_Split8020_full_angka!$E$2:$E$322,"2",Olah_Split8020_full_angka!$Q$2:$Q$322,"MediumRisk")</f>
        <v>0</v>
      </c>
      <c r="G32">
        <f>COUNTIFS(Olah_Split8020_full_angka!$E$2:$E$322,"2",Olah_Split8020_full_angka!$Q$2:$Q$322,"HighRisk")</f>
        <v>3</v>
      </c>
      <c r="H32">
        <f>COUNTIFS(Olah_Split8020_full_angka!$E$2:$E$322,"2",Olah_Split8020_full_angka!$Q$2:$Q$322,"VeryHighRisk")</f>
        <v>0</v>
      </c>
      <c r="I32">
        <f t="shared" si="10"/>
        <v>0</v>
      </c>
      <c r="K32" t="e">
        <f t="shared" si="11"/>
        <v>#NUM!</v>
      </c>
      <c r="L32" t="e">
        <f t="shared" si="9"/>
        <v>#NUM!</v>
      </c>
      <c r="M32">
        <f t="shared" si="9"/>
        <v>0</v>
      </c>
      <c r="N32" t="e">
        <f t="shared" si="9"/>
        <v>#NUM!</v>
      </c>
      <c r="P32">
        <v>0</v>
      </c>
      <c r="Q32">
        <v>0</v>
      </c>
      <c r="R32">
        <v>0</v>
      </c>
      <c r="S32">
        <v>0</v>
      </c>
    </row>
    <row r="33" spans="2:19" x14ac:dyDescent="0.25">
      <c r="C33" t="s">
        <v>557</v>
      </c>
      <c r="D33">
        <f>COUNTIF(Olah_Split8020_full_angka!$E$2:$E$322,"1")</f>
        <v>1</v>
      </c>
      <c r="E33">
        <f>COUNTIFS(Olah_Split8020_full_angka!$E$2:$E$322,"1",Olah_Split8020_full_angka!$Q$2:$Q$322,"LowRisk")</f>
        <v>0</v>
      </c>
      <c r="F33">
        <f>COUNTIFS(Olah_Split8020_full_angka!$E$2:$E$322,"1",Olah_Split8020_full_angka!$Q$2:$Q$322,"MediumRisk")</f>
        <v>1</v>
      </c>
      <c r="G33">
        <f>COUNTIFS(Olah_Split8020_full_angka!$E$2:$E$322,"1",Olah_Split8020_full_angka!$Q$2:$Q$322,"HighRisk")</f>
        <v>0</v>
      </c>
      <c r="H33">
        <f>COUNTIFS(Olah_Split8020_full_angka!$E$2:$E$322,"1",Olah_Split8020_full_angka!$Q$2:$Q$322,"VeryHighRisk")</f>
        <v>0</v>
      </c>
      <c r="I33">
        <f t="shared" si="10"/>
        <v>0</v>
      </c>
      <c r="K33" t="e">
        <f t="shared" si="11"/>
        <v>#NUM!</v>
      </c>
      <c r="L33">
        <f t="shared" si="9"/>
        <v>0</v>
      </c>
      <c r="M33" t="e">
        <f t="shared" si="9"/>
        <v>#NUM!</v>
      </c>
      <c r="N33" t="e">
        <f t="shared" si="9"/>
        <v>#NUM!</v>
      </c>
      <c r="P33">
        <v>0</v>
      </c>
      <c r="Q33">
        <v>0</v>
      </c>
      <c r="R33">
        <v>0</v>
      </c>
      <c r="S33">
        <v>0</v>
      </c>
    </row>
    <row r="34" spans="2:19" x14ac:dyDescent="0.25">
      <c r="C34" t="s">
        <v>567</v>
      </c>
      <c r="D34">
        <f>COUNTIF(Olah_Split8020_full_angka!$E$2:$E$322,"0")</f>
        <v>0</v>
      </c>
      <c r="E34">
        <f>COUNTIFS(Olah_Split8020_full_angka!$E$2:$E$322,"0",Olah_Split8020_full_angka!$Q$2:$Q$322,"LowRisk")</f>
        <v>0</v>
      </c>
      <c r="F34">
        <f>COUNTIFS(Olah_Split8020_full_angka!$E$2:$E$322,"0",Olah_Split8020_full_angka!$Q$2:$Q$322,"MediumRisk")</f>
        <v>0</v>
      </c>
      <c r="G34">
        <f>COUNTIFS(Olah_Split8020_full_angka!$E$2:$E$322,"0",Olah_Split8020_full_angka!$Q$2:$Q$322,"HighRisk")</f>
        <v>0</v>
      </c>
      <c r="H34">
        <f>COUNTIFS(Olah_Split8020_full_angka!$E$2:$E$322,"0",Olah_Split8020_full_angka!$Q$2:$Q$322,"VeryHighRisk")</f>
        <v>0</v>
      </c>
      <c r="I34">
        <f t="shared" si="10"/>
        <v>0</v>
      </c>
      <c r="K34" t="e">
        <f t="shared" si="11"/>
        <v>#DIV/0!</v>
      </c>
      <c r="L34" t="e">
        <f t="shared" si="9"/>
        <v>#DIV/0!</v>
      </c>
      <c r="M34" t="e">
        <f t="shared" si="9"/>
        <v>#DIV/0!</v>
      </c>
      <c r="N34" t="e">
        <f t="shared" si="9"/>
        <v>#DIV/0!</v>
      </c>
      <c r="P34">
        <v>0</v>
      </c>
      <c r="Q34">
        <v>0</v>
      </c>
      <c r="R34">
        <v>0</v>
      </c>
      <c r="S34">
        <v>0</v>
      </c>
    </row>
    <row r="35" spans="2:19" x14ac:dyDescent="0.25">
      <c r="B35" t="s">
        <v>563</v>
      </c>
      <c r="J35">
        <f>($I$2-(((D36/$D$2)*I36)+((D37/$D$2)*I37)+((D38/$D$2)*I38)+((D39/$D$2)*I39)+((D40/$D$2)*I40)+((D41/$D$2)*I41)+((D42/$D$2)*I42)))</f>
        <v>0.11306754615549108</v>
      </c>
    </row>
    <row r="36" spans="2:19" x14ac:dyDescent="0.25">
      <c r="C36" t="s">
        <v>551</v>
      </c>
      <c r="D36">
        <f>COUNTIF(Olah_Split8020_full_angka!$F$2:$F$322,"4")</f>
        <v>35</v>
      </c>
      <c r="E36">
        <f>COUNTIFS(Olah_Split8020_full_angka!$F$2:$F$322,"4",Olah_Split8020_full_angka!$Q$2:$Q$322,"LowRisk")</f>
        <v>19</v>
      </c>
      <c r="F36">
        <f>COUNTIFS(Olah_Split8020_full_angka!$F$2:$F$322,"4",Olah_Split8020_full_angka!$Q$2:$Q$322,"MediumRisk")</f>
        <v>10</v>
      </c>
      <c r="G36">
        <f>COUNTIFS(Olah_Split8020_full_angka!$F$2:$F$322,"4",Olah_Split8020_full_angka!$Q$2:$Q$322,"HighRisk")</f>
        <v>6</v>
      </c>
      <c r="H36">
        <f>COUNTIFS(Olah_Split8020_full_angka!$F$2:$F$322,"4",Olah_Split8020_full_angka!$Q$2:$Q$322,"VeryHighRisk")</f>
        <v>0</v>
      </c>
      <c r="I36">
        <f>SUM(P36:S36)</f>
        <v>1.4310064824127182</v>
      </c>
      <c r="K36">
        <f>-(E36/$D36)*(LOG((E36/$D36),2))</f>
        <v>0.47845013047217821</v>
      </c>
      <c r="L36">
        <f t="shared" ref="L36:N42" si="12">-(F36/$D36)*(LOG((F36/$D36),2))</f>
        <v>0.51638712058788683</v>
      </c>
      <c r="M36">
        <f t="shared" si="12"/>
        <v>0.43616923135265329</v>
      </c>
      <c r="N36" t="e">
        <f t="shared" si="12"/>
        <v>#NUM!</v>
      </c>
      <c r="P36">
        <v>0.47845013047217821</v>
      </c>
      <c r="Q36">
        <v>0.51638712058788683</v>
      </c>
      <c r="R36">
        <v>0.43616923135265329</v>
      </c>
      <c r="S36">
        <v>0</v>
      </c>
    </row>
    <row r="37" spans="2:19" x14ac:dyDescent="0.25">
      <c r="C37" t="s">
        <v>553</v>
      </c>
      <c r="D37">
        <f>COUNTIF(Olah_Split8020_full_angka!$F$2:$F$322,"3.5")</f>
        <v>49</v>
      </c>
      <c r="E37">
        <f>COUNTIFS(Olah_Split8020_full_angka!$F$2:$F$322,"3.5",Olah_Split8020_full_angka!$Q$2:$Q$322,"LowRisk")</f>
        <v>13</v>
      </c>
      <c r="F37">
        <f>COUNTIFS(Olah_Split8020_full_angka!$F$2:$F$322,"3.5",Olah_Split8020_full_angka!$Q$2:$Q$322,"MediumRisk")</f>
        <v>20</v>
      </c>
      <c r="G37">
        <f>COUNTIFS(Olah_Split8020_full_angka!$F$2:$F$322,"3.5",Olah_Split8020_full_angka!$Q$2:$Q$322,"HighRisk")</f>
        <v>16</v>
      </c>
      <c r="H37">
        <f>COUNTIFS(Olah_Split8020_full_angka!$F$2:$F$322,"3.5",Olah_Split8020_full_angka!$Q$2:$Q$322,"VeryHighRisk")</f>
        <v>0</v>
      </c>
      <c r="I37">
        <f t="shared" ref="I37:I42" si="13">SUM(P37:S37)</f>
        <v>1.5627857985319138</v>
      </c>
      <c r="K37">
        <f t="shared" ref="K37:K42" si="14">-(E37/$D37)*(LOG((E37/$D37),2))</f>
        <v>0.50786758444211244</v>
      </c>
      <c r="L37">
        <f t="shared" si="12"/>
        <v>0.52766602009299834</v>
      </c>
      <c r="M37">
        <f t="shared" si="12"/>
        <v>0.52725219399680279</v>
      </c>
      <c r="N37" t="e">
        <f t="shared" si="12"/>
        <v>#NUM!</v>
      </c>
      <c r="P37">
        <v>0.50786758444211244</v>
      </c>
      <c r="Q37">
        <v>0.52766602009299834</v>
      </c>
      <c r="R37">
        <v>0.52725219399680279</v>
      </c>
      <c r="S37">
        <v>0</v>
      </c>
    </row>
    <row r="38" spans="2:19" x14ac:dyDescent="0.25">
      <c r="C38" t="s">
        <v>552</v>
      </c>
      <c r="D38">
        <f>COUNTIF(Olah_Split8020_full_angka!$F$2:$F$322,"3")</f>
        <v>33</v>
      </c>
      <c r="E38">
        <f>COUNTIFS(Olah_Split8020_full_angka!$F$2:$F$322,"3",Olah_Split8020_full_angka!$Q$2:$Q$322,"LowRisk")</f>
        <v>9</v>
      </c>
      <c r="F38">
        <f>COUNTIFS(Olah_Split8020_full_angka!$F$2:$F$322,"3",Olah_Split8020_full_angka!$Q$2:$Q$322,"MediumRisk")</f>
        <v>10</v>
      </c>
      <c r="G38">
        <f>COUNTIFS(Olah_Split8020_full_angka!$F$2:$F$322,"3",Olah_Split8020_full_angka!$Q$2:$Q$322,"HighRisk")</f>
        <v>14</v>
      </c>
      <c r="H38">
        <f>COUNTIFS(Olah_Split8020_full_angka!$F$2:$F$322,"3",Olah_Split8020_full_angka!$Q$2:$Q$322,"VeryHighRisk")</f>
        <v>0</v>
      </c>
      <c r="I38">
        <f t="shared" si="13"/>
        <v>1.5579827596414568</v>
      </c>
      <c r="K38">
        <f t="shared" si="14"/>
        <v>0.51121885034076575</v>
      </c>
      <c r="L38">
        <f t="shared" si="12"/>
        <v>0.52195940135487617</v>
      </c>
      <c r="M38">
        <f>-(G38/$D38)*(LOG((G38/$D38),2))</f>
        <v>0.5248045079458149</v>
      </c>
      <c r="N38" t="e">
        <f>-(H38/$D38)*(LOG((H38/$D38),2))</f>
        <v>#NUM!</v>
      </c>
      <c r="P38">
        <v>0.51121885034076575</v>
      </c>
      <c r="Q38">
        <v>0.52195940135487617</v>
      </c>
      <c r="R38">
        <v>0.5248045079458149</v>
      </c>
      <c r="S38">
        <v>0</v>
      </c>
    </row>
    <row r="39" spans="2:19" x14ac:dyDescent="0.25">
      <c r="C39" t="s">
        <v>558</v>
      </c>
      <c r="D39">
        <f>COUNTIF(Olah_Split8020_full_angka!$F$2:$F$322,"2.5")</f>
        <v>6</v>
      </c>
      <c r="E39">
        <f>COUNTIFS(Olah_Split8020_full_angka!$F$2:$F$322,"2.5",Olah_Split8020_full_angka!$Q$2:$Q$322,"LowRisk")</f>
        <v>0</v>
      </c>
      <c r="F39">
        <f>COUNTIFS(Olah_Split8020_full_angka!$F$2:$F$322,"2.5",Olah_Split8020_full_angka!$Q$2:$Q$322,"MediumRisk")</f>
        <v>1</v>
      </c>
      <c r="G39">
        <f>COUNTIFS(Olah_Split8020_full_angka!$F$2:$F$322,"2.5",Olah_Split8020_full_angka!$Q$2:$Q$322,"HighRisk")</f>
        <v>5</v>
      </c>
      <c r="H39">
        <f>COUNTIFS(Olah_Split8020_full_angka!$F$2:$F$322,"2.5",Olah_Split8020_full_angka!$Q$2:$Q$322,"VeryHighRisk")</f>
        <v>0</v>
      </c>
      <c r="I39">
        <f t="shared" si="13"/>
        <v>0.65002242164835411</v>
      </c>
      <c r="K39" t="e">
        <f t="shared" si="14"/>
        <v>#NUM!</v>
      </c>
      <c r="L39">
        <f t="shared" si="12"/>
        <v>0.43082708345352599</v>
      </c>
      <c r="M39">
        <f t="shared" si="12"/>
        <v>0.21919533819482817</v>
      </c>
      <c r="N39" t="e">
        <f t="shared" si="12"/>
        <v>#NUM!</v>
      </c>
      <c r="P39">
        <v>0</v>
      </c>
      <c r="Q39">
        <v>0.43082708345352599</v>
      </c>
      <c r="R39">
        <v>0.21919533819482817</v>
      </c>
      <c r="S39">
        <v>0</v>
      </c>
    </row>
    <row r="40" spans="2:19" x14ac:dyDescent="0.25">
      <c r="C40" t="s">
        <v>555</v>
      </c>
      <c r="D40">
        <f>COUNTIF(Olah_Split8020_full_angka!$F$2:$F$322,"2")</f>
        <v>2</v>
      </c>
      <c r="E40">
        <f>COUNTIFS(Olah_Split8020_full_angka!$F$2:$F$322,"2",Olah_Split8020_full_angka!$Q$2:$Q$322,"LowRisk")</f>
        <v>1</v>
      </c>
      <c r="F40">
        <f>COUNTIFS(Olah_Split8020_full_angka!$F$2:$F$322,"2",Olah_Split8020_full_angka!$Q$2:$Q$322,"MediumRisk")</f>
        <v>0</v>
      </c>
      <c r="G40">
        <f>COUNTIFS(Olah_Split8020_full_angka!$F$2:$F$322,"2",Olah_Split8020_full_angka!$Q$2:$Q$322,"HighRisk")</f>
        <v>1</v>
      </c>
      <c r="H40">
        <f>COUNTIFS(Olah_Split8020_full_angka!$F$2:$F$322,"2",Olah_Split8020_full_angka!$Q$2:$Q$322,"VeryHighRisk")</f>
        <v>0</v>
      </c>
      <c r="I40">
        <f t="shared" si="13"/>
        <v>1</v>
      </c>
      <c r="K40">
        <f t="shared" si="14"/>
        <v>0.5</v>
      </c>
      <c r="L40" t="e">
        <f t="shared" si="12"/>
        <v>#NUM!</v>
      </c>
      <c r="M40">
        <f t="shared" si="12"/>
        <v>0.5</v>
      </c>
      <c r="N40" t="e">
        <f t="shared" si="12"/>
        <v>#NUM!</v>
      </c>
      <c r="P40">
        <v>0.5</v>
      </c>
      <c r="Q40">
        <v>0</v>
      </c>
      <c r="R40">
        <v>0.5</v>
      </c>
      <c r="S40">
        <v>0</v>
      </c>
    </row>
    <row r="41" spans="2:19" x14ac:dyDescent="0.25">
      <c r="C41" t="s">
        <v>557</v>
      </c>
      <c r="D41">
        <f>COUNTIF(Olah_Split8020_full_angka!$F$2:$F$322,"1")</f>
        <v>0</v>
      </c>
      <c r="E41">
        <f>COUNTIFS(Olah_Split8020_full_angka!$F$2:$F$322,"1",Olah_Split8020_full_angka!$Q$2:$Q$322,"LowRisk")</f>
        <v>0</v>
      </c>
      <c r="F41">
        <f>COUNTIFS(Olah_Split8020_full_angka!$F$2:$F$322,"1",Olah_Split8020_full_angka!$Q$2:$Q$322,"MediumRisk")</f>
        <v>0</v>
      </c>
      <c r="G41">
        <f>COUNTIFS(Olah_Split8020_full_angka!$F$2:$F$322,"1",Olah_Split8020_full_angka!$Q$2:$Q$322,"HighRisk")</f>
        <v>0</v>
      </c>
      <c r="H41">
        <f>COUNTIFS(Olah_Split8020_full_angka!$F$2:$F$322,"1",Olah_Split8020_full_angka!$Q$2:$Q$322,"VeryHighRisk")</f>
        <v>0</v>
      </c>
      <c r="I41">
        <f t="shared" si="13"/>
        <v>0</v>
      </c>
      <c r="K41" t="e">
        <f t="shared" si="14"/>
        <v>#DIV/0!</v>
      </c>
      <c r="L41" t="e">
        <f t="shared" si="12"/>
        <v>#DIV/0!</v>
      </c>
      <c r="M41" t="e">
        <f t="shared" si="12"/>
        <v>#DIV/0!</v>
      </c>
      <c r="N41" t="e">
        <f t="shared" si="12"/>
        <v>#DIV/0!</v>
      </c>
      <c r="P41">
        <v>0</v>
      </c>
      <c r="Q41">
        <v>0</v>
      </c>
      <c r="R41">
        <v>0</v>
      </c>
      <c r="S41">
        <v>0</v>
      </c>
    </row>
    <row r="42" spans="2:19" x14ac:dyDescent="0.25">
      <c r="C42" t="s">
        <v>567</v>
      </c>
      <c r="D42">
        <f>COUNTIF(Olah_Split8020_full_angka!$F$2:$F$322,"0")</f>
        <v>0</v>
      </c>
      <c r="E42">
        <f>COUNTIFS(Olah_Split8020_full_angka!$F$2:$F$322,"0",Olah_Split8020_full_angka!$Q$2:$Q$322,"LowRisk")</f>
        <v>0</v>
      </c>
      <c r="F42">
        <f>COUNTIFS(Olah_Split8020_full_angka!$F$2:$F$322,"0",Olah_Split8020_full_angka!$Q$2:$Q$322,"MediumRisk")</f>
        <v>0</v>
      </c>
      <c r="G42">
        <f>COUNTIFS(Olah_Split8020_full_angka!$F$2:$F$322,"0",Olah_Split8020_full_angka!$Q$2:$Q$322,"HighRisk")</f>
        <v>0</v>
      </c>
      <c r="H42">
        <f>COUNTIFS(Olah_Split8020_full_angka!$F$2:$F$322,"0",Olah_Split8020_full_angka!$Q$2:$Q$322,"VeryHighRisk")</f>
        <v>0</v>
      </c>
      <c r="I42">
        <f t="shared" si="13"/>
        <v>0</v>
      </c>
      <c r="K42" t="e">
        <f t="shared" si="14"/>
        <v>#DIV/0!</v>
      </c>
      <c r="L42" t="e">
        <f t="shared" si="12"/>
        <v>#DIV/0!</v>
      </c>
      <c r="M42" t="e">
        <f t="shared" si="12"/>
        <v>#DIV/0!</v>
      </c>
      <c r="N42" t="e">
        <f t="shared" si="12"/>
        <v>#DIV/0!</v>
      </c>
      <c r="P42">
        <v>0</v>
      </c>
      <c r="Q42">
        <v>0</v>
      </c>
      <c r="R42">
        <v>0</v>
      </c>
      <c r="S42">
        <v>0</v>
      </c>
    </row>
    <row r="43" spans="2:19" x14ac:dyDescent="0.25">
      <c r="B43" t="s">
        <v>561</v>
      </c>
      <c r="J43">
        <f>($I$2-(((D44/$D$2)*I44)+((D45/$D$2)*I45)+((D46/$D$2)*I46)+((D47/$D$2)*I47)+((D48/$D$2)*I48)+((D49/$D$2)*I49)+((D50/$D$2)*I50)))</f>
        <v>6.1355713603439277E-4</v>
      </c>
    </row>
    <row r="44" spans="2:19" x14ac:dyDescent="0.25">
      <c r="C44" t="s">
        <v>551</v>
      </c>
      <c r="D44">
        <f>COUNTIF(Olah_Split8020_full_angka!$G$2:$G$322,"4")</f>
        <v>106</v>
      </c>
      <c r="E44">
        <f>COUNTIFS(Olah_Split8020_full_angka!$G$2:$G$322,"4",Olah_Split8020_full_angka!$Q$2:$Q$322,"LowRisk")</f>
        <v>35</v>
      </c>
      <c r="F44">
        <f>COUNTIFS(Olah_Split8020_full_angka!$G$2:$G$322,"4",Olah_Split8020_full_angka!$Q$2:$Q$322,"MediumRisk")</f>
        <v>35</v>
      </c>
      <c r="G44">
        <f>COUNTIFS(Olah_Split8020_full_angka!$G$2:$G$322,"4",Olah_Split8020_full_angka!$Q$2:$Q$322,"HighRisk")</f>
        <v>36</v>
      </c>
      <c r="H44">
        <f>COUNTIFS(Olah_Split8020_full_angka!$G$2:$G$322,"4",Olah_Split8020_full_angka!$Q$2:$Q$322,"VeryHighRisk")</f>
        <v>0</v>
      </c>
      <c r="I44">
        <f>SUM(P44:S44)</f>
        <v>1.5848344994870587</v>
      </c>
      <c r="K44">
        <f>-(E44/$D44)*(LOG((E44/$D44),2))</f>
        <v>0.52785198411922785</v>
      </c>
      <c r="L44">
        <f t="shared" ref="L44:N50" si="15">-(F44/$D44)*(LOG((F44/$D44),2))</f>
        <v>0.52785198411922785</v>
      </c>
      <c r="M44">
        <f t="shared" si="15"/>
        <v>0.5291305312486031</v>
      </c>
      <c r="N44" t="e">
        <f t="shared" si="15"/>
        <v>#NUM!</v>
      </c>
      <c r="P44">
        <v>0.52785198411922785</v>
      </c>
      <c r="Q44">
        <v>0.52785198411922785</v>
      </c>
      <c r="R44">
        <v>0.5291305312486031</v>
      </c>
      <c r="S44">
        <v>0</v>
      </c>
    </row>
    <row r="45" spans="2:19" x14ac:dyDescent="0.25">
      <c r="C45" t="s">
        <v>553</v>
      </c>
      <c r="D45">
        <f>COUNTIF(Olah_Split8020_full_angka!$G$2:$G$322,"3.5")</f>
        <v>0</v>
      </c>
      <c r="E45">
        <f>COUNTIFS(Olah_Split8020_full_angka!$G$2:$G$322,"3.5",Olah_Split8020_full_angka!$Q$2:$Q$322,"LowRisk")</f>
        <v>0</v>
      </c>
      <c r="F45">
        <f>COUNTIFS(Olah_Split8020_full_angka!$G$2:$G$322,"3.5",Olah_Split8020_full_angka!$Q$2:$Q$322,"MediumRisk")</f>
        <v>0</v>
      </c>
      <c r="G45">
        <f>COUNTIFS(Olah_Split8020_full_angka!$G$2:$G$322,"3.5",Olah_Split8020_full_angka!$Q$2:$Q$322,"HighRisk")</f>
        <v>0</v>
      </c>
      <c r="H45">
        <f>COUNTIFS(Olah_Split8020_full_angka!$G$2:$G$322,"3.5",Olah_Split8020_full_angka!$Q$2:$Q$322,"VeryHighRisk")</f>
        <v>0</v>
      </c>
      <c r="I45">
        <f t="shared" ref="I45:I50" si="16">SUM(P45:S45)</f>
        <v>0</v>
      </c>
      <c r="K45" t="e">
        <f t="shared" ref="K45:K50" si="17">-(E45/$D45)*(LOG((E45/$D45),2))</f>
        <v>#DIV/0!</v>
      </c>
      <c r="L45" t="e">
        <f t="shared" si="15"/>
        <v>#DIV/0!</v>
      </c>
      <c r="M45" t="e">
        <f t="shared" si="15"/>
        <v>#DIV/0!</v>
      </c>
      <c r="N45" t="e">
        <f t="shared" si="15"/>
        <v>#DIV/0!</v>
      </c>
      <c r="P45">
        <v>0</v>
      </c>
      <c r="Q45">
        <v>0</v>
      </c>
      <c r="R45">
        <v>0</v>
      </c>
      <c r="S45">
        <v>0</v>
      </c>
    </row>
    <row r="46" spans="2:19" x14ac:dyDescent="0.25">
      <c r="C46" t="s">
        <v>552</v>
      </c>
      <c r="D46">
        <f>COUNTIF(Olah_Split8020_full_angka!$G$2:$G$322,"3")</f>
        <v>19</v>
      </c>
      <c r="E46">
        <f>COUNTIFS(Olah_Split8020_full_angka!$G$2:$G$322,"3",Olah_Split8020_full_angka!$Q$2:$Q$322,"LowRisk")</f>
        <v>7</v>
      </c>
      <c r="F46">
        <f>COUNTIFS(Olah_Split8020_full_angka!$G$2:$G$322,"3",Olah_Split8020_full_angka!$Q$2:$Q$322,"MediumRisk")</f>
        <v>6</v>
      </c>
      <c r="G46">
        <f>COUNTIFS(Olah_Split8020_full_angka!$G$2:$G$322,"3",Olah_Split8020_full_angka!$Q$2:$Q$322,"HighRisk")</f>
        <v>6</v>
      </c>
      <c r="H46">
        <f>COUNTIFS(Olah_Split8020_full_angka!$G$2:$G$322,"3",Olah_Split8020_full_angka!$Q$2:$Q$322,"VeryHighRisk")</f>
        <v>0</v>
      </c>
      <c r="I46">
        <f t="shared" si="16"/>
        <v>1.5810309627563695</v>
      </c>
      <c r="K46">
        <f t="shared" si="17"/>
        <v>0.53073727051062469</v>
      </c>
      <c r="L46">
        <f t="shared" si="15"/>
        <v>0.52514684612287243</v>
      </c>
      <c r="M46">
        <f>-(G46/$D46)*(LOG((G46/$D46),2))</f>
        <v>0.52514684612287243</v>
      </c>
      <c r="N46" t="e">
        <f>-(H46/$D46)*(LOG((H46/$D46),2))</f>
        <v>#NUM!</v>
      </c>
      <c r="P46">
        <v>0.53073727051062469</v>
      </c>
      <c r="Q46">
        <v>0.52514684612287243</v>
      </c>
      <c r="R46">
        <v>0.52514684612287243</v>
      </c>
      <c r="S46">
        <v>0</v>
      </c>
    </row>
    <row r="47" spans="2:19" x14ac:dyDescent="0.25">
      <c r="C47" t="s">
        <v>558</v>
      </c>
      <c r="D47">
        <f>COUNTIF(Olah_Split8020_full_angka!$G$2:$G$322,"2.5")</f>
        <v>0</v>
      </c>
      <c r="E47">
        <f>COUNTIFS(Olah_Split8020_full_angka!$G$2:$G$322,"2.5",Olah_Split8020_full_angka!$Q$2:$Q$322,"LowRisk")</f>
        <v>0</v>
      </c>
      <c r="F47">
        <f>COUNTIFS(Olah_Split8020_full_angka!$G$2:$G$322,"2.5",Olah_Split8020_full_angka!$Q$2:$Q$322,"MediumRisk")</f>
        <v>0</v>
      </c>
      <c r="G47">
        <f>COUNTIFS(Olah_Split8020_full_angka!$G$2:$G$322,"2.5",Olah_Split8020_full_angka!$Q$2:$Q$322,"HighRisk")</f>
        <v>0</v>
      </c>
      <c r="H47">
        <f>COUNTIFS(Olah_Split8020_full_angka!$G$2:$G$322,"2.5",Olah_Split8020_full_angka!$Q$2:$Q$322,"VeryHighRisk")</f>
        <v>0</v>
      </c>
      <c r="I47">
        <f t="shared" si="16"/>
        <v>0</v>
      </c>
      <c r="K47" t="e">
        <f t="shared" si="17"/>
        <v>#DIV/0!</v>
      </c>
      <c r="L47" t="e">
        <f t="shared" si="15"/>
        <v>#DIV/0!</v>
      </c>
      <c r="M47" t="e">
        <f t="shared" si="15"/>
        <v>#DIV/0!</v>
      </c>
      <c r="N47" t="e">
        <f t="shared" si="15"/>
        <v>#DIV/0!</v>
      </c>
      <c r="P47">
        <v>0</v>
      </c>
      <c r="Q47">
        <v>0</v>
      </c>
      <c r="R47">
        <v>0</v>
      </c>
      <c r="S47">
        <v>0</v>
      </c>
    </row>
    <row r="48" spans="2:19" x14ac:dyDescent="0.25">
      <c r="C48" t="s">
        <v>555</v>
      </c>
      <c r="D48">
        <f>COUNTIF(Olah_Split8020_full_angka!$G$2:$G$322,"2")</f>
        <v>0</v>
      </c>
      <c r="E48">
        <f>COUNTIFS(Olah_Split8020_full_angka!$G$2:$G$322,"2",Olah_Split8020_full_angka!$Q$2:$Q$322,"LowRisk")</f>
        <v>0</v>
      </c>
      <c r="F48">
        <f>COUNTIFS(Olah_Split8020_full_angka!$G$2:$G$322,"2",Olah_Split8020_full_angka!$Q$2:$Q$322,"MediumRisk")</f>
        <v>0</v>
      </c>
      <c r="G48">
        <f>COUNTIFS(Olah_Split8020_full_angka!$G$2:$G$322,"2",Olah_Split8020_full_angka!$Q$2:$Q$322,"HighRisk")</f>
        <v>0</v>
      </c>
      <c r="H48">
        <f>COUNTIFS(Olah_Split8020_full_angka!$G$2:$G$322,"2",Olah_Split8020_full_angka!$Q$2:$Q$322,"VeryHighRisk")</f>
        <v>0</v>
      </c>
      <c r="I48">
        <f t="shared" si="16"/>
        <v>0</v>
      </c>
      <c r="K48" t="e">
        <f t="shared" si="17"/>
        <v>#DIV/0!</v>
      </c>
      <c r="L48" t="e">
        <f t="shared" si="15"/>
        <v>#DIV/0!</v>
      </c>
      <c r="M48" t="e">
        <f t="shared" si="15"/>
        <v>#DIV/0!</v>
      </c>
      <c r="N48" t="e">
        <f t="shared" si="15"/>
        <v>#DIV/0!</v>
      </c>
      <c r="P48">
        <v>0</v>
      </c>
      <c r="Q48">
        <v>0</v>
      </c>
      <c r="R48">
        <v>0</v>
      </c>
      <c r="S48">
        <v>0</v>
      </c>
    </row>
    <row r="49" spans="2:19" x14ac:dyDescent="0.25">
      <c r="C49" t="s">
        <v>557</v>
      </c>
      <c r="D49">
        <f>COUNTIF(Olah_Split8020_full_angka!$G$2:$G$322,"1")</f>
        <v>0</v>
      </c>
      <c r="E49">
        <f>COUNTIFS(Olah_Split8020_full_angka!$G$2:$G$322,"1",Olah_Split8020_full_angka!$Q$2:$Q$322,"LowRisk")</f>
        <v>0</v>
      </c>
      <c r="F49">
        <f>COUNTIFS(Olah_Split8020_full_angka!$G$2:$G$322,"1",Olah_Split8020_full_angka!$Q$2:$Q$322,"MediumRisk")</f>
        <v>0</v>
      </c>
      <c r="G49">
        <f>COUNTIFS(Olah_Split8020_full_angka!$G$2:$G$322,"1",Olah_Split8020_full_angka!$Q$2:$Q$322,"HighRisk")</f>
        <v>0</v>
      </c>
      <c r="H49">
        <f>COUNTIFS(Olah_Split8020_full_angka!$G$2:$G$322,"1",Olah_Split8020_full_angka!$Q$2:$Q$322,"VeryHighRisk")</f>
        <v>0</v>
      </c>
      <c r="I49">
        <f t="shared" si="16"/>
        <v>0</v>
      </c>
      <c r="K49" t="e">
        <f t="shared" si="17"/>
        <v>#DIV/0!</v>
      </c>
      <c r="L49" t="e">
        <f t="shared" si="15"/>
        <v>#DIV/0!</v>
      </c>
      <c r="M49" t="e">
        <f t="shared" si="15"/>
        <v>#DIV/0!</v>
      </c>
      <c r="N49" t="e">
        <f t="shared" si="15"/>
        <v>#DIV/0!</v>
      </c>
      <c r="P49">
        <v>0</v>
      </c>
      <c r="Q49">
        <v>0</v>
      </c>
      <c r="R49">
        <v>0</v>
      </c>
      <c r="S49">
        <v>0</v>
      </c>
    </row>
    <row r="50" spans="2:19" x14ac:dyDescent="0.25">
      <c r="C50" t="s">
        <v>567</v>
      </c>
      <c r="D50">
        <f>COUNTIF(Olah_Split8020_full_angka!$G$2:$G$322,"0")</f>
        <v>0</v>
      </c>
      <c r="E50">
        <f>COUNTIFS(Olah_Split8020_full_angka!$G$2:$G$322,"0",Olah_Split8020_full_angka!$Q$2:$Q$322,"LowRisk")</f>
        <v>0</v>
      </c>
      <c r="F50">
        <f>COUNTIFS(Olah_Split8020_full_angka!$G$2:$G$322,"0",Olah_Split8020_full_angka!$Q$2:$Q$322,"MediumRisk")</f>
        <v>0</v>
      </c>
      <c r="G50">
        <f>COUNTIFS(Olah_Split8020_full_angka!$G$2:$G$322,"0",Olah_Split8020_full_angka!$Q$2:$Q$322,"HighRisk")</f>
        <v>0</v>
      </c>
      <c r="H50">
        <f>COUNTIFS(Olah_Split8020_full_angka!$G$2:$G$322,"0",Olah_Split8020_full_angka!$Q$2:$Q$322,"VeryHighRisk")</f>
        <v>0</v>
      </c>
      <c r="I50">
        <f t="shared" si="16"/>
        <v>0</v>
      </c>
      <c r="K50" t="e">
        <f t="shared" si="17"/>
        <v>#DIV/0!</v>
      </c>
      <c r="L50" t="e">
        <f t="shared" si="15"/>
        <v>#DIV/0!</v>
      </c>
      <c r="M50" t="e">
        <f t="shared" si="15"/>
        <v>#DIV/0!</v>
      </c>
      <c r="N50" t="e">
        <f t="shared" si="15"/>
        <v>#DIV/0!</v>
      </c>
      <c r="P50">
        <v>0</v>
      </c>
      <c r="Q50">
        <v>0</v>
      </c>
      <c r="R50">
        <v>0</v>
      </c>
      <c r="S50">
        <v>0</v>
      </c>
    </row>
    <row r="51" spans="2:19" x14ac:dyDescent="0.25">
      <c r="B51" t="s">
        <v>554</v>
      </c>
      <c r="J51">
        <f>($I$2-(((D52/$D$2)*I52)+((D53/$D$2)*I53)+((D54/$D$2)*I54)+((D55/$D$2)*I55)+((D56/$D$2)*I56)+((D57/$D$2)*I57)+((D58/$D$2)*I58)))</f>
        <v>0.30185917900900527</v>
      </c>
    </row>
    <row r="52" spans="2:19" x14ac:dyDescent="0.25">
      <c r="C52" t="s">
        <v>551</v>
      </c>
      <c r="D52">
        <f>COUNTIF(Olah_Split8020_full_angka!$H$2:$H$322,"4")</f>
        <v>42</v>
      </c>
      <c r="E52">
        <f>COUNTIFS(Olah_Split8020_full_angka!$H$2:$H$322,"4",Olah_Split8020_full_angka!$Q$2:$Q$322,"LowRisk")</f>
        <v>24</v>
      </c>
      <c r="F52">
        <f>COUNTIFS(Olah_Split8020_full_angka!$H$2:$H$322,"4",Olah_Split8020_full_angka!$Q$2:$Q$322,"MediumRisk")</f>
        <v>12</v>
      </c>
      <c r="G52">
        <f>COUNTIFS(Olah_Split8020_full_angka!$H$2:$H$322,"4",Olah_Split8020_full_angka!$Q$2:$Q$322,"HighRisk")</f>
        <v>6</v>
      </c>
      <c r="H52">
        <f>COUNTIFS(Olah_Split8020_full_angka!$H$2:$H$322,"4",Olah_Split8020_full_angka!$Q$2:$Q$322,"VeryHighRisk")</f>
        <v>0</v>
      </c>
      <c r="I52">
        <f>SUM(P52:S52)</f>
        <v>1.3787834934861756</v>
      </c>
      <c r="K52">
        <f>-(E52/$D52)*(LOG((E52/$D52),2))</f>
        <v>0.46134566974720242</v>
      </c>
      <c r="L52">
        <f t="shared" ref="L52:N58" si="18">-(F52/$D52)*(LOG((F52/$D52),2))</f>
        <v>0.51638712058788683</v>
      </c>
      <c r="M52">
        <f t="shared" si="18"/>
        <v>0.40105070315108637</v>
      </c>
      <c r="N52" t="e">
        <f t="shared" si="18"/>
        <v>#NUM!</v>
      </c>
      <c r="P52">
        <v>0.46134566974720242</v>
      </c>
      <c r="Q52">
        <v>0.51638712058788683</v>
      </c>
      <c r="R52">
        <v>0.40105070315108637</v>
      </c>
      <c r="S52">
        <v>0</v>
      </c>
    </row>
    <row r="53" spans="2:19" x14ac:dyDescent="0.25">
      <c r="C53" t="s">
        <v>553</v>
      </c>
      <c r="D53">
        <f>COUNTIF(Olah_Split8020_full_angka!$H$2:$H$322,"3.5")</f>
        <v>45</v>
      </c>
      <c r="E53">
        <f>COUNTIFS(Olah_Split8020_full_angka!$H$2:$H$322,"3.5",Olah_Split8020_full_angka!$Q$2:$Q$322,"LowRisk")</f>
        <v>14</v>
      </c>
      <c r="F53">
        <f>COUNTIFS(Olah_Split8020_full_angka!$H$2:$H$322,"3.5",Olah_Split8020_full_angka!$Q$2:$Q$322,"MediumRisk")</f>
        <v>23</v>
      </c>
      <c r="G53">
        <f>COUNTIFS(Olah_Split8020_full_angka!$H$2:$H$322,"3.5",Olah_Split8020_full_angka!$Q$2:$Q$322,"HighRisk")</f>
        <v>8</v>
      </c>
      <c r="H53">
        <f>COUNTIFS(Olah_Split8020_full_angka!$H$2:$H$322,"3.5",Olah_Split8020_full_angka!$Q$2:$Q$322,"VeryHighRisk")</f>
        <v>0</v>
      </c>
      <c r="I53">
        <f t="shared" ref="I53:I58" si="19">SUM(P53:S53)</f>
        <v>1.4619665652603915</v>
      </c>
      <c r="K53">
        <f t="shared" ref="K53:K58" si="20">-(E53/$D53)*(LOG((E53/$D53),2))</f>
        <v>0.52406609866242204</v>
      </c>
      <c r="L53">
        <f t="shared" si="18"/>
        <v>0.49490436058380499</v>
      </c>
      <c r="M53">
        <f t="shared" si="18"/>
        <v>0.44299610601416445</v>
      </c>
      <c r="N53" t="e">
        <f t="shared" si="18"/>
        <v>#NUM!</v>
      </c>
      <c r="P53">
        <v>0.52406609866242204</v>
      </c>
      <c r="Q53">
        <v>0.49490436058380499</v>
      </c>
      <c r="R53">
        <v>0.44299610601416445</v>
      </c>
      <c r="S53">
        <v>0</v>
      </c>
    </row>
    <row r="54" spans="2:19" x14ac:dyDescent="0.25">
      <c r="C54" t="s">
        <v>552</v>
      </c>
      <c r="D54">
        <f>COUNTIF(Olah_Split8020_full_angka!$H$2:$H$322,"3")</f>
        <v>19</v>
      </c>
      <c r="E54">
        <f>COUNTIFS(Olah_Split8020_full_angka!$H$2:$H$322,"3",Olah_Split8020_full_angka!$Q$2:$Q$322,"LowRisk")</f>
        <v>4</v>
      </c>
      <c r="F54">
        <f>COUNTIFS(Olah_Split8020_full_angka!$H$2:$H$322,"3",Olah_Split8020_full_angka!$Q$2:$Q$322,"MediumRisk")</f>
        <v>3</v>
      </c>
      <c r="G54">
        <f>COUNTIFS(Olah_Split8020_full_angka!$H$2:$H$322,"3",Olah_Split8020_full_angka!$Q$2:$Q$322,"HighRisk")</f>
        <v>12</v>
      </c>
      <c r="H54">
        <f>COUNTIFS(Olah_Split8020_full_angka!$H$2:$H$322,"3",Olah_Split8020_full_angka!$Q$2:$Q$322,"VeryHighRisk")</f>
        <v>0</v>
      </c>
      <c r="I54">
        <f t="shared" si="19"/>
        <v>1.3124308023479359</v>
      </c>
      <c r="K54">
        <f t="shared" si="20"/>
        <v>0.47324789756707064</v>
      </c>
      <c r="L54">
        <f t="shared" si="18"/>
        <v>0.42046815990354147</v>
      </c>
      <c r="M54">
        <f>-(G54/$D54)*(LOG((G54/$D54),2))</f>
        <v>0.4187147448773238</v>
      </c>
      <c r="N54" t="e">
        <f>-(H54/$D54)*(LOG((H54/$D54),2))</f>
        <v>#NUM!</v>
      </c>
      <c r="P54">
        <v>0.47324789756707064</v>
      </c>
      <c r="Q54">
        <v>0.42046815990354147</v>
      </c>
      <c r="R54">
        <v>0.4187147448773238</v>
      </c>
      <c r="S54">
        <v>0</v>
      </c>
    </row>
    <row r="55" spans="2:19" x14ac:dyDescent="0.25">
      <c r="C55" t="s">
        <v>558</v>
      </c>
      <c r="D55">
        <f>COUNTIF(Olah_Split8020_full_angka!$H$2:$H$322,"2.5")</f>
        <v>15</v>
      </c>
      <c r="E55">
        <f>COUNTIFS(Olah_Split8020_full_angka!$H$2:$H$322,"2.5",Olah_Split8020_full_angka!$Q$2:$Q$322,"LowRisk")</f>
        <v>0</v>
      </c>
      <c r="F55">
        <f>COUNTIFS(Olah_Split8020_full_angka!$H$2:$H$322,"2.5",Olah_Split8020_full_angka!$Q$2:$Q$322,"MediumRisk")</f>
        <v>2</v>
      </c>
      <c r="G55">
        <f>COUNTIFS(Olah_Split8020_full_angka!$H$2:$H$322,"2.5",Olah_Split8020_full_angka!$Q$2:$Q$322,"HighRisk")</f>
        <v>13</v>
      </c>
      <c r="H55">
        <f>COUNTIFS(Olah_Split8020_full_angka!$H$2:$H$322,"2.5",Olah_Split8020_full_angka!$Q$2:$Q$322,"VeryHighRisk")</f>
        <v>0</v>
      </c>
      <c r="I55">
        <f t="shared" si="19"/>
        <v>0.56650950655290533</v>
      </c>
      <c r="K55" t="e">
        <f t="shared" si="20"/>
        <v>#NUM!</v>
      </c>
      <c r="L55">
        <f t="shared" si="18"/>
        <v>0.3875854127478025</v>
      </c>
      <c r="M55">
        <f t="shared" si="18"/>
        <v>0.17892409380510282</v>
      </c>
      <c r="N55" t="e">
        <f t="shared" si="18"/>
        <v>#NUM!</v>
      </c>
      <c r="P55">
        <v>0</v>
      </c>
      <c r="Q55">
        <v>0.3875854127478025</v>
      </c>
      <c r="R55">
        <v>0.17892409380510282</v>
      </c>
      <c r="S55">
        <v>0</v>
      </c>
    </row>
    <row r="56" spans="2:19" x14ac:dyDescent="0.25">
      <c r="C56" t="s">
        <v>555</v>
      </c>
      <c r="D56">
        <f>COUNTIF(Olah_Split8020_full_angka!$H$2:$H$322,"2")</f>
        <v>4</v>
      </c>
      <c r="E56">
        <f>COUNTIFS(Olah_Split8020_full_angka!$H$2:$H$322,"2",Olah_Split8020_full_angka!$Q$2:$Q$322,"LowRisk")</f>
        <v>0</v>
      </c>
      <c r="F56">
        <f>COUNTIFS(Olah_Split8020_full_angka!$H$2:$H$322,"2",Olah_Split8020_full_angka!$Q$2:$Q$322,"MediumRisk")</f>
        <v>1</v>
      </c>
      <c r="G56">
        <f>COUNTIFS(Olah_Split8020_full_angka!$H$2:$H$322,"2",Olah_Split8020_full_angka!$Q$2:$Q$322,"HighRisk")</f>
        <v>3</v>
      </c>
      <c r="H56">
        <f>COUNTIFS(Olah_Split8020_full_angka!$H$2:$H$322,"2",Olah_Split8020_full_angka!$Q$2:$Q$322,"VeryHighRisk")</f>
        <v>0</v>
      </c>
      <c r="I56">
        <f t="shared" si="19"/>
        <v>0.81127812445913283</v>
      </c>
      <c r="K56" t="e">
        <f t="shared" si="20"/>
        <v>#NUM!</v>
      </c>
      <c r="L56">
        <f t="shared" si="18"/>
        <v>0.5</v>
      </c>
      <c r="M56">
        <f t="shared" si="18"/>
        <v>0.31127812445913283</v>
      </c>
      <c r="N56" t="e">
        <f t="shared" si="18"/>
        <v>#NUM!</v>
      </c>
      <c r="P56">
        <v>0</v>
      </c>
      <c r="Q56">
        <v>0.5</v>
      </c>
      <c r="R56">
        <v>0.31127812445913283</v>
      </c>
      <c r="S56">
        <v>0</v>
      </c>
    </row>
    <row r="57" spans="2:19" x14ac:dyDescent="0.25">
      <c r="C57" t="s">
        <v>557</v>
      </c>
      <c r="D57">
        <f>COUNTIF(Olah_Split8020_full_angka!$H$2:$H$322,"1")</f>
        <v>0</v>
      </c>
      <c r="E57">
        <f>COUNTIFS(Olah_Split8020_full_angka!$H$2:$H$322,"1",Olah_Split8020_full_angka!$Q$2:$Q$322,"LowRisk")</f>
        <v>0</v>
      </c>
      <c r="F57">
        <f>COUNTIFS(Olah_Split8020_full_angka!$H$2:$H$322,"1",Olah_Split8020_full_angka!$Q$2:$Q$322,"MediumRisk")</f>
        <v>0</v>
      </c>
      <c r="G57">
        <f>COUNTIFS(Olah_Split8020_full_angka!$H$2:$H$322,"1",Olah_Split8020_full_angka!$Q$2:$Q$322,"HighRisk")</f>
        <v>0</v>
      </c>
      <c r="H57">
        <f>COUNTIFS(Olah_Split8020_full_angka!$H$2:$H$322,"1",Olah_Split8020_full_angka!$Q$2:$Q$322,"VeryHighRisk")</f>
        <v>0</v>
      </c>
      <c r="I57">
        <f t="shared" si="19"/>
        <v>0</v>
      </c>
      <c r="K57" t="e">
        <f t="shared" si="20"/>
        <v>#DIV/0!</v>
      </c>
      <c r="L57" t="e">
        <f t="shared" si="18"/>
        <v>#DIV/0!</v>
      </c>
      <c r="M57" t="e">
        <f t="shared" si="18"/>
        <v>#DIV/0!</v>
      </c>
      <c r="N57" t="e">
        <f t="shared" si="18"/>
        <v>#DIV/0!</v>
      </c>
      <c r="P57">
        <v>0</v>
      </c>
      <c r="Q57">
        <v>0</v>
      </c>
      <c r="R57">
        <v>0</v>
      </c>
      <c r="S57">
        <v>0</v>
      </c>
    </row>
    <row r="58" spans="2:19" x14ac:dyDescent="0.25">
      <c r="C58" t="s">
        <v>567</v>
      </c>
      <c r="D58">
        <f>COUNTIF(Olah_Split8020_full_angka!$H$2:$H$322,"0")</f>
        <v>0</v>
      </c>
      <c r="E58">
        <f>COUNTIFS(Olah_Split8020_full_angka!$H$2:$H$322,"0",Olah_Split8020_full_angka!$Q$2:$Q$322,"LowRisk")</f>
        <v>0</v>
      </c>
      <c r="F58">
        <f>COUNTIFS(Olah_Split8020_full_angka!$H$2:$H$322,"0",Olah_Split8020_full_angka!$Q$2:$Q$322,"MediumRisk")</f>
        <v>0</v>
      </c>
      <c r="G58">
        <f>COUNTIFS(Olah_Split8020_full_angka!$H$2:$H$322,"0",Olah_Split8020_full_angka!$Q$2:$Q$322,"HighRisk")</f>
        <v>0</v>
      </c>
      <c r="H58">
        <f>COUNTIFS(Olah_Split8020_full_angka!$H$2:$H$322,"0",Olah_Split8020_full_angka!$Q$2:$Q$322,"VeryHighRisk")</f>
        <v>0</v>
      </c>
      <c r="I58">
        <f t="shared" si="19"/>
        <v>0</v>
      </c>
      <c r="K58" t="e">
        <f t="shared" si="20"/>
        <v>#DIV/0!</v>
      </c>
      <c r="L58" t="e">
        <f t="shared" si="18"/>
        <v>#DIV/0!</v>
      </c>
      <c r="M58" t="e">
        <f t="shared" si="18"/>
        <v>#DIV/0!</v>
      </c>
      <c r="N58" t="e">
        <f t="shared" si="18"/>
        <v>#DIV/0!</v>
      </c>
      <c r="P58">
        <v>0</v>
      </c>
      <c r="Q58">
        <v>0</v>
      </c>
      <c r="R58">
        <v>0</v>
      </c>
      <c r="S58">
        <v>0</v>
      </c>
    </row>
    <row r="59" spans="2:19" x14ac:dyDescent="0.25">
      <c r="B59" t="s">
        <v>556</v>
      </c>
      <c r="J59">
        <f>($I$2-(((D60/$D$2)*I60)+((D61/$D$2)*I61)+((D62/$D$2)*I62)+((D63/$D$2)*I63)+((D64/$D$2)*I64)+((D65/$D$2)*I65)+((D66/$D$2)*I66)))</f>
        <v>0.71338242724782108</v>
      </c>
    </row>
    <row r="60" spans="2:19" x14ac:dyDescent="0.25">
      <c r="C60" t="s">
        <v>551</v>
      </c>
      <c r="D60">
        <f>COUNTIF(Olah_Split8020_full_angka!$I$2:$I$322,"4")</f>
        <v>29</v>
      </c>
      <c r="E60">
        <f>COUNTIFS(Olah_Split8020_full_angka!$I$2:$I$322,"4",Olah_Split8020_full_angka!$Q$2:$Q$322,"LowRisk")</f>
        <v>23</v>
      </c>
      <c r="F60">
        <f>COUNTIFS(Olah_Split8020_full_angka!$I$2:$I$322,"4",Olah_Split8020_full_angka!$Q$2:$Q$322,"MediumRisk")</f>
        <v>4</v>
      </c>
      <c r="G60">
        <f>COUNTIFS(Olah_Split8020_full_angka!$I$2:$I$322,"4",Olah_Split8020_full_angka!$Q$2:$Q$322,"HighRisk")</f>
        <v>2</v>
      </c>
      <c r="H60">
        <f>COUNTIFS(Olah_Split8020_full_angka!$I$2:$I$322,"4",Olah_Split8020_full_angka!$Q$2:$Q$322,"VeryHighRisk")</f>
        <v>0</v>
      </c>
      <c r="I60">
        <f>SUM(P60:S60)</f>
        <v>0.92550082308235493</v>
      </c>
      <c r="K60">
        <f>-(E60/$D60)*(LOG((E60/$D60),2))</f>
        <v>0.26522889305596076</v>
      </c>
      <c r="L60">
        <f t="shared" ref="L60:N66" si="21">-(F60/$D60)*(LOG((F60/$D60),2))</f>
        <v>0.39420427519000995</v>
      </c>
      <c r="M60">
        <f t="shared" si="21"/>
        <v>0.26606765483638428</v>
      </c>
      <c r="N60" t="e">
        <f t="shared" si="21"/>
        <v>#NUM!</v>
      </c>
      <c r="P60">
        <v>0.26522889305596076</v>
      </c>
      <c r="Q60">
        <v>0.39420427519000995</v>
      </c>
      <c r="R60">
        <v>0.26606765483638428</v>
      </c>
      <c r="S60">
        <v>0</v>
      </c>
    </row>
    <row r="61" spans="2:19" x14ac:dyDescent="0.25">
      <c r="C61" t="s">
        <v>553</v>
      </c>
      <c r="D61">
        <f>COUNTIF(Olah_Split8020_full_angka!$I$2:$I$322,"3.5")</f>
        <v>21</v>
      </c>
      <c r="E61">
        <f>COUNTIFS(Olah_Split8020_full_angka!$I$2:$I$322,"3.5",Olah_Split8020_full_angka!$Q$2:$Q$322,"LowRisk")</f>
        <v>9</v>
      </c>
      <c r="F61">
        <f>COUNTIFS(Olah_Split8020_full_angka!$I$2:$I$322,"3.5",Olah_Split8020_full_angka!$Q$2:$Q$322,"MediumRisk")</f>
        <v>9</v>
      </c>
      <c r="G61">
        <f>COUNTIFS(Olah_Split8020_full_angka!$I$2:$I$322,"3.5",Olah_Split8020_full_angka!$Q$2:$Q$322,"HighRisk")</f>
        <v>3</v>
      </c>
      <c r="H61">
        <f>COUNTIFS(Olah_Split8020_full_angka!$I$2:$I$322,"3.5",Olah_Split8020_full_angka!$Q$2:$Q$322,"VeryHighRisk")</f>
        <v>0</v>
      </c>
      <c r="I61">
        <f t="shared" ref="I61:I66" si="22">SUM(P61:S61)</f>
        <v>1.4488156357251847</v>
      </c>
      <c r="K61">
        <f t="shared" ref="K61:K66" si="23">-(E61/$D61)*(LOG((E61/$D61),2))</f>
        <v>0.52388246628704915</v>
      </c>
      <c r="L61">
        <f t="shared" si="21"/>
        <v>0.52388246628704915</v>
      </c>
      <c r="M61">
        <f t="shared" si="21"/>
        <v>0.40105070315108637</v>
      </c>
      <c r="N61" t="e">
        <f t="shared" si="21"/>
        <v>#NUM!</v>
      </c>
      <c r="P61">
        <v>0.52388246628704915</v>
      </c>
      <c r="Q61">
        <v>0.52388246628704915</v>
      </c>
      <c r="R61">
        <v>0.40105070315108637</v>
      </c>
      <c r="S61">
        <v>0</v>
      </c>
    </row>
    <row r="62" spans="2:19" x14ac:dyDescent="0.25">
      <c r="C62" t="s">
        <v>552</v>
      </c>
      <c r="D62">
        <f>COUNTIF(Olah_Split8020_full_angka!$I$2:$I$322,"3")</f>
        <v>32</v>
      </c>
      <c r="E62">
        <f>COUNTIFS(Olah_Split8020_full_angka!$I$2:$I$322,"3",Olah_Split8020_full_angka!$Q$2:$Q$322,"LowRisk")</f>
        <v>6</v>
      </c>
      <c r="F62">
        <f>COUNTIFS(Olah_Split8020_full_angka!$I$2:$I$322,"3",Olah_Split8020_full_angka!$Q$2:$Q$322,"MediumRisk")</f>
        <v>17</v>
      </c>
      <c r="G62">
        <f>COUNTIFS(Olah_Split8020_full_angka!$I$2:$I$322,"3",Olah_Split8020_full_angka!$Q$2:$Q$322,"HighRisk")</f>
        <v>9</v>
      </c>
      <c r="H62">
        <f>COUNTIFS(Olah_Split8020_full_angka!$I$2:$I$322,"3",Olah_Split8020_full_angka!$Q$2:$Q$322,"VeryHighRisk")</f>
        <v>0</v>
      </c>
      <c r="I62">
        <f t="shared" si="22"/>
        <v>1.4523134900448902</v>
      </c>
      <c r="K62">
        <f t="shared" si="23"/>
        <v>0.45281953111478324</v>
      </c>
      <c r="L62">
        <f t="shared" si="21"/>
        <v>0.48478536558575724</v>
      </c>
      <c r="M62">
        <f>-(G62/$D62)*(LOG((G62/$D62),2))</f>
        <v>0.51470859334434971</v>
      </c>
      <c r="N62" t="e">
        <f>-(H62/$D62)*(LOG((H62/$D62),2))</f>
        <v>#NUM!</v>
      </c>
      <c r="P62">
        <v>0.45281953111478324</v>
      </c>
      <c r="Q62">
        <v>0.48478536558575724</v>
      </c>
      <c r="R62">
        <v>0.51470859334434971</v>
      </c>
      <c r="S62">
        <v>0</v>
      </c>
    </row>
    <row r="63" spans="2:19" x14ac:dyDescent="0.25">
      <c r="C63" t="s">
        <v>558</v>
      </c>
      <c r="D63">
        <f>COUNTIF(Olah_Split8020_full_angka!$I$2:$I$322,"2.5")</f>
        <v>22</v>
      </c>
      <c r="E63">
        <f>COUNTIFS(Olah_Split8020_full_angka!$I$2:$I$322,"2.5",Olah_Split8020_full_angka!$Q$2:$Q$322,"LowRisk")</f>
        <v>4</v>
      </c>
      <c r="F63">
        <f>COUNTIFS(Olah_Split8020_full_angka!$I$2:$I$322,"2.5",Olah_Split8020_full_angka!$Q$2:$Q$322,"MediumRisk")</f>
        <v>10</v>
      </c>
      <c r="G63">
        <f>COUNTIFS(Olah_Split8020_full_angka!$I$2:$I$322,"2.5",Olah_Split8020_full_angka!$Q$2:$Q$322,"HighRisk")</f>
        <v>8</v>
      </c>
      <c r="H63">
        <f>COUNTIFS(Olah_Split8020_full_angka!$I$2:$I$322,"2.5",Olah_Split8020_full_angka!$Q$2:$Q$322,"VeryHighRisk")</f>
        <v>0</v>
      </c>
      <c r="I63">
        <f>SUM(P83:S83)</f>
        <v>0</v>
      </c>
      <c r="K63">
        <f t="shared" si="23"/>
        <v>0.44716938520678134</v>
      </c>
      <c r="L63">
        <f t="shared" si="21"/>
        <v>0.51704705624997038</v>
      </c>
      <c r="M63">
        <f t="shared" si="21"/>
        <v>0.53070240677719904</v>
      </c>
      <c r="N63" t="e">
        <f t="shared" si="21"/>
        <v>#NUM!</v>
      </c>
      <c r="P63">
        <v>0.44716938520678134</v>
      </c>
      <c r="Q63">
        <v>0.51704705624997038</v>
      </c>
      <c r="R63">
        <v>0.53070240677719904</v>
      </c>
      <c r="S63">
        <v>0</v>
      </c>
    </row>
    <row r="64" spans="2:19" x14ac:dyDescent="0.25">
      <c r="C64" t="s">
        <v>555</v>
      </c>
      <c r="D64">
        <f>COUNTIF(Olah_Split8020_full_angka!$I$2:$I$322,"2")</f>
        <v>14</v>
      </c>
      <c r="E64">
        <f>COUNTIFS(Olah_Split8020_full_angka!$I$2:$I$322,"2",Olah_Split8020_full_angka!$Q$2:$Q$322,"LowRisk")</f>
        <v>0</v>
      </c>
      <c r="F64">
        <f>COUNTIFS(Olah_Split8020_full_angka!$I$2:$I$322,"2",Olah_Split8020_full_angka!$Q$2:$Q$322,"MediumRisk")</f>
        <v>1</v>
      </c>
      <c r="G64">
        <f>COUNTIFS(Olah_Split8020_full_angka!$I$2:$I$322,"2",Olah_Split8020_full_angka!$Q$2:$Q$322,"HighRisk")</f>
        <v>13</v>
      </c>
      <c r="H64">
        <f>COUNTIFS(Olah_Split8020_full_angka!$I$2:$I$322,"2",Olah_Split8020_full_angka!$Q$2:$Q$322,"VeryHighRisk")</f>
        <v>0</v>
      </c>
      <c r="I64">
        <f t="shared" si="22"/>
        <v>0.37123232664087563</v>
      </c>
      <c r="K64" t="e">
        <f t="shared" si="23"/>
        <v>#NUM!</v>
      </c>
      <c r="L64">
        <f t="shared" si="21"/>
        <v>0.27195392300411458</v>
      </c>
      <c r="M64">
        <f t="shared" si="21"/>
        <v>9.9278403636761062E-2</v>
      </c>
      <c r="N64" t="e">
        <f t="shared" si="21"/>
        <v>#NUM!</v>
      </c>
      <c r="P64">
        <v>0</v>
      </c>
      <c r="Q64">
        <v>0.27195392300411458</v>
      </c>
      <c r="R64">
        <v>9.9278403636761062E-2</v>
      </c>
      <c r="S64">
        <v>0</v>
      </c>
    </row>
    <row r="65" spans="2:22" x14ac:dyDescent="0.25">
      <c r="C65" t="s">
        <v>557</v>
      </c>
      <c r="D65">
        <f>COUNTIF(Olah_Split8020_full_angka!$I$2:$I$322,"1")</f>
        <v>7</v>
      </c>
      <c r="E65">
        <f>COUNTIFS(Olah_Split8020_full_angka!$I$2:$I$322,"1",Olah_Split8020_full_angka!$Q$2:$Q$322,"LowRisk")</f>
        <v>0</v>
      </c>
      <c r="F65">
        <f>COUNTIFS(Olah_Split8020_full_angka!$I$2:$I$322,"1",Olah_Split8020_full_angka!$Q$2:$Q$322,"MediumRisk")</f>
        <v>0</v>
      </c>
      <c r="G65">
        <f>COUNTIFS(Olah_Split8020_full_angka!$I$2:$I$322,"1",Olah_Split8020_full_angka!$Q$2:$Q$322,"HighRisk")</f>
        <v>7</v>
      </c>
      <c r="H65">
        <f>COUNTIFS(Olah_Split8020_full_angka!$I$2:$I$322,"1",Olah_Split8020_full_angka!$Q$2:$Q$322,"VeryHighRisk")</f>
        <v>0</v>
      </c>
      <c r="I65">
        <f t="shared" si="22"/>
        <v>0</v>
      </c>
      <c r="K65" t="e">
        <f t="shared" si="23"/>
        <v>#NUM!</v>
      </c>
      <c r="L65" t="e">
        <f t="shared" si="21"/>
        <v>#NUM!</v>
      </c>
      <c r="M65">
        <f t="shared" si="21"/>
        <v>0</v>
      </c>
      <c r="N65" t="e">
        <f t="shared" si="21"/>
        <v>#NUM!</v>
      </c>
      <c r="P65">
        <v>0</v>
      </c>
      <c r="Q65">
        <v>0</v>
      </c>
      <c r="R65">
        <v>0</v>
      </c>
      <c r="S65">
        <v>0</v>
      </c>
    </row>
    <row r="66" spans="2:22" x14ac:dyDescent="0.25">
      <c r="C66" t="s">
        <v>567</v>
      </c>
      <c r="D66">
        <f>COUNTIF(Olah_Split8020_full_angka!$I$2:$I$322,"0")</f>
        <v>0</v>
      </c>
      <c r="E66">
        <f>COUNTIFS(Olah_Split8020_full_angka!$I$2:$I$322,"0",Olah_Split8020_full_angka!$Q$2:$Q$322,"LowRisk")</f>
        <v>0</v>
      </c>
      <c r="F66">
        <f>COUNTIFS(Olah_Split8020_full_angka!$I$2:$I$322,"0",Olah_Split8020_full_angka!$Q$2:$Q$322,"MediumRisk")</f>
        <v>0</v>
      </c>
      <c r="G66">
        <f>COUNTIFS(Olah_Split8020_full_angka!$I$2:$I$322,"0",Olah_Split8020_full_angka!$Q$2:$Q$322,"HighRisk")</f>
        <v>0</v>
      </c>
      <c r="H66">
        <f>COUNTIFS(Olah_Split8020_full_angka!$I$2:$I$322,"0",Olah_Split8020_full_angka!$Q$2:$Q$322,"VeryHighRisk")</f>
        <v>0</v>
      </c>
      <c r="I66">
        <f t="shared" si="22"/>
        <v>0</v>
      </c>
      <c r="K66" t="e">
        <f t="shared" si="23"/>
        <v>#DIV/0!</v>
      </c>
      <c r="L66" t="e">
        <f t="shared" si="21"/>
        <v>#DIV/0!</v>
      </c>
      <c r="M66" t="e">
        <f t="shared" si="21"/>
        <v>#DIV/0!</v>
      </c>
      <c r="N66" t="e">
        <f t="shared" si="21"/>
        <v>#DIV/0!</v>
      </c>
      <c r="P66">
        <v>0</v>
      </c>
      <c r="Q66">
        <v>0</v>
      </c>
      <c r="R66">
        <v>0</v>
      </c>
      <c r="S66">
        <v>0</v>
      </c>
      <c r="V66" t="s">
        <v>567</v>
      </c>
    </row>
    <row r="67" spans="2:22" x14ac:dyDescent="0.25">
      <c r="B67" t="s">
        <v>569</v>
      </c>
      <c r="J67">
        <f>($I$2-(((D68/$D$2)*I68)+((D69/$D$2)*I69)+((D70/$D$2)*I70)+((D71/$D$2)*I71)+((D72/$D$2)*I72)+((D73/$D$2)*I73)+((D70/$D$2)*I70)))</f>
        <v>0.58432176676944825</v>
      </c>
    </row>
    <row r="68" spans="2:22" x14ac:dyDescent="0.25">
      <c r="C68" t="s">
        <v>551</v>
      </c>
      <c r="D68">
        <f>COUNTIF(Olah_Split8020_full_angka!$J$2:$J$322,"4")</f>
        <v>13</v>
      </c>
      <c r="E68">
        <f>COUNTIFS(Olah_Split8020_full_angka!$J$2:$J$322,"4",Olah_Split8020_full_angka!$Q$2:$Q$322,"LowRisk")</f>
        <v>11</v>
      </c>
      <c r="F68">
        <f>COUNTIFS(Olah_Split8020_full_angka!$J$2:$J$322,"4",Olah_Split8020_full_angka!$Q$2:$Q$322,"MediumRisk")</f>
        <v>2</v>
      </c>
      <c r="G68">
        <f>COUNTIFS(Olah_Split8020_full_angka!$J$2:$J$322,"4",Olah_Split8020_full_angka!$Q$2:$Q$322,"HighRisk")</f>
        <v>0</v>
      </c>
      <c r="H68">
        <f>COUNTIFS(Olah_Split8020_full_angka!$J$2:$J$322,"4",Olah_Split8020_full_angka!$Q$2:$Q$322,"VeryHighRisk")</f>
        <v>0</v>
      </c>
      <c r="I68">
        <f>SUM(P68:S68)</f>
        <v>0.61938219467876376</v>
      </c>
      <c r="K68">
        <f>-(E68/$D68)*(LOG((E68/$D68),2))</f>
        <v>0.20392993034936494</v>
      </c>
      <c r="L68">
        <f t="shared" ref="L68:N74" si="24">-(F68/$D68)*(LOG((F68/$D68),2))</f>
        <v>0.4154522643293988</v>
      </c>
      <c r="M68" t="e">
        <f t="shared" si="24"/>
        <v>#NUM!</v>
      </c>
      <c r="N68" t="e">
        <f t="shared" si="24"/>
        <v>#NUM!</v>
      </c>
      <c r="P68">
        <v>0.20392993034936494</v>
      </c>
      <c r="Q68">
        <v>0.4154522643293988</v>
      </c>
      <c r="R68">
        <v>0</v>
      </c>
      <c r="S68">
        <v>0</v>
      </c>
    </row>
    <row r="69" spans="2:22" x14ac:dyDescent="0.25">
      <c r="C69" t="s">
        <v>553</v>
      </c>
      <c r="D69">
        <f>COUNTIF(Olah_Split8020_full_angka!$J$2:$J$322,"3.5")</f>
        <v>17</v>
      </c>
      <c r="E69">
        <f>COUNTIFS(Olah_Split8020_full_angka!$J$2:$J$322,"3.5",Olah_Split8020_full_angka!$Q$2:$Q$322,"LowRisk")</f>
        <v>11</v>
      </c>
      <c r="F69">
        <f>COUNTIFS(Olah_Split8020_full_angka!$J$2:$J$322,"3.5",Olah_Split8020_full_angka!$Q$2:$Q$322,"MediumRisk")</f>
        <v>4</v>
      </c>
      <c r="G69">
        <f>COUNTIFS(Olah_Split8020_full_angka!$J$2:$J$322,"3.5",Olah_Split8020_full_angka!$Q$2:$Q$322,"HighRisk")</f>
        <v>2</v>
      </c>
      <c r="H69">
        <f>COUNTIFS(Olah_Split8020_full_angka!$J$2:$J$322,"3.5",Olah_Split8020_full_angka!$Q$2:$Q$322,"VeryHighRisk")</f>
        <v>0</v>
      </c>
      <c r="I69">
        <f>SUM(P69:S69)</f>
        <v>1.2607717938967942</v>
      </c>
      <c r="K69">
        <f t="shared" ref="K69:K74" si="25">-(E69/$D69)*(LOG((E69/$D69),2))</f>
        <v>0.40637314404373315</v>
      </c>
      <c r="L69">
        <f t="shared" si="24"/>
        <v>0.49116772735302106</v>
      </c>
      <c r="M69">
        <f t="shared" si="24"/>
        <v>0.36323092250003997</v>
      </c>
      <c r="N69" t="e">
        <f t="shared" si="24"/>
        <v>#NUM!</v>
      </c>
      <c r="P69">
        <v>0.40637314404373315</v>
      </c>
      <c r="Q69">
        <v>0.49116772735302106</v>
      </c>
      <c r="R69">
        <v>0.36323092250003997</v>
      </c>
      <c r="S69">
        <v>0</v>
      </c>
    </row>
    <row r="70" spans="2:22" x14ac:dyDescent="0.25">
      <c r="C70" t="s">
        <v>552</v>
      </c>
      <c r="D70">
        <f>COUNTIF(Olah_Split8020_full_angka!$J$2:$J$322,"3")</f>
        <v>19</v>
      </c>
      <c r="E70">
        <f>COUNTIFS(Olah_Split8020_full_angka!$J$2:$J$322,"3",Olah_Split8020_full_angka!$Q$2:$Q$322,"LowRisk")</f>
        <v>8</v>
      </c>
      <c r="F70">
        <f>COUNTIFS(Olah_Split8020_full_angka!$J$2:$J$322,"3",Olah_Split8020_full_angka!$Q$2:$Q$322,"MediumRisk")</f>
        <v>8</v>
      </c>
      <c r="G70">
        <f>COUNTIFS(Olah_Split8020_full_angka!$J$2:$J$322,"3",Olah_Split8020_full_angka!$Q$2:$Q$322,"HighRisk")</f>
        <v>3</v>
      </c>
      <c r="H70">
        <f>COUNTIFS(Olah_Split8020_full_angka!$J$2:$J$322,"3",Olah_Split8020_full_angka!$Q$2:$Q$322,"VeryHighRisk")</f>
        <v>0</v>
      </c>
      <c r="I70">
        <f>SUM(P83:S83)</f>
        <v>0</v>
      </c>
      <c r="K70">
        <f t="shared" si="25"/>
        <v>0.52544316355519394</v>
      </c>
      <c r="L70">
        <f t="shared" si="24"/>
        <v>0.52544316355519394</v>
      </c>
      <c r="M70">
        <f>-(G70/$D70)*(LOG((G70/$D70),2))</f>
        <v>0.42046815990354147</v>
      </c>
      <c r="N70" t="e">
        <f>-(H70/$D70)*(LOG((H70/$D70),2))</f>
        <v>#NUM!</v>
      </c>
      <c r="P70">
        <v>0.52544316355519394</v>
      </c>
      <c r="Q70">
        <v>0.52544316355519394</v>
      </c>
      <c r="R70">
        <v>0.42046815990354147</v>
      </c>
      <c r="S70">
        <v>0</v>
      </c>
    </row>
    <row r="71" spans="2:22" x14ac:dyDescent="0.25">
      <c r="C71" t="s">
        <v>558</v>
      </c>
      <c r="D71">
        <f>COUNTIF(Olah_Split8020_full_angka!$J$2:$J$322,"2.5")</f>
        <v>25</v>
      </c>
      <c r="E71">
        <f>COUNTIFS(Olah_Split8020_full_angka!$J$2:$J$322,"2.5",Olah_Split8020_full_angka!$Q$2:$Q$322,"LowRisk")</f>
        <v>8</v>
      </c>
      <c r="F71">
        <f>COUNTIFS(Olah_Split8020_full_angka!$J$2:$J$322,"2.5",Olah_Split8020_full_angka!$Q$2:$Q$322,"MediumRisk")</f>
        <v>13</v>
      </c>
      <c r="G71">
        <f>COUNTIFS(Olah_Split8020_full_angka!$J$2:$J$322,"2.5",Olah_Split8020_full_angka!$Q$2:$Q$322,"HighRisk")</f>
        <v>4</v>
      </c>
      <c r="H71">
        <f>COUNTIFS(Olah_Split8020_full_angka!$J$2:$J$322,"2.5",Olah_Split8020_full_angka!$Q$2:$Q$322,"VeryHighRisk")</f>
        <v>0</v>
      </c>
      <c r="I71">
        <f>SUM(P71:S71)</f>
        <v>1.4396275363413569</v>
      </c>
      <c r="K71">
        <f t="shared" si="25"/>
        <v>0.52603398072791197</v>
      </c>
      <c r="L71">
        <f t="shared" si="24"/>
        <v>0.49057656524948889</v>
      </c>
      <c r="M71">
        <f t="shared" si="24"/>
        <v>0.42301699036395596</v>
      </c>
      <c r="N71" t="e">
        <f t="shared" si="24"/>
        <v>#NUM!</v>
      </c>
      <c r="P71">
        <v>0.52603398072791197</v>
      </c>
      <c r="Q71">
        <v>0.49057656524948889</v>
      </c>
      <c r="R71">
        <v>0.42301699036395596</v>
      </c>
      <c r="S71">
        <v>0</v>
      </c>
    </row>
    <row r="72" spans="2:22" x14ac:dyDescent="0.25">
      <c r="C72" t="s">
        <v>555</v>
      </c>
      <c r="D72">
        <f>COUNTIF(Olah_Split8020_full_angka!$J$2:$J$322,"2")</f>
        <v>20</v>
      </c>
      <c r="E72">
        <f>COUNTIFS(Olah_Split8020_full_angka!$J$2:$J$322,"2",Olah_Split8020_full_angka!$Q$2:$Q$322,"LowRisk")</f>
        <v>3</v>
      </c>
      <c r="F72">
        <f>COUNTIFS(Olah_Split8020_full_angka!$J$2:$J$322,"2",Olah_Split8020_full_angka!$Q$2:$Q$322,"MediumRisk")</f>
        <v>6</v>
      </c>
      <c r="G72">
        <f>COUNTIFS(Olah_Split8020_full_angka!$J$2:$J$322,"2",Olah_Split8020_full_angka!$Q$2:$Q$322,"HighRisk")</f>
        <v>11</v>
      </c>
      <c r="H72">
        <f>COUNTIFS(Olah_Split8020_full_angka!$J$2:$J$322,"2",Olah_Split8020_full_angka!$Q$2:$Q$322,"VeryHighRisk")</f>
        <v>0</v>
      </c>
      <c r="I72">
        <f>SUM(P72:S72)</f>
        <v>1.4060075793123286</v>
      </c>
      <c r="K72">
        <f t="shared" si="25"/>
        <v>0.41054483912493089</v>
      </c>
      <c r="L72">
        <f t="shared" si="24"/>
        <v>0.52108967824986185</v>
      </c>
      <c r="M72">
        <f t="shared" si="24"/>
        <v>0.47437306193753581</v>
      </c>
      <c r="N72" t="e">
        <f t="shared" si="24"/>
        <v>#NUM!</v>
      </c>
      <c r="P72">
        <v>0.41054483912493089</v>
      </c>
      <c r="Q72">
        <v>0.52108967824986185</v>
      </c>
      <c r="R72">
        <v>0.47437306193753581</v>
      </c>
      <c r="S72">
        <v>0</v>
      </c>
    </row>
    <row r="73" spans="2:22" x14ac:dyDescent="0.25">
      <c r="C73" t="s">
        <v>557</v>
      </c>
      <c r="D73">
        <f>COUNTIF(Olah_Split8020_full_angka!$J$2:$J$322,"1")</f>
        <v>31</v>
      </c>
      <c r="E73">
        <f>COUNTIFS(Olah_Split8020_full_angka!$J$2:$J$322,"1",Olah_Split8020_full_angka!$Q$2:$Q$322,"LowRisk")</f>
        <v>1</v>
      </c>
      <c r="F73">
        <f>COUNTIFS(Olah_Split8020_full_angka!$J$2:$J$322,"1",Olah_Split8020_full_angka!$Q$2:$Q$322,"MediumRisk")</f>
        <v>8</v>
      </c>
      <c r="G73">
        <f>COUNTIFS(Olah_Split8020_full_angka!$J$2:$J$322,"1",Olah_Split8020_full_angka!$Q$2:$Q$322,"HighRisk")</f>
        <v>22</v>
      </c>
      <c r="H73">
        <f>COUNTIFS(Olah_Split8020_full_angka!$J$2:$J$322,"1",Olah_Split8020_full_angka!$Q$2:$Q$322,"VeryHighRisk")</f>
        <v>0</v>
      </c>
      <c r="I73">
        <f>SUM(P73:S73)</f>
        <v>1.0152448390958901</v>
      </c>
      <c r="K73">
        <f t="shared" si="25"/>
        <v>0.15981278420602824</v>
      </c>
      <c r="L73">
        <f t="shared" si="24"/>
        <v>0.50430872526112913</v>
      </c>
      <c r="M73">
        <f t="shared" si="24"/>
        <v>0.35112332962873272</v>
      </c>
      <c r="N73" t="e">
        <f t="shared" si="24"/>
        <v>#NUM!</v>
      </c>
      <c r="P73">
        <v>0.15981278420602824</v>
      </c>
      <c r="Q73">
        <v>0.50430872526112913</v>
      </c>
      <c r="R73">
        <v>0.35112332962873272</v>
      </c>
      <c r="S73">
        <v>0</v>
      </c>
    </row>
    <row r="74" spans="2:22" x14ac:dyDescent="0.25">
      <c r="C74" t="s">
        <v>567</v>
      </c>
      <c r="D74">
        <f>COUNTIF(Olah_Split8020_full_angka!$J$2:$J$322,"0")</f>
        <v>0</v>
      </c>
      <c r="E74">
        <f>COUNTIFS(Olah_Split8020_full_angka!$J$2:$J$322,"0",Olah_Split8020_full_angka!$Q$2:$Q$322,"LowRisk")</f>
        <v>0</v>
      </c>
      <c r="F74">
        <f>COUNTIFS(Olah_Split8020_full_angka!$J$2:$J$322,"0",Olah_Split8020_full_angka!$Q$2:$Q$322,"MediumRisk")</f>
        <v>0</v>
      </c>
      <c r="G74">
        <f>COUNTIFS(Olah_Split8020_full_angka!$J$2:$J$322,"0",Olah_Split8020_full_angka!$Q$2:$Q$322,"HighRisk")</f>
        <v>0</v>
      </c>
      <c r="H74">
        <f>COUNTIFS(Olah_Split8020_full_angka!$J$2:$J$322,"0",Olah_Split8020_full_angka!$Q$2:$Q$322,"VeryHighRisk")</f>
        <v>0</v>
      </c>
      <c r="I74">
        <f>SUM(P83:S83)</f>
        <v>0</v>
      </c>
      <c r="K74" t="e">
        <f t="shared" si="25"/>
        <v>#DIV/0!</v>
      </c>
      <c r="L74" t="e">
        <f t="shared" si="24"/>
        <v>#DIV/0!</v>
      </c>
      <c r="M74" t="e">
        <f t="shared" si="24"/>
        <v>#DIV/0!</v>
      </c>
      <c r="N74" t="e">
        <f t="shared" si="24"/>
        <v>#DIV/0!</v>
      </c>
      <c r="P74">
        <v>0</v>
      </c>
      <c r="Q74">
        <v>0</v>
      </c>
      <c r="R74">
        <v>0</v>
      </c>
      <c r="S74">
        <v>0</v>
      </c>
    </row>
    <row r="75" spans="2:22" x14ac:dyDescent="0.25">
      <c r="B75" t="s">
        <v>573</v>
      </c>
      <c r="J75">
        <f>($I$2-(((D76/$D$2)*I76)+((D77/$D$2)*I77)+((D78/$D$2)*I78)+((D79/$D$2)*I79)+((D80/$D$2)*I80)+((D81/$D$2)*I81)+((D82/$D$2)*I82)))</f>
        <v>0.46210677419844437</v>
      </c>
    </row>
    <row r="76" spans="2:22" x14ac:dyDescent="0.25">
      <c r="C76" t="s">
        <v>551</v>
      </c>
      <c r="D76">
        <f>COUNTIF(Olah_Split8020_full_angka!$K$2:$K$322,"4")</f>
        <v>47</v>
      </c>
      <c r="E76">
        <f>COUNTIFS(Olah_Split8020_full_angka!$K$2:$K$322,"4",Olah_Split8020_full_angka!$Q$2:$Q$322,"LowRisk")</f>
        <v>32</v>
      </c>
      <c r="F76">
        <f>COUNTIFS(Olah_Split8020_full_angka!$K$2:$K$322,"4",Olah_Split8020_full_angka!$Q$2:$Q$322,"MediumRisk")</f>
        <v>11</v>
      </c>
      <c r="G76">
        <f>COUNTIFS(Olah_Split8020_full_angka!$K$2:$K$322,"4",Olah_Split8020_full_angka!$Q$2:$Q$322,"HighRisk")</f>
        <v>4</v>
      </c>
      <c r="H76">
        <f>COUNTIFS(Olah_Split8020_full_angka!$K$2:$K$322,"4",Olah_Split8020_full_angka!$Q$2:$Q$322,"VeryHighRisk")</f>
        <v>0</v>
      </c>
      <c r="I76">
        <f>SUM(P76:S76)</f>
        <v>1.1704665579540148</v>
      </c>
      <c r="K76">
        <f>-(E76/$D76)*(LOG((E76/$D76),2))</f>
        <v>0.37759240965285951</v>
      </c>
      <c r="L76">
        <f t="shared" ref="L76:N82" si="26">-(F76/$D76)*(LOG((F76/$D76),2))</f>
        <v>0.49035594815837752</v>
      </c>
      <c r="M76">
        <f t="shared" si="26"/>
        <v>0.30251820014277764</v>
      </c>
      <c r="N76" t="e">
        <f t="shared" si="26"/>
        <v>#NUM!</v>
      </c>
      <c r="P76">
        <v>0.37759240965285951</v>
      </c>
      <c r="Q76">
        <v>0.49035594815837752</v>
      </c>
      <c r="R76">
        <v>0.30251820014277764</v>
      </c>
      <c r="S76">
        <v>0</v>
      </c>
    </row>
    <row r="77" spans="2:22" x14ac:dyDescent="0.25">
      <c r="C77" t="s">
        <v>553</v>
      </c>
      <c r="D77">
        <f>COUNTIF(Olah_Split8020_full_angka!$K$2:$K$322,"3.5")</f>
        <v>29</v>
      </c>
      <c r="E77">
        <f>COUNTIFS(Olah_Split8020_full_angka!$K$2:$K$322,"3.5",Olah_Split8020_full_angka!$Q$2:$Q$322,"LowRisk")</f>
        <v>5</v>
      </c>
      <c r="F77">
        <f>COUNTIFS(Olah_Split8020_full_angka!$K$2:$K$322,"3.5",Olah_Split8020_full_angka!$Q$2:$Q$322,"MediumRisk")</f>
        <v>19</v>
      </c>
      <c r="G77">
        <f>COUNTIFS(Olah_Split8020_full_angka!$K$2:$K$322,"3.5",Olah_Split8020_full_angka!$Q$2:$Q$322,"HighRisk")</f>
        <v>5</v>
      </c>
      <c r="H77">
        <f>COUNTIFS(Olah_Split8020_full_angka!$K$2:$K$322,"3.5",Olah_Split8020_full_angka!$Q$2:$Q$322,"VeryHighRisk")</f>
        <v>0</v>
      </c>
      <c r="I77">
        <f t="shared" ref="I77:I82" si="27">SUM(P77:S77)</f>
        <v>1.2741912122206154</v>
      </c>
      <c r="K77">
        <f t="shared" ref="K77:K82" si="28">-(E77/$D77)*(LOG((E77/$D77),2))</f>
        <v>0.43725050004141547</v>
      </c>
      <c r="L77">
        <f t="shared" si="26"/>
        <v>0.39969021213778433</v>
      </c>
      <c r="M77">
        <f t="shared" si="26"/>
        <v>0.43725050004141547</v>
      </c>
      <c r="N77" t="e">
        <f t="shared" si="26"/>
        <v>#NUM!</v>
      </c>
      <c r="P77">
        <v>0.43725050004141547</v>
      </c>
      <c r="Q77">
        <v>0.39969021213778433</v>
      </c>
      <c r="R77">
        <v>0.43725050004141547</v>
      </c>
      <c r="S77">
        <v>0</v>
      </c>
    </row>
    <row r="78" spans="2:22" x14ac:dyDescent="0.25">
      <c r="C78" t="s">
        <v>552</v>
      </c>
      <c r="D78">
        <f>COUNTIF(Olah_Split8020_full_angka!$K$2:$K$322,"3")</f>
        <v>16</v>
      </c>
      <c r="E78">
        <f>COUNTIFS(Olah_Split8020_full_angka!$K$2:$K$322,"3",Olah_Split8020_full_angka!$Q$2:$Q$322,"LowRisk")</f>
        <v>4</v>
      </c>
      <c r="F78">
        <f>COUNTIFS(Olah_Split8020_full_angka!$K$2:$K$322,"3",Olah_Split8020_full_angka!$Q$2:$Q$322,"MediumRisk")</f>
        <v>3</v>
      </c>
      <c r="G78">
        <f>COUNTIFS(Olah_Split8020_full_angka!$K$2:$K$322,"3",Olah_Split8020_full_angka!$Q$2:$Q$322,"HighRisk")</f>
        <v>9</v>
      </c>
      <c r="H78">
        <f>COUNTIFS(Olah_Split8020_full_angka!$K$2:$K$322,"3",Olah_Split8020_full_angka!$Q$2:$Q$322,"VeryHighRisk")</f>
        <v>0</v>
      </c>
      <c r="I78">
        <f t="shared" si="27"/>
        <v>1.4197367178034825</v>
      </c>
      <c r="K78">
        <f t="shared" si="28"/>
        <v>0.5</v>
      </c>
      <c r="L78">
        <f t="shared" si="26"/>
        <v>0.45281953111478324</v>
      </c>
      <c r="M78">
        <f>-(G78/$D78)*(LOG((G78/$D78),2))</f>
        <v>0.4669171866886993</v>
      </c>
      <c r="N78" t="e">
        <f>-(H78/$D78)*(LOG((H78/$D78),2))</f>
        <v>#NUM!</v>
      </c>
      <c r="P78">
        <v>0.5</v>
      </c>
      <c r="Q78">
        <v>0.45281953111478324</v>
      </c>
      <c r="R78">
        <v>0.4669171866886993</v>
      </c>
      <c r="S78">
        <v>0</v>
      </c>
    </row>
    <row r="79" spans="2:22" x14ac:dyDescent="0.25">
      <c r="C79" t="s">
        <v>558</v>
      </c>
      <c r="D79">
        <f>COUNTIF(Olah_Split8020_full_angka!$K$2:$K$322,"2.5")</f>
        <v>14</v>
      </c>
      <c r="E79">
        <f>COUNTIFS(Olah_Split8020_full_angka!$K$2:$K$322,"2.5",Olah_Split8020_full_angka!$Q$2:$Q$322,"LowRisk")</f>
        <v>1</v>
      </c>
      <c r="F79">
        <f>COUNTIFS(Olah_Split8020_full_angka!$K$2:$K$322,"2.5",Olah_Split8020_full_angka!$Q$2:$Q$322,"MediumRisk")</f>
        <v>6</v>
      </c>
      <c r="G79">
        <f>COUNTIFS(Olah_Split8020_full_angka!$K$2:$K$322,"2.5",Olah_Split8020_full_angka!$Q$2:$Q$322,"HighRisk")</f>
        <v>7</v>
      </c>
      <c r="H79">
        <f>COUNTIFS(Olah_Split8020_full_angka!$K$2:$K$322,"2.5",Olah_Split8020_full_angka!$Q$2:$Q$322,"VeryHighRisk")</f>
        <v>0</v>
      </c>
      <c r="I79">
        <f t="shared" si="27"/>
        <v>1.2958363892911637</v>
      </c>
      <c r="K79">
        <f t="shared" si="28"/>
        <v>0.27195392300411458</v>
      </c>
      <c r="L79">
        <f t="shared" si="26"/>
        <v>0.52388246628704915</v>
      </c>
      <c r="M79">
        <f t="shared" si="26"/>
        <v>0.5</v>
      </c>
      <c r="N79" t="e">
        <f t="shared" si="26"/>
        <v>#NUM!</v>
      </c>
      <c r="P79">
        <v>0.27195392300411458</v>
      </c>
      <c r="Q79">
        <v>0.52388246628704915</v>
      </c>
      <c r="R79">
        <v>0.5</v>
      </c>
      <c r="S79">
        <v>0</v>
      </c>
    </row>
    <row r="80" spans="2:22" x14ac:dyDescent="0.25">
      <c r="C80" t="s">
        <v>555</v>
      </c>
      <c r="D80">
        <f>COUNTIF(Olah_Split8020_full_angka!$K$2:$K$322,"2")</f>
        <v>11</v>
      </c>
      <c r="E80">
        <f>COUNTIFS(Olah_Split8020_full_angka!$K$2:$K$322,"2",Olah_Split8020_full_angka!$Q$2:$Q$322,"LowRisk")</f>
        <v>0</v>
      </c>
      <c r="F80">
        <f>COUNTIFS(Olah_Split8020_full_angka!$K$2:$K$322,"2",Olah_Split8020_full_angka!$Q$2:$Q$322,"MediumRisk")</f>
        <v>2</v>
      </c>
      <c r="G80">
        <f>COUNTIFS(Olah_Split8020_full_angka!$K$2:$K$322,"2",Olah_Split8020_full_angka!$Q$2:$Q$322,"HighRisk")</f>
        <v>9</v>
      </c>
      <c r="H80">
        <f>COUNTIFS(Olah_Split8020_full_angka!$K$2:$K$322,"2",Olah_Split8020_full_angka!$Q$2:$Q$322,"VeryHighRisk")</f>
        <v>0</v>
      </c>
      <c r="I80">
        <f t="shared" si="27"/>
        <v>0.68403843563904165</v>
      </c>
      <c r="K80" t="e">
        <f t="shared" si="28"/>
        <v>#NUM!</v>
      </c>
      <c r="L80">
        <f t="shared" si="26"/>
        <v>0.44716938520678134</v>
      </c>
      <c r="M80">
        <f t="shared" si="26"/>
        <v>0.23686905043226034</v>
      </c>
      <c r="N80" t="e">
        <f t="shared" si="26"/>
        <v>#NUM!</v>
      </c>
      <c r="P80">
        <v>0</v>
      </c>
      <c r="Q80">
        <v>0.44716938520678134</v>
      </c>
      <c r="R80">
        <v>0.23686905043226034</v>
      </c>
      <c r="S80">
        <v>0</v>
      </c>
    </row>
    <row r="81" spans="2:19" x14ac:dyDescent="0.25">
      <c r="C81" t="s">
        <v>557</v>
      </c>
      <c r="D81">
        <f>COUNTIF(Olah_Split8020_full_angka!$K$2:$K$322,"1")</f>
        <v>8</v>
      </c>
      <c r="E81">
        <f>COUNTIFS(Olah_Split8020_full_angka!$K$2:$K$322,"1",Olah_Split8020_full_angka!$Q$2:$Q$322,"LowRisk")</f>
        <v>0</v>
      </c>
      <c r="F81">
        <f>COUNTIFS(Olah_Split8020_full_angka!$K$2:$K$322,"1",Olah_Split8020_full_angka!$Q$2:$Q$322,"MediumRisk")</f>
        <v>0</v>
      </c>
      <c r="G81">
        <f>COUNTIFS(Olah_Split8020_full_angka!$K$2:$K$322,"1",Olah_Split8020_full_angka!$Q$2:$Q$322,"HighRisk")</f>
        <v>8</v>
      </c>
      <c r="H81">
        <f>COUNTIFS(Olah_Split8020_full_angka!$K$2:$K$322,"1",Olah_Split8020_full_angka!$Q$2:$Q$322,"VeryHighRisk")</f>
        <v>0</v>
      </c>
      <c r="I81">
        <f t="shared" si="27"/>
        <v>0</v>
      </c>
      <c r="K81" t="e">
        <f t="shared" si="28"/>
        <v>#NUM!</v>
      </c>
      <c r="L81" t="e">
        <f t="shared" si="26"/>
        <v>#NUM!</v>
      </c>
      <c r="M81">
        <f t="shared" si="26"/>
        <v>0</v>
      </c>
      <c r="N81" t="e">
        <f t="shared" si="26"/>
        <v>#NUM!</v>
      </c>
      <c r="P81">
        <v>0</v>
      </c>
      <c r="Q81">
        <v>0</v>
      </c>
      <c r="R81">
        <v>0</v>
      </c>
      <c r="S81">
        <v>0</v>
      </c>
    </row>
    <row r="82" spans="2:19" x14ac:dyDescent="0.25">
      <c r="C82" t="s">
        <v>567</v>
      </c>
      <c r="D82">
        <f>COUNTIF(Olah_Split8020_full_angka!$K$2:$K$322,"0")</f>
        <v>0</v>
      </c>
      <c r="E82">
        <f>COUNTIFS(Olah_Split8020_full_angka!$K$2:$K$322,"0",Olah_Split8020_full_angka!$Q$2:$Q$322,"LowRisk")</f>
        <v>0</v>
      </c>
      <c r="F82">
        <f>COUNTIFS(Olah_Split8020_full_angka!$K$2:$K$322,"0",Olah_Split8020_full_angka!$Q$2:$Q$322,"MediumRisk")</f>
        <v>0</v>
      </c>
      <c r="G82">
        <f>COUNTIFS(Olah_Split8020_full_angka!$K$2:$K$322,"0",Olah_Split8020_full_angka!$Q$2:$Q$322,"HighRisk")</f>
        <v>0</v>
      </c>
      <c r="H82">
        <f>COUNTIFS(Olah_Split8020_full_angka!$K$2:$K$322,"0",Olah_Split8020_full_angka!$Q$2:$Q$322,"VeryHighRisk")</f>
        <v>0</v>
      </c>
      <c r="I82">
        <f t="shared" si="27"/>
        <v>0</v>
      </c>
      <c r="K82" t="e">
        <f t="shared" si="28"/>
        <v>#DIV/0!</v>
      </c>
      <c r="L82" t="e">
        <f t="shared" si="26"/>
        <v>#DIV/0!</v>
      </c>
      <c r="M82" t="e">
        <f t="shared" si="26"/>
        <v>#DIV/0!</v>
      </c>
      <c r="N82" t="e">
        <f t="shared" si="26"/>
        <v>#DIV/0!</v>
      </c>
      <c r="P82">
        <v>0</v>
      </c>
      <c r="Q82">
        <v>0</v>
      </c>
      <c r="R82">
        <v>0</v>
      </c>
      <c r="S82">
        <v>0</v>
      </c>
    </row>
    <row r="83" spans="2:19" x14ac:dyDescent="0.25">
      <c r="B83" t="s">
        <v>576</v>
      </c>
      <c r="J83">
        <f>($I$2-(((D84/$D$2)*I84)+((D85/$D$2)*I85)+((D86/$D$2)*I86)+((D87/$D$2)*I87)+((D88/$D$2)*I88)+((D89/$D$2)*I89)+((D90/$D$2)*I90)))</f>
        <v>9.5360745353902265E-2</v>
      </c>
    </row>
    <row r="84" spans="2:19" x14ac:dyDescent="0.25">
      <c r="C84" t="s">
        <v>551</v>
      </c>
      <c r="D84">
        <f>COUNTIF(Olah_Split8020_full_angka!$L$2:$L$322,"4")</f>
        <v>31</v>
      </c>
      <c r="E84">
        <f>COUNTIFS(Olah_Split8020_full_angka!$L$2:$L$322,"4",Olah_Split8020_full_angka!$Q$2:$Q$322,"LowRisk")</f>
        <v>17</v>
      </c>
      <c r="F84">
        <f>COUNTIFS(Olah_Split8020_full_angka!$L$2:$L$322,"4",Olah_Split8020_full_angka!$Q$2:$Q$322,"MediumRisk")</f>
        <v>6</v>
      </c>
      <c r="G84">
        <f>COUNTIFS(Olah_Split8020_full_angka!$L$2:$L$322,"4",Olah_Split8020_full_angka!$Q$2:$Q$322,"HighRisk")</f>
        <v>8</v>
      </c>
      <c r="H84">
        <f>COUNTIFS(Olah_Split8020_full_angka!$L$2:$L$322,"4",Olah_Split8020_full_angka!$Q$2:$Q$322,"VeryHighRisk")</f>
        <v>0</v>
      </c>
      <c r="I84">
        <f>SUM(P84:S84)</f>
        <v>1.4381755585938847</v>
      </c>
      <c r="K84">
        <f>-(E84/$D84)*(LOG((E84/$D84),2))</f>
        <v>0.47530545081680997</v>
      </c>
      <c r="L84">
        <f t="shared" ref="L84:N90" si="29">-(F84/$D84)*(LOG((F84/$D84),2))</f>
        <v>0.45856138251594564</v>
      </c>
      <c r="M84">
        <f t="shared" si="29"/>
        <v>0.50430872526112913</v>
      </c>
      <c r="N84" t="e">
        <f t="shared" si="29"/>
        <v>#NUM!</v>
      </c>
      <c r="P84">
        <v>0.47530545081680997</v>
      </c>
      <c r="Q84">
        <v>0.45856138251594564</v>
      </c>
      <c r="R84">
        <v>0.50430872526112913</v>
      </c>
      <c r="S84">
        <v>0</v>
      </c>
    </row>
    <row r="85" spans="2:19" x14ac:dyDescent="0.25">
      <c r="C85" t="s">
        <v>553</v>
      </c>
      <c r="D85">
        <f>COUNTIF(Olah_Split8020_full_angka!$L$2:$L$322,"3.5")</f>
        <v>72</v>
      </c>
      <c r="E85">
        <f>COUNTIFS(Olah_Split8020_full_angka!$L$2:$L$322,"3.5",Olah_Split8020_full_angka!$Q$2:$Q$322,"LowRisk")</f>
        <v>22</v>
      </c>
      <c r="F85">
        <f>COUNTIFS(Olah_Split8020_full_angka!$L$2:$L$322,"3.5",Olah_Split8020_full_angka!$Q$2:$Q$322,"MediumRisk")</f>
        <v>27</v>
      </c>
      <c r="G85">
        <f>COUNTIFS(Olah_Split8020_full_angka!$L$2:$L$322,"3.5",Olah_Split8020_full_angka!$Q$2:$Q$322,"HighRisk")</f>
        <v>23</v>
      </c>
      <c r="H85">
        <f>COUNTIFS(Olah_Split8020_full_angka!$L$2:$L$322,"3.5",Olah_Split8020_full_angka!$Q$2:$Q$322,"VeryHighRisk")</f>
        <v>0</v>
      </c>
      <c r="I85">
        <f t="shared" ref="I85:I90" si="30">SUM(P85:S85)</f>
        <v>1.5792113464736248</v>
      </c>
      <c r="K85">
        <f t="shared" ref="K85:K90" si="31">-(E85/$D85)*(LOG((E85/$D85),2))</f>
        <v>0.52265075585708809</v>
      </c>
      <c r="L85">
        <f t="shared" si="29"/>
        <v>0.53063906222956636</v>
      </c>
      <c r="M85">
        <f t="shared" si="29"/>
        <v>0.52592152838697059</v>
      </c>
      <c r="N85" t="e">
        <f t="shared" si="29"/>
        <v>#NUM!</v>
      </c>
      <c r="P85">
        <v>0.52265075585708809</v>
      </c>
      <c r="Q85">
        <v>0.53063906222956636</v>
      </c>
      <c r="R85">
        <v>0.52592152838697059</v>
      </c>
      <c r="S85">
        <v>0</v>
      </c>
    </row>
    <row r="86" spans="2:19" x14ac:dyDescent="0.25">
      <c r="C86" t="s">
        <v>552</v>
      </c>
      <c r="D86">
        <f>COUNTIF(Olah_Split8020_full_angka!$L$2:$L$322,"3")</f>
        <v>19</v>
      </c>
      <c r="E86">
        <f>COUNTIFS(Olah_Split8020_full_angka!$L$2:$L$322,"3",Olah_Split8020_full_angka!$Q$2:$Q$322,"LowRisk")</f>
        <v>2</v>
      </c>
      <c r="F86">
        <f>COUNTIFS(Olah_Split8020_full_angka!$L$2:$L$322,"3",Olah_Split8020_full_angka!$Q$2:$Q$322,"MediumRisk")</f>
        <v>6</v>
      </c>
      <c r="G86">
        <f>COUNTIFS(Olah_Split8020_full_angka!$L$2:$L$322,"3",Olah_Split8020_full_angka!$Q$2:$Q$322,"HighRisk")</f>
        <v>11</v>
      </c>
      <c r="H86">
        <f>COUNTIFS(Olah_Split8020_full_angka!$L$2:$L$322,"3",Olah_Split8020_full_angka!$Q$2:$Q$322,"VeryHighRisk")</f>
        <v>0</v>
      </c>
      <c r="I86">
        <f t="shared" si="30"/>
        <v>1.3235315761100483</v>
      </c>
      <c r="K86">
        <f t="shared" si="31"/>
        <v>0.34188710667827216</v>
      </c>
      <c r="L86">
        <f t="shared" si="29"/>
        <v>0.52514684612287243</v>
      </c>
      <c r="M86">
        <f>-(G86/$D86)*(LOG((G86/$D86),2))</f>
        <v>0.45649762330890375</v>
      </c>
      <c r="N86" t="e">
        <f>-(H86/$D86)*(LOG((H86/$D86),2))</f>
        <v>#NUM!</v>
      </c>
      <c r="P86">
        <v>0.34188710667827216</v>
      </c>
      <c r="Q86">
        <v>0.52514684612287243</v>
      </c>
      <c r="R86">
        <v>0.45649762330890375</v>
      </c>
      <c r="S86">
        <v>0</v>
      </c>
    </row>
    <row r="87" spans="2:19" x14ac:dyDescent="0.25">
      <c r="C87" t="s">
        <v>558</v>
      </c>
      <c r="D87">
        <f>COUNTIF(Olah_Split8020_full_angka!$L$2:$L$322,"2.5")</f>
        <v>3</v>
      </c>
      <c r="E87">
        <f>COUNTIFS(Olah_Split8020_full_angka!$L$2:$L$322,"2.5",Olah_Split8020_full_angka!$Q$2:$Q$322,"LowRisk")</f>
        <v>1</v>
      </c>
      <c r="F87">
        <f>COUNTIFS(Olah_Split8020_full_angka!$L$2:$L$322,"2.5",Olah_Split8020_full_angka!$Q$2:$Q$322,"MediumRisk")</f>
        <v>2</v>
      </c>
      <c r="G87">
        <f>COUNTIFS(Olah_Split8020_full_angka!$L$2:$L$322,"2.5",Olah_Split8020_full_angka!$Q$2:$Q$322,"HighRisk")</f>
        <v>0</v>
      </c>
      <c r="H87">
        <f>COUNTIFS(Olah_Split8020_full_angka!$L$2:$L$322,"2.5",Olah_Split8020_full_angka!$Q$2:$Q$322,"VeryHighRisk")</f>
        <v>0</v>
      </c>
      <c r="I87">
        <f t="shared" si="30"/>
        <v>0.91829583405448956</v>
      </c>
      <c r="K87">
        <f t="shared" si="31"/>
        <v>0.52832083357371873</v>
      </c>
      <c r="L87">
        <f t="shared" si="29"/>
        <v>0.38997500048077083</v>
      </c>
      <c r="M87" t="e">
        <f t="shared" si="29"/>
        <v>#NUM!</v>
      </c>
      <c r="N87" t="e">
        <f t="shared" si="29"/>
        <v>#NUM!</v>
      </c>
      <c r="P87">
        <v>0.52832083357371873</v>
      </c>
      <c r="Q87">
        <v>0.38997500048077083</v>
      </c>
      <c r="R87">
        <v>0</v>
      </c>
      <c r="S87">
        <v>0</v>
      </c>
    </row>
    <row r="88" spans="2:19" x14ac:dyDescent="0.25">
      <c r="C88" t="s">
        <v>555</v>
      </c>
      <c r="D88">
        <f>COUNTIF(Olah_Split8020_full_angka!$L$2:$L$322,"2")</f>
        <v>0</v>
      </c>
      <c r="E88">
        <f>COUNTIFS(Olah_Split8020_full_angka!$L$2:$L$322,"2",Olah_Split8020_full_angka!$Q$2:$Q$322,"LowRisk")</f>
        <v>0</v>
      </c>
      <c r="F88">
        <f>COUNTIFS(Olah_Split8020_full_angka!$L$2:$L$322,"2",Olah_Split8020_full_angka!$Q$2:$Q$322,"MediumRisk")</f>
        <v>0</v>
      </c>
      <c r="G88">
        <f>COUNTIFS(Olah_Split8020_full_angka!$L$2:$L$322,"2",Olah_Split8020_full_angka!$Q$2:$Q$322,"HighRisk")</f>
        <v>0</v>
      </c>
      <c r="H88">
        <f>COUNTIFS(Olah_Split8020_full_angka!$L$2:$L$322,"2",Olah_Split8020_full_angka!$Q$2:$Q$322,"VeryHighRisk")</f>
        <v>0</v>
      </c>
      <c r="I88">
        <f t="shared" si="30"/>
        <v>0</v>
      </c>
      <c r="K88" t="e">
        <f t="shared" si="31"/>
        <v>#DIV/0!</v>
      </c>
      <c r="L88" t="e">
        <f t="shared" si="29"/>
        <v>#DIV/0!</v>
      </c>
      <c r="M88" t="e">
        <f t="shared" si="29"/>
        <v>#DIV/0!</v>
      </c>
      <c r="N88" t="e">
        <f t="shared" si="29"/>
        <v>#DIV/0!</v>
      </c>
      <c r="P88">
        <v>0</v>
      </c>
      <c r="Q88">
        <v>0</v>
      </c>
      <c r="R88">
        <v>0</v>
      </c>
      <c r="S88">
        <v>0</v>
      </c>
    </row>
    <row r="89" spans="2:19" x14ac:dyDescent="0.25">
      <c r="C89" t="s">
        <v>557</v>
      </c>
      <c r="D89">
        <f>COUNTIF(Olah_Split8020_full_angka!$L$2:$L$322,"1")</f>
        <v>0</v>
      </c>
      <c r="E89">
        <f>COUNTIFS(Olah_Split8020_full_angka!$L$2:$L$322,"1",Olah_Split8020_full_angka!$Q$2:$Q$322,"LowRisk")</f>
        <v>0</v>
      </c>
      <c r="F89">
        <f>COUNTIFS(Olah_Split8020_full_angka!$L$2:$L$322,"1",Olah_Split8020_full_angka!$Q$2:$Q$322,"MediumRisk")</f>
        <v>0</v>
      </c>
      <c r="G89">
        <f>COUNTIFS(Olah_Split8020_full_angka!$L$2:$L$322,"1",Olah_Split8020_full_angka!$Q$2:$Q$322,"HighRisk")</f>
        <v>0</v>
      </c>
      <c r="H89">
        <f>COUNTIFS(Olah_Split8020_full_angka!$L$2:$L$322,"1",Olah_Split8020_full_angka!$Q$2:$Q$322,"VeryHighRisk")</f>
        <v>0</v>
      </c>
      <c r="I89">
        <f t="shared" si="30"/>
        <v>0</v>
      </c>
      <c r="K89" t="e">
        <f t="shared" si="31"/>
        <v>#DIV/0!</v>
      </c>
      <c r="L89" t="e">
        <f t="shared" si="29"/>
        <v>#DIV/0!</v>
      </c>
      <c r="M89" t="e">
        <f t="shared" si="29"/>
        <v>#DIV/0!</v>
      </c>
      <c r="N89" t="e">
        <f t="shared" si="29"/>
        <v>#DIV/0!</v>
      </c>
      <c r="P89">
        <v>0</v>
      </c>
      <c r="Q89">
        <v>0</v>
      </c>
      <c r="R89">
        <v>0</v>
      </c>
      <c r="S89">
        <v>0</v>
      </c>
    </row>
    <row r="90" spans="2:19" x14ac:dyDescent="0.25">
      <c r="C90" t="s">
        <v>567</v>
      </c>
      <c r="D90">
        <f>COUNTIF(Olah_Split8020_full_angka!$L$2:$L$322,"0")</f>
        <v>0</v>
      </c>
      <c r="E90">
        <f>COUNTIFS(Olah_Split8020_full_angka!$L$2:$L$322,"0",Olah_Split8020_full_angka!$Q$2:$Q$322,"LowRisk")</f>
        <v>0</v>
      </c>
      <c r="F90">
        <f>COUNTIFS(Olah_Split8020_full_angka!$L$2:$L$322,"0",Olah_Split8020_full_angka!$Q$2:$Q$322,"MediumRisk")</f>
        <v>0</v>
      </c>
      <c r="G90">
        <f>COUNTIFS(Olah_Split8020_full_angka!$L$2:$L$322,"0",Olah_Split8020_full_angka!$Q$2:$Q$322,"HighRisk")</f>
        <v>0</v>
      </c>
      <c r="H90">
        <f>COUNTIFS(Olah_Split8020_full_angka!$L$2:$L$322,"0",Olah_Split8020_full_angka!$Q$2:$Q$322,"VeryHighRisk")</f>
        <v>0</v>
      </c>
      <c r="I90">
        <f t="shared" si="30"/>
        <v>0</v>
      </c>
      <c r="K90" t="e">
        <f t="shared" si="31"/>
        <v>#DIV/0!</v>
      </c>
      <c r="L90" t="e">
        <f t="shared" si="29"/>
        <v>#DIV/0!</v>
      </c>
      <c r="M90" t="e">
        <f t="shared" si="29"/>
        <v>#DIV/0!</v>
      </c>
      <c r="N90" t="e">
        <f t="shared" si="29"/>
        <v>#DIV/0!</v>
      </c>
      <c r="P90">
        <v>0</v>
      </c>
      <c r="Q90">
        <v>0</v>
      </c>
      <c r="R90">
        <v>0</v>
      </c>
      <c r="S90">
        <v>0</v>
      </c>
    </row>
    <row r="91" spans="2:19" x14ac:dyDescent="0.25">
      <c r="B91" t="s">
        <v>574</v>
      </c>
      <c r="J91">
        <f>($I$2-(((D92/$D$2)*I92)+((D93/$D$2)*I93)+((D94/$D$2)*I94)+((D95/$D$2)*I95)+((D96/$D$2)*I96)+((D97/$D$2)*I97)+((D98/$D$2)*I98)))</f>
        <v>0.20574215229009885</v>
      </c>
    </row>
    <row r="92" spans="2:19" x14ac:dyDescent="0.25">
      <c r="C92" t="s">
        <v>551</v>
      </c>
      <c r="D92">
        <f>COUNTIF(Olah_Split8020_full_angka!$M$2:$M$322,"4")</f>
        <v>66</v>
      </c>
      <c r="E92">
        <f>COUNTIFS(Olah_Split8020_full_angka!$M$2:$M$322,"4",Olah_Split8020_full_angka!$Q$2:$Q$322,"LowRisk")</f>
        <v>33</v>
      </c>
      <c r="F92">
        <f>COUNTIFS(Olah_Split8020_full_angka!$M$2:$M$322,"4",Olah_Split8020_full_angka!$Q$2:$Q$322,"MediumRisk")</f>
        <v>20</v>
      </c>
      <c r="G92">
        <f>COUNTIFS(Olah_Split8020_full_angka!$M$2:$M$322,"4",Olah_Split8020_full_angka!$Q$2:$Q$322,"HighRisk")</f>
        <v>13</v>
      </c>
      <c r="H92">
        <f>COUNTIFS(Olah_Split8020_full_angka!$M$2:$M$322,"4",Olah_Split8020_full_angka!$Q$2:$Q$322,"VeryHighRisk")</f>
        <v>0</v>
      </c>
      <c r="I92">
        <f>SUM(P92:S92)</f>
        <v>1.4836473894734474</v>
      </c>
      <c r="K92">
        <f>-(E92/$D92)*(LOG((E92/$D92),2))</f>
        <v>0.5</v>
      </c>
      <c r="L92">
        <f t="shared" ref="L92:N98" si="32">-(F92/$D92)*(LOG((F92/$D92),2))</f>
        <v>0.52195940135487617</v>
      </c>
      <c r="M92">
        <f t="shared" si="32"/>
        <v>0.4616879881185712</v>
      </c>
      <c r="N92" t="e">
        <f t="shared" si="32"/>
        <v>#NUM!</v>
      </c>
      <c r="P92">
        <v>0.5</v>
      </c>
      <c r="Q92">
        <v>0.52195940135487617</v>
      </c>
      <c r="R92">
        <v>0.4616879881185712</v>
      </c>
      <c r="S92">
        <v>0</v>
      </c>
    </row>
    <row r="93" spans="2:19" x14ac:dyDescent="0.25">
      <c r="C93" t="s">
        <v>553</v>
      </c>
      <c r="D93">
        <f>COUNTIF(Olah_Split8020_full_angka!$M$2:$M$322,"3.5")</f>
        <v>34</v>
      </c>
      <c r="E93">
        <f>COUNTIFS(Olah_Split8020_full_angka!$M$2:$M$322,"3.5",Olah_Split8020_full_angka!$Q$2:$Q$322,"LowRisk")</f>
        <v>7</v>
      </c>
      <c r="F93">
        <f>COUNTIFS(Olah_Split8020_full_angka!$M$2:$M$322,"3.5",Olah_Split8020_full_angka!$Q$2:$Q$322,"MediumRisk")</f>
        <v>17</v>
      </c>
      <c r="G93">
        <f>COUNTIFS(Olah_Split8020_full_angka!$M$2:$M$322,"3.5",Olah_Split8020_full_angka!$Q$2:$Q$322,"HighRisk")</f>
        <v>10</v>
      </c>
      <c r="H93">
        <f>COUNTIFS(Olah_Split8020_full_angka!$M$2:$M$322,"3.5",Olah_Split8020_full_angka!$Q$2:$Q$322,"VeryHighRisk")</f>
        <v>0</v>
      </c>
      <c r="I93">
        <f t="shared" ref="I93:I98" si="33">SUM(P93:S93)</f>
        <v>1.4887089087640857</v>
      </c>
      <c r="K93">
        <f t="shared" ref="K93:K98" si="34">-(E93/$D93)*(LOG((E93/$D93),2))</f>
        <v>0.46943398336321018</v>
      </c>
      <c r="L93">
        <f t="shared" si="32"/>
        <v>0.5</v>
      </c>
      <c r="M93">
        <f t="shared" si="32"/>
        <v>0.51927492540087561</v>
      </c>
      <c r="N93" t="e">
        <f t="shared" si="32"/>
        <v>#NUM!</v>
      </c>
      <c r="P93">
        <v>0.46943398336321018</v>
      </c>
      <c r="Q93">
        <v>0.5</v>
      </c>
      <c r="R93">
        <v>0.51927492540087561</v>
      </c>
      <c r="S93">
        <v>0</v>
      </c>
    </row>
    <row r="94" spans="2:19" x14ac:dyDescent="0.25">
      <c r="C94" t="s">
        <v>552</v>
      </c>
      <c r="D94">
        <f>COUNTIF(Olah_Split8020_full_angka!$M$2:$M$322,"3")</f>
        <v>17</v>
      </c>
      <c r="E94">
        <f>COUNTIFS(Olah_Split8020_full_angka!$M$2:$M$322,"3",Olah_Split8020_full_angka!$Q$2:$Q$322,"LowRisk")</f>
        <v>2</v>
      </c>
      <c r="F94">
        <f>COUNTIFS(Olah_Split8020_full_angka!$M$2:$M$322,"3",Olah_Split8020_full_angka!$Q$2:$Q$322,"MediumRisk")</f>
        <v>3</v>
      </c>
      <c r="G94">
        <f>COUNTIFS(Olah_Split8020_full_angka!$M$2:$M$322,"3",Olah_Split8020_full_angka!$Q$2:$Q$322,"HighRisk")</f>
        <v>12</v>
      </c>
      <c r="H94">
        <f>COUNTIFS(Olah_Split8020_full_angka!$M$2:$M$322,"3",Olah_Split8020_full_angka!$Q$2:$Q$322,"VeryHighRisk")</f>
        <v>0</v>
      </c>
      <c r="I94">
        <f t="shared" si="33"/>
        <v>1.1595547523787311</v>
      </c>
      <c r="K94">
        <f t="shared" si="34"/>
        <v>0.36323092250003997</v>
      </c>
      <c r="L94">
        <f t="shared" si="32"/>
        <v>0.44161770715220888</v>
      </c>
      <c r="M94">
        <f>-(G94/$D94)*(LOG((G94/$D94),2))</f>
        <v>0.35470612272648222</v>
      </c>
      <c r="N94" t="e">
        <f>-(H94/$D94)*(LOG((H94/$D94),2))</f>
        <v>#NUM!</v>
      </c>
      <c r="P94">
        <v>0.36323092250003997</v>
      </c>
      <c r="Q94">
        <v>0.44161770715220888</v>
      </c>
      <c r="R94">
        <v>0.35470612272648222</v>
      </c>
      <c r="S94">
        <v>0</v>
      </c>
    </row>
    <row r="95" spans="2:19" x14ac:dyDescent="0.25">
      <c r="C95" t="s">
        <v>558</v>
      </c>
      <c r="D95">
        <f>COUNTIF(Olah_Split8020_full_angka!$M$2:$M$322,"2.5")</f>
        <v>7</v>
      </c>
      <c r="E95">
        <f>COUNTIFS(Olah_Split8020_full_angka!$M$2:$M$322,"2.5",Olah_Split8020_full_angka!$Q$2:$Q$322,"LowRisk")</f>
        <v>0</v>
      </c>
      <c r="F95">
        <f>COUNTIFS(Olah_Split8020_full_angka!$M$2:$M$322,"2.5",Olah_Split8020_full_angka!$Q$2:$Q$322,"MediumRisk")</f>
        <v>1</v>
      </c>
      <c r="G95">
        <f>COUNTIFS(Olah_Split8020_full_angka!$M$2:$M$322,"2.5",Olah_Split8020_full_angka!$Q$2:$Q$322,"HighRisk")</f>
        <v>6</v>
      </c>
      <c r="H95">
        <f>COUNTIFS(Olah_Split8020_full_angka!$M$2:$M$322,"2.5",Olah_Split8020_full_angka!$Q$2:$Q$322,"VeryHighRisk")</f>
        <v>0</v>
      </c>
      <c r="I95">
        <f t="shared" si="33"/>
        <v>0.59167277858232747</v>
      </c>
      <c r="K95" t="e">
        <f t="shared" si="34"/>
        <v>#NUM!</v>
      </c>
      <c r="L95">
        <f t="shared" si="32"/>
        <v>0.40105070315108637</v>
      </c>
      <c r="M95">
        <f t="shared" si="32"/>
        <v>0.19062207543124116</v>
      </c>
      <c r="N95" t="e">
        <f t="shared" si="32"/>
        <v>#NUM!</v>
      </c>
      <c r="P95">
        <v>0</v>
      </c>
      <c r="Q95">
        <v>0.40105070315108637</v>
      </c>
      <c r="R95">
        <v>0.19062207543124116</v>
      </c>
      <c r="S95">
        <v>0</v>
      </c>
    </row>
    <row r="96" spans="2:19" x14ac:dyDescent="0.25">
      <c r="C96" t="s">
        <v>555</v>
      </c>
      <c r="D96">
        <f>COUNTIF(Olah_Split8020_full_angka!$M$2:$M$322,"2")</f>
        <v>1</v>
      </c>
      <c r="E96">
        <f>COUNTIFS(Olah_Split8020_full_angka!$M$2:$M$322,"2",Olah_Split8020_full_angka!$Q$2:$Q$322,"LowRisk")</f>
        <v>0</v>
      </c>
      <c r="F96">
        <f>COUNTIFS(Olah_Split8020_full_angka!$M$2:$M$322,"2",Olah_Split8020_full_angka!$Q$2:$Q$322,"MediumRisk")</f>
        <v>0</v>
      </c>
      <c r="G96">
        <f>COUNTIFS(Olah_Split8020_full_angka!$M$2:$M$322,"2",Olah_Split8020_full_angka!$Q$2:$Q$322,"HighRisk")</f>
        <v>1</v>
      </c>
      <c r="H96">
        <f>COUNTIFS(Olah_Split8020_full_angka!$M$2:$M$322,"2",Olah_Split8020_full_angka!$Q$2:$Q$322,"VeryHighRisk")</f>
        <v>0</v>
      </c>
      <c r="I96">
        <f t="shared" si="33"/>
        <v>0</v>
      </c>
      <c r="K96" t="e">
        <f t="shared" si="34"/>
        <v>#NUM!</v>
      </c>
      <c r="L96" t="e">
        <f t="shared" si="32"/>
        <v>#NUM!</v>
      </c>
      <c r="M96">
        <f t="shared" si="32"/>
        <v>0</v>
      </c>
      <c r="N96" t="e">
        <f t="shared" si="32"/>
        <v>#NUM!</v>
      </c>
      <c r="P96">
        <v>0</v>
      </c>
      <c r="Q96">
        <v>0</v>
      </c>
      <c r="R96">
        <v>0</v>
      </c>
      <c r="S96">
        <v>0</v>
      </c>
    </row>
    <row r="97" spans="2:19" x14ac:dyDescent="0.25">
      <c r="C97" t="s">
        <v>557</v>
      </c>
      <c r="D97">
        <f>COUNTIF(Olah_Split8020_full_angka!$M$2:$M$322,"1")</f>
        <v>0</v>
      </c>
      <c r="E97">
        <f>COUNTIFS(Olah_Split8020_full_angka!$M$2:$M$322,"1",Olah_Split8020_full_angka!$Q$2:$Q$322,"LowRisk")</f>
        <v>0</v>
      </c>
      <c r="F97">
        <f>COUNTIFS(Olah_Split8020_full_angka!$M$2:$M$322,"1",Olah_Split8020_full_angka!$Q$2:$Q$322,"MediumRisk")</f>
        <v>0</v>
      </c>
      <c r="G97">
        <f>COUNTIFS(Olah_Split8020_full_angka!$M$2:$M$322,"1",Olah_Split8020_full_angka!$Q$2:$Q$322,"HighRisk")</f>
        <v>0</v>
      </c>
      <c r="H97">
        <f>COUNTIFS(Olah_Split8020_full_angka!$M$2:$M$322,"1",Olah_Split8020_full_angka!$Q$2:$Q$322,"VeryHighRisk")</f>
        <v>0</v>
      </c>
      <c r="I97">
        <f t="shared" si="33"/>
        <v>0</v>
      </c>
      <c r="K97" t="e">
        <f t="shared" si="34"/>
        <v>#DIV/0!</v>
      </c>
      <c r="L97" t="e">
        <f t="shared" si="32"/>
        <v>#DIV/0!</v>
      </c>
      <c r="M97" t="e">
        <f t="shared" si="32"/>
        <v>#DIV/0!</v>
      </c>
      <c r="N97" t="e">
        <f t="shared" si="32"/>
        <v>#DIV/0!</v>
      </c>
      <c r="P97">
        <v>0</v>
      </c>
      <c r="Q97">
        <v>0</v>
      </c>
      <c r="R97">
        <v>0</v>
      </c>
      <c r="S97">
        <v>0</v>
      </c>
    </row>
    <row r="98" spans="2:19" x14ac:dyDescent="0.25">
      <c r="C98" t="s">
        <v>567</v>
      </c>
      <c r="D98">
        <f>COUNTIF(Olah_Split8020_full_angka!$M$2:$M$322,"0")</f>
        <v>0</v>
      </c>
      <c r="E98">
        <f>COUNTIFS(Olah_Split8020_full_angka!$M$2:$M$322,"0",Olah_Split8020_full_angka!$Q$2:$Q$322,"LowRisk")</f>
        <v>0</v>
      </c>
      <c r="F98">
        <f>COUNTIFS(Olah_Split8020_full_angka!$M$2:$M$322,"0",Olah_Split8020_full_angka!$Q$2:$Q$322,"MediumRisk")</f>
        <v>0</v>
      </c>
      <c r="G98">
        <f>COUNTIFS(Olah_Split8020_full_angka!$M$2:$M$322,"0",Olah_Split8020_full_angka!$Q$2:$Q$322,"HighRisk")</f>
        <v>0</v>
      </c>
      <c r="H98">
        <f>COUNTIFS(Olah_Split8020_full_angka!$M$2:$M$322,"0",Olah_Split8020_full_angka!$Q$2:$Q$322,"VeryHighRisk")</f>
        <v>0</v>
      </c>
      <c r="I98">
        <f t="shared" si="33"/>
        <v>0</v>
      </c>
      <c r="K98" t="e">
        <f t="shared" si="34"/>
        <v>#DIV/0!</v>
      </c>
      <c r="L98" t="e">
        <f t="shared" si="32"/>
        <v>#DIV/0!</v>
      </c>
      <c r="M98" t="e">
        <f t="shared" si="32"/>
        <v>#DIV/0!</v>
      </c>
      <c r="N98" t="e">
        <f t="shared" si="32"/>
        <v>#DIV/0!</v>
      </c>
      <c r="P98">
        <v>0</v>
      </c>
      <c r="Q98">
        <v>0</v>
      </c>
      <c r="R98">
        <v>0</v>
      </c>
      <c r="S98">
        <v>0</v>
      </c>
    </row>
    <row r="99" spans="2:19" x14ac:dyDescent="0.25">
      <c r="B99" t="s">
        <v>575</v>
      </c>
      <c r="J99">
        <f>($I$2-(((D100/$D$2)*I100)+((D101/$D$2)*I101)+((D102/$D$2)*I102)+((D103/$D$2)*I103)+((D104/$D$2)*I104)+((D105/$D$2)*I105)+((D106/$D$2)*I106)))</f>
        <v>0.5766891897678692</v>
      </c>
    </row>
    <row r="100" spans="2:19" x14ac:dyDescent="0.25">
      <c r="C100" t="s">
        <v>551</v>
      </c>
      <c r="D100">
        <f>COUNTIF(Olah_Split8020_full_angka!$N$2:$N$322,"4")</f>
        <v>12</v>
      </c>
      <c r="E100">
        <f>COUNTIFS(Olah_Split8020_full_angka!$N$2:$N$322,"4",Olah_Split8020_full_angka!$Q$2:$Q$322,"LowRisk")</f>
        <v>11</v>
      </c>
      <c r="F100">
        <f>COUNTIFS(Olah_Split8020_full_angka!$N$2:$N$322,"4",Olah_Split8020_full_angka!$Q$2:$Q$322,"MediumRisk")</f>
        <v>1</v>
      </c>
      <c r="G100">
        <f>COUNTIFS(Olah_Split8020_full_angka!$N$2:$N$322,"4",Olah_Split8020_full_angka!$Q$2:$Q$322,"HighRisk")</f>
        <v>0</v>
      </c>
      <c r="H100">
        <f>COUNTIFS(Olah_Split8020_full_angka!$N$2:$N$322,"4",Olah_Split8020_full_angka!$Q$2:$Q$322,"VeryHighRisk")</f>
        <v>0</v>
      </c>
      <c r="I100">
        <f>SUM(P100:S100)</f>
        <v>0.41381685030363374</v>
      </c>
      <c r="K100">
        <f>-(E100/$D100)*(LOG((E100/$D100),2))</f>
        <v>0.1150699752435374</v>
      </c>
      <c r="L100">
        <f t="shared" ref="L100:N106" si="35">-(F100/$D100)*(LOG((F100/$D100),2))</f>
        <v>0.29874687506009634</v>
      </c>
      <c r="M100" t="e">
        <f t="shared" si="35"/>
        <v>#NUM!</v>
      </c>
      <c r="N100" t="e">
        <f t="shared" si="35"/>
        <v>#NUM!</v>
      </c>
      <c r="P100">
        <v>0.1150699752435374</v>
      </c>
      <c r="Q100">
        <v>0.29874687506009634</v>
      </c>
      <c r="R100">
        <v>0</v>
      </c>
      <c r="S100">
        <v>0</v>
      </c>
    </row>
    <row r="101" spans="2:19" x14ac:dyDescent="0.25">
      <c r="C101" t="s">
        <v>553</v>
      </c>
      <c r="D101">
        <f>COUNTIF(Olah_Split8020_full_angka!$N$2:$N$322,"3.5")</f>
        <v>17</v>
      </c>
      <c r="E101">
        <f>COUNTIFS(Olah_Split8020_full_angka!$N$2:$N$322,"3.5",Olah_Split8020_full_angka!$Q$2:$Q$322,"LowRisk")</f>
        <v>8</v>
      </c>
      <c r="F101">
        <f>COUNTIFS(Olah_Split8020_full_angka!$N$2:$N$322,"3.5",Olah_Split8020_full_angka!$Q$2:$Q$322,"MediumRisk")</f>
        <v>9</v>
      </c>
      <c r="G101">
        <f>COUNTIFS(Olah_Split8020_full_angka!$N$2:$N$322,"3.5",Olah_Split8020_full_angka!$Q$2:$Q$322,"HighRisk")</f>
        <v>0</v>
      </c>
      <c r="H101">
        <f>COUNTIFS(Olah_Split8020_full_angka!$N$2:$N$322,"3.5",Olah_Split8020_full_angka!$Q$2:$Q$322,"VeryHighRisk")</f>
        <v>0</v>
      </c>
      <c r="I101">
        <f t="shared" ref="I101:I106" si="36">SUM(P101:S101)</f>
        <v>0.99750254636911528</v>
      </c>
      <c r="K101">
        <f t="shared" ref="K101:K106" si="37">-(E101/$D101)*(LOG((E101/$D101),2))</f>
        <v>0.51174721941192447</v>
      </c>
      <c r="L101">
        <f t="shared" si="35"/>
        <v>0.48575532695719081</v>
      </c>
      <c r="M101" t="e">
        <f t="shared" si="35"/>
        <v>#NUM!</v>
      </c>
      <c r="N101" t="e">
        <f t="shared" si="35"/>
        <v>#NUM!</v>
      </c>
      <c r="P101">
        <v>0.51174721941192447</v>
      </c>
      <c r="Q101">
        <v>0.48575532695719081</v>
      </c>
      <c r="R101">
        <v>0</v>
      </c>
      <c r="S101">
        <v>0</v>
      </c>
    </row>
    <row r="102" spans="2:19" x14ac:dyDescent="0.25">
      <c r="C102" t="s">
        <v>552</v>
      </c>
      <c r="D102">
        <f>COUNTIF(Olah_Split8020_full_angka!$N$2:$N$322,"3")</f>
        <v>27</v>
      </c>
      <c r="E102">
        <f>COUNTIFS(Olah_Split8020_full_angka!$N$2:$N$322,"3",Olah_Split8020_full_angka!$Q$2:$Q$322,"LowRisk")</f>
        <v>18</v>
      </c>
      <c r="F102">
        <f>COUNTIFS(Olah_Split8020_full_angka!$N$2:$N$322,"3",Olah_Split8020_full_angka!$Q$2:$Q$322,"MediumRisk")</f>
        <v>5</v>
      </c>
      <c r="G102">
        <f>COUNTIFS(Olah_Split8020_full_angka!$N$2:$N$322,"3",Olah_Split8020_full_angka!$Q$2:$Q$322,"HighRisk")</f>
        <v>4</v>
      </c>
      <c r="H102">
        <f>COUNTIFS(Olah_Split8020_full_angka!$N$2:$N$322,"3",Olah_Split8020_full_angka!$Q$2:$Q$322,"VeryHighRisk")</f>
        <v>0</v>
      </c>
      <c r="I102">
        <f t="shared" si="36"/>
        <v>1.2486545206672304</v>
      </c>
      <c r="K102">
        <f t="shared" si="37"/>
        <v>0.38997500048077083</v>
      </c>
      <c r="L102">
        <f t="shared" si="35"/>
        <v>0.45054803838446417</v>
      </c>
      <c r="M102">
        <f>-(G102/$D102)*(LOG((G102/$D102),2))</f>
        <v>0.40813148180199532</v>
      </c>
      <c r="N102" t="e">
        <f>-(H102/$D102)*(LOG((H102/$D102),2))</f>
        <v>#NUM!</v>
      </c>
      <c r="P102">
        <v>0.38997500048077083</v>
      </c>
      <c r="Q102">
        <v>0.45054803838446417</v>
      </c>
      <c r="R102">
        <v>0.40813148180199532</v>
      </c>
      <c r="S102">
        <v>0</v>
      </c>
    </row>
    <row r="103" spans="2:19" x14ac:dyDescent="0.25">
      <c r="C103" t="s">
        <v>558</v>
      </c>
      <c r="D103">
        <f>COUNTIF(Olah_Split8020_full_angka!$N$2:$N$322,"2.5")</f>
        <v>40</v>
      </c>
      <c r="E103">
        <f>COUNTIFS(Olah_Split8020_full_angka!$N$2:$N$322,"2.5",Olah_Split8020_full_angka!$Q$2:$Q$322,"LowRisk")</f>
        <v>5</v>
      </c>
      <c r="F103">
        <f>COUNTIFS(Olah_Split8020_full_angka!$N$2:$N$322,"2.5",Olah_Split8020_full_angka!$Q$2:$Q$322,"MediumRisk")</f>
        <v>22</v>
      </c>
      <c r="G103">
        <f>COUNTIFS(Olah_Split8020_full_angka!$N$2:$N$322,"2.5",Olah_Split8020_full_angka!$Q$2:$Q$322,"HighRisk")</f>
        <v>13</v>
      </c>
      <c r="H103">
        <f>COUNTIFS(Olah_Split8020_full_angka!$N$2:$N$322,"2.5",Olah_Split8020_full_angka!$Q$2:$Q$322,"VeryHighRisk")</f>
        <v>0</v>
      </c>
      <c r="I103">
        <f t="shared" si="36"/>
        <v>1.3763567843800737</v>
      </c>
      <c r="K103">
        <f t="shared" si="37"/>
        <v>0.375</v>
      </c>
      <c r="L103">
        <f t="shared" si="35"/>
        <v>0.47437306193753581</v>
      </c>
      <c r="M103">
        <f t="shared" si="35"/>
        <v>0.52698372244253788</v>
      </c>
      <c r="N103" t="e">
        <f t="shared" si="35"/>
        <v>#NUM!</v>
      </c>
      <c r="P103">
        <v>0.375</v>
      </c>
      <c r="Q103">
        <v>0.47437306193753581</v>
      </c>
      <c r="R103">
        <v>0.52698372244253788</v>
      </c>
      <c r="S103">
        <v>0</v>
      </c>
    </row>
    <row r="104" spans="2:19" x14ac:dyDescent="0.25">
      <c r="C104" t="s">
        <v>555</v>
      </c>
      <c r="D104">
        <f>COUNTIF(Olah_Split8020_full_angka!$N$2:$N$322,"2")</f>
        <v>23</v>
      </c>
      <c r="E104">
        <f>COUNTIFS(Olah_Split8020_full_angka!$N$2:$N$322,"2",Olah_Split8020_full_angka!$Q$2:$Q$322,"LowRisk")</f>
        <v>0</v>
      </c>
      <c r="F104">
        <f>COUNTIFS(Olah_Split8020_full_angka!$N$2:$N$322,"2",Olah_Split8020_full_angka!$Q$2:$Q$322,"MediumRisk")</f>
        <v>4</v>
      </c>
      <c r="G104">
        <f>COUNTIFS(Olah_Split8020_full_angka!$N$2:$N$322,"2",Olah_Split8020_full_angka!$Q$2:$Q$322,"HighRisk")</f>
        <v>19</v>
      </c>
      <c r="H104">
        <f>COUNTIFS(Olah_Split8020_full_angka!$N$2:$N$322,"2",Olah_Split8020_full_angka!$Q$2:$Q$322,"VeryHighRisk")</f>
        <v>0</v>
      </c>
      <c r="I104">
        <f t="shared" si="36"/>
        <v>0.66657835799492049</v>
      </c>
      <c r="K104" t="e">
        <f t="shared" si="37"/>
        <v>#NUM!</v>
      </c>
      <c r="L104">
        <f t="shared" si="35"/>
        <v>0.43888034018382832</v>
      </c>
      <c r="M104">
        <f t="shared" si="35"/>
        <v>0.22769801781109217</v>
      </c>
      <c r="N104" t="e">
        <f t="shared" si="35"/>
        <v>#NUM!</v>
      </c>
      <c r="P104">
        <v>0</v>
      </c>
      <c r="Q104">
        <v>0.43888034018382832</v>
      </c>
      <c r="R104">
        <v>0.22769801781109217</v>
      </c>
      <c r="S104">
        <v>0</v>
      </c>
    </row>
    <row r="105" spans="2:19" x14ac:dyDescent="0.25">
      <c r="C105" t="s">
        <v>557</v>
      </c>
      <c r="D105">
        <f>COUNTIF(Olah_Split8020_full_angka!$N$2:$N$322,"1")</f>
        <v>6</v>
      </c>
      <c r="E105">
        <f>COUNTIFS(Olah_Split8020_full_angka!$N$2:$N$322,"1",Olah_Split8020_full_angka!$Q$2:$Q$322,"LowRisk")</f>
        <v>0</v>
      </c>
      <c r="F105">
        <f>COUNTIFS(Olah_Split8020_full_angka!$N$2:$N$322,"1",Olah_Split8020_full_angka!$Q$2:$Q$322,"MediumRisk")</f>
        <v>0</v>
      </c>
      <c r="G105">
        <f>COUNTIFS(Olah_Split8020_full_angka!$N$2:$N$322,"1",Olah_Split8020_full_angka!$Q$2:$Q$322,"HighRisk")</f>
        <v>6</v>
      </c>
      <c r="H105">
        <f>COUNTIFS(Olah_Split8020_full_angka!$N$2:$N$322,"1",Olah_Split8020_full_angka!$Q$2:$Q$322,"VeryHighRisk")</f>
        <v>0</v>
      </c>
      <c r="I105">
        <f t="shared" si="36"/>
        <v>0</v>
      </c>
      <c r="K105" t="e">
        <f t="shared" si="37"/>
        <v>#NUM!</v>
      </c>
      <c r="L105" t="e">
        <f t="shared" si="35"/>
        <v>#NUM!</v>
      </c>
      <c r="M105">
        <f t="shared" si="35"/>
        <v>0</v>
      </c>
      <c r="N105" t="e">
        <f t="shared" si="35"/>
        <v>#NUM!</v>
      </c>
      <c r="P105">
        <v>0</v>
      </c>
      <c r="Q105">
        <v>0</v>
      </c>
      <c r="R105">
        <v>0</v>
      </c>
      <c r="S105">
        <v>0</v>
      </c>
    </row>
    <row r="106" spans="2:19" x14ac:dyDescent="0.25">
      <c r="C106" t="s">
        <v>567</v>
      </c>
      <c r="D106">
        <f>COUNTIF(Olah_Split8020_full_angka!$N$2:$N$322,"0")</f>
        <v>0</v>
      </c>
      <c r="E106">
        <f>COUNTIFS(Olah_Split8020_full_angka!$N$2:$N$322,"0",Olah_Split8020_full_angka!$Q$2:$Q$322,"LowRisk")</f>
        <v>0</v>
      </c>
      <c r="F106">
        <f>COUNTIFS(Olah_Split8020_full_angka!$N$2:$N$322,"0",Olah_Split8020_full_angka!$Q$2:$Q$322,"MediumRisk")</f>
        <v>0</v>
      </c>
      <c r="G106">
        <f>COUNTIFS(Olah_Split8020_full_angka!$N$2:$N$322,"0",Olah_Split8020_full_angka!$Q$2:$Q$322,"HighRisk")</f>
        <v>0</v>
      </c>
      <c r="H106">
        <f>COUNTIFS(Olah_Split8020_full_angka!$N$2:$N$322,"0",Olah_Split8020_full_angka!$Q$2:$Q$322,"VeryHighRisk")</f>
        <v>0</v>
      </c>
      <c r="I106">
        <f t="shared" si="36"/>
        <v>0</v>
      </c>
      <c r="K106" t="e">
        <f t="shared" si="37"/>
        <v>#DIV/0!</v>
      </c>
      <c r="L106" t="e">
        <f t="shared" si="35"/>
        <v>#DIV/0!</v>
      </c>
      <c r="M106" t="e">
        <f t="shared" si="35"/>
        <v>#DIV/0!</v>
      </c>
      <c r="N106" t="e">
        <f t="shared" si="35"/>
        <v>#DIV/0!</v>
      </c>
      <c r="P106">
        <v>0</v>
      </c>
      <c r="Q106">
        <v>0</v>
      </c>
      <c r="R106">
        <v>0</v>
      </c>
      <c r="S106">
        <v>0</v>
      </c>
    </row>
    <row r="107" spans="2:19" x14ac:dyDescent="0.25">
      <c r="B107" t="s">
        <v>572</v>
      </c>
      <c r="J107">
        <f>($I$2-(((D108/$D$2)*I108)+((D109/$D$2)*I109)+((D110/$D$2)*I110)+((D111/$D$2)*I111)+((D112/$D$2)*I112)+((D113/$D$2)*I113)+((D114/$D$2)*I114)))</f>
        <v>0.25544034469499111</v>
      </c>
    </row>
    <row r="108" spans="2:19" x14ac:dyDescent="0.25">
      <c r="C108" t="s">
        <v>551</v>
      </c>
      <c r="D108">
        <f>COUNTIF(Olah_Split8020_full_angka!$O$2:$O$322,"4")</f>
        <v>76</v>
      </c>
      <c r="E108">
        <f>COUNTIFS(Olah_Split8020_full_angka!$O$2:$O$322,"4",Olah_Split8020_full_angka!$Q$2:$Q$322,"LowRisk")</f>
        <v>36</v>
      </c>
      <c r="F108">
        <f>COUNTIFS(Olah_Split8020_full_angka!$O$2:$O$322,"4",Olah_Split8020_full_angka!$Q$2:$Q$322,"MediumRisk")</f>
        <v>28</v>
      </c>
      <c r="G108">
        <f>COUNTIFS(Olah_Split8020_full_angka!$O$2:$O$322,"4",Olah_Split8020_full_angka!$Q$2:$Q$322,"HighRisk")</f>
        <v>12</v>
      </c>
      <c r="H108">
        <f>COUNTIFS(Olah_Split8020_full_angka!$O$2:$O$322,"4",Olah_Split8020_full_angka!$Q$2:$Q$322,"VeryHighRisk")</f>
        <v>0</v>
      </c>
      <c r="I108">
        <f>SUM(P108:S108)</f>
        <v>1.4618381992568747</v>
      </c>
      <c r="K108">
        <f>-(E108/$D108)*(LOG((E108/$D108),2))</f>
        <v>0.51063276884270836</v>
      </c>
      <c r="L108">
        <f t="shared" ref="L108:N114" si="38">-(F108/$D108)*(LOG((F108/$D108),2))</f>
        <v>0.53073727051062469</v>
      </c>
      <c r="M108">
        <f t="shared" si="38"/>
        <v>0.42046815990354147</v>
      </c>
      <c r="N108" t="e">
        <f t="shared" si="38"/>
        <v>#NUM!</v>
      </c>
      <c r="P108">
        <v>0.51063276884270836</v>
      </c>
      <c r="Q108">
        <v>0.53073727051062469</v>
      </c>
      <c r="R108">
        <v>0.42046815990354147</v>
      </c>
      <c r="S108">
        <v>0</v>
      </c>
    </row>
    <row r="109" spans="2:19" x14ac:dyDescent="0.25">
      <c r="C109" t="s">
        <v>553</v>
      </c>
      <c r="D109">
        <f>COUNTIF(Olah_Split8020_full_angka!$O$2:$O$322,"3.5")</f>
        <v>27</v>
      </c>
      <c r="E109">
        <f>COUNTIFS(Olah_Split8020_full_angka!$O$2:$O$322,"3.5",Olah_Split8020_full_angka!$Q$2:$Q$322,"LowRisk")</f>
        <v>6</v>
      </c>
      <c r="F109">
        <f>COUNTIFS(Olah_Split8020_full_angka!$O$2:$O$322,"3.5",Olah_Split8020_full_angka!$Q$2:$Q$322,"MediumRisk")</f>
        <v>9</v>
      </c>
      <c r="G109">
        <f>COUNTIFS(Olah_Split8020_full_angka!$O$2:$O$322,"3.5",Olah_Split8020_full_angka!$Q$2:$Q$322,"HighRisk")</f>
        <v>12</v>
      </c>
      <c r="H109">
        <f>COUNTIFS(Olah_Split8020_full_angka!$O$2:$O$322,"3.5",Olah_Split8020_full_angka!$Q$2:$Q$322,"VeryHighRisk")</f>
        <v>0</v>
      </c>
      <c r="I109">
        <f t="shared" ref="I109:I114" si="39">SUM(P109:S109)</f>
        <v>1.5304930567574826</v>
      </c>
      <c r="K109">
        <f t="shared" ref="K109:K114" si="40">-(E109/$D109)*(LOG((E109/$D109),2))</f>
        <v>0.48220555587606945</v>
      </c>
      <c r="L109">
        <f t="shared" si="38"/>
        <v>0.52832083357371873</v>
      </c>
      <c r="M109">
        <f t="shared" si="38"/>
        <v>0.51996666730769436</v>
      </c>
      <c r="N109" t="e">
        <f t="shared" si="38"/>
        <v>#NUM!</v>
      </c>
      <c r="P109">
        <v>0.48220555587606945</v>
      </c>
      <c r="Q109">
        <v>0.52832083357371873</v>
      </c>
      <c r="R109">
        <v>0.51996666730769436</v>
      </c>
      <c r="S109">
        <v>0</v>
      </c>
    </row>
    <row r="110" spans="2:19" x14ac:dyDescent="0.25">
      <c r="C110" t="s">
        <v>552</v>
      </c>
      <c r="D110">
        <f>COUNTIF(Olah_Split8020_full_angka!$O$2:$O$322,"3")</f>
        <v>18</v>
      </c>
      <c r="E110">
        <f>COUNTIFS(Olah_Split8020_full_angka!$O$2:$O$322,"3",Olah_Split8020_full_angka!$Q$2:$Q$322,"LowRisk")</f>
        <v>0</v>
      </c>
      <c r="F110">
        <f>COUNTIFS(Olah_Split8020_full_angka!$O$2:$O$322,"3",Olah_Split8020_full_angka!$Q$2:$Q$322,"MediumRisk")</f>
        <v>4</v>
      </c>
      <c r="G110">
        <f>COUNTIFS(Olah_Split8020_full_angka!$O$2:$O$322,"3",Olah_Split8020_full_angka!$Q$2:$Q$322,"HighRisk")</f>
        <v>14</v>
      </c>
      <c r="H110">
        <f>COUNTIFS(Olah_Split8020_full_angka!$O$2:$O$322,"3",Olah_Split8020_full_angka!$Q$2:$Q$322,"VeryHighRisk")</f>
        <v>0</v>
      </c>
      <c r="I110">
        <f t="shared" si="39"/>
        <v>0.76420450650862026</v>
      </c>
      <c r="K110" t="e">
        <f t="shared" si="40"/>
        <v>#NUM!</v>
      </c>
      <c r="L110">
        <f t="shared" si="38"/>
        <v>0.48220555587606945</v>
      </c>
      <c r="M110">
        <f>-(G110/$D110)*(LOG((G110/$D110),2))</f>
        <v>0.28199895063255087</v>
      </c>
      <c r="N110" t="e">
        <f>-(H110/$D110)*(LOG((H110/$D110),2))</f>
        <v>#NUM!</v>
      </c>
      <c r="P110">
        <v>0</v>
      </c>
      <c r="Q110">
        <v>0.48220555587606945</v>
      </c>
      <c r="R110">
        <v>0.28199895063255087</v>
      </c>
      <c r="S110">
        <v>0</v>
      </c>
    </row>
    <row r="111" spans="2:19" x14ac:dyDescent="0.25">
      <c r="C111" t="s">
        <v>558</v>
      </c>
      <c r="D111">
        <f>COUNTIF(Olah_Split8020_full_angka!$O$2:$O$322,"2.5")</f>
        <v>4</v>
      </c>
      <c r="E111">
        <f>COUNTIFS(Olah_Split8020_full_angka!$O$2:$O$322,"2.5",Olah_Split8020_full_angka!$Q$2:$Q$322,"LowRisk")</f>
        <v>0</v>
      </c>
      <c r="F111">
        <f>COUNTIFS(Olah_Split8020_full_angka!$O$2:$O$322,"2.5",Olah_Split8020_full_angka!$Q$2:$Q$322,"MediumRisk")</f>
        <v>0</v>
      </c>
      <c r="G111">
        <f>COUNTIFS(Olah_Split8020_full_angka!$O$2:$O$322,"2.5",Olah_Split8020_full_angka!$Q$2:$Q$322,"HighRisk")</f>
        <v>4</v>
      </c>
      <c r="H111">
        <f>COUNTIFS(Olah_Split8020_full_angka!$O$2:$O$322,"2.5",Olah_Split8020_full_angka!$Q$2:$Q$322,"VeryHighRisk")</f>
        <v>0</v>
      </c>
      <c r="I111">
        <f t="shared" si="39"/>
        <v>0</v>
      </c>
      <c r="K111" t="e">
        <f t="shared" si="40"/>
        <v>#NUM!</v>
      </c>
      <c r="L111" t="e">
        <f t="shared" si="38"/>
        <v>#NUM!</v>
      </c>
      <c r="M111">
        <f t="shared" si="38"/>
        <v>0</v>
      </c>
      <c r="N111" t="e">
        <f t="shared" si="38"/>
        <v>#NUM!</v>
      </c>
      <c r="P111">
        <v>0</v>
      </c>
      <c r="Q111">
        <v>0</v>
      </c>
      <c r="R111">
        <v>0</v>
      </c>
      <c r="S111">
        <v>0</v>
      </c>
    </row>
    <row r="112" spans="2:19" x14ac:dyDescent="0.25">
      <c r="C112" t="s">
        <v>555</v>
      </c>
      <c r="D112">
        <f>COUNTIF(Olah_Split8020_full_angka!$O$2:$O$322,"2")</f>
        <v>0</v>
      </c>
      <c r="E112">
        <f>COUNTIFS(Olah_Split8020_full_angka!$O$2:$O$322,"2",Olah_Split8020_full_angka!$Q$2:$Q$322,"LowRisk")</f>
        <v>0</v>
      </c>
      <c r="F112">
        <f>COUNTIFS(Olah_Split8020_full_angka!$O$2:$O$322,"2",Olah_Split8020_full_angka!$Q$2:$Q$322,"MediumRisk")</f>
        <v>0</v>
      </c>
      <c r="G112">
        <f>COUNTIFS(Olah_Split8020_full_angka!$O$2:$O$322,"2",Olah_Split8020_full_angka!$Q$2:$Q$322,"HighRisk")</f>
        <v>0</v>
      </c>
      <c r="H112">
        <f>COUNTIFS(Olah_Split8020_full_angka!$O$2:$O$322,"2",Olah_Split8020_full_angka!$Q$2:$Q$322,"VeryHighRisk")</f>
        <v>0</v>
      </c>
      <c r="I112">
        <f t="shared" si="39"/>
        <v>0</v>
      </c>
      <c r="K112" t="e">
        <f t="shared" si="40"/>
        <v>#DIV/0!</v>
      </c>
      <c r="L112" t="e">
        <f t="shared" si="38"/>
        <v>#DIV/0!</v>
      </c>
      <c r="M112" t="e">
        <f t="shared" si="38"/>
        <v>#DIV/0!</v>
      </c>
      <c r="N112" t="e">
        <f t="shared" si="38"/>
        <v>#DIV/0!</v>
      </c>
      <c r="P112">
        <v>0</v>
      </c>
      <c r="Q112">
        <v>0</v>
      </c>
      <c r="R112">
        <v>0</v>
      </c>
      <c r="S112">
        <v>0</v>
      </c>
    </row>
    <row r="113" spans="2:19" x14ac:dyDescent="0.25">
      <c r="C113" t="s">
        <v>557</v>
      </c>
      <c r="D113">
        <f>COUNTIF(Olah_Split8020_full_angka!$O$2:$O$322,"1")</f>
        <v>0</v>
      </c>
      <c r="E113">
        <f>COUNTIFS(Olah_Split8020_full_angka!$O$2:$O$322,"1",Olah_Split8020_full_angka!$Q$2:$Q$322,"LowRisk")</f>
        <v>0</v>
      </c>
      <c r="F113">
        <f>COUNTIFS(Olah_Split8020_full_angka!$O$2:$O$322,"1",Olah_Split8020_full_angka!$Q$2:$Q$322,"MediumRisk")</f>
        <v>0</v>
      </c>
      <c r="G113">
        <f>COUNTIFS(Olah_Split8020_full_angka!$O$2:$O$322,"1",Olah_Split8020_full_angka!$Q$2:$Q$322,"HighRisk")</f>
        <v>0</v>
      </c>
      <c r="H113">
        <f>COUNTIFS(Olah_Split8020_full_angka!$O$2:$O$322,"1",Olah_Split8020_full_angka!$Q$2:$Q$322,"VeryHighRisk")</f>
        <v>0</v>
      </c>
      <c r="I113">
        <f t="shared" si="39"/>
        <v>0</v>
      </c>
      <c r="K113" t="e">
        <f t="shared" si="40"/>
        <v>#DIV/0!</v>
      </c>
      <c r="L113" t="e">
        <f t="shared" si="38"/>
        <v>#DIV/0!</v>
      </c>
      <c r="M113" t="e">
        <f t="shared" si="38"/>
        <v>#DIV/0!</v>
      </c>
      <c r="N113" t="e">
        <f t="shared" si="38"/>
        <v>#DIV/0!</v>
      </c>
      <c r="P113">
        <v>0</v>
      </c>
      <c r="Q113">
        <v>0</v>
      </c>
      <c r="R113">
        <v>0</v>
      </c>
      <c r="S113">
        <v>0</v>
      </c>
    </row>
    <row r="114" spans="2:19" x14ac:dyDescent="0.25">
      <c r="C114" t="s">
        <v>567</v>
      </c>
      <c r="D114">
        <f>COUNTIF(Olah_Split8020_full_angka!$O$2:$O$322,"0")</f>
        <v>0</v>
      </c>
      <c r="E114">
        <f>COUNTIFS(Olah_Split8020_full_angka!$O$2:$O$322,"0",Olah_Split8020_full_angka!$Q$2:$Q$322,"LowRisk")</f>
        <v>0</v>
      </c>
      <c r="F114">
        <f>COUNTIFS(Olah_Split8020_full_angka!$O$2:$O$322,"0",Olah_Split8020_full_angka!$Q$2:$Q$322,"MediumRisk")</f>
        <v>0</v>
      </c>
      <c r="G114">
        <f>COUNTIFS(Olah_Split8020_full_angka!$O$2:$O$322,"0",Olah_Split8020_full_angka!$Q$2:$Q$322,"HighRisk")</f>
        <v>0</v>
      </c>
      <c r="H114">
        <f>COUNTIFS(Olah_Split8020_full_angka!$O$2:$O$322,"0",Olah_Split8020_full_angka!$Q$2:$Q$322,"VeryHighRisk")</f>
        <v>0</v>
      </c>
      <c r="I114">
        <f t="shared" si="39"/>
        <v>0</v>
      </c>
      <c r="K114" t="e">
        <f t="shared" si="40"/>
        <v>#DIV/0!</v>
      </c>
      <c r="L114" t="e">
        <f t="shared" si="38"/>
        <v>#DIV/0!</v>
      </c>
      <c r="M114" t="e">
        <f t="shared" si="38"/>
        <v>#DIV/0!</v>
      </c>
      <c r="N114" t="e">
        <f t="shared" si="38"/>
        <v>#DIV/0!</v>
      </c>
      <c r="P114">
        <v>0</v>
      </c>
      <c r="Q114">
        <v>0</v>
      </c>
      <c r="R114">
        <v>0</v>
      </c>
      <c r="S114">
        <v>0</v>
      </c>
    </row>
    <row r="115" spans="2:19" x14ac:dyDescent="0.25">
      <c r="B115" t="s">
        <v>571</v>
      </c>
      <c r="J115">
        <f>($I$2-(((D116/$D$2)*I116)+((D117/$D$2)*I117)+((D118/$D$2)*I118)+((D119/$D$2)*I119)+((D120/$D$2)*I120)+((D121/$D$2)*I121)+((D122/$D$2)*I122)))</f>
        <v>0.55786077342214746</v>
      </c>
    </row>
    <row r="116" spans="2:19" x14ac:dyDescent="0.25">
      <c r="C116" t="s">
        <v>551</v>
      </c>
      <c r="D116">
        <f>COUNTIF(Olah_Split8020_full_angka!$P$2:$P$322,"4")</f>
        <v>14</v>
      </c>
      <c r="E116">
        <f>COUNTIFS(Olah_Split8020_full_angka!$P$2:$P$322,"4",Olah_Split8020_full_angka!$Q$2:$Q$322,"LowRisk")</f>
        <v>13</v>
      </c>
      <c r="F116">
        <f>COUNTIFS(Olah_Split8020_full_angka!$P$2:$P$322,"4",Olah_Split8020_full_angka!$Q$2:$Q$322,"MediumRisk")</f>
        <v>1</v>
      </c>
      <c r="G116">
        <f>COUNTIFS(Olah_Split8020_full_angka!$P$2:$P$322,"4",Olah_Split8020_full_angka!$Q$2:$Q$322,"HighRisk")</f>
        <v>0</v>
      </c>
      <c r="H116">
        <f>COUNTIFS(Olah_Split8020_full_angka!$P$2:$P$322,"4",Olah_Split8020_full_angka!$Q$2:$Q$322,"VeryHighRisk")</f>
        <v>0</v>
      </c>
      <c r="I116">
        <f>SUM(P116:S116)</f>
        <v>0.37123232664087563</v>
      </c>
      <c r="K116">
        <f>-(E116/$D116)*(LOG((E116/$D116),2))</f>
        <v>9.9278403636761062E-2</v>
      </c>
      <c r="L116">
        <f t="shared" ref="L116:N122" si="41">-(F116/$D116)*(LOG((F116/$D116),2))</f>
        <v>0.27195392300411458</v>
      </c>
      <c r="M116" t="e">
        <f t="shared" si="41"/>
        <v>#NUM!</v>
      </c>
      <c r="N116" t="e">
        <f>-(H116/$D116)*(LOG((H116/$D116),2))</f>
        <v>#NUM!</v>
      </c>
      <c r="P116">
        <v>9.9278403636761062E-2</v>
      </c>
      <c r="Q116">
        <v>0.27195392300411458</v>
      </c>
      <c r="R116">
        <v>0</v>
      </c>
      <c r="S116">
        <v>0</v>
      </c>
    </row>
    <row r="117" spans="2:19" x14ac:dyDescent="0.25">
      <c r="C117" t="s">
        <v>553</v>
      </c>
      <c r="D117">
        <f>COUNTIF(Olah_Split8020_full_angka!$P$2:$P$322,"3.5")</f>
        <v>13</v>
      </c>
      <c r="E117">
        <f>COUNTIFS(Olah_Split8020_full_angka!$P$2:$P$322,"3.5",Olah_Split8020_full_angka!$Q$2:$Q$322,"LowRisk")</f>
        <v>10</v>
      </c>
      <c r="F117">
        <f>COUNTIFS(Olah_Split8020_full_angka!$P$2:$P$322,"3.5",Olah_Split8020_full_angka!$Q$2:$Q$322,"MediumRisk")</f>
        <v>3</v>
      </c>
      <c r="G117">
        <f>COUNTIFS(Olah_Split8020_full_angka!$P$2:$P$322,"3.5",Olah_Split8020_full_angka!$Q$2:$Q$322,"HighRisk")</f>
        <v>0</v>
      </c>
      <c r="H117">
        <f>COUNTIFS(Olah_Split8020_full_angka!$P$2:$P$322,"3.5",Olah_Split8020_full_angka!$Q$2:$Q$322,"VeryHighRisk")</f>
        <v>0</v>
      </c>
      <c r="I117">
        <f t="shared" ref="I117:I122" si="42">SUM(P117:S117)</f>
        <v>0.77934983729208518</v>
      </c>
      <c r="K117">
        <f t="shared" ref="K117:K122" si="43">-(E117/$D117)*(LOG((E117/$D117),2))</f>
        <v>0.29116278711825372</v>
      </c>
      <c r="L117">
        <f t="shared" si="41"/>
        <v>0.48818705017383146</v>
      </c>
      <c r="M117" t="e">
        <f t="shared" si="41"/>
        <v>#NUM!</v>
      </c>
      <c r="N117" t="e">
        <f t="shared" si="41"/>
        <v>#NUM!</v>
      </c>
      <c r="P117">
        <v>0.29116278711825372</v>
      </c>
      <c r="Q117">
        <v>0.48818705017383146</v>
      </c>
      <c r="R117">
        <v>0</v>
      </c>
      <c r="S117">
        <v>0</v>
      </c>
    </row>
    <row r="118" spans="2:19" x14ac:dyDescent="0.25">
      <c r="C118" t="s">
        <v>552</v>
      </c>
      <c r="D118">
        <f>COUNTIF(Olah_Split8020_full_angka!$P$2:$P$322,"3")</f>
        <v>20</v>
      </c>
      <c r="E118">
        <f>COUNTIFS(Olah_Split8020_full_angka!$P$2:$P$322,"3",Olah_Split8020_full_angka!$Q$2:$Q$322,"LowRisk")</f>
        <v>12</v>
      </c>
      <c r="F118">
        <f>COUNTIFS(Olah_Split8020_full_angka!$P$2:$P$322,"3",Olah_Split8020_full_angka!$Q$2:$Q$322,"MediumRisk")</f>
        <v>7</v>
      </c>
      <c r="G118">
        <f>COUNTIFS(Olah_Split8020_full_angka!$P$2:$P$322,"3",Olah_Split8020_full_angka!$Q$2:$Q$322,"HighRisk")</f>
        <v>1</v>
      </c>
      <c r="H118">
        <f>COUNTIFS(Olah_Split8020_full_angka!$P$2:$P$322,"3",Olah_Split8020_full_angka!$Q$2:$Q$322,"VeryHighRisk")</f>
        <v>0</v>
      </c>
      <c r="I118">
        <f t="shared" si="42"/>
        <v>1.1883763717345073</v>
      </c>
      <c r="K118">
        <f t="shared" si="43"/>
        <v>0.44217935649972373</v>
      </c>
      <c r="L118">
        <f t="shared" si="41"/>
        <v>0.53010061049041546</v>
      </c>
      <c r="M118">
        <f>-(G118/$D118)*(LOG((G118/$D118),2))</f>
        <v>0.21609640474436814</v>
      </c>
      <c r="N118" t="e">
        <f>-(H118/$D118)*(LOG((H118/$D118),2))</f>
        <v>#NUM!</v>
      </c>
      <c r="P118">
        <v>0.44217935649972373</v>
      </c>
      <c r="Q118">
        <v>0.53010061049041546</v>
      </c>
      <c r="R118">
        <v>0.21609640474436814</v>
      </c>
      <c r="S118">
        <v>0</v>
      </c>
    </row>
    <row r="119" spans="2:19" x14ac:dyDescent="0.25">
      <c r="C119" t="s">
        <v>558</v>
      </c>
      <c r="D119">
        <f>COUNTIF(Olah_Split8020_full_angka!$P$2:$P$322,"2.5")</f>
        <v>30</v>
      </c>
      <c r="E119">
        <f>COUNTIFS(Olah_Split8020_full_angka!$P$2:$P$322,"2.5",Olah_Split8020_full_angka!$Q$2:$Q$322,"LowRisk")</f>
        <v>5</v>
      </c>
      <c r="F119">
        <f>COUNTIFS(Olah_Split8020_full_angka!$P$2:$P$322,"2.5",Olah_Split8020_full_angka!$Q$2:$Q$322,"MediumRisk")</f>
        <v>17</v>
      </c>
      <c r="G119">
        <f>COUNTIFS(Olah_Split8020_full_angka!$P$2:$P$322,"2.5",Olah_Split8020_full_angka!$Q$2:$Q$322,"HighRisk")</f>
        <v>8</v>
      </c>
      <c r="H119">
        <f>COUNTIFS(Olah_Split8020_full_angka!$P$2:$P$322,"2.5",Olah_Split8020_full_angka!$Q$2:$Q$322,"VeryHighRisk")</f>
        <v>0</v>
      </c>
      <c r="I119">
        <f t="shared" si="42"/>
        <v>1.4036736364187659</v>
      </c>
      <c r="K119">
        <f t="shared" si="43"/>
        <v>0.43082708345352599</v>
      </c>
      <c r="L119">
        <f t="shared" si="41"/>
        <v>0.46434239413630152</v>
      </c>
      <c r="M119">
        <f t="shared" si="41"/>
        <v>0.50850415882893829</v>
      </c>
      <c r="N119" t="e">
        <f t="shared" si="41"/>
        <v>#NUM!</v>
      </c>
      <c r="P119">
        <v>0.43082708345352599</v>
      </c>
      <c r="Q119">
        <v>0.46434239413630152</v>
      </c>
      <c r="R119">
        <v>0.50850415882893829</v>
      </c>
      <c r="S119">
        <v>0</v>
      </c>
    </row>
    <row r="120" spans="2:19" x14ac:dyDescent="0.25">
      <c r="C120" t="s">
        <v>555</v>
      </c>
      <c r="D120">
        <f>COUNTIF(Olah_Split8020_full_angka!$P$2:$P$322,"2")</f>
        <v>19</v>
      </c>
      <c r="E120">
        <f>COUNTIFS(Olah_Split8020_full_angka!$P$2:$P$322,"2",Olah_Split8020_full_angka!$Q$2:$Q$322,"LowRisk")</f>
        <v>2</v>
      </c>
      <c r="F120">
        <f>COUNTIFS(Olah_Split8020_full_angka!$P$2:$P$322,"2",Olah_Split8020_full_angka!$Q$2:$Q$322,"MediumRisk")</f>
        <v>7</v>
      </c>
      <c r="G120">
        <f>COUNTIFS(Olah_Split8020_full_angka!$P$2:$P$322,"2",Olah_Split8020_full_angka!$Q$2:$Q$322,"HighRisk")</f>
        <v>10</v>
      </c>
      <c r="H120">
        <f>COUNTIFS(Olah_Split8020_full_angka!$P$2:$P$322,"2",Olah_Split8020_full_angka!$Q$2:$Q$322,"VeryHighRisk")</f>
        <v>0</v>
      </c>
      <c r="I120">
        <f t="shared" si="42"/>
        <v>1.3599924922184881</v>
      </c>
      <c r="K120">
        <f t="shared" si="43"/>
        <v>0.34188710667827216</v>
      </c>
      <c r="L120">
        <f t="shared" si="41"/>
        <v>0.53073727051062469</v>
      </c>
      <c r="M120">
        <f t="shared" si="41"/>
        <v>0.48736811502959115</v>
      </c>
      <c r="N120" t="e">
        <f t="shared" si="41"/>
        <v>#NUM!</v>
      </c>
      <c r="P120">
        <v>0.34188710667827216</v>
      </c>
      <c r="Q120">
        <v>0.53073727051062469</v>
      </c>
      <c r="R120">
        <v>0.48736811502959115</v>
      </c>
      <c r="S120">
        <v>0</v>
      </c>
    </row>
    <row r="121" spans="2:19" x14ac:dyDescent="0.25">
      <c r="C121" t="s">
        <v>557</v>
      </c>
      <c r="D121">
        <f>COUNTIF(Olah_Split8020_full_angka!$P$2:$P$322,"1")</f>
        <v>29</v>
      </c>
      <c r="E121">
        <f>COUNTIFS(Olah_Split8020_full_angka!$P$2:$P$322,"1",Olah_Split8020_full_angka!$Q$2:$Q$322,"LowRisk")</f>
        <v>0</v>
      </c>
      <c r="F121">
        <f>COUNTIFS(Olah_Split8020_full_angka!$P$2:$P$322,"1",Olah_Split8020_full_angka!$Q$2:$Q$322,"MediumRisk")</f>
        <v>6</v>
      </c>
      <c r="G121">
        <f>COUNTIFS(Olah_Split8020_full_angka!$P$2:$P$322,"1",Olah_Split8020_full_angka!$Q$2:$Q$322,"HighRisk")</f>
        <v>23</v>
      </c>
      <c r="H121">
        <f>COUNTIFS(Olah_Split8020_full_angka!$P$2:$P$322,"1",Olah_Split8020_full_angka!$Q$2:$Q$322,"VeryHighRisk")</f>
        <v>0</v>
      </c>
      <c r="I121">
        <f t="shared" si="42"/>
        <v>0.7355085815538398</v>
      </c>
      <c r="K121" t="e">
        <f t="shared" si="43"/>
        <v>#NUM!</v>
      </c>
      <c r="L121">
        <f t="shared" si="41"/>
        <v>0.4702796884978791</v>
      </c>
      <c r="M121">
        <f t="shared" si="41"/>
        <v>0.26522889305596076</v>
      </c>
      <c r="N121" t="e">
        <f t="shared" si="41"/>
        <v>#NUM!</v>
      </c>
      <c r="P121">
        <v>0</v>
      </c>
      <c r="Q121">
        <v>0.4702796884978791</v>
      </c>
      <c r="R121">
        <v>0.26522889305596076</v>
      </c>
      <c r="S121">
        <v>0</v>
      </c>
    </row>
    <row r="122" spans="2:19" x14ac:dyDescent="0.25">
      <c r="C122" t="s">
        <v>567</v>
      </c>
      <c r="D122">
        <f>COUNTIF(Olah_Split8020_full_angka!$P$2:$P$322,"0")</f>
        <v>0</v>
      </c>
      <c r="E122">
        <f>COUNTIFS(Olah_Split8020_full_angka!$P$2:$P$322,"0",Olah_Split8020_full_angka!$Q$2:$Q$322,"LowRisk")</f>
        <v>0</v>
      </c>
      <c r="F122">
        <f>COUNTIFS(Olah_Split8020_full_angka!$P$2:$P$322,"0",Olah_Split8020_full_angka!$Q$2:$Q$322,"MediumRisk")</f>
        <v>0</v>
      </c>
      <c r="G122">
        <f>COUNTIFS(Olah_Split8020_full_angka!$P$2:$P$322,"0",Olah_Split8020_full_angka!$Q$2:$Q$322,"HighRisk")</f>
        <v>0</v>
      </c>
      <c r="H122">
        <f>COUNTIFS(Olah_Split8020_full_angka!$P$2:$P$322,"0",Olah_Split8020_full_angka!$Q$2:$Q$322,"VeryHighRisk")</f>
        <v>0</v>
      </c>
      <c r="I122">
        <f t="shared" si="42"/>
        <v>0</v>
      </c>
      <c r="K122" t="e">
        <f t="shared" si="43"/>
        <v>#DIV/0!</v>
      </c>
      <c r="L122" t="e">
        <f t="shared" si="41"/>
        <v>#DIV/0!</v>
      </c>
      <c r="M122" t="e">
        <f t="shared" si="41"/>
        <v>#DIV/0!</v>
      </c>
      <c r="N122" t="e">
        <f t="shared" si="41"/>
        <v>#DIV/0!</v>
      </c>
      <c r="P122">
        <v>0</v>
      </c>
      <c r="Q122">
        <v>0</v>
      </c>
      <c r="R122">
        <v>0</v>
      </c>
      <c r="S122">
        <v>0</v>
      </c>
    </row>
    <row r="123" spans="2:19" x14ac:dyDescent="0.25">
      <c r="B123" t="s">
        <v>570</v>
      </c>
      <c r="J123">
        <f>($I$2-(((D124/$D$2)*I124)+((D125/$D$2)*I125)+((D126/$D$2)*I126)+((D127/$D$2)*I127)+((D128/$D$2)*I128)+((D129/$D$2)*I129)+((D130/$D$2)*I130)))</f>
        <v>1.5848699190400284</v>
      </c>
    </row>
    <row r="124" spans="2:19" x14ac:dyDescent="0.25">
      <c r="C124" t="s">
        <v>551</v>
      </c>
      <c r="D124">
        <f>COUNTIF(Olah_Split8020_full_angka!$Q$2:$Q$322,"4")</f>
        <v>0</v>
      </c>
      <c r="E124">
        <f>COUNTIFS(Olah_Split8020_full_angka!$Q$2:$Q$322,"4",Olah_Split8020_full_angka!$Q$2:$Q$322,"LowRisk")</f>
        <v>0</v>
      </c>
      <c r="F124">
        <f>COUNTIFS(Olah_Split8020_full_angka!$Q$2:$Q$322,"4",Olah_Split8020_full_angka!$Q$2:$Q$322,"MediumRisk")</f>
        <v>0</v>
      </c>
      <c r="G124">
        <f>COUNTIFS(Olah_Split8020_full_angka!$Q$2:$Q$322,"4",Olah_Split8020_full_angka!$Q$2:$Q$322,"HighRisk")</f>
        <v>0</v>
      </c>
      <c r="H124">
        <f>COUNTIFS(Olah_Split8020_full_angka!$Q$2:$Q$322,"4",Olah_Split8020_full_angka!$Q$2:$Q$322,"VeryHighRisk")</f>
        <v>0</v>
      </c>
      <c r="I124">
        <f t="shared" ref="I124:I130" si="44">SUM(P124:S124)</f>
        <v>0</v>
      </c>
      <c r="K124" t="e">
        <f>-(E124/$D124)*(LOG((E124/$D124),2))</f>
        <v>#DIV/0!</v>
      </c>
      <c r="L124" t="e">
        <f t="shared" ref="L124:N130" si="45">-(F124/$D124)*(LOG((F124/$D124),2))</f>
        <v>#DIV/0!</v>
      </c>
      <c r="M124" t="e">
        <f t="shared" si="45"/>
        <v>#DIV/0!</v>
      </c>
      <c r="N124" t="e">
        <f t="shared" si="45"/>
        <v>#DIV/0!</v>
      </c>
      <c r="P124">
        <v>0</v>
      </c>
      <c r="Q124">
        <v>0</v>
      </c>
      <c r="R124">
        <v>0</v>
      </c>
      <c r="S124">
        <v>0</v>
      </c>
    </row>
    <row r="125" spans="2:19" x14ac:dyDescent="0.25">
      <c r="C125" t="s">
        <v>553</v>
      </c>
      <c r="D125">
        <f>COUNTIF(Olah_Split8020_full_angka!$Q$2:$Q$322,"3.5")</f>
        <v>0</v>
      </c>
      <c r="E125">
        <f>COUNTIFS(Olah_Split8020_full_angka!$Q$2:$Q$322,"3.5",Olah_Split8020_full_angka!$Q$2:$Q$322,"LowRisk")</f>
        <v>0</v>
      </c>
      <c r="F125">
        <f>COUNTIFS(Olah_Split8020_full_angka!$Q$2:$Q$322,"3.5",Olah_Split8020_full_angka!$Q$2:$Q$322,"MediumRisk")</f>
        <v>0</v>
      </c>
      <c r="G125">
        <f>COUNTIFS(Olah_Split8020_full_angka!$Q$2:$Q$322,"3.5",Olah_Split8020_full_angka!$Q$2:$Q$322,"HighRisk")</f>
        <v>0</v>
      </c>
      <c r="H125">
        <f>COUNTIFS(Olah_Split8020_full_angka!$Q$2:$Q$322,"3.5",Olah_Split8020_full_angka!$Q$2:$Q$322,"VeryHighRisk")</f>
        <v>0</v>
      </c>
      <c r="I125">
        <f t="shared" si="44"/>
        <v>0</v>
      </c>
      <c r="K125" t="e">
        <f t="shared" ref="K125:K130" si="46">-(E125/$D125)*(LOG((E125/$D125),2))</f>
        <v>#DIV/0!</v>
      </c>
      <c r="L125" t="e">
        <f t="shared" si="45"/>
        <v>#DIV/0!</v>
      </c>
      <c r="M125" t="e">
        <f t="shared" si="45"/>
        <v>#DIV/0!</v>
      </c>
      <c r="N125" t="e">
        <f t="shared" si="45"/>
        <v>#DIV/0!</v>
      </c>
      <c r="P125">
        <v>0</v>
      </c>
      <c r="Q125">
        <v>0</v>
      </c>
      <c r="R125">
        <v>0</v>
      </c>
      <c r="S125">
        <v>0</v>
      </c>
    </row>
    <row r="126" spans="2:19" x14ac:dyDescent="0.25">
      <c r="C126" t="s">
        <v>552</v>
      </c>
      <c r="D126">
        <f>COUNTIF(Olah_Split8020_full_angka!$Q$2:$Q$322,"3")</f>
        <v>0</v>
      </c>
      <c r="E126">
        <f>COUNTIFS(Olah_Split8020_full_angka!$Q$2:$Q$322,"3",Olah_Split8020_full_angka!$Q$2:$Q$322,"LowRisk")</f>
        <v>0</v>
      </c>
      <c r="F126">
        <f>COUNTIFS(Olah_Split8020_full_angka!$Q$2:$Q$322,"3",Olah_Split8020_full_angka!$Q$2:$Q$322,"MediumRisk")</f>
        <v>0</v>
      </c>
      <c r="G126">
        <f>COUNTIFS(Olah_Split8020_full_angka!$Q$2:$Q$322,"3",Olah_Split8020_full_angka!$Q$2:$Q$322,"HighRisk")</f>
        <v>0</v>
      </c>
      <c r="H126">
        <f>COUNTIFS(Olah_Split8020_full_angka!$Q$2:$Q$322,"3",Olah_Split8020_full_angka!$Q$2:$Q$322,"VeryHighRisk")</f>
        <v>0</v>
      </c>
      <c r="I126">
        <f t="shared" si="44"/>
        <v>0</v>
      </c>
      <c r="K126" t="e">
        <f t="shared" si="46"/>
        <v>#DIV/0!</v>
      </c>
      <c r="L126" t="e">
        <f t="shared" si="45"/>
        <v>#DIV/0!</v>
      </c>
      <c r="M126" t="e">
        <f>-(G126/$D126)*(LOG((G126/$D126),2))</f>
        <v>#DIV/0!</v>
      </c>
      <c r="N126" t="e">
        <f>-(H126/$D126)*(LOG((H126/$D126),2))</f>
        <v>#DIV/0!</v>
      </c>
      <c r="P126">
        <v>0</v>
      </c>
      <c r="Q126">
        <v>0</v>
      </c>
      <c r="R126">
        <v>0</v>
      </c>
      <c r="S126">
        <v>0</v>
      </c>
    </row>
    <row r="127" spans="2:19" x14ac:dyDescent="0.25">
      <c r="C127" t="s">
        <v>558</v>
      </c>
      <c r="D127">
        <f>COUNTIF(Olah_Split8020_full_angka!$Q$2:$Q$322,"2.5")</f>
        <v>0</v>
      </c>
      <c r="E127">
        <f>COUNTIFS(Olah_Split8020_full_angka!$Q$2:$Q$322,"2.5",Olah_Split8020_full_angka!$Q$2:$Q$322,"LowRisk")</f>
        <v>0</v>
      </c>
      <c r="F127">
        <f>COUNTIFS(Olah_Split8020_full_angka!$Q$2:$Q$322,"2.5",Olah_Split8020_full_angka!$Q$2:$Q$322,"MediumRisk")</f>
        <v>0</v>
      </c>
      <c r="G127">
        <f>COUNTIFS(Olah_Split8020_full_angka!$Q$2:$Q$322,"2.5",Olah_Split8020_full_angka!$Q$2:$Q$322,"HighRisk")</f>
        <v>0</v>
      </c>
      <c r="H127">
        <f>COUNTIFS(Olah_Split8020_full_angka!$Q$2:$Q$322,"2.5",Olah_Split8020_full_angka!$Q$2:$Q$322,"VeryHighRisk")</f>
        <v>0</v>
      </c>
      <c r="I127">
        <f t="shared" si="44"/>
        <v>0</v>
      </c>
      <c r="K127" t="e">
        <f>-(E127/$D127)*(LOG((E127/$D127),2))</f>
        <v>#DIV/0!</v>
      </c>
      <c r="L127" t="e">
        <f t="shared" si="45"/>
        <v>#DIV/0!</v>
      </c>
      <c r="M127" t="e">
        <f t="shared" si="45"/>
        <v>#DIV/0!</v>
      </c>
      <c r="N127" t="e">
        <f t="shared" si="45"/>
        <v>#DIV/0!</v>
      </c>
      <c r="P127">
        <v>0</v>
      </c>
      <c r="Q127">
        <v>0</v>
      </c>
      <c r="R127">
        <v>0</v>
      </c>
      <c r="S127">
        <v>0</v>
      </c>
    </row>
    <row r="128" spans="2:19" x14ac:dyDescent="0.25">
      <c r="C128" t="s">
        <v>555</v>
      </c>
      <c r="D128">
        <f>COUNTIF(Olah_Split8020_full_angka!$Q$2:$Q$322,"2")</f>
        <v>0</v>
      </c>
      <c r="E128">
        <f>COUNTIFS(Olah_Split8020_full_angka!$Q$2:$Q$322,"2",Olah_Split8020_full_angka!$Q$2:$Q$322,"LowRisk")</f>
        <v>0</v>
      </c>
      <c r="F128">
        <f>COUNTIFS(Olah_Split8020_full_angka!$Q$2:$Q$322,"2",Olah_Split8020_full_angka!$Q$2:$Q$322,"MediumRisk")</f>
        <v>0</v>
      </c>
      <c r="G128">
        <f>COUNTIFS(Olah_Split8020_full_angka!$Q$2:$Q$322,"2",Olah_Split8020_full_angka!$Q$2:$Q$322,"HighRisk")</f>
        <v>0</v>
      </c>
      <c r="H128">
        <f>COUNTIFS(Olah_Split8020_full_angka!$Q$2:$Q$322,"2",Olah_Split8020_full_angka!$Q$2:$Q$322,"VeryHighRisk")</f>
        <v>0</v>
      </c>
      <c r="I128">
        <f t="shared" si="44"/>
        <v>0</v>
      </c>
      <c r="K128" t="e">
        <f t="shared" si="46"/>
        <v>#DIV/0!</v>
      </c>
      <c r="L128" t="e">
        <f t="shared" si="45"/>
        <v>#DIV/0!</v>
      </c>
      <c r="M128" t="e">
        <f t="shared" si="45"/>
        <v>#DIV/0!</v>
      </c>
      <c r="N128" t="e">
        <f t="shared" si="45"/>
        <v>#DIV/0!</v>
      </c>
      <c r="P128">
        <v>0</v>
      </c>
      <c r="Q128">
        <v>0</v>
      </c>
      <c r="R128">
        <v>0</v>
      </c>
      <c r="S128">
        <v>0</v>
      </c>
    </row>
    <row r="129" spans="3:19" x14ac:dyDescent="0.25">
      <c r="C129" t="s">
        <v>557</v>
      </c>
      <c r="D129">
        <f>COUNTIF(Olah_Split8020_full_angka!$Q$2:$Q$322,"1")</f>
        <v>0</v>
      </c>
      <c r="E129">
        <f>COUNTIFS(Olah_Split8020_full_angka!$Q$2:$Q$322,"1",Olah_Split8020_full_angka!$Q$2:$Q$322,"LowRisk")</f>
        <v>0</v>
      </c>
      <c r="F129">
        <f>COUNTIFS(Olah_Split8020_full_angka!$Q$2:$Q$322,"1",Olah_Split8020_full_angka!$Q$2:$Q$322,"MediumRisk")</f>
        <v>0</v>
      </c>
      <c r="G129">
        <f>COUNTIFS(Olah_Split8020_full_angka!$Q$2:$Q$322,"1",Olah_Split8020_full_angka!$Q$2:$Q$322,"HighRisk")</f>
        <v>0</v>
      </c>
      <c r="H129">
        <f>COUNTIFS(Olah_Split8020_full_angka!$Q$2:$Q$322,"1",Olah_Split8020_full_angka!$Q$2:$Q$322,"VeryHighRisk")</f>
        <v>0</v>
      </c>
      <c r="I129">
        <f t="shared" si="44"/>
        <v>0</v>
      </c>
      <c r="K129" t="e">
        <f>-(E129/$D129)*(LOG((E129/$D129),2))</f>
        <v>#DIV/0!</v>
      </c>
      <c r="L129" t="e">
        <f>-(F129/$D129)*(LOG((F129/$D129),2))</f>
        <v>#DIV/0!</v>
      </c>
      <c r="M129" t="e">
        <f t="shared" si="45"/>
        <v>#DIV/0!</v>
      </c>
      <c r="N129" t="e">
        <f t="shared" si="45"/>
        <v>#DIV/0!</v>
      </c>
      <c r="P129">
        <v>0</v>
      </c>
      <c r="Q129">
        <v>0</v>
      </c>
      <c r="R129">
        <v>0</v>
      </c>
      <c r="S129">
        <v>0</v>
      </c>
    </row>
    <row r="130" spans="3:19" x14ac:dyDescent="0.25">
      <c r="D130">
        <f>COUNTIF(Olah_Split8020_full_angka!$Q$2:$Q$322,"0")</f>
        <v>0</v>
      </c>
      <c r="E130">
        <f>COUNTIFS(Olah_Split8020_full_angka!$Q$2:$Q$322,"0",Olah_Split8020_full_angka!$Q$2:$Q$322,"LowRisk")</f>
        <v>0</v>
      </c>
      <c r="F130">
        <f>COUNTIFS(Olah_Split8020_full_angka!$Q$2:$Q$322,"0",Olah_Split8020_full_angka!$Q$2:$Q$322,"MediumRisk")</f>
        <v>0</v>
      </c>
      <c r="G130">
        <f>COUNTIFS(Olah_Split8020_full_angka!$Q$2:$Q$322,"0",Olah_Split8020_full_angka!$Q$2:$Q$322,"HighRisk")</f>
        <v>0</v>
      </c>
      <c r="H130">
        <f>COUNTIFS(Olah_Split8020_full_angka!$Q$2:$Q$322,"0",Olah_Split8020_full_angka!$Q$2:$Q$322,"VeryHighRisk")</f>
        <v>0</v>
      </c>
      <c r="I130">
        <f t="shared" si="44"/>
        <v>0</v>
      </c>
      <c r="K130" t="e">
        <f t="shared" si="46"/>
        <v>#DIV/0!</v>
      </c>
      <c r="L130" t="e">
        <f t="shared" si="45"/>
        <v>#DIV/0!</v>
      </c>
      <c r="M130" t="e">
        <f t="shared" si="45"/>
        <v>#DIV/0!</v>
      </c>
      <c r="N130" t="e">
        <f t="shared" si="45"/>
        <v>#DIV/0!</v>
      </c>
      <c r="P130">
        <v>0</v>
      </c>
      <c r="Q130">
        <v>0</v>
      </c>
      <c r="R130">
        <v>0</v>
      </c>
      <c r="S130">
        <v>0</v>
      </c>
    </row>
    <row r="132" spans="3:19" x14ac:dyDescent="0.25">
      <c r="J132">
        <f>MAX(J2:J130)</f>
        <v>1.5848699190400284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2"/>
  <sheetViews>
    <sheetView workbookViewId="0">
      <selection activeCell="D4" sqref="D4"/>
    </sheetView>
  </sheetViews>
  <sheetFormatPr defaultRowHeight="15" x14ac:dyDescent="0.25"/>
  <sheetData>
    <row r="1" spans="1:29" x14ac:dyDescent="0.25">
      <c r="A1" t="s">
        <v>692</v>
      </c>
      <c r="D1" t="s">
        <v>693</v>
      </c>
      <c r="E1" t="s">
        <v>694</v>
      </c>
      <c r="F1" t="s">
        <v>695</v>
      </c>
      <c r="G1" t="s">
        <v>696</v>
      </c>
      <c r="H1" t="s">
        <v>697</v>
      </c>
      <c r="I1" t="s">
        <v>698</v>
      </c>
      <c r="J1" t="s">
        <v>702</v>
      </c>
      <c r="W1" t="s">
        <v>693</v>
      </c>
      <c r="X1" t="s">
        <v>694</v>
      </c>
      <c r="Y1" t="s">
        <v>695</v>
      </c>
      <c r="Z1" t="s">
        <v>696</v>
      </c>
      <c r="AA1" t="s">
        <v>697</v>
      </c>
      <c r="AB1" t="s">
        <v>698</v>
      </c>
      <c r="AC1" t="s">
        <v>702</v>
      </c>
    </row>
    <row r="2" spans="1:29" x14ac:dyDescent="0.25">
      <c r="A2">
        <v>1</v>
      </c>
      <c r="B2" t="s">
        <v>699</v>
      </c>
      <c r="D2">
        <v>62</v>
      </c>
      <c r="E2">
        <f>COUNTIF('DM_OLAH_SM1&amp;2_CLSTK2_NONSKS'!$R$2:$R$63,"LowRisk")</f>
        <v>12</v>
      </c>
      <c r="F2">
        <f>COUNTIF('DM_OLAH_SM1&amp;2_CLSTK2_NONSKS'!$R$2:$R$63,"MediumRisk")</f>
        <v>30</v>
      </c>
      <c r="G2">
        <f>COUNTIF('DM_OLAH_SM1&amp;2_CLSTK2_NONSKS'!$R$2:$R$63,"HighRisk")</f>
        <v>14</v>
      </c>
      <c r="H2">
        <f>COUNTIF('DM_OLAH_SM1&amp;2_CLSTK2_NONSKS'!$R$2:$R$63,"VeryHighRisk")</f>
        <v>6</v>
      </c>
      <c r="I2">
        <f>SUM(-(E2/D2)*(LOG((E2/D2),2)),-(F2/D2)*(LOG((F2/D2),2)),-(G2/D2)*(LOG((G2/D2),2)),-(H2/D2)*(LOG((H2/D2),2)))</f>
        <v>1.7761477331281199</v>
      </c>
    </row>
    <row r="3" spans="1:29" x14ac:dyDescent="0.25">
      <c r="B3" t="s">
        <v>550</v>
      </c>
      <c r="J3">
        <f>($I$2-(((D4/$D$2)*I4)+((D5/$D$2)*I5)+((D6/$D$2)*I6)+((D7/$D$2)*I7)+((D8/$D$2)*I8)+((D9/$D$2)*I9)+((D10/$D$2)*I10)))</f>
        <v>0</v>
      </c>
    </row>
    <row r="4" spans="1:29" x14ac:dyDescent="0.25">
      <c r="B4" t="s">
        <v>700</v>
      </c>
      <c r="C4" t="s">
        <v>551</v>
      </c>
      <c r="D4">
        <f>COUNTIF('DM_OLAH_SM1&amp;2_CLSTK2_NONSKS'!$B$2:$B$63,"4")</f>
        <v>62</v>
      </c>
      <c r="E4">
        <f>COUNTIFS('DM_OLAH_SM1&amp;2_CLSTK2_NONSKS'!$B$2:$B$63,"4",'DM_OLAH_SM1&amp;2_CLSTK2_NONSKS'!$R$2:$R$63,"LowRisk")</f>
        <v>12</v>
      </c>
      <c r="F4">
        <f>COUNTIFS('DM_OLAH_SM1&amp;2_CLSTK2_NONSKS'!$B$2:$B$63,"4",'DM_OLAH_SM1&amp;2_CLSTK2_NONSKS'!$R$2:$R$63,"MediumRisk")</f>
        <v>30</v>
      </c>
      <c r="G4">
        <f>COUNTIFS('DM_OLAH_SM1&amp;2_CLSTK2_NONSKS'!$B$2:$B$63,"4",'DM_OLAH_SM1&amp;2_CLSTK2_NONSKS'!$R$2:$R$63,"HighRisk")</f>
        <v>14</v>
      </c>
      <c r="H4">
        <f>COUNTIFS('DM_OLAH_SM1&amp;2_CLSTK2_NONSKS'!$B$2:$B$63,"4",'DM_OLAH_SM1&amp;2_CLSTK2_NONSKS'!$R$2:$R$63,"VeryHighRisk")</f>
        <v>6</v>
      </c>
      <c r="I4">
        <f>SUM(P4:S4)</f>
        <v>1.7761477331281199</v>
      </c>
      <c r="K4">
        <f>-(E4/$D4)*(LOG((E4/$D4),2))</f>
        <v>0.45856138251594564</v>
      </c>
      <c r="L4">
        <f t="shared" ref="L4:N10" si="0">-(F4/$D4)*(LOG((F4/$D4),2))</f>
        <v>0.50676082973146286</v>
      </c>
      <c r="M4">
        <f t="shared" si="0"/>
        <v>0.48477063607435156</v>
      </c>
      <c r="N4">
        <f t="shared" si="0"/>
        <v>0.32605488480635991</v>
      </c>
      <c r="P4">
        <v>0.45856138251594564</v>
      </c>
      <c r="Q4">
        <v>0.50676082973146286</v>
      </c>
      <c r="R4">
        <v>0.48477063607435156</v>
      </c>
      <c r="S4">
        <v>0.32605488480635991</v>
      </c>
    </row>
    <row r="5" spans="1:29" x14ac:dyDescent="0.25">
      <c r="C5" t="s">
        <v>553</v>
      </c>
      <c r="D5">
        <f>COUNTIF('DM_OLAH_SM1&amp;2_CLSTK2_NONSKS'!$B$2:$B$63,"3.5")</f>
        <v>0</v>
      </c>
      <c r="E5">
        <f>COUNTIFS('DM_OLAH_SM1&amp;2_CLSTK2_NONSKS'!$B$2:$B$63,"3.5",'DM_OLAH_SM1&amp;2_CLSTK2_NONSKS'!$R$2:$R$63,"LowRisk")</f>
        <v>0</v>
      </c>
      <c r="F5">
        <f>COUNTIFS('DM_OLAH_SM1&amp;2_CLSTK2_NONSKS'!$B$2:$B$63,"3.5",'DM_OLAH_SM1&amp;2_CLSTK2_NONSKS'!$R$2:$R$63,"MediumRisk")</f>
        <v>0</v>
      </c>
      <c r="G5">
        <f>COUNTIFS('DM_OLAH_SM1&amp;2_CLSTK2_NONSKS'!$B$2:$B$63,"3.5",'DM_OLAH_SM1&amp;2_CLSTK2_NONSKS'!$R$2:$R$63,"HighRisk")</f>
        <v>0</v>
      </c>
      <c r="H5">
        <f>COUNTIFS('DM_OLAH_SM1&amp;2_CLSTK2_NONSKS'!$B$2:$B$63,"3.5",'DM_OLAH_SM1&amp;2_CLSTK2_NONSKS'!$R$2:$R$63,"VeryHighRisk")</f>
        <v>0</v>
      </c>
      <c r="I5">
        <f t="shared" ref="I5:I10" si="1">SUM(P5:S5)</f>
        <v>0</v>
      </c>
      <c r="K5" t="e">
        <f t="shared" ref="K5:K10" si="2">-(E5/$D5)*(LOG((E5/$D5),2))</f>
        <v>#DIV/0!</v>
      </c>
      <c r="L5" t="e">
        <f t="shared" si="0"/>
        <v>#DIV/0!</v>
      </c>
      <c r="M5" t="e">
        <f t="shared" si="0"/>
        <v>#DIV/0!</v>
      </c>
      <c r="N5" t="e">
        <f t="shared" si="0"/>
        <v>#DIV/0!</v>
      </c>
      <c r="P5">
        <v>0</v>
      </c>
      <c r="Q5">
        <v>0</v>
      </c>
      <c r="R5">
        <v>0</v>
      </c>
      <c r="S5">
        <v>0</v>
      </c>
    </row>
    <row r="6" spans="1:29" x14ac:dyDescent="0.25">
      <c r="C6" t="s">
        <v>552</v>
      </c>
      <c r="D6">
        <f>COUNTIF('DM_OLAH_SM1&amp;2_CLSTK2_NONSKS'!$B$2:$B$63,"3")</f>
        <v>0</v>
      </c>
      <c r="E6">
        <f>COUNTIFS('DM_OLAH_SM1&amp;2_CLSTK2_NONSKS'!$B$2:$B$63,"3",'DM_OLAH_SM1&amp;2_CLSTK2_NONSKS'!$R$2:$R$63,"LowRisk")</f>
        <v>0</v>
      </c>
      <c r="F6">
        <f>COUNTIFS('DM_OLAH_SM1&amp;2_CLSTK2_NONSKS'!$B$2:$B$63,"3",'DM_OLAH_SM1&amp;2_CLSTK2_NONSKS'!$R$2:$R$63,"MediumRisk")</f>
        <v>0</v>
      </c>
      <c r="G6">
        <f>COUNTIFS('DM_OLAH_SM1&amp;2_CLSTK2_NONSKS'!$B$2:$B$63,"3",'DM_OLAH_SM1&amp;2_CLSTK2_NONSKS'!$R$2:$R$63,"HighRisk")</f>
        <v>0</v>
      </c>
      <c r="H6">
        <f>COUNTIFS('DM_OLAH_SM1&amp;2_CLSTK2_NONSKS'!$B$2:$B$63,"3",'DM_OLAH_SM1&amp;2_CLSTK2_NONSKS'!$R$2:$R$63,"VeryHighRisk")</f>
        <v>0</v>
      </c>
      <c r="I6">
        <f t="shared" si="1"/>
        <v>0</v>
      </c>
      <c r="K6" t="e">
        <f t="shared" si="2"/>
        <v>#DIV/0!</v>
      </c>
      <c r="L6" t="e">
        <f t="shared" si="0"/>
        <v>#DIV/0!</v>
      </c>
      <c r="M6" t="e">
        <f>-(G6/$D6)*(LOG((G6/$D6),2))</f>
        <v>#DIV/0!</v>
      </c>
      <c r="N6" t="e">
        <f>-(H6/$D6)*(LOG((H6/$D6),2))</f>
        <v>#DIV/0!</v>
      </c>
      <c r="P6">
        <v>0</v>
      </c>
      <c r="Q6">
        <v>0</v>
      </c>
      <c r="R6">
        <v>0</v>
      </c>
      <c r="S6">
        <v>0</v>
      </c>
    </row>
    <row r="7" spans="1:29" x14ac:dyDescent="0.25">
      <c r="C7" t="s">
        <v>558</v>
      </c>
      <c r="D7">
        <f>COUNTIF('DM_OLAH_SM1&amp;2_CLSTK2_NONSKS'!$B$2:$B$63,"2.5")</f>
        <v>0</v>
      </c>
      <c r="E7">
        <f>COUNTIFS('DM_OLAH_SM1&amp;2_CLSTK2_NONSKS'!$B$2:$B$63,"2.5",'DM_OLAH_SM1&amp;2_CLSTK2_NONSKS'!$R$2:$R$63,"LowRisk")</f>
        <v>0</v>
      </c>
      <c r="F7">
        <f>COUNTIFS('DM_OLAH_SM1&amp;2_CLSTK2_NONSKS'!$B$2:$B$63,"2.5",'DM_OLAH_SM1&amp;2_CLSTK2_NONSKS'!$R$2:$R$63,"MediumRisk")</f>
        <v>0</v>
      </c>
      <c r="G7">
        <f>COUNTIFS('DM_OLAH_SM1&amp;2_CLSTK2_NONSKS'!$B$2:$B$63,"2.5",'DM_OLAH_SM1&amp;2_CLSTK2_NONSKS'!$R$2:$R$63,"HighRisk")</f>
        <v>0</v>
      </c>
      <c r="H7">
        <f>COUNTIFS('DM_OLAH_SM1&amp;2_CLSTK2_NONSKS'!$B$2:$B$63,"2.5",'DM_OLAH_SM1&amp;2_CLSTK2_NONSKS'!$R$2:$R$63,"VeryHighRisk")</f>
        <v>0</v>
      </c>
      <c r="I7">
        <f t="shared" si="1"/>
        <v>0</v>
      </c>
      <c r="K7" t="e">
        <f t="shared" si="2"/>
        <v>#DIV/0!</v>
      </c>
      <c r="L7" t="e">
        <f t="shared" si="0"/>
        <v>#DIV/0!</v>
      </c>
      <c r="M7" t="e">
        <f t="shared" si="0"/>
        <v>#DIV/0!</v>
      </c>
      <c r="N7" t="e">
        <f t="shared" si="0"/>
        <v>#DIV/0!</v>
      </c>
      <c r="P7">
        <v>0</v>
      </c>
      <c r="Q7">
        <v>0</v>
      </c>
      <c r="R7">
        <v>0</v>
      </c>
      <c r="S7">
        <v>0</v>
      </c>
    </row>
    <row r="8" spans="1:29" x14ac:dyDescent="0.25">
      <c r="C8" t="s">
        <v>555</v>
      </c>
      <c r="D8">
        <f>COUNTIF('DM_OLAH_SM1&amp;2_CLSTK2_NONSKS'!$B$2:$B$63,"2")</f>
        <v>0</v>
      </c>
      <c r="E8">
        <f>COUNTIFS('DM_OLAH_SM1&amp;2_CLSTK2_NONSKS'!$B$2:$B$63,"2",'DM_OLAH_SM1&amp;2_CLSTK2_NONSKS'!$R$2:$R$63,"LowRisk")</f>
        <v>0</v>
      </c>
      <c r="F8">
        <f>COUNTIFS('DM_OLAH_SM1&amp;2_CLSTK2_NONSKS'!$B$2:$B$63,"2",'DM_OLAH_SM1&amp;2_CLSTK2_NONSKS'!$R$2:$R$63,"MediumRisk")</f>
        <v>0</v>
      </c>
      <c r="G8">
        <f>COUNTIFS('DM_OLAH_SM1&amp;2_CLSTK2_NONSKS'!$B$2:$B$63,"2",'DM_OLAH_SM1&amp;2_CLSTK2_NONSKS'!$R$2:$R$63,"MediumRisk")</f>
        <v>0</v>
      </c>
      <c r="H8">
        <f>COUNTIFS('DM_OLAH_SM1&amp;2_CLSTK2_NONSKS'!$B$2:$B$63,"2",'DM_OLAH_SM1&amp;2_CLSTK2_NONSKS'!$R$2:$R$63,"VeryHighRisk")</f>
        <v>0</v>
      </c>
      <c r="I8">
        <f t="shared" si="1"/>
        <v>0</v>
      </c>
      <c r="K8" t="e">
        <f t="shared" si="2"/>
        <v>#DIV/0!</v>
      </c>
      <c r="L8" t="e">
        <f t="shared" si="0"/>
        <v>#DIV/0!</v>
      </c>
      <c r="M8" t="e">
        <f t="shared" si="0"/>
        <v>#DIV/0!</v>
      </c>
      <c r="N8" t="e">
        <f t="shared" si="0"/>
        <v>#DIV/0!</v>
      </c>
      <c r="P8">
        <v>0</v>
      </c>
      <c r="Q8">
        <v>0</v>
      </c>
      <c r="R8">
        <v>0</v>
      </c>
      <c r="S8">
        <v>0</v>
      </c>
    </row>
    <row r="9" spans="1:29" x14ac:dyDescent="0.25">
      <c r="C9" t="s">
        <v>557</v>
      </c>
      <c r="D9">
        <f>COUNTIF('DM_OLAH_SM1&amp;2_CLSTK2_NONSKS'!$B$2:$B$63,"1")</f>
        <v>0</v>
      </c>
      <c r="E9">
        <f>COUNTIFS('DM_OLAH_SM1&amp;2_CLSTK2_NONSKS'!$B$2:$B$63,"1",'DM_OLAH_SM1&amp;2_CLSTK2_NONSKS'!$R$2:$R$63,"LowRisk")</f>
        <v>0</v>
      </c>
      <c r="F9">
        <f>COUNTIFS('DM_OLAH_SM1&amp;2_CLSTK2_NONSKS'!$B$2:$B$63,"1",'DM_OLAH_SM1&amp;2_CLSTK2_NONSKS'!$R$2:$R$63,"MediumRisk")</f>
        <v>0</v>
      </c>
      <c r="G9">
        <f>COUNTIFS('DM_OLAH_SM1&amp;2_CLSTK2_NONSKS'!$B$2:$B$63,"1",'DM_OLAH_SM1&amp;2_CLSTK2_NONSKS'!$R$2:$R$63,"HighRisk")</f>
        <v>0</v>
      </c>
      <c r="H9">
        <f>COUNTIFS('DM_OLAH_SM1&amp;2_CLSTK2_NONSKS'!$B$2:$B$63,"1",'DM_OLAH_SM1&amp;2_CLSTK2_NONSKS'!$R$2:$R$63,"VeryHighRisk")</f>
        <v>0</v>
      </c>
      <c r="I9">
        <f t="shared" si="1"/>
        <v>0</v>
      </c>
      <c r="K9" t="e">
        <f t="shared" si="2"/>
        <v>#DIV/0!</v>
      </c>
      <c r="L9" t="e">
        <f t="shared" si="0"/>
        <v>#DIV/0!</v>
      </c>
      <c r="M9" t="e">
        <f t="shared" si="0"/>
        <v>#DIV/0!</v>
      </c>
      <c r="N9" t="e">
        <f t="shared" si="0"/>
        <v>#DIV/0!</v>
      </c>
      <c r="P9">
        <v>0</v>
      </c>
      <c r="Q9">
        <v>0</v>
      </c>
      <c r="R9">
        <v>0</v>
      </c>
      <c r="S9">
        <v>0</v>
      </c>
    </row>
    <row r="10" spans="1:29" x14ac:dyDescent="0.25">
      <c r="C10" t="s">
        <v>567</v>
      </c>
      <c r="D10">
        <f>COUNTIF('DM_OLAH_SM1&amp;2_CLSTK2_NONSKS'!$B$2:$B$63,"0")</f>
        <v>0</v>
      </c>
      <c r="E10">
        <f>COUNTIFS('DM_OLAH_SM1&amp;2_CLSTK2_NONSKS'!$B$2:$B$63,"0",'DM_OLAH_SM1&amp;2_CLSTK2_NONSKS'!$R$2:$R$63,"LowRisk")</f>
        <v>0</v>
      </c>
      <c r="F10">
        <f>COUNTIFS('DM_OLAH_SM1&amp;2_CLSTK2_NONSKS'!$B$2:$B$63,"0",'DM_OLAH_SM1&amp;2_CLSTK2_NONSKS'!$R$2:$R$63,"MediumRisk")</f>
        <v>0</v>
      </c>
      <c r="G10">
        <f>COUNTIFS('DM_OLAH_SM1&amp;2_CLSTK2_NONSKS'!$B$2:$B$63,"0",'DM_OLAH_SM1&amp;2_CLSTK2_NONSKS'!$R$2:$R$63,"HighRisk")</f>
        <v>0</v>
      </c>
      <c r="H10">
        <f>COUNTIFS('DM_OLAH_SM1&amp;2_CLSTK2_NONSKS'!$B$2:$B$63,"0",'DM_OLAH_SM1&amp;2_CLSTK2_NONSKS'!$R$2:$R$63,"VeryHighRisk")</f>
        <v>0</v>
      </c>
      <c r="I10">
        <f t="shared" si="1"/>
        <v>0</v>
      </c>
      <c r="K10" t="e">
        <f t="shared" si="2"/>
        <v>#DIV/0!</v>
      </c>
      <c r="L10" t="e">
        <f t="shared" si="0"/>
        <v>#DIV/0!</v>
      </c>
      <c r="M10" t="e">
        <f t="shared" si="0"/>
        <v>#DIV/0!</v>
      </c>
      <c r="N10" t="e">
        <f t="shared" si="0"/>
        <v>#DIV/0!</v>
      </c>
      <c r="P10">
        <v>0</v>
      </c>
      <c r="Q10">
        <v>0</v>
      </c>
      <c r="R10">
        <v>0</v>
      </c>
      <c r="S10">
        <v>0</v>
      </c>
    </row>
    <row r="11" spans="1:29" x14ac:dyDescent="0.25">
      <c r="B11" t="s">
        <v>566</v>
      </c>
      <c r="J11">
        <f>($I$2-(((D12/$D$2)*I12)+((D13/$D$2)*I13)+((D14/$D$2)*I14)+((D15/$D$2)*I15)+((D16/$D$2)*I16)+((D17/$D$2)*I17)+((D18/$D$2)*I18)))</f>
        <v>0.68023119928003628</v>
      </c>
    </row>
    <row r="12" spans="1:29" x14ac:dyDescent="0.25">
      <c r="C12" t="s">
        <v>551</v>
      </c>
      <c r="D12">
        <f>COUNTIF('DM_OLAH_SM1&amp;2_CLSTK2_NONSKS'!$C$2:$C$63,"4")</f>
        <v>14</v>
      </c>
      <c r="E12">
        <f>COUNTIFS('DM_OLAH_SM1&amp;2_CLSTK2_NONSKS'!$C$2:$C$63,"4",'DM_OLAH_SM1&amp;2_CLSTK2_NONSKS'!$R$2:$R$63,"LowRisk")</f>
        <v>9</v>
      </c>
      <c r="F12">
        <f>COUNTIFS('DM_OLAH_SM1&amp;2_CLSTK2_NONSKS'!$C$2:$C$63,"4",'DM_OLAH_SM1&amp;2_CLSTK2_NONSKS'!$R$2:$R$63,"MediumRisk")</f>
        <v>5</v>
      </c>
      <c r="G12">
        <f>COUNTIFS('DM_OLAH_SM1&amp;2_CLSTK2_NONSKS'!$C$2:$C$63,"4",'DM_OLAH_SM1&amp;2_CLSTK2_NONSKS'!$R$2:$R$63,"HighRisk")</f>
        <v>0</v>
      </c>
      <c r="H12">
        <f>COUNTIFS('DM_OLAH_SM1&amp;2_CLSTK2_NONSKS'!$C$2:$C$63,"4",'DM_OLAH_SM1&amp;2_CLSTK2_NONSKS'!$R$2:$R$63,"VeryHighRisk")</f>
        <v>0</v>
      </c>
      <c r="I12">
        <f t="shared" ref="I12:I18" si="3">SUM(P12:S12)</f>
        <v>0.94028595867063092</v>
      </c>
      <c r="K12">
        <f>-(E12/$D12)*(LOG((E12/$D12),2))</f>
        <v>0.40977637753840185</v>
      </c>
      <c r="L12">
        <f t="shared" ref="L12:N18" si="4">-(F12/$D12)*(LOG((F12/$D12),2))</f>
        <v>0.53050958113222912</v>
      </c>
      <c r="M12" t="e">
        <f t="shared" si="4"/>
        <v>#NUM!</v>
      </c>
      <c r="N12" t="e">
        <f t="shared" si="4"/>
        <v>#NUM!</v>
      </c>
      <c r="P12">
        <v>0.40977637753840185</v>
      </c>
      <c r="Q12">
        <v>0.53050958113222912</v>
      </c>
      <c r="R12">
        <v>0</v>
      </c>
      <c r="S12">
        <v>0</v>
      </c>
    </row>
    <row r="13" spans="1:29" x14ac:dyDescent="0.25">
      <c r="C13" t="s">
        <v>553</v>
      </c>
      <c r="D13">
        <f>COUNTIF('DM_OLAH_SM1&amp;2_CLSTK2_NONSKS'!$C$2:$C$63,"3.5")</f>
        <v>9</v>
      </c>
      <c r="E13">
        <f>COUNTIFS('DM_OLAH_SM1&amp;2_CLSTK2_NONSKS'!$C$2:$C$63,"3.5",'DM_OLAH_SM1&amp;2_CLSTK2_NONSKS'!$R$2:$R$63,"LowRisk")</f>
        <v>2</v>
      </c>
      <c r="F13">
        <f>COUNTIFS('DM_OLAH_SM1&amp;2_CLSTK2_NONSKS'!$C$2:$C$63,"3.5",'DM_OLAH_SM1&amp;2_CLSTK2_NONSKS'!$R$2:$R$63,"MediumRisk")</f>
        <v>5</v>
      </c>
      <c r="G13">
        <f>COUNTIFS('DM_OLAH_SM1&amp;2_CLSTK2_NONSKS'!$C$2:$C$63,"3.5",'DM_OLAH_SM1&amp;2_CLSTK2_NONSKS'!$R$2:$R$63,"HighRisk")</f>
        <v>0</v>
      </c>
      <c r="H13">
        <f>COUNTIFS('DM_OLAH_SM1&amp;2_CLSTK2_NONSKS'!$C$2:$C$63,"3.5",'DM_OLAH_SM1&amp;2_CLSTK2_NONSKS'!$R$2:$R$63,"VeryHighRisk")</f>
        <v>2</v>
      </c>
      <c r="I13">
        <f t="shared" si="3"/>
        <v>1.4355205042826666</v>
      </c>
      <c r="K13">
        <f t="shared" ref="K13:K18" si="5">-(E13/$D13)*(LOG((E13/$D13),2))</f>
        <v>0.48220555587606945</v>
      </c>
      <c r="L13">
        <f t="shared" si="4"/>
        <v>0.4711093925305278</v>
      </c>
      <c r="M13" t="e">
        <f t="shared" si="4"/>
        <v>#NUM!</v>
      </c>
      <c r="N13">
        <f t="shared" si="4"/>
        <v>0.48220555587606945</v>
      </c>
      <c r="P13">
        <v>0.48220555587606945</v>
      </c>
      <c r="Q13">
        <v>0.4711093925305278</v>
      </c>
      <c r="R13">
        <v>0</v>
      </c>
      <c r="S13">
        <v>0.48220555587606945</v>
      </c>
    </row>
    <row r="14" spans="1:29" x14ac:dyDescent="0.25">
      <c r="C14" t="s">
        <v>552</v>
      </c>
      <c r="D14">
        <f>COUNTIF('DM_OLAH_SM1&amp;2_CLSTK2_NONSKS'!$C$2:$C$63,"3")</f>
        <v>16</v>
      </c>
      <c r="E14">
        <f>COUNTIFS('DM_OLAH_SM1&amp;2_CLSTK2_NONSKS'!$C$2:$C$63,"3",'DM_OLAH_SM1&amp;2_CLSTK2_NONSKS'!$R$2:$R$63,"LowRisk")</f>
        <v>0</v>
      </c>
      <c r="F14">
        <f>COUNTIFS('DM_OLAH_SM1&amp;2_CLSTK2_NONSKS'!$C$2:$C$63,"3",'DM_OLAH_SM1&amp;2_CLSTK2_NONSKS'!$R$2:$R$63,"MediumRisk")</f>
        <v>12</v>
      </c>
      <c r="G14">
        <f>COUNTIFS('DM_OLAH_SM1&amp;2_CLSTK2_NONSKS'!$C$2:$C$63,"3",'DM_OLAH_SM1&amp;2_CLSTK2_NONSKS'!$R$2:$R$63,"HighRisk")</f>
        <v>3</v>
      </c>
      <c r="H14">
        <f>COUNTIFS('DM_OLAH_SM1&amp;2_CLSTK2_NONSKS'!$C$2:$C$63,"3",'DM_OLAH_SM1&amp;2_CLSTK2_NONSKS'!$R$2:$R$63,"VeryHighRisk")</f>
        <v>1</v>
      </c>
      <c r="I14">
        <f t="shared" si="3"/>
        <v>1.0140976555739161</v>
      </c>
      <c r="K14" t="e">
        <f t="shared" si="5"/>
        <v>#NUM!</v>
      </c>
      <c r="L14">
        <f t="shared" si="4"/>
        <v>0.31127812445913283</v>
      </c>
      <c r="M14">
        <f>-(G14/$D14)*(LOG((G14/$D14),2))</f>
        <v>0.45281953111478324</v>
      </c>
      <c r="N14">
        <f>-(H14/$D14)*(LOG((H14/$D14),2))</f>
        <v>0.25</v>
      </c>
      <c r="P14">
        <v>0</v>
      </c>
      <c r="Q14">
        <v>0.31127812445913283</v>
      </c>
      <c r="R14">
        <v>0.45281953111478324</v>
      </c>
      <c r="S14">
        <v>0.25</v>
      </c>
    </row>
    <row r="15" spans="1:29" x14ac:dyDescent="0.25">
      <c r="C15" t="s">
        <v>558</v>
      </c>
      <c r="D15">
        <f>COUNTIF('DM_OLAH_SM1&amp;2_CLSTK2_NONSKS'!$C$2:$C$63,"2.5")</f>
        <v>15</v>
      </c>
      <c r="E15">
        <f>COUNTIFS('DM_OLAH_SM1&amp;2_CLSTK2_NONSKS'!$C$2:$C$63,"2.5",'DM_OLAH_SM1&amp;2_CLSTK2_NONSKS'!$R$2:$R$63,"LowRisk")</f>
        <v>1</v>
      </c>
      <c r="F15">
        <f>COUNTIFS('DM_OLAH_SM1&amp;2_CLSTK2_NONSKS'!$C$2:$C$63,"2.5",'DM_OLAH_SM1&amp;2_CLSTK2_NONSKS'!$R$2:$R$63,"MediumRisk")</f>
        <v>8</v>
      </c>
      <c r="G15">
        <f>COUNTIFS('DM_OLAH_SM1&amp;2_CLSTK2_NONSKS'!$C$2:$C$63,"2.5",'DM_OLAH_SM1&amp;2_CLSTK2_NONSKS'!$R$2:$R$63,"HighRisk")</f>
        <v>5</v>
      </c>
      <c r="H15">
        <f>COUNTIFS('DM_OLAH_SM1&amp;2_CLSTK2_NONSKS'!$C$2:$C$63,"2.5",'DM_OLAH_SM1&amp;2_CLSTK2_NONSKS'!$R$2:$R$63,"VeryHighRisk")</f>
        <v>1</v>
      </c>
      <c r="I15">
        <f t="shared" si="3"/>
        <v>1.532914563979398</v>
      </c>
      <c r="K15">
        <f t="shared" si="5"/>
        <v>0.26045937304056793</v>
      </c>
      <c r="L15">
        <f t="shared" si="4"/>
        <v>0.48367498432454331</v>
      </c>
      <c r="M15">
        <f t="shared" si="4"/>
        <v>0.52832083357371873</v>
      </c>
      <c r="N15">
        <f t="shared" si="4"/>
        <v>0.26045937304056793</v>
      </c>
      <c r="P15">
        <v>0.26045937304056793</v>
      </c>
      <c r="Q15">
        <v>0.48367498432454331</v>
      </c>
      <c r="R15">
        <v>0.52832083357371873</v>
      </c>
      <c r="S15">
        <v>0.26045937304056793</v>
      </c>
    </row>
    <row r="16" spans="1:29" x14ac:dyDescent="0.25">
      <c r="C16" t="s">
        <v>555</v>
      </c>
      <c r="D16">
        <f>COUNTIF('DM_OLAH_SM1&amp;2_CLSTK2_NONSKS'!$C$2:$C$63,"2")</f>
        <v>5</v>
      </c>
      <c r="E16">
        <f>COUNTIFS('DM_OLAH_SM1&amp;2_CLSTK2_NONSKS'!$C$2:$C$63,"2",'DM_OLAH_SM1&amp;2_CLSTK2_NONSKS'!$R$2:$R$63,"LowRisk")</f>
        <v>0</v>
      </c>
      <c r="F16">
        <f>COUNTIFS('DM_OLAH_SM1&amp;2_CLSTK2_NONSKS'!$C$2:$C$63,"2",'DM_OLAH_SM1&amp;2_CLSTK2_NONSKS'!$R$2:$R$63,"MediumRisk")</f>
        <v>0</v>
      </c>
      <c r="G16">
        <f>COUNTIFS('DM_OLAH_SM1&amp;2_CLSTK2_NONSKS'!$C$2:$C$63,"2",'DM_OLAH_SM1&amp;2_CLSTK2_NONSKS'!$R$2:$R$63,"MediumRisk")</f>
        <v>0</v>
      </c>
      <c r="H16">
        <f>COUNTIFS('DM_OLAH_SM1&amp;2_CLSTK2_NONSKS'!$C$2:$C$63,"2",'DM_OLAH_SM1&amp;2_CLSTK2_NONSKS'!$R$2:$R$63,"VeryHighRisk")</f>
        <v>2</v>
      </c>
      <c r="I16">
        <f t="shared" si="3"/>
        <v>0.52877123795494485</v>
      </c>
      <c r="K16" t="e">
        <f t="shared" si="5"/>
        <v>#NUM!</v>
      </c>
      <c r="L16" t="e">
        <f t="shared" si="4"/>
        <v>#NUM!</v>
      </c>
      <c r="M16" t="e">
        <f t="shared" si="4"/>
        <v>#NUM!</v>
      </c>
      <c r="N16">
        <f t="shared" si="4"/>
        <v>0.52877123795494485</v>
      </c>
      <c r="P16">
        <v>0</v>
      </c>
      <c r="Q16">
        <v>0</v>
      </c>
      <c r="R16">
        <v>0</v>
      </c>
      <c r="S16">
        <v>0.52877123795494485</v>
      </c>
    </row>
    <row r="17" spans="2:19" x14ac:dyDescent="0.25">
      <c r="C17" t="s">
        <v>557</v>
      </c>
      <c r="D17">
        <f>COUNTIF('DM_OLAH_SM1&amp;2_CLSTK2_NONSKS'!$C$2:$C$63,"1")</f>
        <v>3</v>
      </c>
      <c r="E17">
        <f>COUNTIFS('DM_OLAH_SM1&amp;2_CLSTK2_NONSKS'!$C$2:$C$63,"1",'DM_OLAH_SM1&amp;2_CLSTK2_NONSKS'!$R$2:$R$63,"LowRisk")</f>
        <v>0</v>
      </c>
      <c r="F17">
        <f>COUNTIFS('DM_OLAH_SM1&amp;2_CLSTK2_NONSKS'!$C$2:$C$63,"1",'DM_OLAH_SM1&amp;2_CLSTK2_NONSKS'!$R$2:$R$63,"MediumRisk")</f>
        <v>0</v>
      </c>
      <c r="G17">
        <f>COUNTIFS('DM_OLAH_SM1&amp;2_CLSTK2_NONSKS'!$C$2:$C$63,"1",'DM_OLAH_SM1&amp;2_CLSTK2_NONSKS'!$R$2:$R$63,"HighRisk")</f>
        <v>3</v>
      </c>
      <c r="H17">
        <f>COUNTIFS('DM_OLAH_SM1&amp;2_CLSTK2_NONSKS'!$C$2:$C$63,"1",'DM_OLAH_SM1&amp;2_CLSTK2_NONSKS'!$R$2:$R$63,"VeryHighRisk")</f>
        <v>0</v>
      </c>
      <c r="I17">
        <f t="shared" si="3"/>
        <v>0</v>
      </c>
      <c r="K17" t="e">
        <f t="shared" si="5"/>
        <v>#NUM!</v>
      </c>
      <c r="L17" t="e">
        <f t="shared" si="4"/>
        <v>#NUM!</v>
      </c>
      <c r="M17">
        <f t="shared" si="4"/>
        <v>0</v>
      </c>
      <c r="N17" t="e">
        <f t="shared" si="4"/>
        <v>#NUM!</v>
      </c>
      <c r="P17">
        <v>0</v>
      </c>
      <c r="Q17">
        <v>0</v>
      </c>
      <c r="R17">
        <v>0</v>
      </c>
      <c r="S17">
        <v>0</v>
      </c>
    </row>
    <row r="18" spans="2:19" x14ac:dyDescent="0.25">
      <c r="C18" t="s">
        <v>567</v>
      </c>
      <c r="D18">
        <f>COUNTIF('DM_OLAH_SM1&amp;2_CLSTK2_NONSKS'!$C$2:$C$63,"0")</f>
        <v>0</v>
      </c>
      <c r="E18">
        <f>COUNTIFS('DM_OLAH_SM1&amp;2_CLSTK2_NONSKS'!$C$2:$C$63,"0",'DM_OLAH_SM1&amp;2_CLSTK2_NONSKS'!$R$2:$R$63,"LowRisk")</f>
        <v>0</v>
      </c>
      <c r="F18">
        <f>COUNTIFS('DM_OLAH_SM1&amp;2_CLSTK2_NONSKS'!$C$2:$C$63,"0",'DM_OLAH_SM1&amp;2_CLSTK2_NONSKS'!$R$2:$R$63,"MediumRisk")</f>
        <v>0</v>
      </c>
      <c r="G18">
        <f>COUNTIFS('DM_OLAH_SM1&amp;2_CLSTK2_NONSKS'!$C$2:$C$63,"0",'DM_OLAH_SM1&amp;2_CLSTK2_NONSKS'!$R$2:$R$63,"HighRisk")</f>
        <v>0</v>
      </c>
      <c r="H18">
        <f>COUNTIFS('DM_OLAH_SM1&amp;2_CLSTK2_NONSKS'!$C$2:$C$63,"0",'DM_OLAH_SM1&amp;2_CLSTK2_NONSKS'!$R$2:$R$63,"VeryHighRisk")</f>
        <v>0</v>
      </c>
      <c r="I18">
        <f t="shared" si="3"/>
        <v>0</v>
      </c>
      <c r="K18" t="e">
        <f t="shared" si="5"/>
        <v>#DIV/0!</v>
      </c>
      <c r="L18" t="e">
        <f t="shared" si="4"/>
        <v>#DIV/0!</v>
      </c>
      <c r="M18" t="e">
        <f t="shared" si="4"/>
        <v>#DIV/0!</v>
      </c>
      <c r="N18" t="e">
        <f t="shared" si="4"/>
        <v>#DIV/0!</v>
      </c>
      <c r="P18">
        <v>0</v>
      </c>
      <c r="Q18">
        <v>0</v>
      </c>
      <c r="R18">
        <v>0</v>
      </c>
      <c r="S18">
        <v>0</v>
      </c>
    </row>
    <row r="19" spans="2:19" x14ac:dyDescent="0.25">
      <c r="B19" t="s">
        <v>565</v>
      </c>
      <c r="J19">
        <f>($I$2-(((D20/$D$2)*I20)+((D21/$D$2)*I21)+((D22/$D$2)*I22)+((D23/$D$2)*I23)+((D24/$D$2)*I24)+((D25/$D$2)*I25)+((D26/$D$2)*I26)))</f>
        <v>0.41162422361082895</v>
      </c>
    </row>
    <row r="20" spans="2:19" x14ac:dyDescent="0.25">
      <c r="C20" t="s">
        <v>551</v>
      </c>
      <c r="D20">
        <f>COUNTIF('DM_OLAH_SM1&amp;2_CLSTK2_NONSKS'!$D$2:$D$63,"4")</f>
        <v>25</v>
      </c>
      <c r="E20">
        <f>COUNTIFS('DM_OLAH_SM1&amp;2_CLSTK2_NONSKS'!$D$2:$D$63,"4",'DM_OLAH_SM1&amp;2_CLSTK2_NONSKS'!$R$2:$R$63,"LowRisk")</f>
        <v>9</v>
      </c>
      <c r="F20">
        <f>COUNTIFS('DM_OLAH_SM1&amp;2_CLSTK2_NONSKS'!$D$2:$D$63,"4",'DM_OLAH_SM1&amp;2_CLSTK2_NONSKS'!$R$2:$R$63,"MediumRisk")</f>
        <v>11</v>
      </c>
      <c r="G20">
        <f>COUNTIFS('DM_OLAH_SM1&amp;2_CLSTK2_NONSKS'!$D$2:$D$63,"4",'DM_OLAH_SM1&amp;2_CLSTK2_NONSKS'!$R$2:$R$63,"HighRisk")</f>
        <v>3</v>
      </c>
      <c r="H20">
        <f>COUNTIFS('DM_OLAH_SM1&amp;2_CLSTK2_NONSKS'!$D$2:$D$63,"4",'DM_OLAH_SM1&amp;2_CLSTK2_NONSKS'!$R$2:$R$63,"VeryHighRisk")</f>
        <v>2</v>
      </c>
      <c r="I20">
        <f>SUM(P20:S20)</f>
        <v>1.7103377769685428</v>
      </c>
      <c r="K20">
        <f>-(E20/$D20)*(LOG((E20/$D20),2))</f>
        <v>0.53061522779966841</v>
      </c>
      <c r="L20">
        <f t="shared" ref="L20:N26" si="6">-(F20/$D20)*(LOG((F20/$D20),2))</f>
        <v>0.52114681130046814</v>
      </c>
      <c r="M20">
        <f t="shared" si="6"/>
        <v>0.36706724268642821</v>
      </c>
      <c r="N20">
        <f t="shared" si="6"/>
        <v>0.29150849518197802</v>
      </c>
      <c r="P20">
        <v>0.53061522779966841</v>
      </c>
      <c r="Q20">
        <v>0.52114681130046814</v>
      </c>
      <c r="R20">
        <v>0.36706724268642821</v>
      </c>
      <c r="S20">
        <v>0.29150849518197802</v>
      </c>
    </row>
    <row r="21" spans="2:19" x14ac:dyDescent="0.25">
      <c r="C21" t="s">
        <v>553</v>
      </c>
      <c r="D21">
        <f>COUNTIF('DM_OLAH_SM1&amp;2_CLSTK2_NONSKS'!$D$2:$D$63,"3.5")</f>
        <v>23</v>
      </c>
      <c r="E21">
        <f>COUNTIFS('DM_OLAH_SM1&amp;2_CLSTK2_NONSKS'!$D$2:$D$63,"3.5",'DM_OLAH_SM1&amp;2_CLSTK2_NONSKS'!$R$2:$R$63,"LowRisk")</f>
        <v>3</v>
      </c>
      <c r="F21">
        <f>COUNTIFS('DM_OLAH_SM1&amp;2_CLSTK2_NONSKS'!$D$2:$D$63,"3.5",'DM_OLAH_SM1&amp;2_CLSTK2_NONSKS'!$R$2:$R$63,"MediumRisk")</f>
        <v>17</v>
      </c>
      <c r="G21">
        <f>COUNTIFS('DM_OLAH_SM1&amp;2_CLSTK2_NONSKS'!$D$2:$D$63,"3.5",'DM_OLAH_SM1&amp;2_CLSTK2_NONSKS'!$R$2:$R$63,"HighRisk")</f>
        <v>3</v>
      </c>
      <c r="H21">
        <f>COUNTIFS('DM_OLAH_SM1&amp;2_CLSTK2_NONSKS'!$D$2:$D$63,"3.5",'DM_OLAH_SM1&amp;2_CLSTK2_NONSKS'!$R$2:$R$63,"VeryHighRisk")</f>
        <v>0</v>
      </c>
      <c r="I21">
        <f t="shared" ref="I21:I26" si="7">SUM(P21:S21)</f>
        <v>1.0889252905968954</v>
      </c>
      <c r="K21">
        <f t="shared" ref="K21:K26" si="8">-(E21/$D21)*(LOG((E21/$D21),2))</f>
        <v>0.38329558113076395</v>
      </c>
      <c r="L21">
        <f t="shared" si="6"/>
        <v>0.3223341283353674</v>
      </c>
      <c r="M21">
        <f t="shared" si="6"/>
        <v>0.38329558113076395</v>
      </c>
      <c r="N21" t="e">
        <f t="shared" si="6"/>
        <v>#NUM!</v>
      </c>
      <c r="P21">
        <v>0.38329558113076395</v>
      </c>
      <c r="Q21">
        <v>0.3223341283353674</v>
      </c>
      <c r="R21">
        <v>0.38329558113076395</v>
      </c>
      <c r="S21">
        <v>0</v>
      </c>
    </row>
    <row r="22" spans="2:19" x14ac:dyDescent="0.25">
      <c r="C22" t="s">
        <v>552</v>
      </c>
      <c r="D22">
        <f>COUNTIF('DM_OLAH_SM1&amp;2_CLSTK2_NONSKS'!$D$2:$D$63,"3")</f>
        <v>7</v>
      </c>
      <c r="E22">
        <f>COUNTIFS('DM_OLAH_SM1&amp;2_CLSTK2_NONSKS'!$D$2:$D$63,"3",'DM_OLAH_SM1&amp;2_CLSTK2_NONSKS'!$R$2:$R$63,"LowRisk")</f>
        <v>0</v>
      </c>
      <c r="F22">
        <f>COUNTIFS('DM_OLAH_SM1&amp;2_CLSTK2_NONSKS'!$D$2:$D$63,"3",'DM_OLAH_SM1&amp;2_CLSTK2_NONSKS'!$R$2:$R$63,"MediumRisk")</f>
        <v>1</v>
      </c>
      <c r="G22">
        <f>COUNTIFS('DM_OLAH_SM1&amp;2_CLSTK2_NONSKS'!$D$2:$D$63,"3",'DM_OLAH_SM1&amp;2_CLSTK2_NONSKS'!$R$2:$R$63,"HighRisk")</f>
        <v>5</v>
      </c>
      <c r="H22">
        <f>COUNTIFS('DM_OLAH_SM1&amp;2_CLSTK2_NONSKS'!$D$2:$D$63,"3",'DM_OLAH_SM1&amp;2_CLSTK2_NONSKS'!$R$2:$R$63,"VeryHighRisk")</f>
        <v>1</v>
      </c>
      <c r="I22">
        <f t="shared" si="7"/>
        <v>1.1488348542809168</v>
      </c>
      <c r="K22" t="e">
        <f t="shared" si="8"/>
        <v>#NUM!</v>
      </c>
      <c r="L22">
        <f t="shared" si="6"/>
        <v>0.40105070315108637</v>
      </c>
      <c r="M22">
        <f>-(G22/$D22)*(LOG((G22/$D22),2))</f>
        <v>0.34673344797874411</v>
      </c>
      <c r="N22">
        <f>-(H22/$D22)*(LOG((H22/$D22),2))</f>
        <v>0.40105070315108637</v>
      </c>
      <c r="P22">
        <v>0</v>
      </c>
      <c r="Q22">
        <v>0.40105070315108637</v>
      </c>
      <c r="R22">
        <v>0.34673344797874411</v>
      </c>
      <c r="S22">
        <v>0.40105070315108637</v>
      </c>
    </row>
    <row r="23" spans="2:19" x14ac:dyDescent="0.25">
      <c r="C23" t="s">
        <v>558</v>
      </c>
      <c r="D23">
        <f>COUNTIF('DM_OLAH_SM1&amp;2_CLSTK2_NONSKS'!$D$2:$D$63,"2.5")</f>
        <v>4</v>
      </c>
      <c r="E23">
        <f>COUNTIFS('DM_OLAH_SM1&amp;2_CLSTK2_NONSKS'!$D$2:$D$63,"2.5",'DM_OLAH_SM1&amp;2_CLSTK2_NONSKS'!$R$2:$R$63,"LowRisk")</f>
        <v>0</v>
      </c>
      <c r="F23">
        <f>COUNTIFS('DM_OLAH_SM1&amp;2_CLSTK2_NONSKS'!$D$2:$D$63,"2.5",'DM_OLAH_SM1&amp;2_CLSTK2_NONSKS'!$R$2:$R$63,"MediumRisk")</f>
        <v>1</v>
      </c>
      <c r="G23">
        <f>COUNTIFS('DM_OLAH_SM1&amp;2_CLSTK2_NONSKS'!$D$2:$D$63,"2.5",'DM_OLAH_SM1&amp;2_CLSTK2_NONSKS'!$R$2:$R$63,"HighRisk")</f>
        <v>1</v>
      </c>
      <c r="H23">
        <f>COUNTIFS('DM_OLAH_SM1&amp;2_CLSTK2_NONSKS'!$D$2:$D$63,"2.5",'DM_OLAH_SM1&amp;2_CLSTK2_NONSKS'!$R$2:$R$63,"VeryHighRisk")</f>
        <v>2</v>
      </c>
      <c r="I23">
        <f t="shared" si="7"/>
        <v>1.5</v>
      </c>
      <c r="K23" t="e">
        <f t="shared" si="8"/>
        <v>#NUM!</v>
      </c>
      <c r="L23">
        <f t="shared" si="6"/>
        <v>0.5</v>
      </c>
      <c r="M23">
        <f t="shared" si="6"/>
        <v>0.5</v>
      </c>
      <c r="N23">
        <f t="shared" si="6"/>
        <v>0.5</v>
      </c>
      <c r="P23">
        <v>0</v>
      </c>
      <c r="Q23">
        <v>0.5</v>
      </c>
      <c r="R23">
        <v>0.5</v>
      </c>
      <c r="S23">
        <v>0.5</v>
      </c>
    </row>
    <row r="24" spans="2:19" x14ac:dyDescent="0.25">
      <c r="C24" t="s">
        <v>555</v>
      </c>
      <c r="D24">
        <f>COUNTIF('DM_OLAH_SM1&amp;2_CLSTK2_NONSKS'!$D$2:$D$63,"2")</f>
        <v>3</v>
      </c>
      <c r="E24">
        <f>COUNTIFS('DM_OLAH_SM1&amp;2_CLSTK2_NONSKS'!$D$2:$D$63,"2",'DM_OLAH_SM1&amp;2_CLSTK2_NONSKS'!$R$2:$R$63,"LowRisk")</f>
        <v>0</v>
      </c>
      <c r="F24">
        <f>COUNTIFS('DM_OLAH_SM1&amp;2_CLSTK2_NONSKS'!$D$2:$D$63,"2",'DM_OLAH_SM1&amp;2_CLSTK2_NONSKS'!$R$2:$R$63,"MediumRisk")</f>
        <v>0</v>
      </c>
      <c r="G24">
        <f>COUNTIFS('DM_OLAH_SM1&amp;2_CLSTK2_NONSKS'!$D$2:$D$63,"2",'DM_OLAH_SM1&amp;2_CLSTK2_NONSKS'!$R$2:$R$63,"HighRisk")</f>
        <v>2</v>
      </c>
      <c r="H24">
        <f>COUNTIFS('DM_OLAH_SM1&amp;2_CLSTK2_NONSKS'!$D$2:$D$63,"2",'DM_OLAH_SM1&amp;2_CLSTK2_NONSKS'!$R$2:$R$63,"VeryHighRisk")</f>
        <v>1</v>
      </c>
      <c r="I24">
        <f t="shared" si="7"/>
        <v>0.91829583405448956</v>
      </c>
      <c r="K24" t="e">
        <f t="shared" si="8"/>
        <v>#NUM!</v>
      </c>
      <c r="L24" t="e">
        <f t="shared" si="6"/>
        <v>#NUM!</v>
      </c>
      <c r="M24">
        <f t="shared" si="6"/>
        <v>0.38997500048077083</v>
      </c>
      <c r="N24">
        <f t="shared" si="6"/>
        <v>0.52832083357371873</v>
      </c>
      <c r="P24">
        <v>0</v>
      </c>
      <c r="Q24">
        <v>0</v>
      </c>
      <c r="R24">
        <v>0.38997500048077083</v>
      </c>
      <c r="S24">
        <v>0.52832083357371873</v>
      </c>
    </row>
    <row r="25" spans="2:19" x14ac:dyDescent="0.25">
      <c r="C25" t="s">
        <v>557</v>
      </c>
      <c r="D25">
        <f>COUNTIF('DM_OLAH_SM1&amp;2_CLSTK2_NONSKS'!$D$2:$D$63,"1")</f>
        <v>0</v>
      </c>
      <c r="E25">
        <f>COUNTIFS('DM_OLAH_SM1&amp;2_CLSTK2_NONSKS'!$D$2:$D$63,"1",'DM_OLAH_SM1&amp;2_CLSTK2_NONSKS'!$R$2:$R$63,"LowRisk")</f>
        <v>0</v>
      </c>
      <c r="F25">
        <f>COUNTIFS('DM_OLAH_SM1&amp;2_CLSTK2_NONSKS'!$D$2:$D$63,"1",'DM_OLAH_SM1&amp;2_CLSTK2_NONSKS'!$R$2:$R$63,"MediumRisk")</f>
        <v>0</v>
      </c>
      <c r="G25">
        <f>COUNTIFS('DM_OLAH_SM1&amp;2_CLSTK2_NONSKS'!$D$2:$D$63,"1",'DM_OLAH_SM1&amp;2_CLSTK2_NONSKS'!$R$2:$R$63,"HighRisk")</f>
        <v>0</v>
      </c>
      <c r="H25">
        <f>COUNTIFS('DM_OLAH_SM1&amp;2_CLSTK2_NONSKS'!$D$2:$D$63,"1",'DM_OLAH_SM1&amp;2_CLSTK2_NONSKS'!$R$2:$R$63,"VeryHighRisk")</f>
        <v>0</v>
      </c>
      <c r="I25">
        <f t="shared" si="7"/>
        <v>0</v>
      </c>
      <c r="K25" t="e">
        <f t="shared" si="8"/>
        <v>#DIV/0!</v>
      </c>
      <c r="L25" t="e">
        <f t="shared" si="6"/>
        <v>#DIV/0!</v>
      </c>
      <c r="M25" t="e">
        <f t="shared" si="6"/>
        <v>#DIV/0!</v>
      </c>
      <c r="N25" t="e">
        <f t="shared" si="6"/>
        <v>#DIV/0!</v>
      </c>
      <c r="P25">
        <v>0</v>
      </c>
      <c r="Q25">
        <v>0</v>
      </c>
      <c r="R25">
        <v>0</v>
      </c>
      <c r="S25">
        <v>0</v>
      </c>
    </row>
    <row r="26" spans="2:19" x14ac:dyDescent="0.25">
      <c r="C26" t="s">
        <v>567</v>
      </c>
      <c r="D26">
        <f>COUNTIF('DM_OLAH_SM1&amp;2_CLSTK2_NONSKS'!$D$2:$D$63,"0")</f>
        <v>0</v>
      </c>
      <c r="E26">
        <f>COUNTIFS('DM_OLAH_SM1&amp;2_CLSTK2_NONSKS'!$D$2:$D$63,"0",'DM_OLAH_SM1&amp;2_CLSTK2_NONSKS'!$R$2:$R$63,"LowRisk")</f>
        <v>0</v>
      </c>
      <c r="F26">
        <f>COUNTIFS('DM_OLAH_SM1&amp;2_CLSTK2_NONSKS'!$D$2:$D$63,"0",'DM_OLAH_SM1&amp;2_CLSTK2_NONSKS'!$R$2:$R$63,"MediumRisk")</f>
        <v>0</v>
      </c>
      <c r="G26">
        <f>COUNTIFS('DM_OLAH_SM1&amp;2_CLSTK2_NONSKS'!$D$2:$D$63,"0",'DM_OLAH_SM1&amp;2_CLSTK2_NONSKS'!$R$2:$R$63,"HighRisk")</f>
        <v>0</v>
      </c>
      <c r="H26">
        <f>COUNTIFS('DM_OLAH_SM1&amp;2_CLSTK2_NONSKS'!$D$2:$D$63,"0",'DM_OLAH_SM1&amp;2_CLSTK2_NONSKS'!$R$2:$R$63,"VeryHighRisk")</f>
        <v>0</v>
      </c>
      <c r="I26">
        <f t="shared" si="7"/>
        <v>0</v>
      </c>
      <c r="K26" t="e">
        <f t="shared" si="8"/>
        <v>#DIV/0!</v>
      </c>
      <c r="L26" t="e">
        <f t="shared" si="6"/>
        <v>#DIV/0!</v>
      </c>
      <c r="M26" t="e">
        <f t="shared" si="6"/>
        <v>#DIV/0!</v>
      </c>
      <c r="N26" t="e">
        <f t="shared" si="6"/>
        <v>#DIV/0!</v>
      </c>
      <c r="P26">
        <v>0</v>
      </c>
      <c r="Q26">
        <v>0</v>
      </c>
      <c r="R26">
        <v>0</v>
      </c>
      <c r="S26">
        <v>0</v>
      </c>
    </row>
    <row r="27" spans="2:19" x14ac:dyDescent="0.25">
      <c r="B27" t="s">
        <v>564</v>
      </c>
      <c r="J27">
        <f>($I$2-(((D28/$D$2)*I28)+((D29/$D$2)*I29)+((D30/$D$2)*I30)+((D31/$D$2)*I31)+((D32/$D$2)*I32)+((D33/$D$2)*I33)+((D34/$D$2)*I34)))</f>
        <v>7.4288653617728517E-2</v>
      </c>
    </row>
    <row r="28" spans="2:19" x14ac:dyDescent="0.25">
      <c r="C28" t="s">
        <v>551</v>
      </c>
      <c r="D28">
        <f>COUNTIF('DM_OLAH_SM1&amp;2_CLSTK2_NONSKS'!$E$2:$E$63,"4")</f>
        <v>48</v>
      </c>
      <c r="E28">
        <f>COUNTIFS('DM_OLAH_SM1&amp;2_CLSTK2_NONSKS'!$E$2:$E$63,"4",'DM_OLAH_SM1&amp;2_CLSTK2_NONSKS'!$R$2:$R$63,"LowRisk")</f>
        <v>8</v>
      </c>
      <c r="F28">
        <f>COUNTIFS('DM_OLAH_SM1&amp;2_CLSTK2_NONSKS'!$E$2:$E$63,"4",'DM_OLAH_SM1&amp;2_CLSTK2_NONSKS'!$R$2:$R$63,"MediumRisk")</f>
        <v>27</v>
      </c>
      <c r="G28">
        <f>COUNTIFS('DM_OLAH_SM1&amp;2_CLSTK2_NONSKS'!$E$2:$E$63,"4",'DM_OLAH_SM1&amp;2_CLSTK2_NONSKS'!$R$2:$R$63,"HighRisk")</f>
        <v>10</v>
      </c>
      <c r="H28">
        <f>COUNTIFS('DM_OLAH_SM1&amp;2_CLSTK2_NONSKS'!$E$2:$E$63,"4",'DM_OLAH_SM1&amp;2_CLSTK2_NONSKS'!$R$2:$R$63,"VeryHighRisk")</f>
        <v>3</v>
      </c>
      <c r="I28">
        <f>SUM(P28:S28)</f>
        <v>1.619209771357599</v>
      </c>
      <c r="K28">
        <f>-(E28/$D28)*(LOG((E28/$D28),2))</f>
        <v>0.43082708345352599</v>
      </c>
      <c r="L28">
        <f t="shared" ref="L28:N34" si="9">-(F28/$D28)*(LOG((F28/$D28),2))</f>
        <v>0.4669171866886993</v>
      </c>
      <c r="M28">
        <f t="shared" si="9"/>
        <v>0.47146550121537373</v>
      </c>
      <c r="N28">
        <f t="shared" si="9"/>
        <v>0.25</v>
      </c>
      <c r="P28">
        <v>0.43082708345352599</v>
      </c>
      <c r="Q28">
        <v>0.4669171866886993</v>
      </c>
      <c r="R28">
        <v>0.47146550121537373</v>
      </c>
      <c r="S28">
        <v>0.25</v>
      </c>
    </row>
    <row r="29" spans="2:19" x14ac:dyDescent="0.25">
      <c r="C29" t="s">
        <v>553</v>
      </c>
      <c r="D29">
        <f>COUNTIF('DM_OLAH_SM1&amp;2_CLSTK2_NONSKS'!$E$2:$E$63,"3.5")</f>
        <v>0</v>
      </c>
      <c r="E29">
        <f>COUNTIFS('DM_OLAH_SM1&amp;2_CLSTK2_NONSKS'!$E$2:$E$63,"3.5",'DM_OLAH_SM1&amp;2_CLSTK2_NONSKS'!$R$2:$R$63,"LowRisk")</f>
        <v>0</v>
      </c>
      <c r="F29">
        <f>COUNTIFS('DM_OLAH_SM1&amp;2_CLSTK2_NONSKS'!$E$2:$E$63,"3.5",'DM_OLAH_SM1&amp;2_CLSTK2_NONSKS'!$R$2:$R$63,"MediumRisk")</f>
        <v>0</v>
      </c>
      <c r="G29">
        <f>COUNTIFS('DM_OLAH_SM1&amp;2_CLSTK2_NONSKS'!$E$2:$E$63,"3.5",'DM_OLAH_SM1&amp;2_CLSTK2_NONSKS'!$R$2:$R$63,"HighRisk")</f>
        <v>0</v>
      </c>
      <c r="H29">
        <f>COUNTIFS('DM_OLAH_SM1&amp;2_CLSTK2_NONSKS'!$E$2:$E$63,"3.5",'DM_OLAH_SM1&amp;2_CLSTK2_NONSKS'!$R$2:$R$63,"VeryHighRisk")</f>
        <v>0</v>
      </c>
      <c r="I29">
        <f t="shared" ref="I29:I34" si="10">SUM(P29:S29)</f>
        <v>0</v>
      </c>
      <c r="K29" t="e">
        <f t="shared" ref="K29:K34" si="11">-(E29/$D29)*(LOG((E29/$D29),2))</f>
        <v>#DIV/0!</v>
      </c>
      <c r="L29" t="e">
        <f t="shared" si="9"/>
        <v>#DIV/0!</v>
      </c>
      <c r="M29" t="e">
        <f t="shared" si="9"/>
        <v>#DIV/0!</v>
      </c>
      <c r="N29" t="e">
        <f t="shared" si="9"/>
        <v>#DIV/0!</v>
      </c>
      <c r="P29">
        <v>0</v>
      </c>
      <c r="Q29">
        <v>0</v>
      </c>
      <c r="R29">
        <v>0</v>
      </c>
      <c r="S29">
        <v>0</v>
      </c>
    </row>
    <row r="30" spans="2:19" x14ac:dyDescent="0.25">
      <c r="C30" t="s">
        <v>552</v>
      </c>
      <c r="D30">
        <f>COUNTIF('DM_OLAH_SM1&amp;2_CLSTK2_NONSKS'!$E$2:$E$63,"3")</f>
        <v>14</v>
      </c>
      <c r="E30">
        <f>COUNTIFS('DM_OLAH_SM1&amp;2_CLSTK2_NONSKS'!$E$2:$E$63,"3",'DM_OLAH_SM1&amp;2_CLSTK2_NONSKS'!$R$2:$R$63,"LowRisk")</f>
        <v>4</v>
      </c>
      <c r="F30">
        <f>COUNTIFS('DM_OLAH_SM1&amp;2_CLSTK2_NONSKS'!$E$2:$E$63,"3",'DM_OLAH_SM1&amp;2_CLSTK2_NONSKS'!$R$2:$R$63,"MediumRisk")</f>
        <v>3</v>
      </c>
      <c r="G30">
        <f>COUNTIFS('DM_OLAH_SM1&amp;2_CLSTK2_NONSKS'!$E$2:$E$63,"3",'DM_OLAH_SM1&amp;2_CLSTK2_NONSKS'!$R$2:$R$63,"HighRisk")</f>
        <v>4</v>
      </c>
      <c r="H30">
        <f>COUNTIFS('DM_OLAH_SM1&amp;2_CLSTK2_NONSKS'!$E$2:$E$63,"3",'DM_OLAH_SM1&amp;2_CLSTK2_NONSKS'!$R$2:$R$63,"VeryHighRisk")</f>
        <v>3</v>
      </c>
      <c r="I30">
        <f t="shared" si="10"/>
        <v>1.9852281360342514</v>
      </c>
      <c r="K30">
        <f t="shared" si="11"/>
        <v>0.51638712058788683</v>
      </c>
      <c r="L30">
        <f t="shared" si="9"/>
        <v>0.47622694742923888</v>
      </c>
      <c r="M30">
        <f>-(G30/$D30)*(LOG((G30/$D30),2))</f>
        <v>0.51638712058788683</v>
      </c>
      <c r="N30">
        <f>-(H30/$D30)*(LOG((H30/$D30),2))</f>
        <v>0.47622694742923888</v>
      </c>
      <c r="P30">
        <v>0.51638712058788683</v>
      </c>
      <c r="Q30">
        <v>0.47622694742923888</v>
      </c>
      <c r="R30">
        <v>0.51638712058788683</v>
      </c>
      <c r="S30">
        <v>0.47622694742923888</v>
      </c>
    </row>
    <row r="31" spans="2:19" x14ac:dyDescent="0.25">
      <c r="C31" t="s">
        <v>558</v>
      </c>
      <c r="D31">
        <f>COUNTIF('DM_OLAH_SM1&amp;2_CLSTK2_NONSKS'!$E$2:$E$63,"2.5")</f>
        <v>0</v>
      </c>
      <c r="E31">
        <f>COUNTIFS('DM_OLAH_SM1&amp;2_CLSTK2_NONSKS'!$E$2:$E$63,"2.5",'DM_OLAH_SM1&amp;2_CLSTK2_NONSKS'!$R$2:$R$63,"LowRisk")</f>
        <v>0</v>
      </c>
      <c r="F31">
        <f>COUNTIFS('DM_OLAH_SM1&amp;2_CLSTK2_NONSKS'!$E$2:$E$63,"2.5",'DM_OLAH_SM1&amp;2_CLSTK2_NONSKS'!$R$2:$R$63,"MediumRisk")</f>
        <v>0</v>
      </c>
      <c r="G31">
        <f>COUNTIFS('DM_OLAH_SM1&amp;2_CLSTK2_NONSKS'!$E$2:$E$63,"2.5",'DM_OLAH_SM1&amp;2_CLSTK2_NONSKS'!$R$2:$R$63,"HighRisk")</f>
        <v>0</v>
      </c>
      <c r="H31">
        <f>COUNTIFS('DM_OLAH_SM1&amp;2_CLSTK2_NONSKS'!$E$2:$E$63,"2.5",'DM_OLAH_SM1&amp;2_CLSTK2_NONSKS'!$R$2:$R$63,"VeryHighRisk")</f>
        <v>0</v>
      </c>
      <c r="I31">
        <f t="shared" si="10"/>
        <v>0</v>
      </c>
      <c r="K31" t="e">
        <f t="shared" si="11"/>
        <v>#DIV/0!</v>
      </c>
      <c r="L31" t="e">
        <f t="shared" si="9"/>
        <v>#DIV/0!</v>
      </c>
      <c r="M31" t="e">
        <f t="shared" si="9"/>
        <v>#DIV/0!</v>
      </c>
      <c r="N31" t="e">
        <f t="shared" si="9"/>
        <v>#DIV/0!</v>
      </c>
      <c r="P31">
        <v>0</v>
      </c>
      <c r="Q31">
        <v>0</v>
      </c>
      <c r="R31">
        <v>0</v>
      </c>
      <c r="S31">
        <v>0</v>
      </c>
    </row>
    <row r="32" spans="2:19" x14ac:dyDescent="0.25">
      <c r="C32" t="s">
        <v>555</v>
      </c>
      <c r="D32">
        <f>COUNTIF('DM_OLAH_SM1&amp;2_CLSTK2_NONSKS'!$E$2:$E$63,"2")</f>
        <v>0</v>
      </c>
      <c r="E32">
        <f>COUNTIFS('DM_OLAH_SM1&amp;2_CLSTK2_NONSKS'!$E$2:$E$63,"2",'DM_OLAH_SM1&amp;2_CLSTK2_NONSKS'!$R$2:$R$63,"LowRisk")</f>
        <v>0</v>
      </c>
      <c r="F32">
        <f>COUNTIFS('DM_OLAH_SM1&amp;2_CLSTK2_NONSKS'!$E$2:$E$63,"2",'DM_OLAH_SM1&amp;2_CLSTK2_NONSKS'!$R$2:$R$63,"MediumRisk")</f>
        <v>0</v>
      </c>
      <c r="G32">
        <f>COUNTIFS('DM_OLAH_SM1&amp;2_CLSTK2_NONSKS'!$E$2:$E$63,"2",'DM_OLAH_SM1&amp;2_CLSTK2_NONSKS'!$R$2:$R$63,"HighRisk")</f>
        <v>0</v>
      </c>
      <c r="H32">
        <f>COUNTIFS('DM_OLAH_SM1&amp;2_CLSTK2_NONSKS'!$E$2:$E$63,"2",'DM_OLAH_SM1&amp;2_CLSTK2_NONSKS'!$R$2:$R$63,"VeryHighRisk")</f>
        <v>0</v>
      </c>
      <c r="I32">
        <f t="shared" si="10"/>
        <v>0</v>
      </c>
      <c r="K32" t="e">
        <f t="shared" si="11"/>
        <v>#DIV/0!</v>
      </c>
      <c r="L32" t="e">
        <f t="shared" si="9"/>
        <v>#DIV/0!</v>
      </c>
      <c r="M32" t="e">
        <f t="shared" si="9"/>
        <v>#DIV/0!</v>
      </c>
      <c r="N32" t="e">
        <f t="shared" si="9"/>
        <v>#DIV/0!</v>
      </c>
      <c r="P32">
        <v>0</v>
      </c>
      <c r="Q32">
        <v>0</v>
      </c>
      <c r="R32">
        <v>0</v>
      </c>
      <c r="S32">
        <v>0</v>
      </c>
    </row>
    <row r="33" spans="2:19" x14ac:dyDescent="0.25">
      <c r="C33" t="s">
        <v>557</v>
      </c>
      <c r="D33">
        <f>COUNTIF('DM_OLAH_SM1&amp;2_CLSTK2_NONSKS'!$E$2:$E$63,"1")</f>
        <v>0</v>
      </c>
      <c r="E33">
        <f>COUNTIFS('DM_OLAH_SM1&amp;2_CLSTK2_NONSKS'!$E$2:$E$63,"1",'DM_OLAH_SM1&amp;2_CLSTK2_NONSKS'!$R$2:$R$63,"LowRisk")</f>
        <v>0</v>
      </c>
      <c r="F33">
        <f>COUNTIFS('DM_OLAH_SM1&amp;2_CLSTK2_NONSKS'!$E$2:$E$63,"1",'DM_OLAH_SM1&amp;2_CLSTK2_NONSKS'!$R$2:$R$63,"MediumRisk")</f>
        <v>0</v>
      </c>
      <c r="G33">
        <f>COUNTIFS('DM_OLAH_SM1&amp;2_CLSTK2_NONSKS'!$E$2:$E$63,"1",'DM_OLAH_SM1&amp;2_CLSTK2_NONSKS'!$R$2:$R$63,"HighRisk")</f>
        <v>0</v>
      </c>
      <c r="H33">
        <f>COUNTIFS('DM_OLAH_SM1&amp;2_CLSTK2_NONSKS'!$E$2:$E$63,"1",'DM_OLAH_SM1&amp;2_CLSTK2_NONSKS'!$R$2:$R$63,"VeryHighRisk")</f>
        <v>0</v>
      </c>
      <c r="I33">
        <f t="shared" si="10"/>
        <v>0</v>
      </c>
      <c r="K33" t="e">
        <f t="shared" si="11"/>
        <v>#DIV/0!</v>
      </c>
      <c r="L33" t="e">
        <f t="shared" si="9"/>
        <v>#DIV/0!</v>
      </c>
      <c r="M33" t="e">
        <f t="shared" si="9"/>
        <v>#DIV/0!</v>
      </c>
      <c r="N33" t="e">
        <f t="shared" si="9"/>
        <v>#DIV/0!</v>
      </c>
      <c r="P33">
        <v>0</v>
      </c>
      <c r="Q33">
        <v>0</v>
      </c>
      <c r="R33">
        <v>0</v>
      </c>
      <c r="S33">
        <v>0</v>
      </c>
    </row>
    <row r="34" spans="2:19" x14ac:dyDescent="0.25">
      <c r="C34" t="s">
        <v>567</v>
      </c>
      <c r="D34">
        <f>COUNTIF('DM_OLAH_SM1&amp;2_CLSTK2_NONSKS'!$E$2:$E$63,"0")</f>
        <v>0</v>
      </c>
      <c r="E34">
        <f>COUNTIFS('DM_OLAH_SM1&amp;2_CLSTK2_NONSKS'!$E$2:$E$63,"0",'DM_OLAH_SM1&amp;2_CLSTK2_NONSKS'!$R$2:$R$63,"LowRisk")</f>
        <v>0</v>
      </c>
      <c r="F34">
        <f>COUNTIFS('DM_OLAH_SM1&amp;2_CLSTK2_NONSKS'!$E$2:$E$63,"0",'DM_OLAH_SM1&amp;2_CLSTK2_NONSKS'!$R$2:$R$63,"MediumRisk")</f>
        <v>0</v>
      </c>
      <c r="G34">
        <f>COUNTIFS('DM_OLAH_SM1&amp;2_CLSTK2_NONSKS'!$E$2:$E$63,"0",'DM_OLAH_SM1&amp;2_CLSTK2_NONSKS'!$R$2:$R$63,"HighRisk")</f>
        <v>0</v>
      </c>
      <c r="H34">
        <f>COUNTIFS('DM_OLAH_SM1&amp;2_CLSTK2_NONSKS'!$E$2:$E$63,"0",'DM_OLAH_SM1&amp;2_CLSTK2_NONSKS'!$R$2:$R$63,"VeryHighRisk")</f>
        <v>0</v>
      </c>
      <c r="I34">
        <f t="shared" si="10"/>
        <v>0</v>
      </c>
      <c r="K34" t="e">
        <f t="shared" si="11"/>
        <v>#DIV/0!</v>
      </c>
      <c r="L34" t="e">
        <f t="shared" si="9"/>
        <v>#DIV/0!</v>
      </c>
      <c r="M34" t="e">
        <f t="shared" si="9"/>
        <v>#DIV/0!</v>
      </c>
      <c r="N34" t="e">
        <f t="shared" si="9"/>
        <v>#DIV/0!</v>
      </c>
      <c r="P34">
        <v>0</v>
      </c>
      <c r="Q34">
        <v>0</v>
      </c>
      <c r="R34">
        <v>0</v>
      </c>
      <c r="S34">
        <v>0</v>
      </c>
    </row>
    <row r="35" spans="2:19" x14ac:dyDescent="0.25">
      <c r="B35" t="s">
        <v>563</v>
      </c>
      <c r="J35">
        <f>($I$2-(((D36/$D$2)*I36)+((D37/$D$2)*I37)+((D38/$D$2)*I38)+((D39/$D$2)*I39)+((D40/$D$2)*I40)+((D41/$D$2)*I41)+((D42/$D$2)*I42)))</f>
        <v>0.19481106544097027</v>
      </c>
    </row>
    <row r="36" spans="2:19" x14ac:dyDescent="0.25">
      <c r="C36" t="s">
        <v>551</v>
      </c>
      <c r="D36">
        <f>COUNTIF('DM_OLAH_SM1&amp;2_CLSTK2_NONSKS'!$F$2:$F$63,"4")</f>
        <v>14</v>
      </c>
      <c r="E36">
        <f>COUNTIFS('DM_OLAH_SM1&amp;2_CLSTK2_NONSKS'!$F$2:$F$63,"4",'DM_OLAH_SM1&amp;2_CLSTK2_NONSKS'!$R$2:$R$63,"LowRisk")</f>
        <v>5</v>
      </c>
      <c r="F36">
        <f>COUNTIFS('DM_OLAH_SM1&amp;2_CLSTK2_NONSKS'!$F$2:$F$63,"4",'DM_OLAH_SM1&amp;2_CLSTK2_NONSKS'!$R$2:$R$63,"MediumRisk")</f>
        <v>6</v>
      </c>
      <c r="G36">
        <f>COUNTIFS('DM_OLAH_SM1&amp;2_CLSTK2_NONSKS'!$F$2:$F$63,"4",'DM_OLAH_SM1&amp;2_CLSTK2_NONSKS'!$R$2:$R$63,"HighRisk")</f>
        <v>3</v>
      </c>
      <c r="H36">
        <f>COUNTIFS('DM_OLAH_SM1&amp;2_CLSTK2_NONSKS'!$F$2:$F$63,"4",'DM_OLAH_SM1&amp;2_CLSTK2_NONSKS'!$R$2:$R$63,"VeryHighRisk")</f>
        <v>0</v>
      </c>
      <c r="I36">
        <f>SUM(P36:S36)</f>
        <v>1.5306189948485172</v>
      </c>
      <c r="K36">
        <f>-(E36/$D36)*(LOG((E36/$D36),2))</f>
        <v>0.53050958113222912</v>
      </c>
      <c r="L36">
        <f t="shared" ref="L36:N42" si="12">-(F36/$D36)*(LOG((F36/$D36),2))</f>
        <v>0.52388246628704915</v>
      </c>
      <c r="M36">
        <f t="shared" si="12"/>
        <v>0.47622694742923888</v>
      </c>
      <c r="N36" t="e">
        <f t="shared" si="12"/>
        <v>#NUM!</v>
      </c>
      <c r="P36">
        <v>0.53050958113222912</v>
      </c>
      <c r="Q36">
        <v>0.52388246628704915</v>
      </c>
      <c r="R36">
        <v>0.47622694742923888</v>
      </c>
      <c r="S36">
        <v>0</v>
      </c>
    </row>
    <row r="37" spans="2:19" x14ac:dyDescent="0.25">
      <c r="C37" t="s">
        <v>553</v>
      </c>
      <c r="D37">
        <f>COUNTIF('DM_OLAH_SM1&amp;2_CLSTK2_NONSKS'!$F$2:$F$63,"3.5")</f>
        <v>29</v>
      </c>
      <c r="E37">
        <f>COUNTIFS('DM_OLAH_SM1&amp;2_CLSTK2_NONSKS'!$F$2:$F$63,"3.5",'DM_OLAH_SM1&amp;2_CLSTK2_NONSKS'!$R$2:$R$63,"LowRisk")</f>
        <v>7</v>
      </c>
      <c r="F37">
        <f>COUNTIFS('DM_OLAH_SM1&amp;2_CLSTK2_NONSKS'!$F$2:$F$63,"3.5",'DM_OLAH_SM1&amp;2_CLSTK2_NONSKS'!$R$2:$R$63,"MediumRisk")</f>
        <v>14</v>
      </c>
      <c r="G37">
        <f>COUNTIFS('DM_OLAH_SM1&amp;2_CLSTK2_NONSKS'!$F$2:$F$63,"3.5",'DM_OLAH_SM1&amp;2_CLSTK2_NONSKS'!$R$2:$R$63,"HighRisk")</f>
        <v>6</v>
      </c>
      <c r="H37">
        <f>COUNTIFS('DM_OLAH_SM1&amp;2_CLSTK2_NONSKS'!$F$2:$F$63,"3.5",'DM_OLAH_SM1&amp;2_CLSTK2_NONSKS'!$R$2:$R$63,"VeryHighRisk")</f>
        <v>2</v>
      </c>
      <c r="I37">
        <f t="shared" ref="I37:I42" si="13">SUM(P37:S37)</f>
        <v>1.7385248445228609</v>
      </c>
      <c r="K37">
        <f t="shared" ref="K37:K42" si="14">-(E37/$D37)*(LOG((E37/$D37),2))</f>
        <v>0.49497870729275095</v>
      </c>
      <c r="L37">
        <f t="shared" si="12"/>
        <v>0.50719879389584666</v>
      </c>
      <c r="M37">
        <f t="shared" si="12"/>
        <v>0.4702796884978791</v>
      </c>
      <c r="N37">
        <f t="shared" si="12"/>
        <v>0.26606765483638428</v>
      </c>
      <c r="P37">
        <v>0.49497870729275095</v>
      </c>
      <c r="Q37">
        <v>0.50719879389584666</v>
      </c>
      <c r="R37">
        <v>0.4702796884978791</v>
      </c>
      <c r="S37">
        <v>0.26606765483638428</v>
      </c>
    </row>
    <row r="38" spans="2:19" x14ac:dyDescent="0.25">
      <c r="C38" t="s">
        <v>552</v>
      </c>
      <c r="D38">
        <f>COUNTIF('DM_OLAH_SM1&amp;2_CLSTK2_NONSKS'!$F$2:$F$63,"3")</f>
        <v>15</v>
      </c>
      <c r="E38">
        <f>COUNTIFS('DM_OLAH_SM1&amp;2_CLSTK2_NONSKS'!$F$2:$F$63,"3",'DM_OLAH_SM1&amp;2_CLSTK2_NONSKS'!$R$2:$R$63,"LowRisk")</f>
        <v>0</v>
      </c>
      <c r="F38">
        <f>COUNTIFS('DM_OLAH_SM1&amp;2_CLSTK2_NONSKS'!$F$2:$F$63,"3",'DM_OLAH_SM1&amp;2_CLSTK2_NONSKS'!$R$2:$R$63,"MediumRisk")</f>
        <v>7</v>
      </c>
      <c r="G38">
        <f>COUNTIFS('DM_OLAH_SM1&amp;2_CLSTK2_NONSKS'!$F$2:$F$63,"3",'DM_OLAH_SM1&amp;2_CLSTK2_NONSKS'!$R$2:$R$63,"HighRisk")</f>
        <v>4</v>
      </c>
      <c r="H38">
        <f>COUNTIFS('DM_OLAH_SM1&amp;2_CLSTK2_NONSKS'!$F$2:$F$63,"3",'DM_OLAH_SM1&amp;2_CLSTK2_NONSKS'!$R$2:$R$63,"VeryHighRisk")</f>
        <v>4</v>
      </c>
      <c r="I38">
        <f t="shared" si="13"/>
        <v>1.53012496531497</v>
      </c>
      <c r="K38" t="e">
        <f t="shared" si="14"/>
        <v>#NUM!</v>
      </c>
      <c r="L38">
        <f t="shared" si="12"/>
        <v>0.51311664765709331</v>
      </c>
      <c r="M38">
        <f>-(G38/$D38)*(LOG((G38/$D38),2))</f>
        <v>0.50850415882893829</v>
      </c>
      <c r="N38">
        <f>-(H38/$D38)*(LOG((H38/$D38),2))</f>
        <v>0.50850415882893829</v>
      </c>
      <c r="P38">
        <v>0</v>
      </c>
      <c r="Q38">
        <v>0.51311664765709331</v>
      </c>
      <c r="R38">
        <v>0.50850415882893829</v>
      </c>
      <c r="S38">
        <v>0.50850415882893829</v>
      </c>
    </row>
    <row r="39" spans="2:19" x14ac:dyDescent="0.25">
      <c r="C39" t="s">
        <v>558</v>
      </c>
      <c r="D39">
        <f>COUNTIF('DM_OLAH_SM1&amp;2_CLSTK2_NONSKS'!$F$2:$F$63,"2.5")</f>
        <v>4</v>
      </c>
      <c r="E39">
        <f>COUNTIFS('DM_OLAH_SM1&amp;2_CLSTK2_NONSKS'!$F$2:$F$63,"2.5",'DM_OLAH_SM1&amp;2_CLSTK2_NONSKS'!$R$2:$R$63,"LowRisk")</f>
        <v>0</v>
      </c>
      <c r="F39">
        <f>COUNTIFS('DM_OLAH_SM1&amp;2_CLSTK2_NONSKS'!$F$2:$F$63,"2.5",'DM_OLAH_SM1&amp;2_CLSTK2_NONSKS'!$R$2:$R$63,"MediumRisk")</f>
        <v>3</v>
      </c>
      <c r="G39">
        <f>COUNTIFS('DM_OLAH_SM1&amp;2_CLSTK2_NONSKS'!$F$2:$F$63,"2.5",'DM_OLAH_SM1&amp;2_CLSTK2_NONSKS'!$R$2:$R$63,"HighRisk")</f>
        <v>1</v>
      </c>
      <c r="H39">
        <f>COUNTIFS('DM_OLAH_SM1&amp;2_CLSTK2_NONSKS'!$F$2:$F$63,"2.5",'DM_OLAH_SM1&amp;2_CLSTK2_NONSKS'!$R$2:$R$63,"VeryHighRisk")</f>
        <v>0</v>
      </c>
      <c r="I39">
        <f t="shared" si="13"/>
        <v>0.81127812445913283</v>
      </c>
      <c r="K39" t="e">
        <f t="shared" si="14"/>
        <v>#NUM!</v>
      </c>
      <c r="L39">
        <f t="shared" si="12"/>
        <v>0.31127812445913283</v>
      </c>
      <c r="M39">
        <f t="shared" si="12"/>
        <v>0.5</v>
      </c>
      <c r="N39" t="e">
        <f t="shared" si="12"/>
        <v>#NUM!</v>
      </c>
      <c r="P39">
        <v>0</v>
      </c>
      <c r="Q39">
        <v>0.31127812445913283</v>
      </c>
      <c r="R39">
        <v>0.5</v>
      </c>
      <c r="S39">
        <v>0</v>
      </c>
    </row>
    <row r="40" spans="2:19" x14ac:dyDescent="0.25">
      <c r="C40" t="s">
        <v>555</v>
      </c>
      <c r="D40">
        <f>COUNTIF('DM_OLAH_SM1&amp;2_CLSTK2_NONSKS'!$F$2:$F$63,"2")</f>
        <v>0</v>
      </c>
      <c r="E40">
        <f>COUNTIFS('DM_OLAH_SM1&amp;2_CLSTK2_NONSKS'!$F$2:$F$63,"2",'DM_OLAH_SM1&amp;2_CLSTK2_NONSKS'!$R$2:$R$63,"LowRisk")</f>
        <v>0</v>
      </c>
      <c r="F40">
        <f>COUNTIFS('DM_OLAH_SM1&amp;2_CLSTK2_NONSKS'!$F$2:$F$63,"2",'DM_OLAH_SM1&amp;2_CLSTK2_NONSKS'!$R$2:$R$63,"MediumRisk")</f>
        <v>0</v>
      </c>
      <c r="G40">
        <f>COUNTIFS('DM_OLAH_SM1&amp;2_CLSTK2_NONSKS'!$F$2:$F$63,"2",'DM_OLAH_SM1&amp;2_CLSTK2_NONSKS'!$R$2:$R$63,"HighRisk")</f>
        <v>0</v>
      </c>
      <c r="H40">
        <f>COUNTIFS('DM_OLAH_SM1&amp;2_CLSTK2_NONSKS'!$F$2:$F$63,"2",'DM_OLAH_SM1&amp;2_CLSTK2_NONSKS'!$R$2:$R$63,"VeryHighRisk")</f>
        <v>0</v>
      </c>
      <c r="I40">
        <f t="shared" si="13"/>
        <v>0</v>
      </c>
      <c r="K40" t="e">
        <f t="shared" si="14"/>
        <v>#DIV/0!</v>
      </c>
      <c r="L40" t="e">
        <f t="shared" si="12"/>
        <v>#DIV/0!</v>
      </c>
      <c r="M40" t="e">
        <f t="shared" si="12"/>
        <v>#DIV/0!</v>
      </c>
      <c r="N40" t="e">
        <f t="shared" si="12"/>
        <v>#DIV/0!</v>
      </c>
      <c r="P40">
        <v>0</v>
      </c>
      <c r="Q40">
        <v>0</v>
      </c>
      <c r="R40">
        <v>0</v>
      </c>
      <c r="S40">
        <v>0</v>
      </c>
    </row>
    <row r="41" spans="2:19" x14ac:dyDescent="0.25">
      <c r="C41" t="s">
        <v>557</v>
      </c>
      <c r="D41">
        <f>COUNTIF('DM_OLAH_SM1&amp;2_CLSTK2_NONSKS'!$F$2:$F$63,"1")</f>
        <v>0</v>
      </c>
      <c r="E41">
        <f>COUNTIFS('DM_OLAH_SM1&amp;2_CLSTK2_NONSKS'!$F$2:$F$63,"1",'DM_OLAH_SM1&amp;2_CLSTK2_NONSKS'!$R$2:$R$63,"LowRisk")</f>
        <v>0</v>
      </c>
      <c r="F41">
        <f>COUNTIFS('DM_OLAH_SM1&amp;2_CLSTK2_NONSKS'!$F$2:$F$63,"1",'DM_OLAH_SM1&amp;2_CLSTK2_NONSKS'!$R$2:$R$63,"MediumRisk")</f>
        <v>0</v>
      </c>
      <c r="G41">
        <f>COUNTIFS('DM_OLAH_SM1&amp;2_CLSTK2_NONSKS'!$F$2:$F$63,"1",'DM_OLAH_SM1&amp;2_CLSTK2_NONSKS'!$R$2:$R$63,"HighRisk")</f>
        <v>0</v>
      </c>
      <c r="H41">
        <f>COUNTIFS('DM_OLAH_SM1&amp;2_CLSTK2_NONSKS'!$F$2:$F$63,"1",'DM_OLAH_SM1&amp;2_CLSTK2_NONSKS'!$R$2:$R$63,"VeryHighRisk")</f>
        <v>0</v>
      </c>
      <c r="I41">
        <f t="shared" si="13"/>
        <v>0</v>
      </c>
      <c r="K41" t="e">
        <f t="shared" si="14"/>
        <v>#DIV/0!</v>
      </c>
      <c r="L41" t="e">
        <f t="shared" si="12"/>
        <v>#DIV/0!</v>
      </c>
      <c r="M41" t="e">
        <f t="shared" si="12"/>
        <v>#DIV/0!</v>
      </c>
      <c r="N41" t="e">
        <f t="shared" si="12"/>
        <v>#DIV/0!</v>
      </c>
      <c r="P41">
        <v>0</v>
      </c>
      <c r="Q41">
        <v>0</v>
      </c>
      <c r="R41">
        <v>0</v>
      </c>
      <c r="S41">
        <v>0</v>
      </c>
    </row>
    <row r="42" spans="2:19" x14ac:dyDescent="0.25">
      <c r="C42" t="s">
        <v>567</v>
      </c>
      <c r="D42">
        <f>COUNTIF('DM_OLAH_SM1&amp;2_CLSTK2_NONSKS'!$F$2:$F$63,"0")</f>
        <v>0</v>
      </c>
      <c r="E42">
        <f>COUNTIFS('DM_OLAH_SM1&amp;2_CLSTK2_NONSKS'!$F$2:$F$63,"0",'DM_OLAH_SM1&amp;2_CLSTK2_NONSKS'!$R$2:$R$63,"LowRisk")</f>
        <v>0</v>
      </c>
      <c r="F42">
        <f>COUNTIFS('DM_OLAH_SM1&amp;2_CLSTK2_NONSKS'!$F$2:$F$63,"0",'DM_OLAH_SM1&amp;2_CLSTK2_NONSKS'!$R$2:$R$63,"MediumRisk")</f>
        <v>0</v>
      </c>
      <c r="G42">
        <f>COUNTIFS('DM_OLAH_SM1&amp;2_CLSTK2_NONSKS'!$F$2:$F$63,"0",'DM_OLAH_SM1&amp;2_CLSTK2_NONSKS'!$R$2:$R$63,"HighRisk")</f>
        <v>0</v>
      </c>
      <c r="H42">
        <f>COUNTIFS('DM_OLAH_SM1&amp;2_CLSTK2_NONSKS'!$F$2:$F$63,"0",'DM_OLAH_SM1&amp;2_CLSTK2_NONSKS'!$R$2:$R$63,"VeryHighRisk")</f>
        <v>0</v>
      </c>
      <c r="I42">
        <f t="shared" si="13"/>
        <v>0</v>
      </c>
      <c r="K42" t="e">
        <f t="shared" si="14"/>
        <v>#DIV/0!</v>
      </c>
      <c r="L42" t="e">
        <f t="shared" si="12"/>
        <v>#DIV/0!</v>
      </c>
      <c r="M42" t="e">
        <f t="shared" si="12"/>
        <v>#DIV/0!</v>
      </c>
      <c r="N42" t="e">
        <f t="shared" si="12"/>
        <v>#DIV/0!</v>
      </c>
      <c r="P42">
        <v>0</v>
      </c>
      <c r="Q42">
        <v>0</v>
      </c>
      <c r="R42">
        <v>0</v>
      </c>
      <c r="S42">
        <v>0</v>
      </c>
    </row>
    <row r="43" spans="2:19" x14ac:dyDescent="0.25">
      <c r="B43" t="s">
        <v>561</v>
      </c>
      <c r="J43">
        <f>($I$2-(((D44/$D$2)*I44)+((D45/$D$2)*I45)+((D46/$D$2)*I46)+((D47/$D$2)*I47)+((D48/$D$2)*I48)+((D49/$D$2)*I49)+((D50/$D$2)*I50)))</f>
        <v>0.24651039316436862</v>
      </c>
    </row>
    <row r="44" spans="2:19" x14ac:dyDescent="0.25">
      <c r="C44" t="s">
        <v>551</v>
      </c>
      <c r="D44">
        <f>COUNTIF('DM_OLAH_SM1&amp;2_CLSTK2_NONSKS'!$G$2:$G$63,"4")</f>
        <v>34</v>
      </c>
      <c r="E44">
        <f>COUNTIFS('DM_OLAH_SM1&amp;2_CLSTK2_NONSKS'!$G$2:$G$63,"4",'DM_OLAH_SM1&amp;2_CLSTK2_NONSKS'!$R$2:$R$63,"LowRisk")</f>
        <v>10</v>
      </c>
      <c r="F44">
        <f>COUNTIFS('DM_OLAH_SM1&amp;2_CLSTK2_NONSKS'!$G$2:$G$63,"4",'DM_OLAH_SM1&amp;2_CLSTK2_NONSKS'!$R$2:$R$63,"MediumRisk")</f>
        <v>18</v>
      </c>
      <c r="G44">
        <f>COUNTIFS('DM_OLAH_SM1&amp;2_CLSTK2_NONSKS'!$G$2:$G$63,"4",'DM_OLAH_SM1&amp;2_CLSTK2_NONSKS'!$R$2:$R$63,"HighRisk")</f>
        <v>5</v>
      </c>
      <c r="H44">
        <f>COUNTIFS('DM_OLAH_SM1&amp;2_CLSTK2_NONSKS'!$G$2:$G$63,"4",'DM_OLAH_SM1&amp;2_CLSTK2_NONSKS'!$R$2:$R$63,"VeryHighRisk")</f>
        <v>1</v>
      </c>
      <c r="I44">
        <f>SUM(P44:S44)</f>
        <v>1.5613577986246907</v>
      </c>
      <c r="K44">
        <f>-(E44/$D44)*(LOG((E44/$D44),2))</f>
        <v>0.51927492540087561</v>
      </c>
      <c r="L44">
        <f t="shared" ref="L44:N50" si="15">-(F44/$D44)*(LOG((F44/$D44),2))</f>
        <v>0.48575532695719081</v>
      </c>
      <c r="M44">
        <f t="shared" si="15"/>
        <v>0.4066962862298496</v>
      </c>
      <c r="N44">
        <f t="shared" si="15"/>
        <v>0.14963126003677471</v>
      </c>
      <c r="P44">
        <v>0.51927492540087561</v>
      </c>
      <c r="Q44">
        <v>0.48575532695719081</v>
      </c>
      <c r="R44">
        <v>0.4066962862298496</v>
      </c>
      <c r="S44">
        <v>0.14963126003677471</v>
      </c>
    </row>
    <row r="45" spans="2:19" x14ac:dyDescent="0.25">
      <c r="C45" t="s">
        <v>553</v>
      </c>
      <c r="D45">
        <f>COUNTIF('DM_OLAH_SM1&amp;2_CLSTK2_NONSKS'!$G$2:$G$63,"3.5")</f>
        <v>14</v>
      </c>
      <c r="E45">
        <f>COUNTIFS('DM_OLAH_SM1&amp;2_CLSTK2_NONSKS'!$G$2:$G$63,"3.5",'DM_OLAH_SM1&amp;2_CLSTK2_NONSKS'!$R$2:$R$63,"LowRisk")</f>
        <v>2</v>
      </c>
      <c r="F45">
        <f>COUNTIFS('DM_OLAH_SM1&amp;2_CLSTK2_NONSKS'!$G$2:$G$63,"3.5",'DM_OLAH_SM1&amp;2_CLSTK2_NONSKS'!$R$2:$R$63,"MediumRisk")</f>
        <v>7</v>
      </c>
      <c r="G45">
        <f>COUNTIFS('DM_OLAH_SM1&amp;2_CLSTK2_NONSKS'!$G$2:$G$63,"3.5",'DM_OLAH_SM1&amp;2_CLSTK2_NONSKS'!$R$2:$R$63,"HighRisk")</f>
        <v>3</v>
      </c>
      <c r="H45">
        <f>COUNTIFS('DM_OLAH_SM1&amp;2_CLSTK2_NONSKS'!$G$2:$G$63,"3.5",'DM_OLAH_SM1&amp;2_CLSTK2_NONSKS'!$R$2:$R$63,"VeryHighRisk")</f>
        <v>2</v>
      </c>
      <c r="I45">
        <f t="shared" ref="I45:I50" si="16">SUM(P45:S45)</f>
        <v>1.7783283537314116</v>
      </c>
      <c r="K45">
        <f t="shared" ref="K45:K50" si="17">-(E45/$D45)*(LOG((E45/$D45),2))</f>
        <v>0.40105070315108637</v>
      </c>
      <c r="L45">
        <f t="shared" si="15"/>
        <v>0.5</v>
      </c>
      <c r="M45">
        <f t="shared" si="15"/>
        <v>0.47622694742923888</v>
      </c>
      <c r="N45">
        <f t="shared" si="15"/>
        <v>0.40105070315108637</v>
      </c>
      <c r="P45">
        <v>0.40105070315108637</v>
      </c>
      <c r="Q45">
        <v>0.5</v>
      </c>
      <c r="R45">
        <v>0.47622694742923888</v>
      </c>
      <c r="S45">
        <v>0.40105070315108637</v>
      </c>
    </row>
    <row r="46" spans="2:19" x14ac:dyDescent="0.25">
      <c r="C46" t="s">
        <v>552</v>
      </c>
      <c r="D46">
        <f>COUNTIF('DM_OLAH_SM1&amp;2_CLSTK2_NONSKS'!$G$2:$G$63,"3")</f>
        <v>10</v>
      </c>
      <c r="E46">
        <f>COUNTIFS('DM_OLAH_SM1&amp;2_CLSTK2_NONSKS'!$G$2:$G$63,"3",'DM_OLAH_SM1&amp;2_CLSTK2_NONSKS'!$R$2:$R$63,"LowRisk")</f>
        <v>0</v>
      </c>
      <c r="F46">
        <f>COUNTIFS('DM_OLAH_SM1&amp;2_CLSTK2_NONSKS'!$G$2:$G$63,"3",'DM_OLAH_SM1&amp;2_CLSTK2_NONSKS'!$R$2:$R$63,"MediumRisk")</f>
        <v>3</v>
      </c>
      <c r="G46">
        <f>COUNTIFS('DM_OLAH_SM1&amp;2_CLSTK2_NONSKS'!$G$2:$G$63,"3",'DM_OLAH_SM1&amp;2_CLSTK2_NONSKS'!$R$2:$R$63,"HighRisk")</f>
        <v>5</v>
      </c>
      <c r="H46">
        <f>COUNTIFS('DM_OLAH_SM1&amp;2_CLSTK2_NONSKS'!$G$2:$G$63,"3",'DM_OLAH_SM1&amp;2_CLSTK2_NONSKS'!$R$2:$R$63,"VeryHighRisk")</f>
        <v>2</v>
      </c>
      <c r="I46">
        <f t="shared" si="16"/>
        <v>1.4854752972273344</v>
      </c>
      <c r="K46" t="e">
        <f t="shared" si="17"/>
        <v>#NUM!</v>
      </c>
      <c r="L46">
        <f t="shared" si="15"/>
        <v>0.52108967824986185</v>
      </c>
      <c r="M46">
        <f>-(G46/$D46)*(LOG((G46/$D46),2))</f>
        <v>0.5</v>
      </c>
      <c r="N46">
        <f>-(H46/$D46)*(LOG((H46/$D46),2))</f>
        <v>0.46438561897747244</v>
      </c>
      <c r="P46">
        <v>0</v>
      </c>
      <c r="Q46">
        <v>0.52108967824986185</v>
      </c>
      <c r="R46">
        <v>0.5</v>
      </c>
      <c r="S46">
        <v>0.46438561897747244</v>
      </c>
    </row>
    <row r="47" spans="2:19" x14ac:dyDescent="0.25">
      <c r="C47" t="s">
        <v>558</v>
      </c>
      <c r="D47">
        <f>COUNTIF('DM_OLAH_SM1&amp;2_CLSTK2_NONSKS'!$G$2:$G$63,"2.5")</f>
        <v>1</v>
      </c>
      <c r="E47">
        <f>COUNTIFS('DM_OLAH_SM1&amp;2_CLSTK2_NONSKS'!$G$2:$G$63,"2.5",'DM_OLAH_SM1&amp;2_CLSTK2_NONSKS'!$R$2:$R$63,"LowRisk")</f>
        <v>0</v>
      </c>
      <c r="F47">
        <f>COUNTIFS('DM_OLAH_SM1&amp;2_CLSTK2_NONSKS'!$G$2:$G$63,"2.5",'DM_OLAH_SM1&amp;2_CLSTK2_NONSKS'!$R$2:$R$63,"MediumRisk")</f>
        <v>1</v>
      </c>
      <c r="G47">
        <f>COUNTIFS('DM_OLAH_SM1&amp;2_CLSTK2_NONSKS'!$G$2:$G$63,"2.5",'DM_OLAH_SM1&amp;2_CLSTK2_NONSKS'!$R$2:$R$63,"HighRisk")</f>
        <v>0</v>
      </c>
      <c r="H47">
        <f>COUNTIFS('DM_OLAH_SM1&amp;2_CLSTK2_NONSKS'!$G$2:$G$63,"2.5",'DM_OLAH_SM1&amp;2_CLSTK2_NONSKS'!$R$2:$R$63,"VeryHighRisk")</f>
        <v>0</v>
      </c>
      <c r="I47">
        <f t="shared" si="16"/>
        <v>0</v>
      </c>
      <c r="K47" t="e">
        <f t="shared" si="17"/>
        <v>#NUM!</v>
      </c>
      <c r="L47">
        <f t="shared" si="15"/>
        <v>0</v>
      </c>
      <c r="M47" t="e">
        <f t="shared" si="15"/>
        <v>#NUM!</v>
      </c>
      <c r="N47" t="e">
        <f t="shared" si="15"/>
        <v>#NUM!</v>
      </c>
      <c r="P47">
        <v>0</v>
      </c>
      <c r="Q47">
        <v>0</v>
      </c>
      <c r="R47">
        <v>0</v>
      </c>
      <c r="S47">
        <v>0</v>
      </c>
    </row>
    <row r="48" spans="2:19" x14ac:dyDescent="0.25">
      <c r="C48" t="s">
        <v>555</v>
      </c>
      <c r="D48">
        <f>COUNTIF('DM_OLAH_SM1&amp;2_CLSTK2_NONSKS'!$G$2:$G$63,"2")</f>
        <v>2</v>
      </c>
      <c r="E48">
        <f>COUNTIFS('DM_OLAH_SM1&amp;2_CLSTK2_NONSKS'!$G$2:$G$63,"2",'DM_OLAH_SM1&amp;2_CLSTK2_NONSKS'!$R$2:$R$63,"LowRisk")</f>
        <v>0</v>
      </c>
      <c r="F48">
        <f>COUNTIFS('DM_OLAH_SM1&amp;2_CLSTK2_NONSKS'!$G$2:$G$63,"2",'DM_OLAH_SM1&amp;2_CLSTK2_NONSKS'!$R$2:$R$63,"MediumRisk")</f>
        <v>0</v>
      </c>
      <c r="G48">
        <f>COUNTIFS('DM_OLAH_SM1&amp;2_CLSTK2_NONSKS'!$G$2:$G$63,"2",'DM_OLAH_SM1&amp;2_CLSTK2_NONSKS'!$R$2:$R$63,"HighRisk")</f>
        <v>1</v>
      </c>
      <c r="H48">
        <f>COUNTIFS('DM_OLAH_SM1&amp;2_CLSTK2_NONSKS'!$G$2:$G$63,"2",'DM_OLAH_SM1&amp;2_CLSTK2_NONSKS'!$R$2:$R$63,"VeryHighRisk")</f>
        <v>1</v>
      </c>
      <c r="I48">
        <f t="shared" si="16"/>
        <v>1</v>
      </c>
      <c r="K48" t="e">
        <f t="shared" si="17"/>
        <v>#NUM!</v>
      </c>
      <c r="L48" t="e">
        <f t="shared" si="15"/>
        <v>#NUM!</v>
      </c>
      <c r="M48">
        <f t="shared" si="15"/>
        <v>0.5</v>
      </c>
      <c r="N48">
        <f t="shared" si="15"/>
        <v>0.5</v>
      </c>
      <c r="P48">
        <v>0</v>
      </c>
      <c r="Q48">
        <v>0</v>
      </c>
      <c r="R48">
        <v>0.5</v>
      </c>
      <c r="S48">
        <v>0.5</v>
      </c>
    </row>
    <row r="49" spans="2:19" x14ac:dyDescent="0.25">
      <c r="C49" t="s">
        <v>557</v>
      </c>
      <c r="D49">
        <f>COUNTIF('DM_OLAH_SM1&amp;2_CLSTK2_NONSKS'!$G$2:$G$63,"1")</f>
        <v>1</v>
      </c>
      <c r="E49">
        <f>COUNTIFS('DM_OLAH_SM1&amp;2_CLSTK2_NONSKS'!$G$2:$G$63,"1",'DM_OLAH_SM1&amp;2_CLSTK2_NONSKS'!$R$2:$R$63,"LowRisk")</f>
        <v>0</v>
      </c>
      <c r="F49">
        <f>COUNTIFS('DM_OLAH_SM1&amp;2_CLSTK2_NONSKS'!$G$2:$G$63,"1",'DM_OLAH_SM1&amp;2_CLSTK2_NONSKS'!$R$2:$R$63,"MediumRisk")</f>
        <v>1</v>
      </c>
      <c r="G49">
        <f>COUNTIFS('DM_OLAH_SM1&amp;2_CLSTK2_NONSKS'!$G$2:$G$63,"1",'DM_OLAH_SM1&amp;2_CLSTK2_NONSKS'!$R$2:$R$63,"HighRisk")</f>
        <v>0</v>
      </c>
      <c r="H49">
        <f>COUNTIFS('DM_OLAH_SM1&amp;2_CLSTK2_NONSKS'!$G$2:$G$63,"1",'DM_OLAH_SM1&amp;2_CLSTK2_NONSKS'!$R$2:$R$63,"VeryHighRisk")</f>
        <v>0</v>
      </c>
      <c r="I49">
        <f t="shared" si="16"/>
        <v>0</v>
      </c>
      <c r="K49" t="e">
        <f t="shared" si="17"/>
        <v>#NUM!</v>
      </c>
      <c r="L49">
        <f t="shared" si="15"/>
        <v>0</v>
      </c>
      <c r="M49" t="e">
        <f t="shared" si="15"/>
        <v>#NUM!</v>
      </c>
      <c r="N49" t="e">
        <f t="shared" si="15"/>
        <v>#NUM!</v>
      </c>
      <c r="P49">
        <v>0</v>
      </c>
      <c r="Q49">
        <v>0</v>
      </c>
      <c r="R49">
        <v>0</v>
      </c>
      <c r="S49">
        <v>0</v>
      </c>
    </row>
    <row r="50" spans="2:19" x14ac:dyDescent="0.25">
      <c r="C50" t="s">
        <v>567</v>
      </c>
      <c r="D50">
        <f>COUNTIF('DM_OLAH_SM1&amp;2_CLSTK2_NONSKS'!$G$2:$G$63,"0")</f>
        <v>0</v>
      </c>
      <c r="E50">
        <f>COUNTIFS('DM_OLAH_SM1&amp;2_CLSTK2_NONSKS'!$G$2:$G$63,"0",'DM_OLAH_SM1&amp;2_CLSTK2_NONSKS'!$R$2:$R$63,"LowRisk")</f>
        <v>0</v>
      </c>
      <c r="F50">
        <f>COUNTIFS('DM_OLAH_SM1&amp;2_CLSTK2_NONSKS'!$G$2:$G$63,"0",'DM_OLAH_SM1&amp;2_CLSTK2_NONSKS'!$R$2:$R$63,"MediumRisk")</f>
        <v>0</v>
      </c>
      <c r="G50">
        <f>COUNTIFS('DM_OLAH_SM1&amp;2_CLSTK2_NONSKS'!$G$2:$G$63,"0",'DM_OLAH_SM1&amp;2_CLSTK2_NONSKS'!$R$2:$R$63,"HighRisk")</f>
        <v>0</v>
      </c>
      <c r="H50">
        <f>COUNTIFS('DM_OLAH_SM1&amp;2_CLSTK2_NONSKS'!$G$2:$G$63,"0",'DM_OLAH_SM1&amp;2_CLSTK2_NONSKS'!$R$2:$R$63,"VeryHighRisk")</f>
        <v>0</v>
      </c>
      <c r="I50">
        <f t="shared" si="16"/>
        <v>0</v>
      </c>
      <c r="K50" t="e">
        <f t="shared" si="17"/>
        <v>#DIV/0!</v>
      </c>
      <c r="L50" t="e">
        <f t="shared" si="15"/>
        <v>#DIV/0!</v>
      </c>
      <c r="M50" t="e">
        <f t="shared" si="15"/>
        <v>#DIV/0!</v>
      </c>
      <c r="N50" t="e">
        <f t="shared" si="15"/>
        <v>#DIV/0!</v>
      </c>
      <c r="P50">
        <v>0</v>
      </c>
      <c r="Q50">
        <v>0</v>
      </c>
      <c r="R50">
        <v>0</v>
      </c>
      <c r="S50">
        <v>0</v>
      </c>
    </row>
    <row r="51" spans="2:19" x14ac:dyDescent="0.25">
      <c r="B51" t="s">
        <v>554</v>
      </c>
      <c r="J51">
        <f>($I$2-(((D52/$D$2)*I52)+((D53/$D$2)*I53)+((D54/$D$2)*I54)+((D55/$D$2)*I55)+((D56/$D$2)*I56)+((D57/$D$2)*I57)+((D58/$D$2)*I58)))</f>
        <v>0.41684827616789</v>
      </c>
    </row>
    <row r="52" spans="2:19" x14ac:dyDescent="0.25">
      <c r="C52" t="s">
        <v>551</v>
      </c>
      <c r="D52">
        <f>COUNTIF('DM_OLAH_SM1&amp;2_CLSTK2_NONSKS'!$H$2:$H$63,"4")</f>
        <v>11</v>
      </c>
      <c r="E52">
        <f>COUNTIFS('DM_OLAH_SM1&amp;2_CLSTK2_NONSKS'!$H$2:$H$63,"4",'DM_OLAH_SM1&amp;2_CLSTK2_NONSKS'!$R$2:$R$63,"LowRisk")</f>
        <v>3</v>
      </c>
      <c r="F52">
        <f>COUNTIFS('DM_OLAH_SM1&amp;2_CLSTK2_NONSKS'!$H$2:$H$63,"4",'DM_OLAH_SM1&amp;2_CLSTK2_NONSKS'!$R$2:$R$63,"MediumRisk")</f>
        <v>7</v>
      </c>
      <c r="G52">
        <f>COUNTIFS('DM_OLAH_SM1&amp;2_CLSTK2_NONSKS'!$H$2:$H$63,"4",'DM_OLAH_SM1&amp;2_CLSTK2_NONSKS'!$R$2:$R$63,"HighRisk")</f>
        <v>0</v>
      </c>
      <c r="H52">
        <f>COUNTIFS('DM_OLAH_SM1&amp;2_CLSTK2_NONSKS'!$H$2:$H$63,"4",'DM_OLAH_SM1&amp;2_CLSTK2_NONSKS'!$R$2:$R$63,"VeryHighRisk")</f>
        <v>1</v>
      </c>
      <c r="I52">
        <f>SUM(P52:S52)</f>
        <v>1.2406705316766886</v>
      </c>
      <c r="K52">
        <f>-(E52/$D52)*(LOG((E52/$D52),2))</f>
        <v>0.51121885034076575</v>
      </c>
      <c r="L52">
        <f t="shared" ref="L52:N58" si="18">-(F52/$D52)*(LOG((F52/$D52),2))</f>
        <v>0.41495789782344117</v>
      </c>
      <c r="M52" t="e">
        <f t="shared" si="18"/>
        <v>#NUM!</v>
      </c>
      <c r="N52">
        <f t="shared" si="18"/>
        <v>0.31449378351248164</v>
      </c>
      <c r="P52">
        <v>0.51121885034076575</v>
      </c>
      <c r="Q52">
        <v>0.41495789782344117</v>
      </c>
      <c r="R52">
        <v>0</v>
      </c>
      <c r="S52">
        <v>0.31449378351248164</v>
      </c>
    </row>
    <row r="53" spans="2:19" x14ac:dyDescent="0.25">
      <c r="C53" t="s">
        <v>553</v>
      </c>
      <c r="D53">
        <f>COUNTIF('DM_OLAH_SM1&amp;2_CLSTK2_NONSKS'!$H$2:$H$63,"3.5")</f>
        <v>15</v>
      </c>
      <c r="E53">
        <f>COUNTIFS('DM_OLAH_SM1&amp;2_CLSTK2_NONSKS'!$H$2:$H$63,"3.5",'DM_OLAH_SM1&amp;2_CLSTK2_NONSKS'!$R$2:$R$63,"LowRisk")</f>
        <v>6</v>
      </c>
      <c r="F53">
        <f>COUNTIFS('DM_OLAH_SM1&amp;2_CLSTK2_NONSKS'!$H$2:$H$63,"3.5",'DM_OLAH_SM1&amp;2_CLSTK2_NONSKS'!$R$2:$R$63,"MediumRisk")</f>
        <v>8</v>
      </c>
      <c r="G53">
        <f>COUNTIFS('DM_OLAH_SM1&amp;2_CLSTK2_NONSKS'!$H$2:$H$63,"3.5",'DM_OLAH_SM1&amp;2_CLSTK2_NONSKS'!$R$2:$R$63,"HighRisk")</f>
        <v>0</v>
      </c>
      <c r="H53">
        <f>COUNTIFS('DM_OLAH_SM1&amp;2_CLSTK2_NONSKS'!$H$2:$H$63,"3.5",'DM_OLAH_SM1&amp;2_CLSTK2_NONSKS'!$R$2:$R$63,"VeryHighRisk")</f>
        <v>1</v>
      </c>
      <c r="I53">
        <f t="shared" ref="I53:I58" si="19">SUM(P53:S53)</f>
        <v>1.2729055953200561</v>
      </c>
      <c r="K53">
        <f t="shared" ref="K53:K58" si="20">-(E53/$D53)*(LOG((E53/$D53),2))</f>
        <v>0.52877123795494485</v>
      </c>
      <c r="L53">
        <f t="shared" si="18"/>
        <v>0.48367498432454331</v>
      </c>
      <c r="M53" t="e">
        <f t="shared" si="18"/>
        <v>#NUM!</v>
      </c>
      <c r="N53">
        <f t="shared" si="18"/>
        <v>0.26045937304056793</v>
      </c>
      <c r="P53">
        <v>0.52877123795494485</v>
      </c>
      <c r="Q53">
        <v>0.48367498432454331</v>
      </c>
      <c r="R53">
        <v>0</v>
      </c>
      <c r="S53">
        <v>0.26045937304056793</v>
      </c>
    </row>
    <row r="54" spans="2:19" x14ac:dyDescent="0.25">
      <c r="C54" t="s">
        <v>552</v>
      </c>
      <c r="D54">
        <f>COUNTIF('DM_OLAH_SM1&amp;2_CLSTK2_NONSKS'!$H$2:$H$63,"3")</f>
        <v>16</v>
      </c>
      <c r="E54">
        <f>COUNTIFS('DM_OLAH_SM1&amp;2_CLSTK2_NONSKS'!$H$2:$H$63,"3",'DM_OLAH_SM1&amp;2_CLSTK2_NONSKS'!$R$2:$R$63,"LowRisk")</f>
        <v>3</v>
      </c>
      <c r="F54">
        <f>COUNTIFS('DM_OLAH_SM1&amp;2_CLSTK2_NONSKS'!$H$2:$H$63,"3",'DM_OLAH_SM1&amp;2_CLSTK2_NONSKS'!$R$2:$R$63,"MediumRisk")</f>
        <v>6</v>
      </c>
      <c r="G54">
        <f>COUNTIFS('DM_OLAH_SM1&amp;2_CLSTK2_NONSKS'!$H$2:$H$63,"3",'DM_OLAH_SM1&amp;2_CLSTK2_NONSKS'!$R$2:$R$63,"HighRisk")</f>
        <v>5</v>
      </c>
      <c r="H54">
        <f>COUNTIFS('DM_OLAH_SM1&amp;2_CLSTK2_NONSKS'!$H$2:$H$63,"3",'DM_OLAH_SM1&amp;2_CLSTK2_NONSKS'!$R$2:$R$63,"VeryHighRisk")</f>
        <v>2</v>
      </c>
      <c r="I54">
        <f t="shared" si="19"/>
        <v>1.8828560636920488</v>
      </c>
      <c r="K54">
        <f t="shared" si="20"/>
        <v>0.45281953111478324</v>
      </c>
      <c r="L54">
        <f t="shared" si="18"/>
        <v>0.53063906222956636</v>
      </c>
      <c r="M54">
        <f>-(G54/$D54)*(LOG((G54/$D54),2))</f>
        <v>0.52439747034769935</v>
      </c>
      <c r="N54">
        <f>-(H54/$D54)*(LOG((H54/$D54),2))</f>
        <v>0.375</v>
      </c>
      <c r="P54">
        <v>0.45281953111478324</v>
      </c>
      <c r="Q54">
        <v>0.53063906222956636</v>
      </c>
      <c r="R54">
        <v>0.52439747034769935</v>
      </c>
      <c r="S54">
        <v>0.375</v>
      </c>
    </row>
    <row r="55" spans="2:19" x14ac:dyDescent="0.25">
      <c r="C55" t="s">
        <v>558</v>
      </c>
      <c r="D55">
        <f>COUNTIF('DM_OLAH_SM1&amp;2_CLSTK2_NONSKS'!$H$2:$H$63,"2.5")</f>
        <v>12</v>
      </c>
      <c r="E55">
        <f>COUNTIFS('DM_OLAH_SM1&amp;2_CLSTK2_NONSKS'!$H$2:$H$63,"2.5",'DM_OLAH_SM1&amp;2_CLSTK2_NONSKS'!$R$2:$R$63,"LowRisk")</f>
        <v>0</v>
      </c>
      <c r="F55">
        <f>COUNTIFS('DM_OLAH_SM1&amp;2_CLSTK2_NONSKS'!$H$2:$H$63,"2.5",'DM_OLAH_SM1&amp;2_CLSTK2_NONSKS'!$R$2:$R$63,"MediumRisk")</f>
        <v>7</v>
      </c>
      <c r="G55">
        <f>COUNTIFS('DM_OLAH_SM1&amp;2_CLSTK2_NONSKS'!$H$2:$H$63,"2.5",'DM_OLAH_SM1&amp;2_CLSTK2_NONSKS'!$R$2:$R$63,"HighRisk")</f>
        <v>5</v>
      </c>
      <c r="H55">
        <f>COUNTIFS('DM_OLAH_SM1&amp;2_CLSTK2_NONSKS'!$H$2:$H$63,"2.5",'DM_OLAH_SM1&amp;2_CLSTK2_NONSKS'!$R$2:$R$63,"VeryHighRisk")</f>
        <v>0</v>
      </c>
      <c r="I55">
        <f t="shared" si="19"/>
        <v>0.97986875665115269</v>
      </c>
      <c r="K55" t="e">
        <f t="shared" si="20"/>
        <v>#NUM!</v>
      </c>
      <c r="L55">
        <f t="shared" si="18"/>
        <v>0.45360442088707198</v>
      </c>
      <c r="M55">
        <f t="shared" si="18"/>
        <v>0.52626433576408072</v>
      </c>
      <c r="N55" t="e">
        <f t="shared" si="18"/>
        <v>#NUM!</v>
      </c>
      <c r="P55">
        <v>0</v>
      </c>
      <c r="Q55">
        <v>0.45360442088707198</v>
      </c>
      <c r="R55">
        <v>0.52626433576408072</v>
      </c>
      <c r="S55">
        <v>0</v>
      </c>
    </row>
    <row r="56" spans="2:19" x14ac:dyDescent="0.25">
      <c r="C56" t="s">
        <v>555</v>
      </c>
      <c r="D56">
        <f>COUNTIF('DM_OLAH_SM1&amp;2_CLSTK2_NONSKS'!$H$2:$H$63,"2")</f>
        <v>7</v>
      </c>
      <c r="E56">
        <f>COUNTIFS('DM_OLAH_SM1&amp;2_CLSTK2_NONSKS'!$H$2:$H$63,"2",'DM_OLAH_SM1&amp;2_CLSTK2_NONSKS'!$R$2:$R$63,"LowRisk")</f>
        <v>0</v>
      </c>
      <c r="F56">
        <f>COUNTIFS('DM_OLAH_SM1&amp;2_CLSTK2_NONSKS'!$H$2:$H$63,"2",'DM_OLAH_SM1&amp;2_CLSTK2_NONSKS'!$R$2:$R$63,"MediumRisk")</f>
        <v>2</v>
      </c>
      <c r="G56">
        <f>COUNTIFS('DM_OLAH_SM1&amp;2_CLSTK2_NONSKS'!$H$2:$H$63,"2",'DM_OLAH_SM1&amp;2_CLSTK2_NONSKS'!$R$2:$R$63,"HighRisk")</f>
        <v>4</v>
      </c>
      <c r="H56">
        <f>COUNTIFS('DM_OLAH_SM1&amp;2_CLSTK2_NONSKS'!$H$2:$H$63,"2",'DM_OLAH_SM1&amp;2_CLSTK2_NONSKS'!$R$2:$R$63,"VeryHighRisk")</f>
        <v>1</v>
      </c>
      <c r="I56">
        <f t="shared" si="19"/>
        <v>1.3787834934861756</v>
      </c>
      <c r="K56" t="e">
        <f t="shared" si="20"/>
        <v>#NUM!</v>
      </c>
      <c r="L56">
        <f t="shared" si="18"/>
        <v>0.51638712058788683</v>
      </c>
      <c r="M56">
        <f t="shared" si="18"/>
        <v>0.46134566974720242</v>
      </c>
      <c r="N56">
        <f t="shared" si="18"/>
        <v>0.40105070315108637</v>
      </c>
      <c r="P56">
        <v>0</v>
      </c>
      <c r="Q56">
        <v>0.51638712058788683</v>
      </c>
      <c r="R56">
        <v>0.46134566974720242</v>
      </c>
      <c r="S56">
        <v>0.40105070315108637</v>
      </c>
    </row>
    <row r="57" spans="2:19" x14ac:dyDescent="0.25">
      <c r="C57" t="s">
        <v>557</v>
      </c>
      <c r="D57">
        <f>COUNTIF('DM_OLAH_SM1&amp;2_CLSTK2_NONSKS'!$H$2:$H$63,"1")</f>
        <v>1</v>
      </c>
      <c r="E57">
        <f>COUNTIFS('DM_OLAH_SM1&amp;2_CLSTK2_NONSKS'!$H$2:$H$63,"1",'DM_OLAH_SM1&amp;2_CLSTK2_NONSKS'!$R$2:$R$63,"LowRisk")</f>
        <v>0</v>
      </c>
      <c r="F57">
        <f>COUNTIFS('DM_OLAH_SM1&amp;2_CLSTK2_NONSKS'!$H$2:$H$63,"1",'DM_OLAH_SM1&amp;2_CLSTK2_NONSKS'!$R$2:$R$63,"MediumRisk")</f>
        <v>0</v>
      </c>
      <c r="G57">
        <f>COUNTIFS('DM_OLAH_SM1&amp;2_CLSTK2_NONSKS'!$H$2:$H$63,"1",'DM_OLAH_SM1&amp;2_CLSTK2_NONSKS'!$R$2:$R$63,"HighRisk")</f>
        <v>0</v>
      </c>
      <c r="H57">
        <f>COUNTIFS('DM_OLAH_SM1&amp;2_CLSTK2_NONSKS'!$H$2:$H$63,"1",'DM_OLAH_SM1&amp;2_CLSTK2_NONSKS'!$R$2:$R$63,"VeryHighRisk")</f>
        <v>1</v>
      </c>
      <c r="I57">
        <f t="shared" si="19"/>
        <v>0</v>
      </c>
      <c r="K57" t="e">
        <f t="shared" si="20"/>
        <v>#NUM!</v>
      </c>
      <c r="L57" t="e">
        <f t="shared" si="18"/>
        <v>#NUM!</v>
      </c>
      <c r="M57" t="e">
        <f t="shared" si="18"/>
        <v>#NUM!</v>
      </c>
      <c r="N57">
        <f t="shared" si="18"/>
        <v>0</v>
      </c>
      <c r="P57">
        <v>0</v>
      </c>
      <c r="Q57">
        <v>0</v>
      </c>
      <c r="R57">
        <v>0</v>
      </c>
      <c r="S57">
        <v>0</v>
      </c>
    </row>
    <row r="58" spans="2:19" x14ac:dyDescent="0.25">
      <c r="C58" t="s">
        <v>567</v>
      </c>
      <c r="D58">
        <f>COUNTIF('DM_OLAH_SM1&amp;2_CLSTK2_NONSKS'!$H$2:$H$63,"0")</f>
        <v>0</v>
      </c>
      <c r="E58">
        <f>COUNTIFS('DM_OLAH_SM1&amp;2_CLSTK2_NONSKS'!$H$2:$H$63,"0",'DM_OLAH_SM1&amp;2_CLSTK2_NONSKS'!$R$2:$R$63,"LowRisk")</f>
        <v>0</v>
      </c>
      <c r="F58">
        <f>COUNTIFS('DM_OLAH_SM1&amp;2_CLSTK2_NONSKS'!$H$2:$H$63,"0",'DM_OLAH_SM1&amp;2_CLSTK2_NONSKS'!$R$2:$R$63,"MediumRisk")</f>
        <v>0</v>
      </c>
      <c r="G58">
        <f>COUNTIFS('DM_OLAH_SM1&amp;2_CLSTK2_NONSKS'!$H$2:$H$63,"0",'DM_OLAH_SM1&amp;2_CLSTK2_NONSKS'!$R$2:$R$63,"HighRisk")</f>
        <v>0</v>
      </c>
      <c r="H58">
        <f>COUNTIFS('DM_OLAH_SM1&amp;2_CLSTK2_NONSKS'!$H$2:$H$63,"0",'DM_OLAH_SM1&amp;2_CLSTK2_NONSKS'!$R$2:$R$63,"VeryHighRisk")</f>
        <v>0</v>
      </c>
      <c r="I58">
        <f t="shared" si="19"/>
        <v>0</v>
      </c>
      <c r="K58" t="e">
        <f t="shared" si="20"/>
        <v>#DIV/0!</v>
      </c>
      <c r="L58" t="e">
        <f t="shared" si="18"/>
        <v>#DIV/0!</v>
      </c>
      <c r="M58" t="e">
        <f t="shared" si="18"/>
        <v>#DIV/0!</v>
      </c>
      <c r="N58" t="e">
        <f t="shared" si="18"/>
        <v>#DIV/0!</v>
      </c>
      <c r="P58">
        <v>0</v>
      </c>
      <c r="Q58">
        <v>0</v>
      </c>
      <c r="R58">
        <v>0</v>
      </c>
      <c r="S58">
        <v>0</v>
      </c>
    </row>
    <row r="59" spans="2:19" x14ac:dyDescent="0.25">
      <c r="B59" t="s">
        <v>556</v>
      </c>
      <c r="J59">
        <f>($I$2-(((D60/$D$2)*I60)+((D61/$D$2)*I61)+((D62/$D$2)*I62)+((D63/$D$2)*I63)+((D64/$D$2)*I64)+((D65/$D$2)*I65)+((D66/$D$2)*I66)))</f>
        <v>0.55358611463375507</v>
      </c>
    </row>
    <row r="60" spans="2:19" x14ac:dyDescent="0.25">
      <c r="C60" t="s">
        <v>551</v>
      </c>
      <c r="D60">
        <f>COUNTIF('DM_OLAH_SM1&amp;2_CLSTK2_NONSKS'!$I$2:$I$63,"4")</f>
        <v>2</v>
      </c>
      <c r="E60">
        <f>COUNTIFS('DM_OLAH_SM1&amp;2_CLSTK2_NONSKS'!$I$2:$I$63,"4",'DM_OLAH_SM1&amp;2_CLSTK2_NONSKS'!$R$2:$R$63,"LowRisk")</f>
        <v>2</v>
      </c>
      <c r="F60">
        <f>COUNTIFS('DM_OLAH_SM1&amp;2_CLSTK2_NONSKS'!$I$2:$I$63,"4",'DM_OLAH_SM1&amp;2_CLSTK2_NONSKS'!$R$2:$R$63,"MediumRisk")</f>
        <v>0</v>
      </c>
      <c r="G60">
        <f>COUNTIFS('DM_OLAH_SM1&amp;2_CLSTK2_NONSKS'!$I$2:$I$63,"4",'DM_OLAH_SM1&amp;2_CLSTK2_NONSKS'!$R$2:$R$63,"HighRisk")</f>
        <v>0</v>
      </c>
      <c r="H60">
        <f>COUNTIFS('DM_OLAH_SM1&amp;2_CLSTK2_NONSKS'!$I$2:$I$63,"4",'DM_OLAH_SM1&amp;2_CLSTK2_NONSKS'!$R$2:$R$63,"VeryHighRisk")</f>
        <v>0</v>
      </c>
      <c r="I60">
        <f>SUM(P60:S60)</f>
        <v>0</v>
      </c>
      <c r="K60">
        <f>-(E60/$D60)*(LOG((E60/$D60),2))</f>
        <v>0</v>
      </c>
      <c r="L60" t="e">
        <f t="shared" ref="L60:N66" si="21">-(F60/$D60)*(LOG((F60/$D60),2))</f>
        <v>#NUM!</v>
      </c>
      <c r="M60" t="e">
        <f t="shared" si="21"/>
        <v>#NUM!</v>
      </c>
      <c r="N60" t="e">
        <f t="shared" si="21"/>
        <v>#NUM!</v>
      </c>
      <c r="P60">
        <v>0</v>
      </c>
      <c r="Q60">
        <v>0</v>
      </c>
      <c r="R60">
        <v>0</v>
      </c>
      <c r="S60">
        <v>0</v>
      </c>
    </row>
    <row r="61" spans="2:19" x14ac:dyDescent="0.25">
      <c r="C61" t="s">
        <v>553</v>
      </c>
      <c r="D61">
        <f>COUNTIF('DM_OLAH_SM1&amp;2_CLSTK2_NONSKS'!$I$2:$I$63,"3.5")</f>
        <v>14</v>
      </c>
      <c r="E61">
        <f>COUNTIFS('DM_OLAH_SM1&amp;2_CLSTK2_NONSKS'!$I$2:$I$63,"3.5",'DM_OLAH_SM1&amp;2_CLSTK2_NONSKS'!$R$2:$R$63,"LowRisk")</f>
        <v>9</v>
      </c>
      <c r="F61">
        <f>COUNTIFS('DM_OLAH_SM1&amp;2_CLSTK2_NONSKS'!$I$2:$I$63,"3.5",'DM_OLAH_SM1&amp;2_CLSTK2_NONSKS'!$R$2:$R$63,"MediumRisk")</f>
        <v>5</v>
      </c>
      <c r="G61">
        <f>COUNTIFS('DM_OLAH_SM1&amp;2_CLSTK2_NONSKS'!$I$2:$I$63,"3.5",'DM_OLAH_SM1&amp;2_CLSTK2_NONSKS'!$R$2:$R$63,"HighRisk")</f>
        <v>0</v>
      </c>
      <c r="H61">
        <f>COUNTIFS('DM_OLAH_SM1&amp;2_CLSTK2_NONSKS'!$I$2:$I$63,"3.5",'DM_OLAH_SM1&amp;2_CLSTK2_NONSKS'!$R$2:$R$63,"VeryHighRisk")</f>
        <v>0</v>
      </c>
      <c r="I61">
        <f t="shared" ref="I61:I66" si="22">SUM(P61:S61)</f>
        <v>0.94028595867063092</v>
      </c>
      <c r="K61">
        <f t="shared" ref="K61:K66" si="23">-(E61/$D61)*(LOG((E61/$D61),2))</f>
        <v>0.40977637753840185</v>
      </c>
      <c r="L61">
        <f t="shared" si="21"/>
        <v>0.53050958113222912</v>
      </c>
      <c r="M61" t="e">
        <f t="shared" si="21"/>
        <v>#NUM!</v>
      </c>
      <c r="N61" t="e">
        <f t="shared" si="21"/>
        <v>#NUM!</v>
      </c>
      <c r="P61">
        <v>0.40977637753840185</v>
      </c>
      <c r="Q61">
        <v>0.53050958113222912</v>
      </c>
      <c r="R61">
        <v>0</v>
      </c>
      <c r="S61">
        <v>0</v>
      </c>
    </row>
    <row r="62" spans="2:19" x14ac:dyDescent="0.25">
      <c r="C62" t="s">
        <v>552</v>
      </c>
      <c r="D62">
        <f>COUNTIF('DM_OLAH_SM1&amp;2_CLSTK2_NONSKS'!$I$2:$I$63,"3")</f>
        <v>11</v>
      </c>
      <c r="E62">
        <f>COUNTIFS('DM_OLAH_SM1&amp;2_CLSTK2_NONSKS'!$I$2:$I$63,"3",'DM_OLAH_SM1&amp;2_CLSTK2_NONSKS'!$R$2:$R$63,"LowRisk")</f>
        <v>0</v>
      </c>
      <c r="F62">
        <f>COUNTIFS('DM_OLAH_SM1&amp;2_CLSTK2_NONSKS'!$I$2:$I$63,"3",'DM_OLAH_SM1&amp;2_CLSTK2_NONSKS'!$R$2:$R$63,"MediumRisk")</f>
        <v>8</v>
      </c>
      <c r="G62">
        <f>COUNTIFS('DM_OLAH_SM1&amp;2_CLSTK2_NONSKS'!$I$2:$I$63,"3",'DM_OLAH_SM1&amp;2_CLSTK2_NONSKS'!$R$2:$R$63,"HighRisk")</f>
        <v>2</v>
      </c>
      <c r="H62">
        <f>COUNTIFS('DM_OLAH_SM1&amp;2_CLSTK2_NONSKS'!$I$2:$I$63,"3",'DM_OLAH_SM1&amp;2_CLSTK2_NONSKS'!$R$2:$R$63,"VeryHighRisk")</f>
        <v>1</v>
      </c>
      <c r="I62">
        <f t="shared" si="22"/>
        <v>1.0957952550009338</v>
      </c>
      <c r="K62" t="e">
        <f t="shared" si="23"/>
        <v>#NUM!</v>
      </c>
      <c r="L62">
        <f t="shared" si="21"/>
        <v>0.33413208628167074</v>
      </c>
      <c r="M62">
        <f>-(G62/$D62)*(LOG((G62/$D62),2))</f>
        <v>0.44716938520678134</v>
      </c>
      <c r="N62">
        <f>-(H62/$D62)*(LOG((H62/$D62),2))</f>
        <v>0.31449378351248164</v>
      </c>
      <c r="P62">
        <v>0</v>
      </c>
      <c r="Q62">
        <v>0.33413208628167074</v>
      </c>
      <c r="R62">
        <v>0.44716938520678134</v>
      </c>
      <c r="S62">
        <v>0.31449378351248164</v>
      </c>
    </row>
    <row r="63" spans="2:19" x14ac:dyDescent="0.25">
      <c r="C63" t="s">
        <v>558</v>
      </c>
      <c r="D63">
        <f>COUNTIF('DM_OLAH_SM1&amp;2_CLSTK2_NONSKS'!$I$2:$I$63,"2.5")</f>
        <v>12</v>
      </c>
      <c r="E63">
        <f>COUNTIFS('DM_OLAH_SM1&amp;2_CLSTK2_NONSKS'!$I$2:$I$63,"2.5",'DM_OLAH_SM1&amp;2_CLSTK2_NONSKS'!$R$2:$R$63,"LowRisk")</f>
        <v>1</v>
      </c>
      <c r="F63">
        <f>COUNTIFS('DM_OLAH_SM1&amp;2_CLSTK2_NONSKS'!$I$2:$I$63,"2.5",'DM_OLAH_SM1&amp;2_CLSTK2_NONSKS'!$R$2:$R$63,"MediumRisk")</f>
        <v>7</v>
      </c>
      <c r="G63">
        <f>COUNTIFS('DM_OLAH_SM1&amp;2_CLSTK2_NONSKS'!$I$2:$I$63,"2.5",'DM_OLAH_SM1&amp;2_CLSTK2_NONSKS'!$R$2:$R$63,"HighRisk")</f>
        <v>4</v>
      </c>
      <c r="H63">
        <f>COUNTIFS('DM_OLAH_SM1&amp;2_CLSTK2_NONSKS'!$I$2:$I$63,"2.5",'DM_OLAH_SM1&amp;2_CLSTK2_NONSKS'!$R$2:$R$63,"VeryHighRisk")</f>
        <v>0</v>
      </c>
      <c r="I63">
        <f t="shared" si="22"/>
        <v>1.2806721295208869</v>
      </c>
      <c r="K63">
        <f t="shared" si="23"/>
        <v>0.29874687506009634</v>
      </c>
      <c r="L63">
        <f t="shared" si="21"/>
        <v>0.45360442088707198</v>
      </c>
      <c r="M63">
        <f t="shared" si="21"/>
        <v>0.52832083357371873</v>
      </c>
      <c r="N63" t="e">
        <f t="shared" si="21"/>
        <v>#NUM!</v>
      </c>
      <c r="P63">
        <v>0.29874687506009634</v>
      </c>
      <c r="Q63">
        <v>0.45360442088707198</v>
      </c>
      <c r="R63">
        <v>0.52832083357371873</v>
      </c>
      <c r="S63">
        <v>0</v>
      </c>
    </row>
    <row r="64" spans="2:19" x14ac:dyDescent="0.25">
      <c r="C64" t="s">
        <v>555</v>
      </c>
      <c r="D64">
        <f>COUNTIF('DM_OLAH_SM1&amp;2_CLSTK2_NONSKS'!$I$2:$I$63,"2")</f>
        <v>23</v>
      </c>
      <c r="E64">
        <f>COUNTIFS('DM_OLAH_SM1&amp;2_CLSTK2_NONSKS'!$I$2:$I$63,"2",'DM_OLAH_SM1&amp;2_CLSTK2_NONSKS'!$R$2:$R$63,"LowRisk")</f>
        <v>0</v>
      </c>
      <c r="F64">
        <f>COUNTIFS('DM_OLAH_SM1&amp;2_CLSTK2_NONSKS'!$I$2:$I$63,"2",'DM_OLAH_SM1&amp;2_CLSTK2_NONSKS'!$R$2:$R$63,"MediumRisk")</f>
        <v>10</v>
      </c>
      <c r="G64">
        <f>COUNTIFS('DM_OLAH_SM1&amp;2_CLSTK2_NONSKS'!$I$2:$I$63,"2",'DM_OLAH_SM1&amp;2_CLSTK2_NONSKS'!$R$2:$R$63,"HighRisk")</f>
        <v>8</v>
      </c>
      <c r="H64">
        <f>COUNTIFS('DM_OLAH_SM1&amp;2_CLSTK2_NONSKS'!$I$2:$I$63,"2",'DM_OLAH_SM1&amp;2_CLSTK2_NONSKS'!$R$2:$R$63,"VeryHighRisk")</f>
        <v>5</v>
      </c>
      <c r="I64">
        <f t="shared" si="22"/>
        <v>1.5310001550435159</v>
      </c>
      <c r="K64" t="e">
        <f t="shared" si="23"/>
        <v>#NUM!</v>
      </c>
      <c r="L64">
        <f t="shared" si="21"/>
        <v>0.52244950485636987</v>
      </c>
      <c r="M64">
        <f t="shared" si="21"/>
        <v>0.52993459341113491</v>
      </c>
      <c r="N64">
        <f t="shared" si="21"/>
        <v>0.47861605677601105</v>
      </c>
      <c r="P64">
        <v>0</v>
      </c>
      <c r="Q64">
        <v>0.52244950485636987</v>
      </c>
      <c r="R64">
        <v>0.52993459341113491</v>
      </c>
      <c r="S64">
        <v>0.47861605677601105</v>
      </c>
    </row>
    <row r="65" spans="2:22" x14ac:dyDescent="0.25">
      <c r="C65" t="s">
        <v>557</v>
      </c>
      <c r="D65">
        <f>COUNTIF('DM_OLAH_SM1&amp;2_CLSTK2_NONSKS'!$I$2:$I$63,"1")</f>
        <v>0</v>
      </c>
      <c r="E65">
        <f>COUNTIFS('DM_OLAH_SM1&amp;2_CLSTK2_NONSKS'!$I$2:$I$63,"1",'DM_OLAH_SM1&amp;2_CLSTK2_NONSKS'!$R$2:$R$63,"LowRisk")</f>
        <v>0</v>
      </c>
      <c r="F65">
        <f>COUNTIFS('DM_OLAH_SM1&amp;2_CLSTK2_NONSKS'!$I$2:$I$63,"1",'DM_OLAH_SM1&amp;2_CLSTK2_NONSKS'!$R$2:$R$63,"MediumRisk")</f>
        <v>0</v>
      </c>
      <c r="G65">
        <f>COUNTIFS('DM_OLAH_SM1&amp;2_CLSTK2_NONSKS'!$I$2:$I$63,"1",'DM_OLAH_SM1&amp;2_CLSTK2_NONSKS'!$R$2:$R$63,"HighRisk")</f>
        <v>0</v>
      </c>
      <c r="H65">
        <f>COUNTIFS('DM_OLAH_SM1&amp;2_CLSTK2_NONSKS'!$I$2:$I$63,"1",'DM_OLAH_SM1&amp;2_CLSTK2_NONSKS'!$R$2:$R$63,"VeryHighRisk")</f>
        <v>0</v>
      </c>
      <c r="I65">
        <f t="shared" si="22"/>
        <v>0</v>
      </c>
      <c r="K65" t="e">
        <f t="shared" si="23"/>
        <v>#DIV/0!</v>
      </c>
      <c r="L65" t="e">
        <f t="shared" si="21"/>
        <v>#DIV/0!</v>
      </c>
      <c r="M65" t="e">
        <f t="shared" si="21"/>
        <v>#DIV/0!</v>
      </c>
      <c r="N65" t="e">
        <f t="shared" si="21"/>
        <v>#DIV/0!</v>
      </c>
      <c r="P65">
        <v>0</v>
      </c>
      <c r="Q65">
        <v>0</v>
      </c>
      <c r="R65">
        <v>0</v>
      </c>
      <c r="S65">
        <v>0</v>
      </c>
    </row>
    <row r="66" spans="2:22" x14ac:dyDescent="0.25">
      <c r="C66" t="s">
        <v>567</v>
      </c>
      <c r="D66">
        <f>COUNTIF('DM_OLAH_SM1&amp;2_CLSTK2_NONSKS'!$I$2:$I$63,"0")</f>
        <v>0</v>
      </c>
      <c r="E66">
        <f>COUNTIFS('DM_OLAH_SM1&amp;2_CLSTK2_NONSKS'!$I$2:$I$63,"0",'DM_OLAH_SM1&amp;2_CLSTK2_NONSKS'!$R$2:$R$63,"LowRisk")</f>
        <v>0</v>
      </c>
      <c r="F66">
        <f>COUNTIFS('DM_OLAH_SM1&amp;2_CLSTK2_NONSKS'!$I$2:$I$63,"0",'DM_OLAH_SM1&amp;2_CLSTK2_NONSKS'!$R$2:$R$63,"MediumRisk")</f>
        <v>0</v>
      </c>
      <c r="G66">
        <f>COUNTIFS('DM_OLAH_SM1&amp;2_CLSTK2_NONSKS'!$I$2:$I$63,"0",'DM_OLAH_SM1&amp;2_CLSTK2_NONSKS'!$R$2:$R$63,"HighRisk")</f>
        <v>0</v>
      </c>
      <c r="H66">
        <f>COUNTIFS('DM_OLAH_SM1&amp;2_CLSTK2_NONSKS'!$I$2:$I$63,"0",'DM_OLAH_SM1&amp;2_CLSTK2_NONSKS'!$R$2:$R$63,"VeryHighRisk")</f>
        <v>0</v>
      </c>
      <c r="I66">
        <f t="shared" si="22"/>
        <v>0</v>
      </c>
      <c r="K66" t="e">
        <f t="shared" si="23"/>
        <v>#DIV/0!</v>
      </c>
      <c r="L66" t="e">
        <f t="shared" si="21"/>
        <v>#DIV/0!</v>
      </c>
      <c r="M66" t="e">
        <f t="shared" si="21"/>
        <v>#DIV/0!</v>
      </c>
      <c r="N66" t="e">
        <f t="shared" si="21"/>
        <v>#DIV/0!</v>
      </c>
      <c r="P66">
        <v>0</v>
      </c>
      <c r="Q66">
        <v>0</v>
      </c>
      <c r="R66">
        <v>0</v>
      </c>
      <c r="S66">
        <v>0</v>
      </c>
      <c r="V66" t="s">
        <v>567</v>
      </c>
    </row>
    <row r="67" spans="2:22" x14ac:dyDescent="0.25">
      <c r="B67" t="s">
        <v>569</v>
      </c>
      <c r="J67">
        <f>($I$2-(((D68/$D$2)*I68)+((D69/$D$2)*I69)+((D70/$D$2)*I70)+((D71/$D$2)*I71)+((D72/$D$2)*I72)+((D73/$D$2)*I73)+((D74/$D$2)*I74)))</f>
        <v>0.57282349285737078</v>
      </c>
    </row>
    <row r="68" spans="2:22" x14ac:dyDescent="0.25">
      <c r="C68" t="s">
        <v>551</v>
      </c>
      <c r="D68">
        <f>COUNTIF('DM_OLAH_SM1&amp;2_CLSTK2_NONSKS'!$J$2:$J$63,"4")</f>
        <v>5</v>
      </c>
      <c r="E68">
        <f>COUNTIFS('DM_OLAH_SM1&amp;2_CLSTK2_NONSKS'!$J$2:$J$63,"4",'DM_OLAH_SM1&amp;2_CLSTK2_NONSKS'!$R$2:$R$63,"LowRisk")</f>
        <v>4</v>
      </c>
      <c r="F68">
        <f>COUNTIFS('DM_OLAH_SM1&amp;2_CLSTK2_NONSKS'!$J$2:$J$63,"4",'DM_OLAH_SM1&amp;2_CLSTK2_NONSKS'!$R$2:$R$63,"MediumRisk")</f>
        <v>1</v>
      </c>
      <c r="G68">
        <f>COUNTIFS('DM_OLAH_SM1&amp;2_CLSTK2_NONSKS'!$J$2:$J$63,"4",'DM_OLAH_SM1&amp;2_CLSTK2_NONSKS'!$R$2:$R$63,"HighRisk")</f>
        <v>0</v>
      </c>
      <c r="H68">
        <f>COUNTIFS('DM_OLAH_SM1&amp;2_CLSTK2_NONSKS'!$J$2:$J$63,"4",'DM_OLAH_SM1&amp;2_CLSTK2_NONSKS'!$R$2:$R$63,"VeryHighRisk")</f>
        <v>0</v>
      </c>
      <c r="I68">
        <f>SUM(P68:S68)</f>
        <v>0.72192809488736231</v>
      </c>
      <c r="K68">
        <f>-(E68/$D68)*(LOG((E68/$D68),2))</f>
        <v>0.25754247590988982</v>
      </c>
      <c r="L68">
        <f t="shared" ref="L68:N74" si="24">-(F68/$D68)*(LOG((F68/$D68),2))</f>
        <v>0.46438561897747244</v>
      </c>
      <c r="M68" t="e">
        <f t="shared" si="24"/>
        <v>#NUM!</v>
      </c>
      <c r="N68" t="e">
        <f t="shared" si="24"/>
        <v>#NUM!</v>
      </c>
      <c r="P68">
        <v>0.25754247590988982</v>
      </c>
      <c r="Q68">
        <v>0.46438561897747244</v>
      </c>
      <c r="R68">
        <v>0</v>
      </c>
      <c r="S68">
        <v>0</v>
      </c>
    </row>
    <row r="69" spans="2:22" x14ac:dyDescent="0.25">
      <c r="C69" t="s">
        <v>553</v>
      </c>
      <c r="D69">
        <f>COUNTIF('DM_OLAH_SM1&amp;2_CLSTK2_NONSKS'!$J$2:$J$63,"3.5")</f>
        <v>8</v>
      </c>
      <c r="E69">
        <f>COUNTIFS('DM_OLAH_SM1&amp;2_CLSTK2_NONSKS'!$J$2:$J$63,"3.5",'DM_OLAH_SM1&amp;2_CLSTK2_NONSKS'!$R$2:$R$63,"LowRisk")</f>
        <v>5</v>
      </c>
      <c r="F69">
        <f>COUNTIFS('DM_OLAH_SM1&amp;2_CLSTK2_NONSKS'!$J$2:$J$63,"3.5",'DM_OLAH_SM1&amp;2_CLSTK2_NONSKS'!$R$2:$R$63,"MediumRisk")</f>
        <v>2</v>
      </c>
      <c r="G69">
        <f>COUNTIFS('DM_OLAH_SM1&amp;2_CLSTK2_NONSKS'!$J$2:$J$63,"3.5",'DM_OLAH_SM1&amp;2_CLSTK2_NONSKS'!$R$2:$R$63,"HighRisk")</f>
        <v>0</v>
      </c>
      <c r="H69">
        <f>COUNTIFS('DM_OLAH_SM1&amp;2_CLSTK2_NONSKS'!$J$2:$J$63,"3.5",'DM_OLAH_SM1&amp;2_CLSTK2_NONSKS'!$R$2:$R$63,"VeryHighRisk")</f>
        <v>1</v>
      </c>
      <c r="I69">
        <f t="shared" ref="I69:I74" si="25">SUM(P69:S69)</f>
        <v>1.2987949406953985</v>
      </c>
      <c r="K69">
        <f t="shared" ref="K69:K74" si="26">-(E69/$D69)*(LOG((E69/$D69),2))</f>
        <v>0.42379494069539858</v>
      </c>
      <c r="L69">
        <f t="shared" si="24"/>
        <v>0.5</v>
      </c>
      <c r="M69" t="e">
        <f t="shared" si="24"/>
        <v>#NUM!</v>
      </c>
      <c r="N69">
        <f t="shared" si="24"/>
        <v>0.375</v>
      </c>
      <c r="P69">
        <v>0.42379494069539858</v>
      </c>
      <c r="Q69">
        <v>0.5</v>
      </c>
      <c r="R69">
        <v>0</v>
      </c>
      <c r="S69">
        <v>0.375</v>
      </c>
    </row>
    <row r="70" spans="2:22" x14ac:dyDescent="0.25">
      <c r="C70" t="s">
        <v>552</v>
      </c>
      <c r="D70">
        <f>COUNTIF('DM_OLAH_SM1&amp;2_CLSTK2_NONSKS'!$J$2:$J$63,"3")</f>
        <v>8</v>
      </c>
      <c r="E70">
        <f>COUNTIFS('DM_OLAH_SM1&amp;2_CLSTK2_NONSKS'!$J$2:$J$63,"3",'DM_OLAH_SM1&amp;2_CLSTK2_NONSKS'!$R$2:$R$63,"LowRisk")</f>
        <v>2</v>
      </c>
      <c r="F70">
        <f>COUNTIFS('DM_OLAH_SM1&amp;2_CLSTK2_NONSKS'!$J$2:$J$63,"3",'DM_OLAH_SM1&amp;2_CLSTK2_NONSKS'!$R$2:$R$63,"MediumRisk")</f>
        <v>6</v>
      </c>
      <c r="G70">
        <f>COUNTIFS('DM_OLAH_SM1&amp;2_CLSTK2_NONSKS'!$J$2:$J$63,"3",'DM_OLAH_SM1&amp;2_CLSTK2_NONSKS'!$R$2:$R$63,"HighRisk")</f>
        <v>0</v>
      </c>
      <c r="H70">
        <f>COUNTIFS('DM_OLAH_SM1&amp;2_CLSTK2_NONSKS'!$J$2:$J$63,"3",'DM_OLAH_SM1&amp;2_CLSTK2_NONSKS'!$R$2:$R$63,"VeryHighRisk")</f>
        <v>0</v>
      </c>
      <c r="I70">
        <f t="shared" si="25"/>
        <v>0.81127812445913283</v>
      </c>
      <c r="K70">
        <f t="shared" si="26"/>
        <v>0.5</v>
      </c>
      <c r="L70">
        <f t="shared" si="24"/>
        <v>0.31127812445913283</v>
      </c>
      <c r="M70" t="e">
        <f>-(G70/$D70)*(LOG((G70/$D70),2))</f>
        <v>#NUM!</v>
      </c>
      <c r="N70" t="e">
        <f>-(H70/$D70)*(LOG((H70/$D70),2))</f>
        <v>#NUM!</v>
      </c>
      <c r="P70">
        <v>0.5</v>
      </c>
      <c r="Q70">
        <v>0.31127812445913283</v>
      </c>
      <c r="R70">
        <v>0</v>
      </c>
      <c r="S70">
        <v>0</v>
      </c>
    </row>
    <row r="71" spans="2:22" x14ac:dyDescent="0.25">
      <c r="C71" t="s">
        <v>558</v>
      </c>
      <c r="D71">
        <f>COUNTIF('DM_OLAH_SM1&amp;2_CLSTK2_NONSKS'!$J$2:$J$63,"2.5")</f>
        <v>12</v>
      </c>
      <c r="E71">
        <f>COUNTIFS('DM_OLAH_SM1&amp;2_CLSTK2_NONSKS'!$J$2:$J$63,"2.5",'DM_OLAH_SM1&amp;2_CLSTK2_NONSKS'!$R$2:$R$63,"LowRisk")</f>
        <v>1</v>
      </c>
      <c r="F71">
        <f>COUNTIFS('DM_OLAH_SM1&amp;2_CLSTK2_NONSKS'!$J$2:$J$63,"2.5",'DM_OLAH_SM1&amp;2_CLSTK2_NONSKS'!$R$2:$R$63,"MediumRisk")</f>
        <v>9</v>
      </c>
      <c r="G71">
        <f>COUNTIFS('DM_OLAH_SM1&amp;2_CLSTK2_NONSKS'!$J$2:$J$63,"2.5",'DM_OLAH_SM1&amp;2_CLSTK2_NONSKS'!$R$2:$R$63,"HighRisk")</f>
        <v>2</v>
      </c>
      <c r="H71">
        <f>COUNTIFS('DM_OLAH_SM1&amp;2_CLSTK2_NONSKS'!$J$2:$J$63,"2.5",'DM_OLAH_SM1&amp;2_CLSTK2_NONSKS'!$R$2:$R$63,"VeryHighRisk")</f>
        <v>0</v>
      </c>
      <c r="I71">
        <f t="shared" si="25"/>
        <v>1.0408520829727552</v>
      </c>
      <c r="K71">
        <f t="shared" si="26"/>
        <v>0.29874687506009634</v>
      </c>
      <c r="L71">
        <f t="shared" si="24"/>
        <v>0.31127812445913283</v>
      </c>
      <c r="M71">
        <f t="shared" si="24"/>
        <v>0.43082708345352599</v>
      </c>
      <c r="N71" t="e">
        <f t="shared" si="24"/>
        <v>#NUM!</v>
      </c>
      <c r="P71">
        <v>0.29874687506009634</v>
      </c>
      <c r="Q71">
        <v>0.31127812445913283</v>
      </c>
      <c r="R71">
        <v>0.43082708345352599</v>
      </c>
      <c r="S71">
        <v>0</v>
      </c>
    </row>
    <row r="72" spans="2:22" x14ac:dyDescent="0.25">
      <c r="C72" t="s">
        <v>555</v>
      </c>
      <c r="D72">
        <f>COUNTIF('DM_OLAH_SM1&amp;2_CLSTK2_NONSKS'!$J$2:$J$63,"2")</f>
        <v>14</v>
      </c>
      <c r="E72">
        <f>COUNTIFS('DM_OLAH_SM1&amp;2_CLSTK2_NONSKS'!$J$2:$J$63,"2",'DM_OLAH_SM1&amp;2_CLSTK2_NONSKS'!$R$2:$R$63,"LowRisk")</f>
        <v>0</v>
      </c>
      <c r="F72">
        <f>COUNTIFS('DM_OLAH_SM1&amp;2_CLSTK2_NONSKS'!$J$2:$J$63,"2",'DM_OLAH_SM1&amp;2_CLSTK2_NONSKS'!$R$2:$R$63,"MediumRisk")</f>
        <v>7</v>
      </c>
      <c r="G72">
        <f>COUNTIFS('DM_OLAH_SM1&amp;2_CLSTK2_NONSKS'!$J$2:$J$63,"2",'DM_OLAH_SM1&amp;2_CLSTK2_NONSKS'!$R$2:$R$63,"HighRisk")</f>
        <v>6</v>
      </c>
      <c r="H72">
        <f>COUNTIFS('DM_OLAH_SM1&amp;2_CLSTK2_NONSKS'!$J$2:$J$63,"2",'DM_OLAH_SM1&amp;2_CLSTK2_NONSKS'!$R$2:$R$63,"VeryHighRisk")</f>
        <v>1</v>
      </c>
      <c r="I72">
        <f t="shared" si="25"/>
        <v>1.2958363892911637</v>
      </c>
      <c r="K72" t="e">
        <f t="shared" si="26"/>
        <v>#NUM!</v>
      </c>
      <c r="L72">
        <f t="shared" si="24"/>
        <v>0.5</v>
      </c>
      <c r="M72">
        <f t="shared" si="24"/>
        <v>0.52388246628704915</v>
      </c>
      <c r="N72">
        <f t="shared" si="24"/>
        <v>0.27195392300411458</v>
      </c>
      <c r="P72">
        <v>0</v>
      </c>
      <c r="Q72">
        <v>0.5</v>
      </c>
      <c r="R72">
        <v>0.52388246628704915</v>
      </c>
      <c r="S72">
        <v>0.27195392300411458</v>
      </c>
    </row>
    <row r="73" spans="2:22" x14ac:dyDescent="0.25">
      <c r="C73" t="s">
        <v>557</v>
      </c>
      <c r="D73">
        <f>COUNTIF('DM_OLAH_SM1&amp;2_CLSTK2_NONSKS'!$J$2:$J$63,"1")</f>
        <v>15</v>
      </c>
      <c r="E73">
        <f>COUNTIFS('DM_OLAH_SM1&amp;2_CLSTK2_NONSKS'!$J$2:$J$63,"1",'DM_OLAH_SM1&amp;2_CLSTK2_NONSKS'!$R$2:$R$63,"LowRisk")</f>
        <v>0</v>
      </c>
      <c r="F73">
        <f>COUNTIFS('DM_OLAH_SM1&amp;2_CLSTK2_NONSKS'!$J$2:$J$63,"1",'DM_OLAH_SM1&amp;2_CLSTK2_NONSKS'!$R$2:$R$63,"MediumRisk")</f>
        <v>5</v>
      </c>
      <c r="G73">
        <f>COUNTIFS('DM_OLAH_SM1&amp;2_CLSTK2_NONSKS'!$J$2:$J$63,"1",'DM_OLAH_SM1&amp;2_CLSTK2_NONSKS'!$R$2:$R$63,"HighRisk")</f>
        <v>6</v>
      </c>
      <c r="H73">
        <f>COUNTIFS('DM_OLAH_SM1&amp;2_CLSTK2_NONSKS'!$J$2:$J$63,"1",'DM_OLAH_SM1&amp;2_CLSTK2_NONSKS'!$R$2:$R$63,"VeryHighRisk")</f>
        <v>4</v>
      </c>
      <c r="I73">
        <f t="shared" si="25"/>
        <v>1.5655962303576019</v>
      </c>
      <c r="K73" t="e">
        <f t="shared" si="26"/>
        <v>#NUM!</v>
      </c>
      <c r="L73">
        <f t="shared" si="24"/>
        <v>0.52832083357371873</v>
      </c>
      <c r="M73">
        <f t="shared" si="24"/>
        <v>0.52877123795494485</v>
      </c>
      <c r="N73">
        <f t="shared" si="24"/>
        <v>0.50850415882893829</v>
      </c>
      <c r="P73">
        <v>0</v>
      </c>
      <c r="Q73">
        <v>0.52832083357371873</v>
      </c>
      <c r="R73">
        <v>0.52877123795494485</v>
      </c>
      <c r="S73">
        <v>0.50850415882893829</v>
      </c>
    </row>
    <row r="74" spans="2:22" x14ac:dyDescent="0.25">
      <c r="C74" t="s">
        <v>567</v>
      </c>
      <c r="D74">
        <f>COUNTIF('DM_OLAH_SM1&amp;2_CLSTK2_NONSKS'!$J$2:$J$63,"0")</f>
        <v>0</v>
      </c>
      <c r="E74">
        <f>COUNTIFS('DM_OLAH_SM1&amp;2_CLSTK2_NONSKS'!$J$2:$J$63,"0",'DM_OLAH_SM1&amp;2_CLSTK2_NONSKS'!$R$2:$R$63,"LowRisk")</f>
        <v>0</v>
      </c>
      <c r="F74">
        <f>COUNTIFS('DM_OLAH_SM1&amp;2_CLSTK2_NONSKS'!$J$2:$J$63,"0",'DM_OLAH_SM1&amp;2_CLSTK2_NONSKS'!$R$2:$R$63,"MediumRisk")</f>
        <v>0</v>
      </c>
      <c r="G74">
        <f>COUNTIFS('DM_OLAH_SM1&amp;2_CLSTK2_NONSKS'!$J$2:$J$63,"0",'DM_OLAH_SM1&amp;2_CLSTK2_NONSKS'!$R$2:$R$63,"HighRisk")</f>
        <v>0</v>
      </c>
      <c r="H74">
        <f>COUNTIFS('DM_OLAH_SM1&amp;2_CLSTK2_NONSKS'!$J$2:$J$63,"0",'DM_OLAH_SM1&amp;2_CLSTK2_NONSKS'!$R$2:$R$63,"VeryHighRisk")</f>
        <v>0</v>
      </c>
      <c r="I74">
        <f t="shared" si="25"/>
        <v>0</v>
      </c>
      <c r="K74" t="e">
        <f t="shared" si="26"/>
        <v>#DIV/0!</v>
      </c>
      <c r="L74" t="e">
        <f t="shared" si="24"/>
        <v>#DIV/0!</v>
      </c>
      <c r="M74" t="e">
        <f t="shared" si="24"/>
        <v>#DIV/0!</v>
      </c>
      <c r="N74" t="e">
        <f t="shared" si="24"/>
        <v>#DIV/0!</v>
      </c>
      <c r="P74">
        <v>0</v>
      </c>
      <c r="Q74">
        <v>0</v>
      </c>
      <c r="R74">
        <v>0</v>
      </c>
      <c r="S74">
        <v>0</v>
      </c>
    </row>
    <row r="75" spans="2:22" x14ac:dyDescent="0.25">
      <c r="B75" t="s">
        <v>573</v>
      </c>
      <c r="J75">
        <f>($I$2-(((D76/$D$2)*I76)+((D77/$D$2)*I77)+((D78/$D$2)*I78)+((D79/$D$2)*I79)+((D80/$D$2)*I80)+((D81/$D$2)*I81)+((D82/$D$2)*I82)))</f>
        <v>0.57549214272760851</v>
      </c>
    </row>
    <row r="76" spans="2:22" x14ac:dyDescent="0.25">
      <c r="C76" t="s">
        <v>551</v>
      </c>
      <c r="D76">
        <f>COUNTIF('DM_OLAH_SM1&amp;2_CLSTK2_NONSKS'!$K$2:$K$63,"4")</f>
        <v>10</v>
      </c>
      <c r="E76">
        <f>COUNTIFS('DM_OLAH_SM1&amp;2_CLSTK2_NONSKS'!$K$2:$K$63,"4",'DM_OLAH_SM1&amp;2_CLSTK2_NONSKS'!$R$2:$R$63,"LowRisk")</f>
        <v>8</v>
      </c>
      <c r="F76">
        <f>COUNTIFS('DM_OLAH_SM1&amp;2_CLSTK2_NONSKS'!$K$2:$K$63,"4",'DM_OLAH_SM1&amp;2_CLSTK2_NONSKS'!$R$2:$R$63,"MediumRisk")</f>
        <v>2</v>
      </c>
      <c r="G76">
        <f>COUNTIFS('DM_OLAH_SM1&amp;2_CLSTK2_NONSKS'!$K$2:$K$63,"4",'DM_OLAH_SM1&amp;2_CLSTK2_NONSKS'!$R$2:$R$63,"HighRisk")</f>
        <v>0</v>
      </c>
      <c r="H76">
        <f>COUNTIFS('DM_OLAH_SM1&amp;2_CLSTK2_NONSKS'!$K$2:$K$63,"4",'DM_OLAH_SM1&amp;2_CLSTK2_NONSKS'!$R$2:$R$63,"VeryHighRisk")</f>
        <v>0</v>
      </c>
      <c r="I76">
        <f>SUM(P76:S76)</f>
        <v>0.72192809488736231</v>
      </c>
      <c r="K76">
        <f>-(E76/$D76)*(LOG((E76/$D76),2))</f>
        <v>0.25754247590988982</v>
      </c>
      <c r="L76">
        <f t="shared" ref="L76:N82" si="27">-(F76/$D76)*(LOG((F76/$D76),2))</f>
        <v>0.46438561897747244</v>
      </c>
      <c r="M76" t="e">
        <f t="shared" si="27"/>
        <v>#NUM!</v>
      </c>
      <c r="N76" t="e">
        <f t="shared" si="27"/>
        <v>#NUM!</v>
      </c>
      <c r="P76">
        <v>0.25754247590988982</v>
      </c>
      <c r="Q76">
        <v>0.46438561897747244</v>
      </c>
      <c r="R76">
        <v>0</v>
      </c>
      <c r="S76">
        <v>0</v>
      </c>
    </row>
    <row r="77" spans="2:22" x14ac:dyDescent="0.25">
      <c r="C77" t="s">
        <v>553</v>
      </c>
      <c r="D77">
        <f>COUNTIF('DM_OLAH_SM1&amp;2_CLSTK2_NONSKS'!$K$2:$K$63,"3.5")</f>
        <v>6</v>
      </c>
      <c r="E77">
        <f>COUNTIFS('DM_OLAH_SM1&amp;2_CLSTK2_NONSKS'!$K$2:$K$63,"3.5",'DM_OLAH_SM1&amp;2_CLSTK2_NONSKS'!$R$2:$R$63,"LowRisk")</f>
        <v>2</v>
      </c>
      <c r="F77">
        <f>COUNTIFS('DM_OLAH_SM1&amp;2_CLSTK2_NONSKS'!$K$2:$K$63,"3.5",'DM_OLAH_SM1&amp;2_CLSTK2_NONSKS'!$R$2:$R$63,"MediumRisk")</f>
        <v>4</v>
      </c>
      <c r="G77">
        <f>COUNTIFS('DM_OLAH_SM1&amp;2_CLSTK2_NONSKS'!$K$2:$K$63,"3.5",'DM_OLAH_SM1&amp;2_CLSTK2_NONSKS'!$R$2:$R$63,"HighRisk")</f>
        <v>0</v>
      </c>
      <c r="H77">
        <f>COUNTIFS('DM_OLAH_SM1&amp;2_CLSTK2_NONSKS'!$K$2:$K$63,"3.5",'DM_OLAH_SM1&amp;2_CLSTK2_NONSKS'!$R$2:$R$63,"VeryHighRisk")</f>
        <v>0</v>
      </c>
      <c r="I77">
        <f t="shared" ref="I77:I82" si="28">SUM(P77:S77)</f>
        <v>0.91829583405448956</v>
      </c>
      <c r="K77">
        <f t="shared" ref="K77:K82" si="29">-(E77/$D77)*(LOG((E77/$D77),2))</f>
        <v>0.52832083357371873</v>
      </c>
      <c r="L77">
        <f t="shared" si="27"/>
        <v>0.38997500048077083</v>
      </c>
      <c r="M77" t="e">
        <f t="shared" si="27"/>
        <v>#NUM!</v>
      </c>
      <c r="N77" t="e">
        <f t="shared" si="27"/>
        <v>#NUM!</v>
      </c>
      <c r="P77">
        <v>0.52832083357371873</v>
      </c>
      <c r="Q77">
        <v>0.38997500048077083</v>
      </c>
      <c r="R77">
        <v>0</v>
      </c>
      <c r="S77">
        <v>0</v>
      </c>
    </row>
    <row r="78" spans="2:22" x14ac:dyDescent="0.25">
      <c r="C78" t="s">
        <v>552</v>
      </c>
      <c r="D78">
        <f>COUNTIF('DM_OLAH_SM1&amp;2_CLSTK2_NONSKS'!$K$2:$K$63,"3")</f>
        <v>9</v>
      </c>
      <c r="E78">
        <f>COUNTIFS('DM_OLAH_SM1&amp;2_CLSTK2_NONSKS'!$K$2:$K$63,"3",'DM_OLAH_SM1&amp;2_CLSTK2_NONSKS'!$R$2:$R$63,"LowRisk")</f>
        <v>2</v>
      </c>
      <c r="F78">
        <f>COUNTIFS('DM_OLAH_SM1&amp;2_CLSTK2_NONSKS'!$K$2:$K$63,"3",'DM_OLAH_SM1&amp;2_CLSTK2_NONSKS'!$R$2:$R$63,"MediumRisk")</f>
        <v>5</v>
      </c>
      <c r="G78">
        <f>COUNTIFS('DM_OLAH_SM1&amp;2_CLSTK2_NONSKS'!$K$2:$K$63,"3",'DM_OLAH_SM1&amp;2_CLSTK2_NONSKS'!$R$2:$R$63,"HighRisk")</f>
        <v>2</v>
      </c>
      <c r="H78">
        <f>COUNTIFS('DM_OLAH_SM1&amp;2_CLSTK2_NONSKS'!$K$2:$K$63,"3",'DM_OLAH_SM1&amp;2_CLSTK2_NONSKS'!$R$2:$R$63,"VeryHighRisk")</f>
        <v>0</v>
      </c>
      <c r="I78">
        <f t="shared" si="28"/>
        <v>1.4355205042826666</v>
      </c>
      <c r="K78">
        <f t="shared" si="29"/>
        <v>0.48220555587606945</v>
      </c>
      <c r="L78">
        <f t="shared" si="27"/>
        <v>0.4711093925305278</v>
      </c>
      <c r="M78">
        <f>-(G78/$D78)*(LOG((G78/$D78),2))</f>
        <v>0.48220555587606945</v>
      </c>
      <c r="N78" t="e">
        <f>-(H78/$D78)*(LOG((H78/$D78),2))</f>
        <v>#NUM!</v>
      </c>
      <c r="P78">
        <v>0.48220555587606945</v>
      </c>
      <c r="Q78">
        <v>0.4711093925305278</v>
      </c>
      <c r="R78">
        <v>0.48220555587606945</v>
      </c>
      <c r="S78">
        <v>0</v>
      </c>
    </row>
    <row r="79" spans="2:22" x14ac:dyDescent="0.25">
      <c r="C79" t="s">
        <v>558</v>
      </c>
      <c r="D79">
        <f>COUNTIF('DM_OLAH_SM1&amp;2_CLSTK2_NONSKS'!$K$2:$K$63,"2.5")</f>
        <v>25</v>
      </c>
      <c r="E79">
        <f>COUNTIFS('DM_OLAH_SM1&amp;2_CLSTK2_NONSKS'!$K$2:$K$63,"2.5",'DM_OLAH_SM1&amp;2_CLSTK2_NONSKS'!$R$2:$R$63,"LowRisk")</f>
        <v>0</v>
      </c>
      <c r="F79">
        <f>COUNTIFS('DM_OLAH_SM1&amp;2_CLSTK2_NONSKS'!$K$2:$K$63,"2.5",'DM_OLAH_SM1&amp;2_CLSTK2_NONSKS'!$R$2:$R$63,"MediumRisk")</f>
        <v>15</v>
      </c>
      <c r="G79">
        <f>COUNTIFS('DM_OLAH_SM1&amp;2_CLSTK2_NONSKS'!$K$2:$K$63,"2.5",'DM_OLAH_SM1&amp;2_CLSTK2_NONSKS'!$R$2:$R$63,"HighRisk")</f>
        <v>8</v>
      </c>
      <c r="H79">
        <f>COUNTIFS('DM_OLAH_SM1&amp;2_CLSTK2_NONSKS'!$K$2:$K$63,"2.5",'DM_OLAH_SM1&amp;2_CLSTK2_NONSKS'!$R$2:$R$63,"VeryHighRisk")</f>
        <v>2</v>
      </c>
      <c r="I79">
        <f t="shared" si="28"/>
        <v>1.2597218324096138</v>
      </c>
      <c r="K79" t="e">
        <f t="shared" si="29"/>
        <v>#NUM!</v>
      </c>
      <c r="L79">
        <f t="shared" si="27"/>
        <v>0.44217935649972373</v>
      </c>
      <c r="M79">
        <f t="shared" si="27"/>
        <v>0.52603398072791197</v>
      </c>
      <c r="N79">
        <f t="shared" si="27"/>
        <v>0.29150849518197802</v>
      </c>
      <c r="P79">
        <v>0</v>
      </c>
      <c r="Q79">
        <v>0.44217935649972373</v>
      </c>
      <c r="R79">
        <v>0.52603398072791197</v>
      </c>
      <c r="S79">
        <v>0.29150849518197802</v>
      </c>
    </row>
    <row r="80" spans="2:22" x14ac:dyDescent="0.25">
      <c r="C80" t="s">
        <v>555</v>
      </c>
      <c r="D80">
        <f>COUNTIF('DM_OLAH_SM1&amp;2_CLSTK2_NONSKS'!$K$2:$K$63,"2")</f>
        <v>11</v>
      </c>
      <c r="E80">
        <f>COUNTIFS('DM_OLAH_SM1&amp;2_CLSTK2_NONSKS'!$K$2:$K$63,"2",'DM_OLAH_SM1&amp;2_CLSTK2_NONSKS'!$R$2:$R$63,"LowRisk")</f>
        <v>0</v>
      </c>
      <c r="F80">
        <f>COUNTIFS('DM_OLAH_SM1&amp;2_CLSTK2_NONSKS'!$K$2:$K$63,"2",'DM_OLAH_SM1&amp;2_CLSTK2_NONSKS'!$R$2:$R$63,"MediumRisk")</f>
        <v>4</v>
      </c>
      <c r="G80">
        <f>COUNTIFS('DM_OLAH_SM1&amp;2_CLSTK2_NONSKS'!$K$2:$K$63,"2",'DM_OLAH_SM1&amp;2_CLSTK2_NONSKS'!$R$2:$R$63,"HighRisk")</f>
        <v>3</v>
      </c>
      <c r="H80">
        <f>COUNTIFS('DM_OLAH_SM1&amp;2_CLSTK2_NONSKS'!$K$2:$K$63,"2",'DM_OLAH_SM1&amp;2_CLSTK2_NONSKS'!$R$2:$R$63,"VeryHighRisk")</f>
        <v>4</v>
      </c>
      <c r="I80">
        <f t="shared" si="28"/>
        <v>1.5726236638951638</v>
      </c>
      <c r="K80" t="e">
        <f t="shared" si="29"/>
        <v>#NUM!</v>
      </c>
      <c r="L80">
        <f t="shared" si="27"/>
        <v>0.53070240677719904</v>
      </c>
      <c r="M80">
        <f t="shared" si="27"/>
        <v>0.51121885034076575</v>
      </c>
      <c r="N80">
        <f t="shared" si="27"/>
        <v>0.53070240677719904</v>
      </c>
      <c r="P80">
        <v>0</v>
      </c>
      <c r="Q80">
        <v>0.53070240677719904</v>
      </c>
      <c r="R80">
        <v>0.51121885034076575</v>
      </c>
      <c r="S80">
        <v>0.53070240677719904</v>
      </c>
    </row>
    <row r="81" spans="2:19" x14ac:dyDescent="0.25">
      <c r="C81" t="s">
        <v>557</v>
      </c>
      <c r="D81">
        <f>COUNTIF('DM_OLAH_SM1&amp;2_CLSTK2_NONSKS'!$K$2:$K$63,"1")</f>
        <v>1</v>
      </c>
      <c r="E81">
        <f>COUNTIFS('DM_OLAH_SM1&amp;2_CLSTK2_NONSKS'!$K$2:$K$63,"1",'DM_OLAH_SM1&amp;2_CLSTK2_NONSKS'!$R$2:$R$63,"LowRisk")</f>
        <v>0</v>
      </c>
      <c r="F81">
        <f>COUNTIFS('DM_OLAH_SM1&amp;2_CLSTK2_NONSKS'!$K$2:$K$63,"1",'DM_OLAH_SM1&amp;2_CLSTK2_NONSKS'!$R$2:$R$63,"MediumRisk")</f>
        <v>0</v>
      </c>
      <c r="G81">
        <f>COUNTIFS('DM_OLAH_SM1&amp;2_CLSTK2_NONSKS'!$K$2:$K$63,"1",'DM_OLAH_SM1&amp;2_CLSTK2_NONSKS'!$R$2:$R$63,"HighRisk")</f>
        <v>1</v>
      </c>
      <c r="H81">
        <f>COUNTIFS('DM_OLAH_SM1&amp;2_CLSTK2_NONSKS'!$K$2:$K$63,"1",'DM_OLAH_SM1&amp;2_CLSTK2_NONSKS'!$R$2:$R$63,"VeryHighRisk")</f>
        <v>0</v>
      </c>
      <c r="I81">
        <f t="shared" si="28"/>
        <v>0</v>
      </c>
      <c r="K81" t="e">
        <f t="shared" si="29"/>
        <v>#NUM!</v>
      </c>
      <c r="L81" t="e">
        <f t="shared" si="27"/>
        <v>#NUM!</v>
      </c>
      <c r="M81">
        <f t="shared" si="27"/>
        <v>0</v>
      </c>
      <c r="N81" t="e">
        <f t="shared" si="27"/>
        <v>#NUM!</v>
      </c>
      <c r="P81">
        <v>0</v>
      </c>
      <c r="Q81">
        <v>0</v>
      </c>
      <c r="R81">
        <v>0</v>
      </c>
      <c r="S81">
        <v>0</v>
      </c>
    </row>
    <row r="82" spans="2:19" x14ac:dyDescent="0.25">
      <c r="C82" t="s">
        <v>567</v>
      </c>
      <c r="D82">
        <f>COUNTIF('DM_OLAH_SM1&amp;2_CLSTK2_NONSKS'!$K$2:$K$63,"0")</f>
        <v>0</v>
      </c>
      <c r="E82">
        <f>COUNTIFS('DM_OLAH_SM1&amp;2_CLSTK2_NONSKS'!$K$2:$K$63,"0",'DM_OLAH_SM1&amp;2_CLSTK2_NONSKS'!$R$2:$R$63,"LowRisk")</f>
        <v>0</v>
      </c>
      <c r="F82">
        <f>COUNTIFS('DM_OLAH_SM1&amp;2_CLSTK2_NONSKS'!$K$2:$K$63,"0",'DM_OLAH_SM1&amp;2_CLSTK2_NONSKS'!$R$2:$R$63,"MediumRisk")</f>
        <v>0</v>
      </c>
      <c r="G82">
        <f>COUNTIFS('DM_OLAH_SM1&amp;2_CLSTK2_NONSKS'!$K$2:$K$63,"0",'DM_OLAH_SM1&amp;2_CLSTK2_NONSKS'!$R$2:$R$63,"HighRisk")</f>
        <v>0</v>
      </c>
      <c r="H82">
        <f>COUNTIFS('DM_OLAH_SM1&amp;2_CLSTK2_NONSKS'!$K$2:$K$63,"0",'DM_OLAH_SM1&amp;2_CLSTK2_NONSKS'!$R$2:$R$63,"VeryHighRisk")</f>
        <v>0</v>
      </c>
      <c r="I82">
        <f t="shared" si="28"/>
        <v>0</v>
      </c>
      <c r="K82" t="e">
        <f t="shared" si="29"/>
        <v>#DIV/0!</v>
      </c>
      <c r="L82" t="e">
        <f t="shared" si="27"/>
        <v>#DIV/0!</v>
      </c>
      <c r="M82" t="e">
        <f t="shared" si="27"/>
        <v>#DIV/0!</v>
      </c>
      <c r="N82" t="e">
        <f t="shared" si="27"/>
        <v>#DIV/0!</v>
      </c>
      <c r="P82">
        <v>0</v>
      </c>
      <c r="Q82">
        <v>0</v>
      </c>
      <c r="R82">
        <v>0</v>
      </c>
      <c r="S82">
        <v>0</v>
      </c>
    </row>
    <row r="83" spans="2:19" x14ac:dyDescent="0.25">
      <c r="B83" t="s">
        <v>576</v>
      </c>
      <c r="J83">
        <f>($I$2-(((D84/$D$2)*I84)+((D85/$D$2)*I85)+((D86/$D$2)*I86)+((D87/$D$2)*I87)+((D88/$D$2)*I88)+((D89/$D$2)*I89)+((D90/$D$2)*I90)))</f>
        <v>0.57666127878697671</v>
      </c>
    </row>
    <row r="84" spans="2:19" x14ac:dyDescent="0.25">
      <c r="C84" t="s">
        <v>551</v>
      </c>
      <c r="D84">
        <f>COUNTIF('DM_OLAH_SM1&amp;2_CLSTK2_NONSKS'!$L$2:$L$63,"4")</f>
        <v>4</v>
      </c>
      <c r="E84">
        <f>COUNTIFS('DM_OLAH_SM1&amp;2_CLSTK2_NONSKS'!$L$2:$L$63,"4",'DM_OLAH_SM1&amp;2_CLSTK2_NONSKS'!$R$2:$R$63,"LowRisk")</f>
        <v>3</v>
      </c>
      <c r="F84">
        <f>COUNTIFS('DM_OLAH_SM1&amp;2_CLSTK2_NONSKS'!$L$2:$L$63,"4",'DM_OLAH_SM1&amp;2_CLSTK2_NONSKS'!$R$2:$R$63,"MediumRisk")</f>
        <v>1</v>
      </c>
      <c r="G84">
        <f>COUNTIFS('DM_OLAH_SM1&amp;2_CLSTK2_NONSKS'!$L$2:$L$63,"4",'DM_OLAH_SM1&amp;2_CLSTK2_NONSKS'!$R$2:$R$63,"HighRisk")</f>
        <v>0</v>
      </c>
      <c r="H84">
        <f>COUNTIFS('DM_OLAH_SM1&amp;2_CLSTK2_NONSKS'!$L$2:$L$63,"4",'DM_OLAH_SM1&amp;2_CLSTK2_NONSKS'!$R$2:$R$63,"VeryHighRisk")</f>
        <v>0</v>
      </c>
      <c r="I84">
        <f>SUM(P84:S84)</f>
        <v>0.81127812445913283</v>
      </c>
      <c r="K84">
        <f>-(E84/$D84)*(LOG((E84/$D84),2))</f>
        <v>0.31127812445913283</v>
      </c>
      <c r="L84">
        <f t="shared" ref="L84:N90" si="30">-(F84/$D84)*(LOG((F84/$D84),2))</f>
        <v>0.5</v>
      </c>
      <c r="M84" t="e">
        <f t="shared" si="30"/>
        <v>#NUM!</v>
      </c>
      <c r="N84" t="e">
        <f t="shared" si="30"/>
        <v>#NUM!</v>
      </c>
      <c r="P84">
        <v>0.31127812445913283</v>
      </c>
      <c r="Q84">
        <v>0.5</v>
      </c>
      <c r="R84">
        <v>0</v>
      </c>
      <c r="S84">
        <v>0</v>
      </c>
    </row>
    <row r="85" spans="2:19" x14ac:dyDescent="0.25">
      <c r="C85" t="s">
        <v>553</v>
      </c>
      <c r="D85">
        <f>COUNTIF('DM_OLAH_SM1&amp;2_CLSTK2_NONSKS'!$L$2:$L$63,"3.5")</f>
        <v>1</v>
      </c>
      <c r="E85">
        <f>COUNTIFS('DM_OLAH_SM1&amp;2_CLSTK2_NONSKS'!$L$2:$L$63,"3.5",'DM_OLAH_SM1&amp;2_CLSTK2_NONSKS'!$R$2:$R$63,"LowRisk")</f>
        <v>1</v>
      </c>
      <c r="F85">
        <f>COUNTIFS('DM_OLAH_SM1&amp;2_CLSTK2_NONSKS'!$L$2:$L$63,"3.5",'DM_OLAH_SM1&amp;2_CLSTK2_NONSKS'!$R$2:$R$63,"MediumRisk")</f>
        <v>0</v>
      </c>
      <c r="G85">
        <f>COUNTIFS('DM_OLAH_SM1&amp;2_CLSTK2_NONSKS'!$L$2:$L$63,"3.5",'DM_OLAH_SM1&amp;2_CLSTK2_NONSKS'!$R$2:$R$63,"HighRisk")</f>
        <v>0</v>
      </c>
      <c r="H85">
        <f>COUNTIFS('DM_OLAH_SM1&amp;2_CLSTK2_NONSKS'!$L$2:$L$63,"3.5",'DM_OLAH_SM1&amp;2_CLSTK2_NONSKS'!$R$2:$R$63,"VeryHighRisk")</f>
        <v>0</v>
      </c>
      <c r="I85">
        <f t="shared" ref="I85:I90" si="31">SUM(P85:S85)</f>
        <v>0</v>
      </c>
      <c r="K85">
        <f t="shared" ref="K85:K90" si="32">-(E85/$D85)*(LOG((E85/$D85),2))</f>
        <v>0</v>
      </c>
      <c r="L85" t="e">
        <f t="shared" si="30"/>
        <v>#NUM!</v>
      </c>
      <c r="M85" t="e">
        <f t="shared" si="30"/>
        <v>#NUM!</v>
      </c>
      <c r="N85" t="e">
        <f t="shared" si="30"/>
        <v>#NUM!</v>
      </c>
      <c r="P85">
        <v>0</v>
      </c>
      <c r="Q85">
        <v>0</v>
      </c>
      <c r="R85">
        <v>0</v>
      </c>
      <c r="S85">
        <v>0</v>
      </c>
    </row>
    <row r="86" spans="2:19" x14ac:dyDescent="0.25">
      <c r="C86" t="s">
        <v>552</v>
      </c>
      <c r="D86">
        <f>COUNTIF('DM_OLAH_SM1&amp;2_CLSTK2_NONSKS'!$L$2:$L$63,"3")</f>
        <v>11</v>
      </c>
      <c r="E86">
        <f>COUNTIFS('DM_OLAH_SM1&amp;2_CLSTK2_NONSKS'!$L$2:$L$63,"3",'DM_OLAH_SM1&amp;2_CLSTK2_NONSKS'!$R$2:$R$63,"LowRisk")</f>
        <v>5</v>
      </c>
      <c r="F86">
        <f>COUNTIFS('DM_OLAH_SM1&amp;2_CLSTK2_NONSKS'!$L$2:$L$63,"3",'DM_OLAH_SM1&amp;2_CLSTK2_NONSKS'!$R$2:$R$63,"MediumRisk")</f>
        <v>6</v>
      </c>
      <c r="G86">
        <f>COUNTIFS('DM_OLAH_SM1&amp;2_CLSTK2_NONSKS'!$L$2:$L$63,"3",'DM_OLAH_SM1&amp;2_CLSTK2_NONSKS'!$R$2:$R$63,"HighRisk")</f>
        <v>0</v>
      </c>
      <c r="H86">
        <f>COUNTIFS('DM_OLAH_SM1&amp;2_CLSTK2_NONSKS'!$L$2:$L$63,"3",'DM_OLAH_SM1&amp;2_CLSTK2_NONSKS'!$R$2:$R$63,"VeryHighRisk")</f>
        <v>0</v>
      </c>
      <c r="I86">
        <f t="shared" si="31"/>
        <v>0.99403021147695647</v>
      </c>
      <c r="K86">
        <f t="shared" si="32"/>
        <v>0.51704705624997038</v>
      </c>
      <c r="L86">
        <f t="shared" si="30"/>
        <v>0.47698315522698609</v>
      </c>
      <c r="M86" t="e">
        <f>-(G86/$D86)*(LOG((G86/$D86),2))</f>
        <v>#NUM!</v>
      </c>
      <c r="N86" t="e">
        <f>-(H86/$D86)*(LOG((H86/$D86),2))</f>
        <v>#NUM!</v>
      </c>
      <c r="P86">
        <v>0.51704705624997038</v>
      </c>
      <c r="Q86">
        <v>0.47698315522698609</v>
      </c>
      <c r="R86">
        <v>0</v>
      </c>
      <c r="S86">
        <v>0</v>
      </c>
    </row>
    <row r="87" spans="2:19" x14ac:dyDescent="0.25">
      <c r="C87" t="s">
        <v>558</v>
      </c>
      <c r="D87">
        <f>COUNTIF('DM_OLAH_SM1&amp;2_CLSTK2_NONSKS'!$L$2:$L$63,"2.5")</f>
        <v>19</v>
      </c>
      <c r="E87">
        <f>COUNTIFS('DM_OLAH_SM1&amp;2_CLSTK2_NONSKS'!$L$2:$L$63,"2.5",'DM_OLAH_SM1&amp;2_CLSTK2_NONSKS'!$R$2:$R$63,"LowRisk")</f>
        <v>3</v>
      </c>
      <c r="F87">
        <f>COUNTIFS('DM_OLAH_SM1&amp;2_CLSTK2_NONSKS'!$L$2:$L$63,"2.5",'DM_OLAH_SM1&amp;2_CLSTK2_NONSKS'!$R$2:$R$63,"MediumRisk")</f>
        <v>13</v>
      </c>
      <c r="G87">
        <f>COUNTIFS('DM_OLAH_SM1&amp;2_CLSTK2_NONSKS'!$L$2:$L$63,"2.5",'DM_OLAH_SM1&amp;2_CLSTK2_NONSKS'!$R$2:$R$63,"HighRisk")</f>
        <v>2</v>
      </c>
      <c r="H87">
        <f>COUNTIFS('DM_OLAH_SM1&amp;2_CLSTK2_NONSKS'!$L$2:$L$63,"2.5",'DM_OLAH_SM1&amp;2_CLSTK2_NONSKS'!$R$2:$R$63,"VeryHighRisk")</f>
        <v>1</v>
      </c>
      <c r="I87">
        <f t="shared" si="31"/>
        <v>1.3605273114437082</v>
      </c>
      <c r="K87">
        <f t="shared" si="32"/>
        <v>0.42046815990354147</v>
      </c>
      <c r="L87">
        <f t="shared" si="30"/>
        <v>0.37459691257539013</v>
      </c>
      <c r="M87">
        <f t="shared" si="30"/>
        <v>0.34188710667827216</v>
      </c>
      <c r="N87">
        <f t="shared" si="30"/>
        <v>0.22357513228650452</v>
      </c>
      <c r="P87">
        <v>0.42046815990354147</v>
      </c>
      <c r="Q87">
        <v>0.37459691257539013</v>
      </c>
      <c r="R87">
        <v>0.34188710667827216</v>
      </c>
      <c r="S87">
        <v>0.22357513228650452</v>
      </c>
    </row>
    <row r="88" spans="2:19" x14ac:dyDescent="0.25">
      <c r="C88" t="s">
        <v>555</v>
      </c>
      <c r="D88">
        <f>COUNTIF('DM_OLAH_SM1&amp;2_CLSTK2_NONSKS'!$L$2:$L$63,"2")</f>
        <v>12</v>
      </c>
      <c r="E88">
        <f>COUNTIFS('DM_OLAH_SM1&amp;2_CLSTK2_NONSKS'!$L$2:$L$63,"2",'DM_OLAH_SM1&amp;2_CLSTK2_NONSKS'!$R$2:$R$63,"LowRisk")</f>
        <v>0</v>
      </c>
      <c r="F88">
        <f>COUNTIFS('DM_OLAH_SM1&amp;2_CLSTK2_NONSKS'!$L$2:$L$63,"2",'DM_OLAH_SM1&amp;2_CLSTK2_NONSKS'!$R$2:$R$63,"MediumRisk")</f>
        <v>8</v>
      </c>
      <c r="G88">
        <f>COUNTIFS('DM_OLAH_SM1&amp;2_CLSTK2_NONSKS'!$L$2:$L$63,"2",'DM_OLAH_SM1&amp;2_CLSTK2_NONSKS'!$R$2:$R$63,"HighRisk")</f>
        <v>3</v>
      </c>
      <c r="H88">
        <f>COUNTIFS('DM_OLAH_SM1&amp;2_CLSTK2_NONSKS'!$L$2:$L$63,"2",'DM_OLAH_SM1&amp;2_CLSTK2_NONSKS'!$R$2:$R$63,"VeryHighRisk")</f>
        <v>1</v>
      </c>
      <c r="I88">
        <f t="shared" si="31"/>
        <v>1.1887218755408671</v>
      </c>
      <c r="K88" t="e">
        <f t="shared" si="32"/>
        <v>#NUM!</v>
      </c>
      <c r="L88">
        <f t="shared" si="30"/>
        <v>0.38997500048077083</v>
      </c>
      <c r="M88">
        <f t="shared" si="30"/>
        <v>0.5</v>
      </c>
      <c r="N88">
        <f t="shared" si="30"/>
        <v>0.29874687506009634</v>
      </c>
      <c r="P88">
        <v>0</v>
      </c>
      <c r="Q88">
        <v>0.38997500048077083</v>
      </c>
      <c r="R88">
        <v>0.5</v>
      </c>
      <c r="S88">
        <v>0.29874687506009634</v>
      </c>
    </row>
    <row r="89" spans="2:19" x14ac:dyDescent="0.25">
      <c r="C89" t="s">
        <v>557</v>
      </c>
      <c r="D89">
        <f>COUNTIF('DM_OLAH_SM1&amp;2_CLSTK2_NONSKS'!$L$2:$L$63,"1")</f>
        <v>15</v>
      </c>
      <c r="E89">
        <f>COUNTIFS('DM_OLAH_SM1&amp;2_CLSTK2_NONSKS'!$L$2:$L$63,"1",'DM_OLAH_SM1&amp;2_CLSTK2_NONSKS'!$R$2:$R$63,"LowRisk")</f>
        <v>0</v>
      </c>
      <c r="F89">
        <f>COUNTIFS('DM_OLAH_SM1&amp;2_CLSTK2_NONSKS'!$L$2:$L$63,"1",'DM_OLAH_SM1&amp;2_CLSTK2_NONSKS'!$R$2:$R$63,"MediumRisk")</f>
        <v>2</v>
      </c>
      <c r="G89">
        <f>COUNTIFS('DM_OLAH_SM1&amp;2_CLSTK2_NONSKS'!$L$2:$L$63,"1",'DM_OLAH_SM1&amp;2_CLSTK2_NONSKS'!$R$2:$R$63,"HighRisk")</f>
        <v>9</v>
      </c>
      <c r="H89">
        <f>COUNTIFS('DM_OLAH_SM1&amp;2_CLSTK2_NONSKS'!$L$2:$L$63,"1",'DM_OLAH_SM1&amp;2_CLSTK2_NONSKS'!$R$2:$R$63,"VeryHighRisk")</f>
        <v>4</v>
      </c>
      <c r="I89">
        <f t="shared" si="31"/>
        <v>1.3382689280764646</v>
      </c>
      <c r="K89" t="e">
        <f t="shared" si="32"/>
        <v>#NUM!</v>
      </c>
      <c r="L89">
        <f t="shared" si="30"/>
        <v>0.3875854127478025</v>
      </c>
      <c r="M89">
        <f t="shared" si="30"/>
        <v>0.44217935649972373</v>
      </c>
      <c r="N89">
        <f t="shared" si="30"/>
        <v>0.50850415882893829</v>
      </c>
      <c r="P89">
        <v>0</v>
      </c>
      <c r="Q89">
        <v>0.3875854127478025</v>
      </c>
      <c r="R89">
        <v>0.44217935649972373</v>
      </c>
      <c r="S89">
        <v>0.50850415882893829</v>
      </c>
    </row>
    <row r="90" spans="2:19" x14ac:dyDescent="0.25">
      <c r="C90" t="s">
        <v>567</v>
      </c>
      <c r="D90">
        <f>COUNTIF('DM_OLAH_SM1&amp;2_CLSTK2_NONSKS'!$L$2:$L$63,"0")</f>
        <v>0</v>
      </c>
      <c r="E90">
        <f>COUNTIFS('DM_OLAH_SM1&amp;2_CLSTK2_NONSKS'!$L$2:$L$63,"0",'DM_OLAH_SM1&amp;2_CLSTK2_NONSKS'!$R$2:$R$63,"LowRisk")</f>
        <v>0</v>
      </c>
      <c r="F90">
        <f>COUNTIFS('DM_OLAH_SM1&amp;2_CLSTK2_NONSKS'!$L$2:$L$63,"0",'DM_OLAH_SM1&amp;2_CLSTK2_NONSKS'!$R$2:$R$63,"MediumRisk")</f>
        <v>0</v>
      </c>
      <c r="G90">
        <f>COUNTIFS('DM_OLAH_SM1&amp;2_CLSTK2_NONSKS'!$L$2:$L$63,"0",'DM_OLAH_SM1&amp;2_CLSTK2_NONSKS'!$R$2:$R$63,"HighRisk")</f>
        <v>0</v>
      </c>
      <c r="H90">
        <f>COUNTIFS('DM_OLAH_SM1&amp;2_CLSTK2_NONSKS'!$L$2:$L$63,"0",'DM_OLAH_SM1&amp;2_CLSTK2_NONSKS'!$R$2:$R$63,"VeryHighRisk")</f>
        <v>0</v>
      </c>
      <c r="I90">
        <f t="shared" si="31"/>
        <v>0</v>
      </c>
      <c r="K90" t="e">
        <f t="shared" si="32"/>
        <v>#DIV/0!</v>
      </c>
      <c r="L90" t="e">
        <f t="shared" si="30"/>
        <v>#DIV/0!</v>
      </c>
      <c r="M90" t="e">
        <f t="shared" si="30"/>
        <v>#DIV/0!</v>
      </c>
      <c r="N90" t="e">
        <f t="shared" si="30"/>
        <v>#DIV/0!</v>
      </c>
      <c r="P90">
        <v>0</v>
      </c>
      <c r="Q90">
        <v>0</v>
      </c>
      <c r="R90">
        <v>0</v>
      </c>
      <c r="S90">
        <v>0</v>
      </c>
    </row>
    <row r="91" spans="2:19" x14ac:dyDescent="0.25">
      <c r="B91" t="s">
        <v>574</v>
      </c>
      <c r="J91">
        <f>($I$2-(((D92/$D$2)*I92)+((D93/$D$2)*I93)+((D94/$D$2)*I94)+((D95/$D$2)*I95)+((D96/$D$2)*I96)+((D97/$D$2)*I97)+((D98/$D$2)*I98)))</f>
        <v>0.49198264759876831</v>
      </c>
    </row>
    <row r="92" spans="2:19" x14ac:dyDescent="0.25">
      <c r="C92" t="s">
        <v>551</v>
      </c>
      <c r="D92">
        <f>COUNTIF('DM_OLAH_SM1&amp;2_CLSTK2_NONSKS'!$M$2:$M$63,"4")</f>
        <v>13</v>
      </c>
      <c r="E92">
        <f>COUNTIFS('DM_OLAH_SM1&amp;2_CLSTK2_NONSKS'!$M$2:$M$63,"4",'DM_OLAH_SM1&amp;2_CLSTK2_NONSKS'!$R$2:$R$63,"LowRisk")</f>
        <v>6</v>
      </c>
      <c r="F92">
        <f>COUNTIFS('DM_OLAH_SM1&amp;2_CLSTK2_NONSKS'!$M$2:$M$63,"4",'DM_OLAH_SM1&amp;2_CLSTK2_NONSKS'!$R$2:$R$63,"MediumRisk")</f>
        <v>6</v>
      </c>
      <c r="G92">
        <f>COUNTIFS('DM_OLAH_SM1&amp;2_CLSTK2_NONSKS'!$M$2:$M$63,"4",'DM_OLAH_SM1&amp;2_CLSTK2_NONSKS'!$R$2:$R$63,"HighRisk")</f>
        <v>0</v>
      </c>
      <c r="H92">
        <f>COUNTIFS('DM_OLAH_SM1&amp;2_CLSTK2_NONSKS'!$M$2:$M$63,"4",'DM_OLAH_SM1&amp;2_CLSTK2_NONSKS'!$R$2:$R$63,"VeryHighRisk")</f>
        <v>1</v>
      </c>
      <c r="I92">
        <f>SUM(P92:S92)</f>
        <v>1.3143204867061788</v>
      </c>
      <c r="K92">
        <f>-(E92/$D92)*(LOG((E92/$D92),2))</f>
        <v>0.51483563880920125</v>
      </c>
      <c r="L92">
        <f t="shared" ref="L92:N98" si="33">-(F92/$D92)*(LOG((F92/$D92),2))</f>
        <v>0.51483563880920125</v>
      </c>
      <c r="M92" t="e">
        <f t="shared" si="33"/>
        <v>#NUM!</v>
      </c>
      <c r="N92">
        <f t="shared" si="33"/>
        <v>0.28464920908777636</v>
      </c>
      <c r="P92">
        <v>0.51483563880920125</v>
      </c>
      <c r="Q92">
        <v>0.51483563880920125</v>
      </c>
      <c r="R92">
        <v>0</v>
      </c>
      <c r="S92">
        <v>0.28464920908777636</v>
      </c>
    </row>
    <row r="93" spans="2:19" x14ac:dyDescent="0.25">
      <c r="C93" t="s">
        <v>553</v>
      </c>
      <c r="D93">
        <f>COUNTIF('DM_OLAH_SM1&amp;2_CLSTK2_NONSKS'!$M$2:$M$63,"3.5")</f>
        <v>6</v>
      </c>
      <c r="E93">
        <f>COUNTIFS('DM_OLAH_SM1&amp;2_CLSTK2_NONSKS'!$M$2:$M$63,"3.5",'DM_OLAH_SM1&amp;2_CLSTK2_NONSKS'!$R$2:$R$63,"LowRisk")</f>
        <v>3</v>
      </c>
      <c r="F93">
        <f>COUNTIFS('DM_OLAH_SM1&amp;2_CLSTK2_NONSKS'!$M$2:$M$63,"3.5",'DM_OLAH_SM1&amp;2_CLSTK2_NONSKS'!$R$2:$R$63,"MediumRisk")</f>
        <v>3</v>
      </c>
      <c r="G93">
        <f>COUNTIFS('DM_OLAH_SM1&amp;2_CLSTK2_NONSKS'!$M$2:$M$63,"3.5",'DM_OLAH_SM1&amp;2_CLSTK2_NONSKS'!$R$2:$R$63,"HighRisk")</f>
        <v>0</v>
      </c>
      <c r="H93">
        <f>COUNTIFS('DM_OLAH_SM1&amp;2_CLSTK2_NONSKS'!$M$2:$M$63,"3.5",'DM_OLAH_SM1&amp;2_CLSTK2_NONSKS'!$R$2:$R$63,"VeryHighRisk")</f>
        <v>0</v>
      </c>
      <c r="I93">
        <f t="shared" ref="I93:I98" si="34">SUM(P93:S93)</f>
        <v>1</v>
      </c>
      <c r="K93">
        <f t="shared" ref="K93:K98" si="35">-(E93/$D93)*(LOG((E93/$D93),2))</f>
        <v>0.5</v>
      </c>
      <c r="L93">
        <f t="shared" si="33"/>
        <v>0.5</v>
      </c>
      <c r="M93" t="e">
        <f t="shared" si="33"/>
        <v>#NUM!</v>
      </c>
      <c r="N93" t="e">
        <f t="shared" si="33"/>
        <v>#NUM!</v>
      </c>
      <c r="P93">
        <v>0.5</v>
      </c>
      <c r="Q93">
        <v>0.5</v>
      </c>
      <c r="R93">
        <v>0</v>
      </c>
      <c r="S93">
        <v>0</v>
      </c>
    </row>
    <row r="94" spans="2:19" x14ac:dyDescent="0.25">
      <c r="C94" t="s">
        <v>552</v>
      </c>
      <c r="D94">
        <f>COUNTIF('DM_OLAH_SM1&amp;2_CLSTK2_NONSKS'!$M$2:$M$63,"3")</f>
        <v>14</v>
      </c>
      <c r="E94">
        <f>COUNTIFS('DM_OLAH_SM1&amp;2_CLSTK2_NONSKS'!$M$2:$M$63,"3",'DM_OLAH_SM1&amp;2_CLSTK2_NONSKS'!$R$2:$R$63,"LowRisk")</f>
        <v>2</v>
      </c>
      <c r="F94">
        <f>COUNTIFS('DM_OLAH_SM1&amp;2_CLSTK2_NONSKS'!$M$2:$M$63,"3",'DM_OLAH_SM1&amp;2_CLSTK2_NONSKS'!$R$2:$R$63,"MediumRisk")</f>
        <v>10</v>
      </c>
      <c r="G94">
        <f>COUNTIFS('DM_OLAH_SM1&amp;2_CLSTK2_NONSKS'!$M$2:$M$63,"3",'DM_OLAH_SM1&amp;2_CLSTK2_NONSKS'!$R$2:$R$63,"HighRisk")</f>
        <v>2</v>
      </c>
      <c r="H94">
        <f>COUNTIFS('DM_OLAH_SM1&amp;2_CLSTK2_NONSKS'!$M$2:$M$63,"3",'DM_OLAH_SM1&amp;2_CLSTK2_NONSKS'!$R$2:$R$63,"VeryHighRisk")</f>
        <v>0</v>
      </c>
      <c r="I94">
        <f t="shared" si="34"/>
        <v>1.1488348542809168</v>
      </c>
      <c r="K94">
        <f t="shared" si="35"/>
        <v>0.40105070315108637</v>
      </c>
      <c r="L94">
        <f t="shared" si="33"/>
        <v>0.34673344797874411</v>
      </c>
      <c r="M94">
        <f>-(G94/$D94)*(LOG((G94/$D94),2))</f>
        <v>0.40105070315108637</v>
      </c>
      <c r="N94" t="e">
        <f>-(H94/$D94)*(LOG((H94/$D94),2))</f>
        <v>#NUM!</v>
      </c>
      <c r="P94">
        <v>0.40105070315108637</v>
      </c>
      <c r="Q94">
        <v>0.34673344797874411</v>
      </c>
      <c r="R94">
        <v>0.40105070315108637</v>
      </c>
      <c r="S94">
        <v>0</v>
      </c>
    </row>
    <row r="95" spans="2:19" x14ac:dyDescent="0.25">
      <c r="C95" t="s">
        <v>558</v>
      </c>
      <c r="D95">
        <f>COUNTIF('DM_OLAH_SM1&amp;2_CLSTK2_NONSKS'!$M$2:$M$63,"2.5")</f>
        <v>10</v>
      </c>
      <c r="E95">
        <f>COUNTIFS('DM_OLAH_SM1&amp;2_CLSTK2_NONSKS'!$M$2:$M$63,"2.5",'DM_OLAH_SM1&amp;2_CLSTK2_NONSKS'!$R$2:$R$63,"LowRisk")</f>
        <v>1</v>
      </c>
      <c r="F95">
        <f>COUNTIFS('DM_OLAH_SM1&amp;2_CLSTK2_NONSKS'!$M$2:$M$63,"2.5",'DM_OLAH_SM1&amp;2_CLSTK2_NONSKS'!$R$2:$R$63,"MediumRisk")</f>
        <v>5</v>
      </c>
      <c r="G95">
        <f>COUNTIFS('DM_OLAH_SM1&amp;2_CLSTK2_NONSKS'!$M$2:$M$63,"2.5",'DM_OLAH_SM1&amp;2_CLSTK2_NONSKS'!$R$2:$R$63,"HighRisk")</f>
        <v>4</v>
      </c>
      <c r="H95">
        <f>COUNTIFS('DM_OLAH_SM1&amp;2_CLSTK2_NONSKS'!$M$2:$M$63,"2.5",'DM_OLAH_SM1&amp;2_CLSTK2_NONSKS'!$R$2:$R$63,"VeryHighRisk")</f>
        <v>0</v>
      </c>
      <c r="I95">
        <f t="shared" si="34"/>
        <v>1.360964047443681</v>
      </c>
      <c r="K95">
        <f t="shared" si="35"/>
        <v>0.33219280948873625</v>
      </c>
      <c r="L95">
        <f t="shared" si="33"/>
        <v>0.5</v>
      </c>
      <c r="M95">
        <f t="shared" si="33"/>
        <v>0.52877123795494485</v>
      </c>
      <c r="N95" t="e">
        <f t="shared" si="33"/>
        <v>#NUM!</v>
      </c>
      <c r="P95">
        <v>0.33219280948873625</v>
      </c>
      <c r="Q95">
        <v>0.5</v>
      </c>
      <c r="R95">
        <v>0.52877123795494485</v>
      </c>
      <c r="S95">
        <v>0</v>
      </c>
    </row>
    <row r="96" spans="2:19" x14ac:dyDescent="0.25">
      <c r="C96" t="s">
        <v>555</v>
      </c>
      <c r="D96">
        <f>COUNTIF('DM_OLAH_SM1&amp;2_CLSTK2_NONSKS'!$M$2:$M$63,"2")</f>
        <v>16</v>
      </c>
      <c r="E96">
        <f>COUNTIFS('DM_OLAH_SM1&amp;2_CLSTK2_NONSKS'!$M$2:$M$63,"2",'DM_OLAH_SM1&amp;2_CLSTK2_NONSKS'!$R$2:$R$63,"LowRisk")</f>
        <v>0</v>
      </c>
      <c r="F96">
        <f>COUNTIFS('DM_OLAH_SM1&amp;2_CLSTK2_NONSKS'!$M$2:$M$63,"2",'DM_OLAH_SM1&amp;2_CLSTK2_NONSKS'!$R$2:$R$63,"MediumRisk")</f>
        <v>6</v>
      </c>
      <c r="G96">
        <f>COUNTIFS('DM_OLAH_SM1&amp;2_CLSTK2_NONSKS'!$M$2:$M$63,"2",'DM_OLAH_SM1&amp;2_CLSTK2_NONSKS'!$R$2:$R$63,"HighRisk")</f>
        <v>7</v>
      </c>
      <c r="H96">
        <f>COUNTIFS('DM_OLAH_SM1&amp;2_CLSTK2_NONSKS'!$M$2:$M$63,"2",'DM_OLAH_SM1&amp;2_CLSTK2_NONSKS'!$R$2:$R$63,"VeryHighRisk")</f>
        <v>3</v>
      </c>
      <c r="I96">
        <f t="shared" si="34"/>
        <v>1.5052408149441479</v>
      </c>
      <c r="K96" t="e">
        <f t="shared" si="35"/>
        <v>#NUM!</v>
      </c>
      <c r="L96">
        <f t="shared" si="33"/>
        <v>0.53063906222956636</v>
      </c>
      <c r="M96">
        <f t="shared" si="33"/>
        <v>0.52178222159979815</v>
      </c>
      <c r="N96">
        <f t="shared" si="33"/>
        <v>0.45281953111478324</v>
      </c>
      <c r="P96">
        <v>0</v>
      </c>
      <c r="Q96">
        <v>0.53063906222956636</v>
      </c>
      <c r="R96">
        <v>0.52178222159979815</v>
      </c>
      <c r="S96">
        <v>0.45281953111478324</v>
      </c>
    </row>
    <row r="97" spans="2:19" x14ac:dyDescent="0.25">
      <c r="C97" t="s">
        <v>557</v>
      </c>
      <c r="D97">
        <f>COUNTIF('DM_OLAH_SM1&amp;2_CLSTK2_NONSKS'!$M$2:$M$63,"1")</f>
        <v>3</v>
      </c>
      <c r="E97">
        <f>COUNTIFS('DM_OLAH_SM1&amp;2_CLSTK2_NONSKS'!$M$2:$M$63,"1",'DM_OLAH_SM1&amp;2_CLSTK2_NONSKS'!$R$2:$R$63,"LowRisk")</f>
        <v>0</v>
      </c>
      <c r="F97">
        <f>COUNTIFS('DM_OLAH_SM1&amp;2_CLSTK2_NONSKS'!$M$2:$M$63,"1",'DM_OLAH_SM1&amp;2_CLSTK2_NONSKS'!$R$2:$R$63,"MediumRisk")</f>
        <v>0</v>
      </c>
      <c r="G97">
        <f>COUNTIFS('DM_OLAH_SM1&amp;2_CLSTK2_NONSKS'!$M$2:$M$63,"1",'DM_OLAH_SM1&amp;2_CLSTK2_NONSKS'!$R$2:$R$63,"HighRisk")</f>
        <v>1</v>
      </c>
      <c r="H97">
        <f>COUNTIFS('DM_OLAH_SM1&amp;2_CLSTK2_NONSKS'!$M$2:$M$63,"1",'DM_OLAH_SM1&amp;2_CLSTK2_NONSKS'!$R$2:$R$63,"VeryHighRisk")</f>
        <v>2</v>
      </c>
      <c r="I97">
        <f t="shared" si="34"/>
        <v>0.91829583405448956</v>
      </c>
      <c r="K97" t="e">
        <f t="shared" si="35"/>
        <v>#NUM!</v>
      </c>
      <c r="L97" t="e">
        <f t="shared" si="33"/>
        <v>#NUM!</v>
      </c>
      <c r="M97">
        <f t="shared" si="33"/>
        <v>0.52832083357371873</v>
      </c>
      <c r="N97">
        <f t="shared" si="33"/>
        <v>0.38997500048077083</v>
      </c>
      <c r="P97">
        <v>0</v>
      </c>
      <c r="Q97">
        <v>0</v>
      </c>
      <c r="R97">
        <v>0.52832083357371873</v>
      </c>
      <c r="S97">
        <v>0.38997500048077083</v>
      </c>
    </row>
    <row r="98" spans="2:19" x14ac:dyDescent="0.25">
      <c r="C98" t="s">
        <v>567</v>
      </c>
      <c r="D98">
        <f>COUNTIF('DM_OLAH_SM1&amp;2_CLSTK2_NONSKS'!$M$2:$M$63,"0")</f>
        <v>0</v>
      </c>
      <c r="E98">
        <f>COUNTIFS('DM_OLAH_SM1&amp;2_CLSTK2_NONSKS'!$M$2:$M$63,"0",'DM_OLAH_SM1&amp;2_CLSTK2_NONSKS'!$R$2:$R$63,"LowRisk")</f>
        <v>0</v>
      </c>
      <c r="F98">
        <f>COUNTIFS('DM_OLAH_SM1&amp;2_CLSTK2_NONSKS'!$M$2:$M$63,"0",'DM_OLAH_SM1&amp;2_CLSTK2_NONSKS'!$R$2:$R$63,"MediumRisk")</f>
        <v>0</v>
      </c>
      <c r="G98">
        <f>COUNTIFS('DM_OLAH_SM1&amp;2_CLSTK2_NONSKS'!$M$2:$M$63,"0",'DM_OLAH_SM1&amp;2_CLSTK2_NONSKS'!$R$2:$R$63,"HighRisk")</f>
        <v>0</v>
      </c>
      <c r="H98">
        <f>COUNTIFS('DM_OLAH_SM1&amp;2_CLSTK2_NONSKS'!$M$2:$M$63,"0",'DM_OLAH_SM1&amp;2_CLSTK2_NONSKS'!$R$2:$R$63,"VeryHighRisk")</f>
        <v>0</v>
      </c>
      <c r="I98">
        <f t="shared" si="34"/>
        <v>0</v>
      </c>
      <c r="K98" t="e">
        <f t="shared" si="35"/>
        <v>#DIV/0!</v>
      </c>
      <c r="L98" t="e">
        <f t="shared" si="33"/>
        <v>#DIV/0!</v>
      </c>
      <c r="M98" t="e">
        <f t="shared" si="33"/>
        <v>#DIV/0!</v>
      </c>
      <c r="N98" t="e">
        <f t="shared" si="33"/>
        <v>#DIV/0!</v>
      </c>
      <c r="P98">
        <v>0</v>
      </c>
      <c r="Q98">
        <v>0</v>
      </c>
      <c r="R98">
        <v>0</v>
      </c>
      <c r="S98">
        <v>0</v>
      </c>
    </row>
    <row r="99" spans="2:19" x14ac:dyDescent="0.25">
      <c r="B99" t="s">
        <v>575</v>
      </c>
      <c r="J99">
        <f>($I$2-(((D100/$D$2)*I100)+((D101/$D$2)*I101)+((D102/$D$2)*I102)+((D103/$D$2)*I103)+((D104/$D$2)*I104)+((D105/$D$2)*I105)+((D106/$D$2)*I106)))</f>
        <v>0.26883401449244237</v>
      </c>
    </row>
    <row r="100" spans="2:19" x14ac:dyDescent="0.25">
      <c r="C100" t="s">
        <v>551</v>
      </c>
      <c r="D100">
        <f>COUNTIF('DM_OLAH_SM1&amp;2_CLSTK2_NONSKS'!$N$2:$N$63,"4")</f>
        <v>49</v>
      </c>
      <c r="E100">
        <f>COUNTIFS('DM_OLAH_SM1&amp;2_CLSTK2_NONSKS'!$N$2:$N$63,"4",'DM_OLAH_SM1&amp;2_CLSTK2_NONSKS'!$R$2:$R$63,"LowRisk")</f>
        <v>12</v>
      </c>
      <c r="F100">
        <f>COUNTIFS('DM_OLAH_SM1&amp;2_CLSTK2_NONSKS'!$N$2:$N$63,"4",'DM_OLAH_SM1&amp;2_CLSTK2_NONSKS'!$R$2:$R$63,"MediumRisk")</f>
        <v>28</v>
      </c>
      <c r="G100">
        <f>COUNTIFS('DM_OLAH_SM1&amp;2_CLSTK2_NONSKS'!$N$2:$N$63,"4",'DM_OLAH_SM1&amp;2_CLSTK2_NONSKS'!$R$2:$R$63,"HighRisk")</f>
        <v>7</v>
      </c>
      <c r="H100">
        <f>COUNTIFS('DM_OLAH_SM1&amp;2_CLSTK2_NONSKS'!$N$2:$N$63,"4",'DM_OLAH_SM1&amp;2_CLSTK2_NONSKS'!$R$2:$R$63,"VeryHighRisk")</f>
        <v>2</v>
      </c>
      <c r="I100">
        <f>SUM(P100:S100)</f>
        <v>1.5478328587954122</v>
      </c>
      <c r="K100">
        <f>-(E100/$D100)*(LOG((E100/$D100),2))</f>
        <v>0.49708098205568624</v>
      </c>
      <c r="L100">
        <f t="shared" ref="L100:N106" si="36">-(F100/$D100)*(LOG((F100/$D100),2))</f>
        <v>0.46134566974720242</v>
      </c>
      <c r="M100">
        <f t="shared" si="36"/>
        <v>0.40105070315108637</v>
      </c>
      <c r="N100">
        <f t="shared" si="36"/>
        <v>0.18835550384143707</v>
      </c>
      <c r="P100">
        <v>0.49708098205568624</v>
      </c>
      <c r="Q100">
        <v>0.46134566974720242</v>
      </c>
      <c r="R100">
        <v>0.40105070315108637</v>
      </c>
      <c r="S100">
        <v>0.18835550384143707</v>
      </c>
    </row>
    <row r="101" spans="2:19" x14ac:dyDescent="0.25">
      <c r="C101" t="s">
        <v>553</v>
      </c>
      <c r="D101">
        <f>COUNTIF('DM_OLAH_SM1&amp;2_CLSTK2_NONSKS'!$N$2:$N$63,"3.5")</f>
        <v>10</v>
      </c>
      <c r="E101">
        <f>COUNTIFS('DM_OLAH_SM1&amp;2_CLSTK2_NONSKS'!$N$2:$N$63,"3.5",'DM_OLAH_SM1&amp;2_CLSTK2_NONSKS'!$R$2:$R$63,"LowRisk")</f>
        <v>0</v>
      </c>
      <c r="F101">
        <f>COUNTIFS('DM_OLAH_SM1&amp;2_CLSTK2_NONSKS'!$N$2:$N$63,"3.5",'DM_OLAH_SM1&amp;2_CLSTK2_NONSKS'!$R$2:$R$63,"MediumRisk")</f>
        <v>2</v>
      </c>
      <c r="G101">
        <f>COUNTIFS('DM_OLAH_SM1&amp;2_CLSTK2_NONSKS'!$N$2:$N$63,"3.5",'DM_OLAH_SM1&amp;2_CLSTK2_NONSKS'!$R$2:$R$63,"HighRisk")</f>
        <v>5</v>
      </c>
      <c r="H101">
        <f>COUNTIFS('DM_OLAH_SM1&amp;2_CLSTK2_NONSKS'!$N$2:$N$63,"3.5",'DM_OLAH_SM1&amp;2_CLSTK2_NONSKS'!$R$2:$R$63,"VeryHighRisk")</f>
        <v>3</v>
      </c>
      <c r="I101">
        <f t="shared" ref="I101:I106" si="37">SUM(P101:S101)</f>
        <v>1.4854752972273344</v>
      </c>
      <c r="K101" t="e">
        <f t="shared" ref="K101:K106" si="38">-(E101/$D101)*(LOG((E101/$D101),2))</f>
        <v>#NUM!</v>
      </c>
      <c r="L101">
        <f t="shared" si="36"/>
        <v>0.46438561897747244</v>
      </c>
      <c r="M101">
        <f t="shared" si="36"/>
        <v>0.5</v>
      </c>
      <c r="N101">
        <f t="shared" si="36"/>
        <v>0.52108967824986185</v>
      </c>
      <c r="P101">
        <v>0</v>
      </c>
      <c r="Q101">
        <v>0.46438561897747244</v>
      </c>
      <c r="R101">
        <v>0.5</v>
      </c>
      <c r="S101">
        <v>0.52108967824986185</v>
      </c>
    </row>
    <row r="102" spans="2:19" x14ac:dyDescent="0.25">
      <c r="C102" t="s">
        <v>552</v>
      </c>
      <c r="D102">
        <f>COUNTIF('DM_OLAH_SM1&amp;2_CLSTK2_NONSKS'!$N$2:$N$63,"3")</f>
        <v>3</v>
      </c>
      <c r="E102">
        <f>COUNTIFS('DM_OLAH_SM1&amp;2_CLSTK2_NONSKS'!$N$2:$N$63,"3",'DM_OLAH_SM1&amp;2_CLSTK2_NONSKS'!$R$2:$R$63,"LowRisk")</f>
        <v>0</v>
      </c>
      <c r="F102">
        <f>COUNTIFS('DM_OLAH_SM1&amp;2_CLSTK2_NONSKS'!$N$2:$N$63,"3",'DM_OLAH_SM1&amp;2_CLSTK2_NONSKS'!$R$2:$R$63,"MediumRisk")</f>
        <v>0</v>
      </c>
      <c r="G102">
        <f>COUNTIFS('DM_OLAH_SM1&amp;2_CLSTK2_NONSKS'!$N$2:$N$63,"3",'DM_OLAH_SM1&amp;2_CLSTK2_NONSKS'!$R$2:$R$63,"HighRisk")</f>
        <v>2</v>
      </c>
      <c r="H102">
        <f>COUNTIFS('DM_OLAH_SM1&amp;2_CLSTK2_NONSKS'!$N$2:$N$63,"3",'DM_OLAH_SM1&amp;2_CLSTK2_NONSKS'!$R$2:$R$63,"VeryHighRisk")</f>
        <v>1</v>
      </c>
      <c r="I102">
        <f t="shared" si="37"/>
        <v>0.91829583405448956</v>
      </c>
      <c r="K102" t="e">
        <f t="shared" si="38"/>
        <v>#NUM!</v>
      </c>
      <c r="L102" t="e">
        <f t="shared" si="36"/>
        <v>#NUM!</v>
      </c>
      <c r="M102">
        <f>-(G102/$D102)*(LOG((G102/$D102),2))</f>
        <v>0.38997500048077083</v>
      </c>
      <c r="N102">
        <f>-(H102/$D102)*(LOG((H102/$D102),2))</f>
        <v>0.52832083357371873</v>
      </c>
      <c r="P102">
        <v>0</v>
      </c>
      <c r="Q102">
        <v>0</v>
      </c>
      <c r="R102">
        <v>0.38997500048077083</v>
      </c>
      <c r="S102">
        <v>0.52832083357371873</v>
      </c>
    </row>
    <row r="103" spans="2:19" x14ac:dyDescent="0.25">
      <c r="C103" t="s">
        <v>558</v>
      </c>
      <c r="D103">
        <f>COUNTIF('DM_OLAH_SM1&amp;2_CLSTK2_NONSKS'!$N$2:$N$63,"2.5")</f>
        <v>0</v>
      </c>
      <c r="E103">
        <f>COUNTIFS('DM_OLAH_SM1&amp;2_CLSTK2_NONSKS'!$N$2:$N$63,"2.5",'DM_OLAH_SM1&amp;2_CLSTK2_NONSKS'!$R$2:$R$63,"LowRisk")</f>
        <v>0</v>
      </c>
      <c r="F103">
        <f>COUNTIFS('DM_OLAH_SM1&amp;2_CLSTK2_NONSKS'!$N$2:$N$63,"2.5",'DM_OLAH_SM1&amp;2_CLSTK2_NONSKS'!$R$2:$R$63,"MediumRisk")</f>
        <v>0</v>
      </c>
      <c r="G103">
        <f>COUNTIFS('DM_OLAH_SM1&amp;2_CLSTK2_NONSKS'!$N$2:$N$63,"2.5",'DM_OLAH_SM1&amp;2_CLSTK2_NONSKS'!$R$2:$R$63,"HighRisk")</f>
        <v>0</v>
      </c>
      <c r="H103">
        <f>COUNTIFS('DM_OLAH_SM1&amp;2_CLSTK2_NONSKS'!$N$2:$N$63,"2.5",'DM_OLAH_SM1&amp;2_CLSTK2_NONSKS'!$R$2:$R$63,"VeryHighRisk")</f>
        <v>0</v>
      </c>
      <c r="I103">
        <f t="shared" si="37"/>
        <v>0</v>
      </c>
      <c r="K103" t="e">
        <f t="shared" si="38"/>
        <v>#DIV/0!</v>
      </c>
      <c r="L103" t="e">
        <f t="shared" si="36"/>
        <v>#DIV/0!</v>
      </c>
      <c r="M103" t="e">
        <f t="shared" si="36"/>
        <v>#DIV/0!</v>
      </c>
      <c r="N103" t="e">
        <f t="shared" si="36"/>
        <v>#DIV/0!</v>
      </c>
      <c r="P103">
        <v>0</v>
      </c>
      <c r="Q103">
        <v>0</v>
      </c>
      <c r="R103">
        <v>0</v>
      </c>
      <c r="S103">
        <v>0</v>
      </c>
    </row>
    <row r="104" spans="2:19" x14ac:dyDescent="0.25">
      <c r="C104" t="s">
        <v>555</v>
      </c>
      <c r="D104">
        <f>COUNTIF('DM_OLAH_SM1&amp;2_CLSTK2_NONSKS'!$N$2:$N$63,"2")</f>
        <v>0</v>
      </c>
      <c r="E104">
        <f>COUNTIFS('DM_OLAH_SM1&amp;2_CLSTK2_NONSKS'!$N$2:$N$63,"2",'DM_OLAH_SM1&amp;2_CLSTK2_NONSKS'!$R$2:$R$63,"LowRisk")</f>
        <v>0</v>
      </c>
      <c r="F104">
        <f>COUNTIFS('DM_OLAH_SM1&amp;2_CLSTK2_NONSKS'!$N$2:$N$63,"2",'DM_OLAH_SM1&amp;2_CLSTK2_NONSKS'!$R$2:$R$63,"MediumRisk")</f>
        <v>0</v>
      </c>
      <c r="G104">
        <f>COUNTIFS('DM_OLAH_SM1&amp;2_CLSTK2_NONSKS'!$N$2:$N$63,"2",'DM_OLAH_SM1&amp;2_CLSTK2_NONSKS'!$R$2:$R$63,"HighRisk")</f>
        <v>0</v>
      </c>
      <c r="H104">
        <f>COUNTIFS('DM_OLAH_SM1&amp;2_CLSTK2_NONSKS'!$N$2:$N$63,"2",'DM_OLAH_SM1&amp;2_CLSTK2_NONSKS'!$R$2:$R$63,"VeryHighRisk")</f>
        <v>0</v>
      </c>
      <c r="I104">
        <f t="shared" si="37"/>
        <v>0</v>
      </c>
      <c r="K104" t="e">
        <f t="shared" si="38"/>
        <v>#DIV/0!</v>
      </c>
      <c r="L104" t="e">
        <f t="shared" si="36"/>
        <v>#DIV/0!</v>
      </c>
      <c r="M104" t="e">
        <f t="shared" si="36"/>
        <v>#DIV/0!</v>
      </c>
      <c r="N104" t="e">
        <f t="shared" si="36"/>
        <v>#DIV/0!</v>
      </c>
      <c r="P104">
        <v>0</v>
      </c>
      <c r="Q104">
        <v>0</v>
      </c>
      <c r="R104">
        <v>0</v>
      </c>
      <c r="S104">
        <v>0</v>
      </c>
    </row>
    <row r="105" spans="2:19" x14ac:dyDescent="0.25">
      <c r="C105" t="s">
        <v>557</v>
      </c>
      <c r="D105">
        <f>COUNTIF('DM_OLAH_SM1&amp;2_CLSTK2_NONSKS'!$N$2:$N$63,"1")</f>
        <v>0</v>
      </c>
      <c r="E105">
        <f>COUNTIFS('DM_OLAH_SM1&amp;2_CLSTK2_NONSKS'!$N$2:$N$63,"1",'DM_OLAH_SM1&amp;2_CLSTK2_NONSKS'!$R$2:$R$63,"LowRisk")</f>
        <v>0</v>
      </c>
      <c r="F105">
        <f>COUNTIFS('DM_OLAH_SM1&amp;2_CLSTK2_NONSKS'!$N$2:$N$63,"1",'DM_OLAH_SM1&amp;2_CLSTK2_NONSKS'!$R$2:$R$63,"MediumRisk")</f>
        <v>0</v>
      </c>
      <c r="G105">
        <f>COUNTIFS('DM_OLAH_SM1&amp;2_CLSTK2_NONSKS'!$N$2:$N$63,"1",'DM_OLAH_SM1&amp;2_CLSTK2_NONSKS'!$R$2:$R$63,"HighRisk")</f>
        <v>0</v>
      </c>
      <c r="H105">
        <f>COUNTIFS('DM_OLAH_SM1&amp;2_CLSTK2_NONSKS'!$N$2:$N$63,"1",'DM_OLAH_SM1&amp;2_CLSTK2_NONSKS'!$R$2:$R$63,"VeryHighRisk")</f>
        <v>0</v>
      </c>
      <c r="I105">
        <f t="shared" si="37"/>
        <v>0</v>
      </c>
      <c r="K105" t="e">
        <f t="shared" si="38"/>
        <v>#DIV/0!</v>
      </c>
      <c r="L105" t="e">
        <f t="shared" si="36"/>
        <v>#DIV/0!</v>
      </c>
      <c r="M105" t="e">
        <f t="shared" si="36"/>
        <v>#DIV/0!</v>
      </c>
      <c r="N105" t="e">
        <f t="shared" si="36"/>
        <v>#DIV/0!</v>
      </c>
      <c r="P105">
        <v>0</v>
      </c>
      <c r="Q105">
        <v>0</v>
      </c>
      <c r="R105">
        <v>0</v>
      </c>
      <c r="S105">
        <v>0</v>
      </c>
    </row>
    <row r="106" spans="2:19" x14ac:dyDescent="0.25">
      <c r="C106" t="s">
        <v>567</v>
      </c>
      <c r="D106">
        <f>COUNTIF('DM_OLAH_SM1&amp;2_CLSTK2_NONSKS'!$N$2:$N$63,"0")</f>
        <v>0</v>
      </c>
      <c r="E106">
        <f>COUNTIFS('DM_OLAH_SM1&amp;2_CLSTK2_NONSKS'!$N$2:$N$63,"0",'DM_OLAH_SM1&amp;2_CLSTK2_NONSKS'!$R$2:$R$63,"LowRisk")</f>
        <v>0</v>
      </c>
      <c r="F106">
        <f>COUNTIFS('DM_OLAH_SM1&amp;2_CLSTK2_NONSKS'!$N$2:$N$63,"0",'DM_OLAH_SM1&amp;2_CLSTK2_NONSKS'!$R$2:$R$63,"MediumRisk")</f>
        <v>0</v>
      </c>
      <c r="G106">
        <f>COUNTIFS('DM_OLAH_SM1&amp;2_CLSTK2_NONSKS'!$N$2:$N$63,"0",'DM_OLAH_SM1&amp;2_CLSTK2_NONSKS'!$R$2:$R$63,"HighRisk")</f>
        <v>0</v>
      </c>
      <c r="H106">
        <f>COUNTIFS('DM_OLAH_SM1&amp;2_CLSTK2_NONSKS'!$N$2:$N$63,"0",'DM_OLAH_SM1&amp;2_CLSTK2_NONSKS'!$R$2:$R$63,"VeryHighRisk")</f>
        <v>0</v>
      </c>
      <c r="I106">
        <f t="shared" si="37"/>
        <v>0</v>
      </c>
      <c r="K106" t="e">
        <f t="shared" si="38"/>
        <v>#DIV/0!</v>
      </c>
      <c r="L106" t="e">
        <f t="shared" si="36"/>
        <v>#DIV/0!</v>
      </c>
      <c r="M106" t="e">
        <f t="shared" si="36"/>
        <v>#DIV/0!</v>
      </c>
      <c r="N106" t="e">
        <f t="shared" si="36"/>
        <v>#DIV/0!</v>
      </c>
      <c r="P106">
        <v>0</v>
      </c>
      <c r="Q106">
        <v>0</v>
      </c>
      <c r="R106">
        <v>0</v>
      </c>
      <c r="S106">
        <v>0</v>
      </c>
    </row>
    <row r="107" spans="2:19" x14ac:dyDescent="0.25">
      <c r="B107" t="s">
        <v>572</v>
      </c>
      <c r="J107">
        <f>($I$2-(((D108/$D$2)*I108)+((D109/$D$2)*I109)+((D110/$D$2)*I110)+((D111/$D$2)*I111)+((D112/$D$2)*I112)+((D113/$D$2)*I113)+((D114/$D$2)*I114)))</f>
        <v>0.13573585379955899</v>
      </c>
    </row>
    <row r="108" spans="2:19" x14ac:dyDescent="0.25">
      <c r="C108" t="s">
        <v>551</v>
      </c>
      <c r="D108">
        <f>COUNTIF('DM_OLAH_SM1&amp;2_CLSTK2_NONSKS'!$O$2:$O$63,"4")</f>
        <v>34</v>
      </c>
      <c r="E108">
        <f>COUNTIFS('DM_OLAH_SM1&amp;2_CLSTK2_NONSKS'!$O$2:$O$63,"4",'DM_OLAH_SM1&amp;2_CLSTK2_NONSKS'!$R$2:$R$63,"LowRisk")</f>
        <v>10</v>
      </c>
      <c r="F108">
        <f>COUNTIFS('DM_OLAH_SM1&amp;2_CLSTK2_NONSKS'!$O$2:$O$63,"4",'DM_OLAH_SM1&amp;2_CLSTK2_NONSKS'!$R$2:$R$63,"MediumRisk")</f>
        <v>16</v>
      </c>
      <c r="G108">
        <f>COUNTIFS('DM_OLAH_SM1&amp;2_CLSTK2_NONSKS'!$O$2:$O$63,"4",'DM_OLAH_SM1&amp;2_CLSTK2_NONSKS'!$R$2:$R$63,"HighRisk")</f>
        <v>6</v>
      </c>
      <c r="H108">
        <f>COUNTIFS('DM_OLAH_SM1&amp;2_CLSTK2_NONSKS'!$O$2:$O$63,"4",'DM_OLAH_SM1&amp;2_CLSTK2_NONSKS'!$R$2:$R$63,"VeryHighRisk")</f>
        <v>2</v>
      </c>
      <c r="I108">
        <f>SUM(P108:S108)</f>
        <v>1.7130788426267938</v>
      </c>
      <c r="K108">
        <f>-(E108/$D108)*(LOG((E108/$D108),2))</f>
        <v>0.51927492540087561</v>
      </c>
      <c r="L108">
        <f t="shared" ref="L108:N114" si="39">-(F108/$D108)*(LOG((F108/$D108),2))</f>
        <v>0.51174721941192447</v>
      </c>
      <c r="M108">
        <f t="shared" si="39"/>
        <v>0.44161770715220888</v>
      </c>
      <c r="N108">
        <f t="shared" si="39"/>
        <v>0.2404389906617847</v>
      </c>
      <c r="P108">
        <v>0.51927492540087561</v>
      </c>
      <c r="Q108">
        <v>0.51174721941192447</v>
      </c>
      <c r="R108">
        <v>0.44161770715220888</v>
      </c>
      <c r="S108">
        <v>0.2404389906617847</v>
      </c>
    </row>
    <row r="109" spans="2:19" x14ac:dyDescent="0.25">
      <c r="C109" t="s">
        <v>553</v>
      </c>
      <c r="D109">
        <f>COUNTIF('DM_OLAH_SM1&amp;2_CLSTK2_NONSKS'!$O$2:$O$63,"3.5")</f>
        <v>20</v>
      </c>
      <c r="E109">
        <f>COUNTIFS('DM_OLAH_SM1&amp;2_CLSTK2_NONSKS'!$O$2:$O$63,"3.5",'DM_OLAH_SM1&amp;2_CLSTK2_NONSKS'!$R$2:$R$63,"LowRisk")</f>
        <v>1</v>
      </c>
      <c r="F109">
        <f>COUNTIFS('DM_OLAH_SM1&amp;2_CLSTK2_NONSKS'!$O$2:$O$63,"3.5",'DM_OLAH_SM1&amp;2_CLSTK2_NONSKS'!$R$2:$R$63,"MediumRisk")</f>
        <v>12</v>
      </c>
      <c r="G109">
        <f>COUNTIFS('DM_OLAH_SM1&amp;2_CLSTK2_NONSKS'!$O$2:$O$63,"3.5",'DM_OLAH_SM1&amp;2_CLSTK2_NONSKS'!$R$2:$R$63,"HighRisk")</f>
        <v>5</v>
      </c>
      <c r="H109">
        <f>COUNTIFS('DM_OLAH_SM1&amp;2_CLSTK2_NONSKS'!$O$2:$O$63,"3.5",'DM_OLAH_SM1&amp;2_CLSTK2_NONSKS'!$R$2:$R$63,"VeryHighRisk")</f>
        <v>2</v>
      </c>
      <c r="I109">
        <f t="shared" ref="I109:I114" si="40">SUM(P109:S109)</f>
        <v>1.4904685707328282</v>
      </c>
      <c r="K109">
        <f t="shared" ref="K109:K114" si="41">-(E109/$D109)*(LOG((E109/$D109),2))</f>
        <v>0.21609640474436814</v>
      </c>
      <c r="L109">
        <f t="shared" si="39"/>
        <v>0.44217935649972373</v>
      </c>
      <c r="M109">
        <f t="shared" si="39"/>
        <v>0.5</v>
      </c>
      <c r="N109">
        <f t="shared" si="39"/>
        <v>0.33219280948873625</v>
      </c>
      <c r="P109">
        <v>0.21609640474436814</v>
      </c>
      <c r="Q109">
        <v>0.44217935649972373</v>
      </c>
      <c r="R109">
        <v>0.5</v>
      </c>
      <c r="S109">
        <v>0.33219280948873625</v>
      </c>
    </row>
    <row r="110" spans="2:19" x14ac:dyDescent="0.25">
      <c r="C110" t="s">
        <v>552</v>
      </c>
      <c r="D110">
        <f>COUNTIF('DM_OLAH_SM1&amp;2_CLSTK2_NONSKS'!$O$2:$O$63,"3")</f>
        <v>7</v>
      </c>
      <c r="E110">
        <f>COUNTIFS('DM_OLAH_SM1&amp;2_CLSTK2_NONSKS'!$O$2:$O$63,"3",'DM_OLAH_SM1&amp;2_CLSTK2_NONSKS'!$R$2:$R$63,"LowRisk")</f>
        <v>1</v>
      </c>
      <c r="F110">
        <f>COUNTIFS('DM_OLAH_SM1&amp;2_CLSTK2_NONSKS'!$O$2:$O$63,"3",'DM_OLAH_SM1&amp;2_CLSTK2_NONSKS'!$R$2:$R$63,"MediumRisk")</f>
        <v>2</v>
      </c>
      <c r="G110">
        <f>COUNTIFS('DM_OLAH_SM1&amp;2_CLSTK2_NONSKS'!$O$2:$O$63,"3",'DM_OLAH_SM1&amp;2_CLSTK2_NONSKS'!$R$2:$R$63,"HighRisk")</f>
        <v>2</v>
      </c>
      <c r="H110">
        <f>COUNTIFS('DM_OLAH_SM1&amp;2_CLSTK2_NONSKS'!$O$2:$O$63,"3",'DM_OLAH_SM1&amp;2_CLSTK2_NONSKS'!$R$2:$R$63,"VeryHighRisk")</f>
        <v>2</v>
      </c>
      <c r="I110">
        <f t="shared" si="40"/>
        <v>1.950212064914747</v>
      </c>
      <c r="K110">
        <f t="shared" si="41"/>
        <v>0.40105070315108637</v>
      </c>
      <c r="L110">
        <f t="shared" si="39"/>
        <v>0.51638712058788683</v>
      </c>
      <c r="M110">
        <f>-(G110/$D110)*(LOG((G110/$D110),2))</f>
        <v>0.51638712058788683</v>
      </c>
      <c r="N110">
        <f>-(H110/$D110)*(LOG((H110/$D110),2))</f>
        <v>0.51638712058788683</v>
      </c>
      <c r="P110">
        <v>0.40105070315108637</v>
      </c>
      <c r="Q110">
        <v>0.51638712058788683</v>
      </c>
      <c r="R110">
        <v>0.51638712058788683</v>
      </c>
      <c r="S110">
        <v>0.51638712058788683</v>
      </c>
    </row>
    <row r="111" spans="2:19" x14ac:dyDescent="0.25">
      <c r="C111" t="s">
        <v>558</v>
      </c>
      <c r="D111">
        <f>COUNTIF('DM_OLAH_SM1&amp;2_CLSTK2_NONSKS'!$O$2:$O$63,"2.5")</f>
        <v>1</v>
      </c>
      <c r="E111">
        <f>COUNTIFS('DM_OLAH_SM1&amp;2_CLSTK2_NONSKS'!$O$2:$O$63,"2.5",'DM_OLAH_SM1&amp;2_CLSTK2_NONSKS'!$R$2:$R$63,"LowRisk")</f>
        <v>0</v>
      </c>
      <c r="F111">
        <f>COUNTIFS('DM_OLAH_SM1&amp;2_CLSTK2_NONSKS'!$O$2:$O$63,"2.5",'DM_OLAH_SM1&amp;2_CLSTK2_NONSKS'!$R$2:$R$63,"MediumRisk")</f>
        <v>0</v>
      </c>
      <c r="G111">
        <f>COUNTIFS('DM_OLAH_SM1&amp;2_CLSTK2_NONSKS'!$O$2:$O$63,"2.5",'DM_OLAH_SM1&amp;2_CLSTK2_NONSKS'!$R$2:$R$63,"HighRisk")</f>
        <v>1</v>
      </c>
      <c r="H111">
        <f>COUNTIFS('DM_OLAH_SM1&amp;2_CLSTK2_NONSKS'!$O$2:$O$63,"2.5",'DM_OLAH_SM1&amp;2_CLSTK2_NONSKS'!$R$2:$R$63,"VeryHighRisk")</f>
        <v>0</v>
      </c>
      <c r="I111">
        <f t="shared" si="40"/>
        <v>0</v>
      </c>
      <c r="K111" t="e">
        <f t="shared" si="41"/>
        <v>#NUM!</v>
      </c>
      <c r="L111" t="e">
        <f t="shared" si="39"/>
        <v>#NUM!</v>
      </c>
      <c r="M111">
        <f t="shared" si="39"/>
        <v>0</v>
      </c>
      <c r="N111" t="e">
        <f t="shared" si="39"/>
        <v>#NUM!</v>
      </c>
      <c r="P111">
        <v>0</v>
      </c>
      <c r="Q111">
        <v>0</v>
      </c>
      <c r="R111">
        <v>0</v>
      </c>
      <c r="S111">
        <v>0</v>
      </c>
    </row>
    <row r="112" spans="2:19" x14ac:dyDescent="0.25">
      <c r="C112" t="s">
        <v>555</v>
      </c>
      <c r="D112">
        <f>COUNTIF('DM_OLAH_SM1&amp;2_CLSTK2_NONSKS'!$O$2:$O$63,"2")</f>
        <v>0</v>
      </c>
      <c r="E112">
        <f>COUNTIFS('DM_OLAH_SM1&amp;2_CLSTK2_NONSKS'!$O$2:$O$63,"2",'DM_OLAH_SM1&amp;2_CLSTK2_NONSKS'!$R$2:$R$63,"LowRisk")</f>
        <v>0</v>
      </c>
      <c r="F112">
        <f>COUNTIFS('DM_OLAH_SM1&amp;2_CLSTK2_NONSKS'!$O$2:$O$63,"2",'DM_OLAH_SM1&amp;2_CLSTK2_NONSKS'!$R$2:$R$63,"MediumRisk")</f>
        <v>0</v>
      </c>
      <c r="G112">
        <f>COUNTIFS('DM_OLAH_SM1&amp;2_CLSTK2_NONSKS'!$O$2:$O$63,"2",'DM_OLAH_SM1&amp;2_CLSTK2_NONSKS'!$R$2:$R$63,"HighRisk")</f>
        <v>0</v>
      </c>
      <c r="H112">
        <f>COUNTIFS('DM_OLAH_SM1&amp;2_CLSTK2_NONSKS'!$O$2:$O$63,"2",'DM_OLAH_SM1&amp;2_CLSTK2_NONSKS'!$R$2:$R$63,"VeryHighRisk")</f>
        <v>0</v>
      </c>
      <c r="I112">
        <f t="shared" si="40"/>
        <v>0</v>
      </c>
      <c r="K112" t="e">
        <f t="shared" si="41"/>
        <v>#DIV/0!</v>
      </c>
      <c r="L112" t="e">
        <f t="shared" si="39"/>
        <v>#DIV/0!</v>
      </c>
      <c r="M112" t="e">
        <f t="shared" si="39"/>
        <v>#DIV/0!</v>
      </c>
      <c r="N112" t="e">
        <f t="shared" si="39"/>
        <v>#DIV/0!</v>
      </c>
      <c r="P112">
        <v>0</v>
      </c>
      <c r="Q112">
        <v>0</v>
      </c>
      <c r="R112">
        <v>0</v>
      </c>
      <c r="S112">
        <v>0</v>
      </c>
    </row>
    <row r="113" spans="2:19" x14ac:dyDescent="0.25">
      <c r="C113" t="s">
        <v>557</v>
      </c>
      <c r="D113">
        <f>COUNTIF('DM_OLAH_SM1&amp;2_CLSTK2_NONSKS'!$O$2:$O$63,"1")</f>
        <v>0</v>
      </c>
      <c r="E113">
        <f>COUNTIFS('DM_OLAH_SM1&amp;2_CLSTK2_NONSKS'!$O$2:$O$63,"1",'DM_OLAH_SM1&amp;2_CLSTK2_NONSKS'!$R$2:$R$63,"LowRisk")</f>
        <v>0</v>
      </c>
      <c r="F113">
        <f>COUNTIFS('DM_OLAH_SM1&amp;2_CLSTK2_NONSKS'!$O$2:$O$63,"1",'DM_OLAH_SM1&amp;2_CLSTK2_NONSKS'!$R$2:$R$63,"MediumRisk")</f>
        <v>0</v>
      </c>
      <c r="G113">
        <f>COUNTIFS('DM_OLAH_SM1&amp;2_CLSTK2_NONSKS'!$O$2:$O$63,"1",'DM_OLAH_SM1&amp;2_CLSTK2_NONSKS'!$R$2:$R$63,"HighRisk")</f>
        <v>0</v>
      </c>
      <c r="H113">
        <f>COUNTIFS('DM_OLAH_SM1&amp;2_CLSTK2_NONSKS'!$O$2:$O$63,"1",'DM_OLAH_SM1&amp;2_CLSTK2_NONSKS'!$R$2:$R$63,"VeryHighRisk")</f>
        <v>0</v>
      </c>
      <c r="I113">
        <f t="shared" si="40"/>
        <v>0</v>
      </c>
      <c r="K113" t="e">
        <f t="shared" si="41"/>
        <v>#DIV/0!</v>
      </c>
      <c r="L113" t="e">
        <f t="shared" si="39"/>
        <v>#DIV/0!</v>
      </c>
      <c r="M113" t="e">
        <f t="shared" si="39"/>
        <v>#DIV/0!</v>
      </c>
      <c r="N113" t="e">
        <f t="shared" si="39"/>
        <v>#DIV/0!</v>
      </c>
      <c r="P113">
        <v>0</v>
      </c>
      <c r="Q113">
        <v>0</v>
      </c>
      <c r="R113">
        <v>0</v>
      </c>
      <c r="S113">
        <v>0</v>
      </c>
    </row>
    <row r="114" spans="2:19" x14ac:dyDescent="0.25">
      <c r="C114" t="s">
        <v>567</v>
      </c>
      <c r="D114">
        <f>COUNTIF('DM_OLAH_SM1&amp;2_CLSTK2_NONSKS'!$O$2:$O$63,"0")</f>
        <v>0</v>
      </c>
      <c r="E114">
        <f>COUNTIFS('DM_OLAH_SM1&amp;2_CLSTK2_NONSKS'!$O$2:$O$63,"0",'DM_OLAH_SM1&amp;2_CLSTK2_NONSKS'!$R$2:$R$63,"LowRisk")</f>
        <v>0</v>
      </c>
      <c r="F114">
        <f>COUNTIFS('DM_OLAH_SM1&amp;2_CLSTK2_NONSKS'!$O$2:$O$63,"0",'DM_OLAH_SM1&amp;2_CLSTK2_NONSKS'!$R$2:$R$63,"MediumRisk")</f>
        <v>0</v>
      </c>
      <c r="G114">
        <f>COUNTIFS('DM_OLAH_SM1&amp;2_CLSTK2_NONSKS'!$O$2:$O$63,"0",'DM_OLAH_SM1&amp;2_CLSTK2_NONSKS'!$R$2:$R$63,"HighRisk")</f>
        <v>0</v>
      </c>
      <c r="H114">
        <f>COUNTIFS('DM_OLAH_SM1&amp;2_CLSTK2_NONSKS'!$O$2:$O$63,"0",'DM_OLAH_SM1&amp;2_CLSTK2_NONSKS'!$R$2:$R$63,"VeryHighRisk")</f>
        <v>0</v>
      </c>
      <c r="I114">
        <f t="shared" si="40"/>
        <v>0</v>
      </c>
      <c r="K114" t="e">
        <f t="shared" si="41"/>
        <v>#DIV/0!</v>
      </c>
      <c r="L114" t="e">
        <f t="shared" si="39"/>
        <v>#DIV/0!</v>
      </c>
      <c r="M114" t="e">
        <f t="shared" si="39"/>
        <v>#DIV/0!</v>
      </c>
      <c r="N114" t="e">
        <f t="shared" si="39"/>
        <v>#DIV/0!</v>
      </c>
      <c r="P114">
        <v>0</v>
      </c>
      <c r="Q114">
        <v>0</v>
      </c>
      <c r="R114">
        <v>0</v>
      </c>
      <c r="S114">
        <v>0</v>
      </c>
    </row>
    <row r="115" spans="2:19" x14ac:dyDescent="0.25">
      <c r="B115" t="s">
        <v>571</v>
      </c>
      <c r="J115">
        <f>($I$2-(((D116/$D$2)*I116)+((D117/$D$2)*I117)+((D118/$D$2)*I118)+((D119/$D$2)*I119)+((D120/$D$2)*I120)+((D121/$D$2)*I121)+((D122/$D$2)*I122)))</f>
        <v>0.10622516397374149</v>
      </c>
    </row>
    <row r="116" spans="2:19" x14ac:dyDescent="0.25">
      <c r="C116" t="s">
        <v>551</v>
      </c>
      <c r="D116">
        <f>COUNTIF('DM_OLAH_SM1&amp;2_CLSTK2_NONSKS'!$P$2:$P$63,"4")</f>
        <v>23</v>
      </c>
      <c r="E116">
        <f>COUNTIFS('DM_OLAH_SM1&amp;2_CLSTK2_NONSKS'!$P$2:$P$63,"4",'DM_OLAH_SM1&amp;2_CLSTK2_NONSKS'!$R$2:$R$63,"LowRisk")</f>
        <v>8</v>
      </c>
      <c r="F116">
        <f>COUNTIFS('DM_OLAH_SM1&amp;2_CLSTK2_NONSKS'!$P$2:$P$63,"4",'DM_OLAH_SM1&amp;2_CLSTK2_NONSKS'!$R$2:$R$63,"MediumRisk")</f>
        <v>9</v>
      </c>
      <c r="G116">
        <f>COUNTIFS('DM_OLAH_SM1&amp;2_CLSTK2_NONSKS'!$P$2:$P$63,"4",'DM_OLAH_SM1&amp;2_CLSTK2_NONSKS'!$R$2:$R$63,"HighRisk")</f>
        <v>5</v>
      </c>
      <c r="H116">
        <f>COUNTIFS('DM_OLAH_SM1&amp;2_CLSTK2_NONSKS'!$P$2:$P$63,"4",'DM_OLAH_SM1&amp;2_CLSTK2_NONSKS'!$R$2:$R$63,"VeryHighRisk")</f>
        <v>1</v>
      </c>
      <c r="I116">
        <f>SUM(P116:S116)</f>
        <v>1.7349112826910296</v>
      </c>
      <c r="K116">
        <f>-(E116/$D116)*(LOG((E116/$D116),2))</f>
        <v>0.52993459341113491</v>
      </c>
      <c r="L116">
        <f t="shared" ref="L116:N122" si="42">-(F116/$D116)*(LOG((F116/$D116),2))</f>
        <v>0.5296840257187958</v>
      </c>
      <c r="M116">
        <f t="shared" si="42"/>
        <v>0.47861605677601105</v>
      </c>
      <c r="N116">
        <f>-(H116/$D116)*(LOG((H116/$D116),2))</f>
        <v>0.19667660678508753</v>
      </c>
      <c r="P116">
        <v>0.52993459341113491</v>
      </c>
      <c r="Q116">
        <v>0.5296840257187958</v>
      </c>
      <c r="R116">
        <v>0.47861605677601105</v>
      </c>
      <c r="S116">
        <v>0.19667660678508753</v>
      </c>
    </row>
    <row r="117" spans="2:19" x14ac:dyDescent="0.25">
      <c r="C117" t="s">
        <v>553</v>
      </c>
      <c r="D117">
        <f>COUNTIF('DM_OLAH_SM1&amp;2_CLSTK2_NONSKS'!$P$2:$P$63,"3.5")</f>
        <v>36</v>
      </c>
      <c r="E117">
        <f>COUNTIFS('DM_OLAH_SM1&amp;2_CLSTK2_NONSKS'!$P$2:$P$63,"3.5",'DM_OLAH_SM1&amp;2_CLSTK2_NONSKS'!$R$2:$R$63,"LowRisk")</f>
        <v>4</v>
      </c>
      <c r="F117">
        <f>COUNTIFS('DM_OLAH_SM1&amp;2_CLSTK2_NONSKS'!$P$2:$P$63,"3.5",'DM_OLAH_SM1&amp;2_CLSTK2_NONSKS'!$R$2:$R$63,"MediumRisk")</f>
        <v>19</v>
      </c>
      <c r="G117">
        <f>COUNTIFS('DM_OLAH_SM1&amp;2_CLSTK2_NONSKS'!$P$2:$P$63,"3.5",'DM_OLAH_SM1&amp;2_CLSTK2_NONSKS'!$R$2:$R$63,"HighRisk")</f>
        <v>9</v>
      </c>
      <c r="H117">
        <f>COUNTIFS('DM_OLAH_SM1&amp;2_CLSTK2_NONSKS'!$P$2:$P$63,"3.5",'DM_OLAH_SM1&amp;2_CLSTK2_NONSKS'!$R$2:$R$63,"VeryHighRisk")</f>
        <v>4</v>
      </c>
      <c r="I117">
        <f t="shared" ref="I117:I122" si="43">SUM(P117:S117)</f>
        <v>1.6910375634309531</v>
      </c>
      <c r="K117">
        <f t="shared" ref="K117:K122" si="44">-(E117/$D117)*(LOG((E117/$D117),2))</f>
        <v>0.3522138890491458</v>
      </c>
      <c r="L117">
        <f t="shared" si="42"/>
        <v>0.48660978533266147</v>
      </c>
      <c r="M117">
        <f t="shared" si="42"/>
        <v>0.5</v>
      </c>
      <c r="N117">
        <f t="shared" si="42"/>
        <v>0.3522138890491458</v>
      </c>
      <c r="P117">
        <v>0.3522138890491458</v>
      </c>
      <c r="Q117">
        <v>0.48660978533266147</v>
      </c>
      <c r="R117">
        <v>0.5</v>
      </c>
      <c r="S117">
        <v>0.3522138890491458</v>
      </c>
    </row>
    <row r="118" spans="2:19" x14ac:dyDescent="0.25">
      <c r="C118" t="s">
        <v>552</v>
      </c>
      <c r="D118">
        <f>COUNTIF('DM_OLAH_SM1&amp;2_CLSTK2_NONSKS'!$P$2:$P$63,"3")</f>
        <v>3</v>
      </c>
      <c r="E118">
        <f>COUNTIFS('DM_OLAH_SM1&amp;2_CLSTK2_NONSKS'!$P$2:$P$63,"3",'DM_OLAH_SM1&amp;2_CLSTK2_NONSKS'!$R$2:$R$63,"LowRisk")</f>
        <v>0</v>
      </c>
      <c r="F118">
        <f>COUNTIFS('DM_OLAH_SM1&amp;2_CLSTK2_NONSKS'!$P$2:$P$63,"3",'DM_OLAH_SM1&amp;2_CLSTK2_NONSKS'!$R$2:$R$63,"MediumRisk")</f>
        <v>2</v>
      </c>
      <c r="G118">
        <f>COUNTIFS('DM_OLAH_SM1&amp;2_CLSTK2_NONSKS'!$P$2:$P$63,"3",'DM_OLAH_SM1&amp;2_CLSTK2_NONSKS'!$R$2:$R$63,"HighRisk")</f>
        <v>0</v>
      </c>
      <c r="H118">
        <f>COUNTIFS('DM_OLAH_SM1&amp;2_CLSTK2_NONSKS'!$P$2:$P$63,"3",'DM_OLAH_SM1&amp;2_CLSTK2_NONSKS'!$R$2:$R$63,"VeryHighRisk")</f>
        <v>1</v>
      </c>
      <c r="I118">
        <f t="shared" si="43"/>
        <v>0.91829583405448956</v>
      </c>
      <c r="K118" t="e">
        <f t="shared" si="44"/>
        <v>#NUM!</v>
      </c>
      <c r="L118">
        <f t="shared" si="42"/>
        <v>0.38997500048077083</v>
      </c>
      <c r="M118" t="e">
        <f>-(G118/$D118)*(LOG((G118/$D118),2))</f>
        <v>#NUM!</v>
      </c>
      <c r="N118">
        <f>-(H118/$D118)*(LOG((H118/$D118),2))</f>
        <v>0.52832083357371873</v>
      </c>
      <c r="P118">
        <v>0</v>
      </c>
      <c r="Q118">
        <v>0.38997500048077083</v>
      </c>
      <c r="R118">
        <v>0</v>
      </c>
      <c r="S118">
        <v>0.52832083357371873</v>
      </c>
    </row>
    <row r="119" spans="2:19" x14ac:dyDescent="0.25">
      <c r="C119" t="s">
        <v>558</v>
      </c>
      <c r="D119">
        <f>COUNTIF('DM_OLAH_SM1&amp;2_CLSTK2_NONSKS'!$P$2:$P$63,"2.5")</f>
        <v>0</v>
      </c>
      <c r="E119">
        <f>COUNTIFS('DM_OLAH_SM1&amp;2_CLSTK2_NONSKS'!$P$2:$P$63,"2.5",'DM_OLAH_SM1&amp;2_CLSTK2_NONSKS'!$R$2:$R$63,"LowRisk")</f>
        <v>0</v>
      </c>
      <c r="F119">
        <f>COUNTIFS('DM_OLAH_SM1&amp;2_CLSTK2_NONSKS'!$P$2:$P$63,"2.5",'DM_OLAH_SM1&amp;2_CLSTK2_NONSKS'!$R$2:$R$63,"MediumRisk")</f>
        <v>0</v>
      </c>
      <c r="G119">
        <f>COUNTIFS('DM_OLAH_SM1&amp;2_CLSTK2_NONSKS'!$P$2:$P$63,"2.5",'DM_OLAH_SM1&amp;2_CLSTK2_NONSKS'!$R$2:$R$63,"HighRisk")</f>
        <v>0</v>
      </c>
      <c r="H119">
        <f>COUNTIFS('DM_OLAH_SM1&amp;2_CLSTK2_NONSKS'!$P$2:$P$63,"2.5",'DM_OLAH_SM1&amp;2_CLSTK2_NONSKS'!$R$2:$R$63,"VeryHighRisk")</f>
        <v>0</v>
      </c>
      <c r="I119">
        <f t="shared" si="43"/>
        <v>0</v>
      </c>
      <c r="K119" t="e">
        <f t="shared" si="44"/>
        <v>#DIV/0!</v>
      </c>
      <c r="L119" t="e">
        <f t="shared" si="42"/>
        <v>#DIV/0!</v>
      </c>
      <c r="M119" t="e">
        <f t="shared" si="42"/>
        <v>#DIV/0!</v>
      </c>
      <c r="N119" t="e">
        <f t="shared" si="42"/>
        <v>#DIV/0!</v>
      </c>
      <c r="P119">
        <v>0</v>
      </c>
      <c r="Q119">
        <v>0</v>
      </c>
      <c r="R119">
        <v>0</v>
      </c>
      <c r="S119">
        <v>0</v>
      </c>
    </row>
    <row r="120" spans="2:19" x14ac:dyDescent="0.25">
      <c r="C120" t="s">
        <v>555</v>
      </c>
      <c r="D120">
        <f>COUNTIF('DM_OLAH_SM1&amp;2_CLSTK2_NONSKS'!$P$2:$P$63,"2")</f>
        <v>0</v>
      </c>
      <c r="E120">
        <f>COUNTIFS('DM_OLAH_SM1&amp;2_CLSTK2_NONSKS'!$P$2:$P$63,"2",'DM_OLAH_SM1&amp;2_CLSTK2_NONSKS'!$R$2:$R$63,"LowRisk")</f>
        <v>0</v>
      </c>
      <c r="F120">
        <f>COUNTIFS('DM_OLAH_SM1&amp;2_CLSTK2_NONSKS'!$P$2:$P$63,"2",'DM_OLAH_SM1&amp;2_CLSTK2_NONSKS'!$R$2:$R$63,"MediumRisk")</f>
        <v>0</v>
      </c>
      <c r="G120">
        <f>COUNTIFS('DM_OLAH_SM1&amp;2_CLSTK2_NONSKS'!$P$2:$P$63,"2",'DM_OLAH_SM1&amp;2_CLSTK2_NONSKS'!$R$2:$R$63,"HighRisk")</f>
        <v>0</v>
      </c>
      <c r="H120">
        <f>COUNTIFS('DM_OLAH_SM1&amp;2_CLSTK2_NONSKS'!$P$2:$P$63,"2",'DM_OLAH_SM1&amp;2_CLSTK2_NONSKS'!$R$2:$R$63,"VeryHighRisk")</f>
        <v>0</v>
      </c>
      <c r="I120">
        <f t="shared" si="43"/>
        <v>0</v>
      </c>
      <c r="K120" t="e">
        <f t="shared" si="44"/>
        <v>#DIV/0!</v>
      </c>
      <c r="L120" t="e">
        <f t="shared" si="42"/>
        <v>#DIV/0!</v>
      </c>
      <c r="M120" t="e">
        <f t="shared" si="42"/>
        <v>#DIV/0!</v>
      </c>
      <c r="N120" t="e">
        <f t="shared" si="42"/>
        <v>#DIV/0!</v>
      </c>
      <c r="P120">
        <v>0</v>
      </c>
      <c r="Q120">
        <v>0</v>
      </c>
      <c r="R120">
        <v>0</v>
      </c>
      <c r="S120">
        <v>0</v>
      </c>
    </row>
    <row r="121" spans="2:19" x14ac:dyDescent="0.25">
      <c r="C121" t="s">
        <v>557</v>
      </c>
      <c r="D121">
        <f>COUNTIF('DM_OLAH_SM1&amp;2_CLSTK2_NONSKS'!$P$2:$P$63,"1")</f>
        <v>0</v>
      </c>
      <c r="E121">
        <f>COUNTIFS('DM_OLAH_SM1&amp;2_CLSTK2_NONSKS'!$P$2:$P$63,"1",'DM_OLAH_SM1&amp;2_CLSTK2_NONSKS'!$R$2:$R$63,"LowRisk")</f>
        <v>0</v>
      </c>
      <c r="F121">
        <f>COUNTIFS('DM_OLAH_SM1&amp;2_CLSTK2_NONSKS'!$P$2:$P$63,"1",'DM_OLAH_SM1&amp;2_CLSTK2_NONSKS'!$R$2:$R$63,"MediumRisk")</f>
        <v>0</v>
      </c>
      <c r="G121">
        <f>COUNTIFS('DM_OLAH_SM1&amp;2_CLSTK2_NONSKS'!$P$2:$P$63,"1",'DM_OLAH_SM1&amp;2_CLSTK2_NONSKS'!$R$2:$R$63,"HighRisk")</f>
        <v>0</v>
      </c>
      <c r="H121">
        <f>COUNTIFS('DM_OLAH_SM1&amp;2_CLSTK2_NONSKS'!$P$2:$P$63,"1",'DM_OLAH_SM1&amp;2_CLSTK2_NONSKS'!$R$2:$R$63,"VeryHighRisk")</f>
        <v>0</v>
      </c>
      <c r="I121">
        <f t="shared" si="43"/>
        <v>0</v>
      </c>
      <c r="K121" t="e">
        <f t="shared" si="44"/>
        <v>#DIV/0!</v>
      </c>
      <c r="L121" t="e">
        <f t="shared" si="42"/>
        <v>#DIV/0!</v>
      </c>
      <c r="M121" t="e">
        <f t="shared" si="42"/>
        <v>#DIV/0!</v>
      </c>
      <c r="N121" t="e">
        <f t="shared" si="42"/>
        <v>#DIV/0!</v>
      </c>
      <c r="P121">
        <v>0</v>
      </c>
      <c r="Q121">
        <v>0</v>
      </c>
      <c r="R121">
        <v>0</v>
      </c>
      <c r="S121">
        <v>0</v>
      </c>
    </row>
    <row r="122" spans="2:19" x14ac:dyDescent="0.25">
      <c r="C122" t="s">
        <v>567</v>
      </c>
      <c r="D122">
        <f>COUNTIF('DM_OLAH_SM1&amp;2_CLSTK2_NONSKS'!$P$2:$P$63,"0")</f>
        <v>0</v>
      </c>
      <c r="E122">
        <f>COUNTIFS('DM_OLAH_SM1&amp;2_CLSTK2_NONSKS'!$P$2:$P$63,"0",'DM_OLAH_SM1&amp;2_CLSTK2_NONSKS'!$R$2:$R$63,"LowRisk")</f>
        <v>0</v>
      </c>
      <c r="F122">
        <f>COUNTIFS('DM_OLAH_SM1&amp;2_CLSTK2_NONSKS'!$P$2:$P$63,"0",'DM_OLAH_SM1&amp;2_CLSTK2_NONSKS'!$R$2:$R$63,"MediumRisk")</f>
        <v>0</v>
      </c>
      <c r="G122">
        <f>COUNTIFS('DM_OLAH_SM1&amp;2_CLSTK2_NONSKS'!$P$2:$P$63,"0",'DM_OLAH_SM1&amp;2_CLSTK2_NONSKS'!$R$2:$R$63,"HighRisk")</f>
        <v>0</v>
      </c>
      <c r="H122">
        <f>COUNTIFS('DM_OLAH_SM1&amp;2_CLSTK2_NONSKS'!$P$2:$P$63,"0",'DM_OLAH_SM1&amp;2_CLSTK2_NONSKS'!$R$2:$R$63,"VeryHighRisk")</f>
        <v>0</v>
      </c>
      <c r="I122">
        <f t="shared" si="43"/>
        <v>0</v>
      </c>
      <c r="K122" t="e">
        <f t="shared" si="44"/>
        <v>#DIV/0!</v>
      </c>
      <c r="L122" t="e">
        <f t="shared" si="42"/>
        <v>#DIV/0!</v>
      </c>
      <c r="M122" t="e">
        <f t="shared" si="42"/>
        <v>#DIV/0!</v>
      </c>
      <c r="N122" t="e">
        <f t="shared" si="42"/>
        <v>#DIV/0!</v>
      </c>
      <c r="P122">
        <v>0</v>
      </c>
      <c r="Q122">
        <v>0</v>
      </c>
      <c r="R122">
        <v>0</v>
      </c>
      <c r="S122">
        <v>0</v>
      </c>
    </row>
    <row r="123" spans="2:19" x14ac:dyDescent="0.25">
      <c r="B123" t="s">
        <v>570</v>
      </c>
      <c r="J123">
        <f>($I$2-(((D124/$D$2)*I124)+((D125/$D$2)*I125)+((D126/$D$2)*I126)+((D127/$D$2)*I127)+((D128/$D$2)*I128)+((D129/$D$2)*I129)+((D130/$D$2)*I130)))</f>
        <v>0.525074006822424</v>
      </c>
    </row>
    <row r="124" spans="2:19" x14ac:dyDescent="0.25">
      <c r="C124" t="s">
        <v>551</v>
      </c>
      <c r="D124">
        <f>COUNTIF('DM_OLAH_SM1&amp;2_CLSTK2_NONSKS'!$Q$2:$Q$63,"4")</f>
        <v>17</v>
      </c>
      <c r="E124">
        <f>COUNTIFS('DM_OLAH_SM1&amp;2_CLSTK2_NONSKS'!$Q$2:$Q$63,"4",'DM_OLAH_SM1&amp;2_CLSTK2_NONSKS'!$R$2:$R$63,"LowRisk")</f>
        <v>9</v>
      </c>
      <c r="F124">
        <f>COUNTIFS('DM_OLAH_SM1&amp;2_CLSTK2_NONSKS'!$Q$2:$Q$63,"4",'DM_OLAH_SM1&amp;2_CLSTK2_NONSKS'!$R$2:$R$63,"MediumRisk")</f>
        <v>6</v>
      </c>
      <c r="G124">
        <f>COUNTIFS('DM_OLAH_SM1&amp;2_CLSTK2_NONSKS'!$Q$2:$Q$63,"4",'DM_OLAH_SM1&amp;2_CLSTK2_NONSKS'!$R$2:$R$63,"HighRisk")</f>
        <v>1</v>
      </c>
      <c r="H124">
        <f>COUNTIFS('DM_OLAH_SM1&amp;2_CLSTK2_NONSKS'!$Q$2:$Q$63,"4",'DM_OLAH_SM1&amp;2_CLSTK2_NONSKS'!$R$2:$R$63,"VeryHighRisk")</f>
        <v>1</v>
      </c>
      <c r="I124">
        <f t="shared" ref="I124:I130" si="45">SUM(P124:S124)</f>
        <v>1.4969275461145899</v>
      </c>
      <c r="K124">
        <f>-(E124/$D124)*(LOG((E124/$D124),2))</f>
        <v>0.48575532695719081</v>
      </c>
      <c r="L124">
        <f t="shared" ref="L124:N130" si="46">-(F124/$D124)*(LOG((F124/$D124),2))</f>
        <v>0.53029423783382945</v>
      </c>
      <c r="M124">
        <f t="shared" si="46"/>
        <v>0.2404389906617847</v>
      </c>
      <c r="N124">
        <f t="shared" si="46"/>
        <v>0.2404389906617847</v>
      </c>
      <c r="P124">
        <v>0.48575532695719081</v>
      </c>
      <c r="Q124">
        <v>0.53029423783382945</v>
      </c>
      <c r="R124">
        <v>0.2404389906617847</v>
      </c>
      <c r="S124">
        <v>0.2404389906617847</v>
      </c>
    </row>
    <row r="125" spans="2:19" x14ac:dyDescent="0.25">
      <c r="C125" t="s">
        <v>553</v>
      </c>
      <c r="D125">
        <f>COUNTIF('DM_OLAH_SM1&amp;2_CLSTK2_NONSKS'!$Q$2:$Q$63,"3.5")</f>
        <v>17</v>
      </c>
      <c r="E125">
        <f>COUNTIFS('DM_OLAH_SM1&amp;2_CLSTK2_NONSKS'!$Q$2:$Q$63,"3.5",'DM_OLAH_SM1&amp;2_CLSTK2_NONSKS'!$R$2:$R$63,"LowRisk")</f>
        <v>2</v>
      </c>
      <c r="F125">
        <f>COUNTIFS('DM_OLAH_SM1&amp;2_CLSTK2_NONSKS'!$Q$2:$Q$63,"3.5",'DM_OLAH_SM1&amp;2_CLSTK2_NONSKS'!$R$2:$R$63,"MediumRisk")</f>
        <v>14</v>
      </c>
      <c r="G125">
        <f>COUNTIFS('DM_OLAH_SM1&amp;2_CLSTK2_NONSKS'!$Q$2:$Q$63,"3.5",'DM_OLAH_SM1&amp;2_CLSTK2_NONSKS'!$R$2:$R$63,"HighRisk")</f>
        <v>1</v>
      </c>
      <c r="H125">
        <f>COUNTIFS('DM_OLAH_SM1&amp;2_CLSTK2_NONSKS'!$Q$2:$Q$63,"3.5",'DM_OLAH_SM1&amp;2_CLSTK2_NONSKS'!$R$2:$R$63,"VeryHighRisk")</f>
        <v>0</v>
      </c>
      <c r="I125">
        <f t="shared" si="45"/>
        <v>0.83434702308525388</v>
      </c>
      <c r="K125">
        <f t="shared" ref="K125:K130" si="47">-(E125/$D125)*(LOG((E125/$D125),2))</f>
        <v>0.36323092250003997</v>
      </c>
      <c r="L125">
        <f t="shared" si="46"/>
        <v>0.2306771099234291</v>
      </c>
      <c r="M125">
        <f t="shared" si="46"/>
        <v>0.2404389906617847</v>
      </c>
      <c r="N125" t="e">
        <f t="shared" si="46"/>
        <v>#NUM!</v>
      </c>
      <c r="P125">
        <v>0.36323092250003997</v>
      </c>
      <c r="Q125">
        <v>0.2306771099234291</v>
      </c>
      <c r="R125">
        <v>0.2404389906617847</v>
      </c>
      <c r="S125">
        <v>0</v>
      </c>
    </row>
    <row r="126" spans="2:19" x14ac:dyDescent="0.25">
      <c r="C126" t="s">
        <v>552</v>
      </c>
      <c r="D126">
        <f>COUNTIF('DM_OLAH_SM1&amp;2_CLSTK2_NONSKS'!$Q$2:$Q$63,"3")</f>
        <v>14</v>
      </c>
      <c r="E126">
        <f>COUNTIFS('DM_OLAH_SM1&amp;2_CLSTK2_NONSKS'!$Q$2:$Q$63,"3",'DM_OLAH_SM1&amp;2_CLSTK2_NONSKS'!$R$2:$R$63,"LowRisk")</f>
        <v>1</v>
      </c>
      <c r="F126">
        <f>COUNTIFS('DM_OLAH_SM1&amp;2_CLSTK2_NONSKS'!$Q$2:$Q$63,"3",'DM_OLAH_SM1&amp;2_CLSTK2_NONSKS'!$R$2:$R$63,"MediumRisk")</f>
        <v>6</v>
      </c>
      <c r="G126">
        <f>COUNTIFS('DM_OLAH_SM1&amp;2_CLSTK2_NONSKS'!$Q$2:$Q$63,"3",'DM_OLAH_SM1&amp;2_CLSTK2_NONSKS'!$R$2:$R$63,"HighRisk")</f>
        <v>6</v>
      </c>
      <c r="H126">
        <f>COUNTIFS('DM_OLAH_SM1&amp;2_CLSTK2_NONSKS'!$Q$2:$Q$63,"3",'DM_OLAH_SM1&amp;2_CLSTK2_NONSKS'!$R$2:$R$63,"VeryHighRisk")</f>
        <v>1</v>
      </c>
      <c r="I126">
        <f t="shared" si="45"/>
        <v>1.5916727785823275</v>
      </c>
      <c r="K126">
        <f t="shared" si="47"/>
        <v>0.27195392300411458</v>
      </c>
      <c r="L126">
        <f t="shared" si="46"/>
        <v>0.52388246628704915</v>
      </c>
      <c r="M126">
        <f>-(G126/$D126)*(LOG((G126/$D126),2))</f>
        <v>0.52388246628704915</v>
      </c>
      <c r="N126">
        <f>-(H126/$D126)*(LOG((H126/$D126),2))</f>
        <v>0.27195392300411458</v>
      </c>
      <c r="P126">
        <v>0.27195392300411458</v>
      </c>
      <c r="Q126">
        <v>0.52388246628704915</v>
      </c>
      <c r="R126">
        <v>0.52388246628704915</v>
      </c>
      <c r="S126">
        <v>0.27195392300411458</v>
      </c>
    </row>
    <row r="127" spans="2:19" x14ac:dyDescent="0.25">
      <c r="C127" t="s">
        <v>558</v>
      </c>
      <c r="D127">
        <f>COUNTIF('DM_OLAH_SM1&amp;2_CLSTK2_NONSKS'!$Q$2:$Q$63,"2.5")</f>
        <v>7</v>
      </c>
      <c r="E127">
        <f>COUNTIFS('DM_OLAH_SM1&amp;2_CLSTK2_NONSKS'!$Q$2:$Q$63,"2.5",'DM_OLAH_SM1&amp;2_CLSTK2_NONSKS'!$R$2:$R$63,"LowRisk")</f>
        <v>0</v>
      </c>
      <c r="F127">
        <f>COUNTIFS('DM_OLAH_SM1&amp;2_CLSTK2_NONSKS'!$Q$2:$Q$63,"2.5",'DM_OLAH_SM1&amp;2_CLSTK2_NONSKS'!$R$2:$R$63,"MediumRisk")</f>
        <v>4</v>
      </c>
      <c r="G127">
        <f>COUNTIFS('DM_OLAH_SM1&amp;2_CLSTK2_NONSKS'!$Q$2:$Q$63,"2.5",'DM_OLAH_SM1&amp;2_CLSTK2_NONSKS'!$R$2:$R$63,"HighRisk")</f>
        <v>2</v>
      </c>
      <c r="H127">
        <f>COUNTIFS('DM_OLAH_SM1&amp;2_CLSTK2_NONSKS'!$Q$2:$Q$63,"2.5",'DM_OLAH_SM1&amp;2_CLSTK2_NONSKS'!$R$2:$R$63,"VeryHighRisk")</f>
        <v>1</v>
      </c>
      <c r="I127">
        <f t="shared" si="45"/>
        <v>1.3787834934861756</v>
      </c>
      <c r="K127" t="e">
        <f>-(E127/$D127)*(LOG((E127/$D127),2))</f>
        <v>#NUM!</v>
      </c>
      <c r="L127">
        <f t="shared" si="46"/>
        <v>0.46134566974720242</v>
      </c>
      <c r="M127">
        <f t="shared" si="46"/>
        <v>0.51638712058788683</v>
      </c>
      <c r="N127">
        <f t="shared" si="46"/>
        <v>0.40105070315108637</v>
      </c>
      <c r="P127">
        <v>0</v>
      </c>
      <c r="Q127">
        <v>0.46134566974720242</v>
      </c>
      <c r="R127">
        <v>0.51638712058788683</v>
      </c>
      <c r="S127">
        <v>0.40105070315108637</v>
      </c>
    </row>
    <row r="128" spans="2:19" x14ac:dyDescent="0.25">
      <c r="C128" t="s">
        <v>555</v>
      </c>
      <c r="D128">
        <f>COUNTIF('DM_OLAH_SM1&amp;2_CLSTK2_NONSKS'!$Q$2:$Q$63,"2")</f>
        <v>4</v>
      </c>
      <c r="E128">
        <f>COUNTIFS('DM_OLAH_SM1&amp;2_CLSTK2_NONSKS'!$Q$2:$Q$63,"2",'DM_OLAH_SM1&amp;2_CLSTK2_NONSKS'!$R$2:$R$63,"LowRisk")</f>
        <v>0</v>
      </c>
      <c r="F128">
        <f>COUNTIFS('DM_OLAH_SM1&amp;2_CLSTK2_NONSKS'!$Q$2:$Q$63,"2",'DM_OLAH_SM1&amp;2_CLSTK2_NONSKS'!$R$2:$R$63,"MediumRisk")</f>
        <v>0</v>
      </c>
      <c r="G128">
        <f>COUNTIFS('DM_OLAH_SM1&amp;2_CLSTK2_NONSKS'!$Q$2:$Q$63,"2",'DM_OLAH_SM1&amp;2_CLSTK2_NONSKS'!$R$2:$R$63,"HighRisk")</f>
        <v>3</v>
      </c>
      <c r="H128">
        <f>COUNTIFS('DM_OLAH_SM1&amp;2_CLSTK2_NONSKS'!$Q$2:$Q$63,"2",'DM_OLAH_SM1&amp;2_CLSTK2_NONSKS'!$R$2:$R$63,"VeryHighRisk")</f>
        <v>1</v>
      </c>
      <c r="I128">
        <f t="shared" si="45"/>
        <v>0.81127812445913283</v>
      </c>
      <c r="K128" t="e">
        <f t="shared" si="47"/>
        <v>#NUM!</v>
      </c>
      <c r="L128" t="e">
        <f t="shared" si="46"/>
        <v>#NUM!</v>
      </c>
      <c r="M128">
        <f t="shared" si="46"/>
        <v>0.31127812445913283</v>
      </c>
      <c r="N128">
        <f t="shared" si="46"/>
        <v>0.5</v>
      </c>
      <c r="P128">
        <v>0</v>
      </c>
      <c r="Q128">
        <v>0</v>
      </c>
      <c r="R128">
        <v>0.31127812445913283</v>
      </c>
      <c r="S128">
        <v>0.5</v>
      </c>
    </row>
    <row r="129" spans="3:19" x14ac:dyDescent="0.25">
      <c r="C129" t="s">
        <v>557</v>
      </c>
      <c r="D129">
        <f>COUNTIF('DM_OLAH_SM1&amp;2_CLSTK2_NONSKS'!$Q$2:$Q$63,"1")</f>
        <v>3</v>
      </c>
      <c r="E129">
        <f>COUNTIFS('DM_OLAH_SM1&amp;2_CLSTK2_NONSKS'!$Q$2:$Q$63,"1",'DM_OLAH_SM1&amp;2_CLSTK2_NONSKS'!$R$2:$R$63,"LowRisk")</f>
        <v>0</v>
      </c>
      <c r="F129">
        <f>COUNTIFS('DM_OLAH_SM1&amp;2_CLSTK2_NONSKS'!$Q$2:$Q$63,"1",'DM_OLAH_SM1&amp;2_CLSTK2_NONSKS'!$R$2:$R$63,"MediumRisk")</f>
        <v>0</v>
      </c>
      <c r="G129">
        <f>COUNTIFS('DM_OLAH_SM1&amp;2_CLSTK2_NONSKS'!$Q$2:$Q$63,"1",'DM_OLAH_SM1&amp;2_CLSTK2_NONSKS'!$R$2:$R$63,"HighRisk")</f>
        <v>1</v>
      </c>
      <c r="H129">
        <f>COUNTIFS('DM_OLAH_SM1&amp;2_CLSTK2_NONSKS'!$Q$2:$Q$63,"1",'DM_OLAH_SM1&amp;2_CLSTK2_NONSKS'!$R$2:$R$63,"VeryHighRisk")</f>
        <v>2</v>
      </c>
      <c r="I129">
        <f t="shared" si="45"/>
        <v>0.91829583405448956</v>
      </c>
      <c r="K129" t="e">
        <f>-(E129/$D129)*(LOG((E129/$D129),2))</f>
        <v>#NUM!</v>
      </c>
      <c r="L129" t="e">
        <f>-(F129/$D129)*(LOG((F129/$D129),2))</f>
        <v>#NUM!</v>
      </c>
      <c r="M129">
        <f t="shared" si="46"/>
        <v>0.52832083357371873</v>
      </c>
      <c r="N129">
        <f t="shared" si="46"/>
        <v>0.38997500048077083</v>
      </c>
      <c r="P129">
        <v>0</v>
      </c>
      <c r="Q129">
        <v>0</v>
      </c>
      <c r="R129">
        <v>0.52832083357371873</v>
      </c>
      <c r="S129">
        <v>0.38997500048077083</v>
      </c>
    </row>
    <row r="130" spans="3:19" x14ac:dyDescent="0.25">
      <c r="D130">
        <f>COUNTIF('DM_OLAH_SM1&amp;2_CLSTK2_NONSKS'!$Q$2:$Q$63,"0")</f>
        <v>0</v>
      </c>
      <c r="E130">
        <f>COUNTIFS('DM_OLAH_SM1&amp;2_CLSTK2_NONSKS'!$Q$2:$Q$63,"0",'DM_OLAH_SM1&amp;2_CLSTK2_NONSKS'!$R$2:$R$63,"LowRisk")</f>
        <v>0</v>
      </c>
      <c r="F130">
        <f>COUNTIFS('DM_OLAH_SM1&amp;2_CLSTK2_NONSKS'!$Q$2:$Q$63,"0",'DM_OLAH_SM1&amp;2_CLSTK2_NONSKS'!$R$2:$R$63,"MediumRisk")</f>
        <v>0</v>
      </c>
      <c r="G130">
        <f>COUNTIFS('DM_OLAH_SM1&amp;2_CLSTK2_NONSKS'!$Q$2:$Q$63,"0",'DM_OLAH_SM1&amp;2_CLSTK2_NONSKS'!$R$2:$R$63,"HighRisk")</f>
        <v>0</v>
      </c>
      <c r="H130">
        <f>COUNTIFS('DM_OLAH_SM1&amp;2_CLSTK2_NONSKS'!$Q$2:$Q$63,"0",'DM_OLAH_SM1&amp;2_CLSTK2_NONSKS'!$R$2:$R$63,"VeryHighRisk")</f>
        <v>0</v>
      </c>
      <c r="I130">
        <f t="shared" si="45"/>
        <v>0</v>
      </c>
      <c r="K130" t="e">
        <f t="shared" si="47"/>
        <v>#DIV/0!</v>
      </c>
      <c r="L130" t="e">
        <f t="shared" si="46"/>
        <v>#DIV/0!</v>
      </c>
      <c r="M130" t="e">
        <f t="shared" si="46"/>
        <v>#DIV/0!</v>
      </c>
      <c r="N130" t="e">
        <f t="shared" si="46"/>
        <v>#DIV/0!</v>
      </c>
      <c r="P130">
        <v>0</v>
      </c>
      <c r="Q130">
        <v>0</v>
      </c>
      <c r="R130">
        <v>0</v>
      </c>
      <c r="S130">
        <v>0</v>
      </c>
    </row>
    <row r="132" spans="3:19" x14ac:dyDescent="0.25">
      <c r="J132">
        <f>MAX(J2:J130)</f>
        <v>0.68023119928003628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2"/>
  <sheetViews>
    <sheetView topLeftCell="A103" zoomScale="70" zoomScaleNormal="70" workbookViewId="0">
      <selection activeCell="M127" sqref="M127"/>
    </sheetView>
  </sheetViews>
  <sheetFormatPr defaultRowHeight="15" x14ac:dyDescent="0.25"/>
  <sheetData>
    <row r="1" spans="1:29" x14ac:dyDescent="0.25">
      <c r="A1" t="s">
        <v>692</v>
      </c>
      <c r="D1" t="s">
        <v>693</v>
      </c>
      <c r="E1" t="s">
        <v>694</v>
      </c>
      <c r="F1" t="s">
        <v>695</v>
      </c>
      <c r="G1" t="s">
        <v>696</v>
      </c>
      <c r="H1" t="s">
        <v>697</v>
      </c>
      <c r="I1" t="s">
        <v>698</v>
      </c>
      <c r="J1" t="s">
        <v>702</v>
      </c>
      <c r="W1" t="s">
        <v>693</v>
      </c>
      <c r="X1" t="s">
        <v>694</v>
      </c>
      <c r="Y1" t="s">
        <v>695</v>
      </c>
      <c r="Z1" t="s">
        <v>696</v>
      </c>
      <c r="AA1" t="s">
        <v>697</v>
      </c>
      <c r="AB1" t="s">
        <v>698</v>
      </c>
      <c r="AC1" t="s">
        <v>702</v>
      </c>
    </row>
    <row r="2" spans="1:29" x14ac:dyDescent="0.25">
      <c r="A2">
        <v>1</v>
      </c>
      <c r="B2" t="s">
        <v>699</v>
      </c>
      <c r="D2">
        <v>15</v>
      </c>
      <c r="E2">
        <v>2</v>
      </c>
      <c r="F2">
        <v>7</v>
      </c>
      <c r="G2">
        <v>5</v>
      </c>
      <c r="H2">
        <v>1</v>
      </c>
      <c r="I2">
        <f>SUM(-(E2/D2)*(LOG((E2/D2),2)),-(F2/D2)*(LOG((F2/D2),2)),-(G2/D2)*(LOG((G2/D2),2)),-(H2/D2)*(LOG((H2/D2),2)))</f>
        <v>1.6894822670191825</v>
      </c>
    </row>
    <row r="3" spans="1:29" x14ac:dyDescent="0.25">
      <c r="B3" t="s">
        <v>550</v>
      </c>
      <c r="J3">
        <f>($I$2-(((D4/$D$2)*I4)+((D5/$D$2)*I5)+((D6/$D$2)*I6)+((D7/$D$2)*I7)+((D8/$D$2)*I8)+((D9/$D$2)*I9)+((D10/$D$2)*I10)))</f>
        <v>0</v>
      </c>
    </row>
    <row r="4" spans="1:29" x14ac:dyDescent="0.25">
      <c r="B4" t="s">
        <v>700</v>
      </c>
      <c r="C4" t="s">
        <v>551</v>
      </c>
      <c r="D4">
        <v>15</v>
      </c>
      <c r="E4">
        <v>2</v>
      </c>
      <c r="F4">
        <v>7</v>
      </c>
      <c r="G4">
        <v>5</v>
      </c>
      <c r="H4">
        <v>1</v>
      </c>
      <c r="I4">
        <f>SUM(-(E4/D4)*(LOG((E4/D4),2)),-(F4/D4)*(LOG((F4/D4),2)),-(G4/D4)*(LOG((G4/D4),2)),-(H4/D4)*(LOG((H4/D4),2)))</f>
        <v>1.6894822670191825</v>
      </c>
    </row>
    <row r="5" spans="1:29" x14ac:dyDescent="0.25">
      <c r="C5" t="s">
        <v>553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29" x14ac:dyDescent="0.25">
      <c r="C6" t="s">
        <v>552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29" x14ac:dyDescent="0.25">
      <c r="C7" t="s">
        <v>558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29" x14ac:dyDescent="0.25">
      <c r="C8" t="s">
        <v>555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29" x14ac:dyDescent="0.25">
      <c r="C9" t="s">
        <v>557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29" x14ac:dyDescent="0.25">
      <c r="C10" t="s">
        <v>567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29" x14ac:dyDescent="0.25">
      <c r="B11" t="s">
        <v>566</v>
      </c>
      <c r="J11">
        <f>($I$2-(((D12/$D$2)*I12)+((D13/$D$2)*I13)+((D14/$D$2)*I14)+((D15/$D$2)*I15)+((D16/$D$2)*I16)+((D17/$D$2)*I17)+((D18/$D$2)*I18)))</f>
        <v>0.83249873553429299</v>
      </c>
    </row>
    <row r="12" spans="1:29" x14ac:dyDescent="0.25">
      <c r="C12" t="s">
        <v>551</v>
      </c>
      <c r="D12">
        <f>COUNTIF('DM_OLAH_SM1&amp;2_CLSTK2_NONSKS'!$C$2:$C$16,"4")</f>
        <v>1</v>
      </c>
      <c r="E12">
        <f>COUNTIFS('DM_OLAH_SM1&amp;2_CLSTK2_NONSKS'!$C$2:$C$16,"4",'DM_OLAH_SM1&amp;2_CLSTK2_NONSKS'!$R$2:$R$16,"LowRisk")</f>
        <v>1</v>
      </c>
      <c r="F12">
        <f>COUNTIFS('DM_OLAH_SM1&amp;2_CLSTK2_NONSKS'!$C$2:$C$16,"4",'DM_OLAH_SM1&amp;2_CLSTK2_NONSKS'!$R$2:$R$16,"MediumRisk")</f>
        <v>0</v>
      </c>
      <c r="G12">
        <f>COUNTIFS('DM_OLAH_SM1&amp;2_CLSTK2_NONSKS'!$C$2:$C$16,"4",'DM_OLAH_SM1&amp;2_CLSTK2_NONSKS'!$R$2:$R$16,"HighRisk")</f>
        <v>0</v>
      </c>
      <c r="H12">
        <f>COUNTIFS('DM_OLAH_SM1&amp;2_CLSTK2_NONSKS'!$C$2:$C$16,"4",'DM_OLAH_SM1&amp;2_CLSTK2_NONSKS'!$R$2:$R$16,"VeryHighRisk")</f>
        <v>0</v>
      </c>
      <c r="I12">
        <f>SUM(P12:S12)</f>
        <v>0</v>
      </c>
      <c r="K12">
        <f>-(E12/$D12)*(LOG((E12/$D12),2))</f>
        <v>0</v>
      </c>
      <c r="L12" t="e">
        <f>-(F12/$D12)*(LOG((F12/$D12),2))</f>
        <v>#NUM!</v>
      </c>
      <c r="M12" t="e">
        <f>-(G12/$D12)*(LOG((G12/$D12),2))</f>
        <v>#NUM!</v>
      </c>
      <c r="N12" t="e">
        <f>-(H12/$D12)*(LOG((H12/$D12),2))</f>
        <v>#NUM!</v>
      </c>
      <c r="P12">
        <v>0</v>
      </c>
      <c r="Q12">
        <v>0</v>
      </c>
      <c r="R12">
        <v>0</v>
      </c>
      <c r="S12">
        <v>0</v>
      </c>
    </row>
    <row r="13" spans="1:29" x14ac:dyDescent="0.25">
      <c r="C13" t="s">
        <v>553</v>
      </c>
      <c r="D13">
        <f>COUNTIF('DM_OLAH_SM1&amp;2_CLSTK2_NONSKS'!$C$2:$C$16,"3.5")</f>
        <v>3</v>
      </c>
      <c r="E13">
        <f>COUNTIFS('DM_OLAH_SM1&amp;2_CLSTK2_NONSKS'!$C$2:$C$16,"3.5",'DM_OLAH_SM1&amp;2_CLSTK2_NONSKS'!$R$2:$R$16,"LowRisk")</f>
        <v>1</v>
      </c>
      <c r="F13">
        <f>COUNTIFS('DM_OLAH_SM1&amp;2_CLSTK2_NONSKS'!$C$2:$C$16,"3.5",'DM_OLAH_SM1&amp;2_CLSTK2_NONSKS'!$R$2:$R$16,"MediumRisk")</f>
        <v>1</v>
      </c>
      <c r="G13">
        <f>COUNTIFS('DM_OLAH_SM1&amp;2_CLSTK2_NONSKS'!$C$2:$C$16,"3.5",'DM_OLAH_SM1&amp;2_CLSTK2_NONSKS'!$R$2:$R$16,"HighRisk")</f>
        <v>0</v>
      </c>
      <c r="H13">
        <f>COUNTIFS('DM_OLAH_SM1&amp;2_CLSTK2_NONSKS'!$C$2:$C$16,"3.5",'DM_OLAH_SM1&amp;2_CLSTK2_NONSKS'!$R$2:$R$16,"VeryHighRisk")</f>
        <v>1</v>
      </c>
      <c r="I13">
        <f t="shared" ref="I13:I18" si="0">SUM(P13:S13)</f>
        <v>1.5849625007211561</v>
      </c>
      <c r="K13">
        <f t="shared" ref="K13:K18" si="1">-(E13/$D13)*(LOG((E13/$D13),2))</f>
        <v>0.52832083357371873</v>
      </c>
      <c r="L13">
        <f t="shared" ref="L13:L18" si="2">-(F13/$D13)*(LOG((F13/$D13),2))</f>
        <v>0.52832083357371873</v>
      </c>
      <c r="M13" t="e">
        <f t="shared" ref="M13:M18" si="3">-(G13/$D13)*(LOG((G13/$D13),2))</f>
        <v>#NUM!</v>
      </c>
      <c r="N13">
        <f t="shared" ref="N13:N18" si="4">-(H13/$D13)*(LOG((H13/$D13),2))</f>
        <v>0.52832083357371873</v>
      </c>
      <c r="P13">
        <v>0.52832083357371873</v>
      </c>
      <c r="Q13">
        <v>0.52832083357371873</v>
      </c>
      <c r="R13">
        <v>0</v>
      </c>
      <c r="S13">
        <v>0.52832083357371873</v>
      </c>
    </row>
    <row r="14" spans="1:29" x14ac:dyDescent="0.25">
      <c r="C14" t="s">
        <v>552</v>
      </c>
      <c r="D14">
        <f>COUNTIF('DM_OLAH_SM1&amp;2_CLSTK2_NONSKS'!$C$2:$C$16,"3")</f>
        <v>4</v>
      </c>
      <c r="E14">
        <f>COUNTIFS('DM_OLAH_SM1&amp;2_CLSTK2_NONSKS'!$C$2:$C$16,"3",'DM_OLAH_SM1&amp;2_CLSTK2_NONSKS'!$R$2:$R$16,"LowRisk")</f>
        <v>0</v>
      </c>
      <c r="F14">
        <f>COUNTIFS('DM_OLAH_SM1&amp;2_CLSTK2_NONSKS'!$C$2:$C$16,"3",'DM_OLAH_SM1&amp;2_CLSTK2_NONSKS'!$R$2:$R$16,"MediumRisk")</f>
        <v>3</v>
      </c>
      <c r="G14">
        <f>COUNTIFS('DM_OLAH_SM1&amp;2_CLSTK2_NONSKS'!$C$2:$C$16,"3",'DM_OLAH_SM1&amp;2_CLSTK2_NONSKS'!$R$2:$R$16,"HighRisk")</f>
        <v>1</v>
      </c>
      <c r="H14">
        <f>COUNTIFS('DM_OLAH_SM1&amp;2_CLSTK2_NONSKS'!$C$2:$C$16,"3",'DM_OLAH_SM1&amp;2_CLSTK2_NONSKS'!$R$2:$R$16,"VeryHighRisk")</f>
        <v>0</v>
      </c>
      <c r="I14">
        <f t="shared" si="0"/>
        <v>0.81127812445913283</v>
      </c>
      <c r="K14" t="e">
        <f t="shared" si="1"/>
        <v>#NUM!</v>
      </c>
      <c r="L14">
        <f t="shared" si="2"/>
        <v>0.31127812445913283</v>
      </c>
      <c r="M14">
        <f>-(G14/$D14)*(LOG((G14/$D14),2))</f>
        <v>0.5</v>
      </c>
      <c r="N14" t="e">
        <f>-(H14/$D14)*(LOG((H14/$D14),2))</f>
        <v>#NUM!</v>
      </c>
      <c r="P14">
        <v>0</v>
      </c>
      <c r="Q14">
        <v>0.31127812445913283</v>
      </c>
      <c r="R14">
        <v>0.5</v>
      </c>
      <c r="S14">
        <v>0</v>
      </c>
    </row>
    <row r="15" spans="1:29" x14ac:dyDescent="0.25">
      <c r="C15" t="s">
        <v>558</v>
      </c>
      <c r="D15">
        <f>COUNTIF('DM_OLAH_SM1&amp;2_CLSTK2_NONSKS'!$C$2:$C$16,"2.5")</f>
        <v>5</v>
      </c>
      <c r="E15">
        <f>COUNTIFS('DM_OLAH_SM1&amp;2_CLSTK2_NONSKS'!$C$2:$C$16,"2.5",'DM_OLAH_SM1&amp;2_CLSTK2_NONSKS'!$R$2:$R$16,"LowRisk")</f>
        <v>0</v>
      </c>
      <c r="F15">
        <f>COUNTIFS('DM_OLAH_SM1&amp;2_CLSTK2_NONSKS'!$C$2:$C$16,"2.5",'DM_OLAH_SM1&amp;2_CLSTK2_NONSKS'!$R$2:$R$16,"MediumRisk")</f>
        <v>3</v>
      </c>
      <c r="G15">
        <f>COUNTIFS('DM_OLAH_SM1&amp;2_CLSTK2_NONSKS'!$C$2:$C$16,"2.5",'DM_OLAH_SM1&amp;2_CLSTK2_NONSKS'!$R$2:$R$16,"HighRisk")</f>
        <v>2</v>
      </c>
      <c r="H15">
        <f>COUNTIFS('DM_OLAH_SM1&amp;2_CLSTK2_NONSKS'!$C$2:$C$16,"2.5",'DM_OLAH_SM1&amp;2_CLSTK2_NONSKS'!$R$2:$R$16,"VeryHighRisk")</f>
        <v>0</v>
      </c>
      <c r="I15">
        <f t="shared" si="0"/>
        <v>0.97095059445466858</v>
      </c>
      <c r="K15" t="e">
        <f t="shared" si="1"/>
        <v>#NUM!</v>
      </c>
      <c r="L15">
        <f t="shared" si="2"/>
        <v>0.44217935649972373</v>
      </c>
      <c r="M15">
        <f t="shared" si="3"/>
        <v>0.52877123795494485</v>
      </c>
      <c r="N15" t="e">
        <f t="shared" si="4"/>
        <v>#NUM!</v>
      </c>
      <c r="P15">
        <v>0</v>
      </c>
      <c r="Q15">
        <v>0.44217935649972373</v>
      </c>
      <c r="R15">
        <v>0.52877123795494485</v>
      </c>
      <c r="S15">
        <v>0</v>
      </c>
    </row>
    <row r="16" spans="1:29" x14ac:dyDescent="0.25">
      <c r="C16" t="s">
        <v>555</v>
      </c>
      <c r="D16">
        <f>COUNTIF('DM_OLAH_SM1&amp;2_CLSTK2_NONSKS'!$C$2:$C$16,"2")</f>
        <v>0</v>
      </c>
      <c r="E16">
        <f>COUNTIFS('DM_OLAH_SM1&amp;2_CLSTK2_NONSKS'!$C$2:$C$16,"2",'DM_OLAH_SM1&amp;2_CLSTK2_NONSKS'!$R$2:$R$16,"LowRisk")</f>
        <v>0</v>
      </c>
      <c r="F16">
        <f>COUNTIFS('DM_OLAH_SM1&amp;2_CLSTK2_NONSKS'!$C$2:$C$16,"2",'DM_OLAH_SM1&amp;2_CLSTK2_NONSKS'!$R$2:$R$16,"MediumRisk")</f>
        <v>0</v>
      </c>
      <c r="G16">
        <f>COUNTIFS('DM_OLAH_SM1&amp;2_CLSTK2_NONSKS'!$C$2:$C$16,"2",'DM_OLAH_SM1&amp;2_CLSTK2_NONSKS'!$R$2:$R$16,"MediumRisk")</f>
        <v>0</v>
      </c>
      <c r="H16">
        <f>COUNTIFS('DM_OLAH_SM1&amp;2_CLSTK2_NONSKS'!$C$2:$C$16,"2",'DM_OLAH_SM1&amp;2_CLSTK2_NONSKS'!$R$2:$R$16,"VeryHighRisk")</f>
        <v>0</v>
      </c>
      <c r="I16">
        <f t="shared" si="0"/>
        <v>0</v>
      </c>
      <c r="K16" t="e">
        <f t="shared" si="1"/>
        <v>#DIV/0!</v>
      </c>
      <c r="L16" t="e">
        <f t="shared" si="2"/>
        <v>#DIV/0!</v>
      </c>
      <c r="M16" t="e">
        <f t="shared" si="3"/>
        <v>#DIV/0!</v>
      </c>
      <c r="N16" t="e">
        <f t="shared" si="4"/>
        <v>#DIV/0!</v>
      </c>
      <c r="P16">
        <v>0</v>
      </c>
      <c r="Q16">
        <v>0</v>
      </c>
      <c r="R16">
        <v>0</v>
      </c>
      <c r="S16">
        <v>0</v>
      </c>
    </row>
    <row r="17" spans="2:19" x14ac:dyDescent="0.25">
      <c r="C17" t="s">
        <v>557</v>
      </c>
      <c r="D17">
        <f>COUNTIF('DM_OLAH_SM1&amp;2_CLSTK2_NONSKS'!$C$2:$C$16,"1")</f>
        <v>2</v>
      </c>
      <c r="E17">
        <f>COUNTIFS('DM_OLAH_SM1&amp;2_CLSTK2_NONSKS'!$C$2:$C$16,"1",'DM_OLAH_SM1&amp;2_CLSTK2_NONSKS'!$R$2:$R$16,"LowRisk")</f>
        <v>0</v>
      </c>
      <c r="F17">
        <f>COUNTIFS('DM_OLAH_SM1&amp;2_CLSTK2_NONSKS'!$C$2:$C$16,"1",'DM_OLAH_SM1&amp;2_CLSTK2_NONSKS'!$R$2:$R$16,"MediumRisk")</f>
        <v>0</v>
      </c>
      <c r="G17">
        <f>COUNTIFS('DM_OLAH_SM1&amp;2_CLSTK2_NONSKS'!$C$2:$C$16,"1",'DM_OLAH_SM1&amp;2_CLSTK2_NONSKS'!$R$2:$R$16,"HighRisk")</f>
        <v>2</v>
      </c>
      <c r="H17">
        <f>COUNTIFS('DM_OLAH_SM1&amp;2_CLSTK2_NONSKS'!$C$2:$C$16,"1",'DM_OLAH_SM1&amp;2_CLSTK2_NONSKS'!$R$2:$R$16,"VeryHighRisk")</f>
        <v>0</v>
      </c>
      <c r="I17">
        <f t="shared" si="0"/>
        <v>0</v>
      </c>
      <c r="K17" t="e">
        <f t="shared" si="1"/>
        <v>#NUM!</v>
      </c>
      <c r="L17" t="e">
        <f t="shared" si="2"/>
        <v>#NUM!</v>
      </c>
      <c r="M17">
        <f t="shared" si="3"/>
        <v>0</v>
      </c>
      <c r="N17" t="e">
        <f t="shared" si="4"/>
        <v>#NUM!</v>
      </c>
      <c r="P17">
        <v>0</v>
      </c>
      <c r="Q17">
        <v>0</v>
      </c>
      <c r="R17">
        <v>0</v>
      </c>
      <c r="S17">
        <v>0</v>
      </c>
    </row>
    <row r="18" spans="2:19" x14ac:dyDescent="0.25">
      <c r="C18" t="s">
        <v>567</v>
      </c>
      <c r="D18">
        <f>COUNTIF('DM_OLAH_SM1&amp;2_CLSTK2_NONSKS'!$C$2:$C$16,"0")</f>
        <v>0</v>
      </c>
      <c r="E18">
        <f>COUNTIFS('DM_OLAH_SM1&amp;2_CLSTK2_NONSKS'!$C$2:$C$16,"0",'DM_OLAH_SM1&amp;2_CLSTK2_NONSKS'!$R$2:$R$16,"LowRisk")</f>
        <v>0</v>
      </c>
      <c r="F18">
        <f>COUNTIFS('DM_OLAH_SM1&amp;2_CLSTK2_NONSKS'!$C$2:$C$16,"0",'DM_OLAH_SM1&amp;2_CLSTK2_NONSKS'!$R$2:$R$16,"MediumRisk")</f>
        <v>0</v>
      </c>
      <c r="G18">
        <f>COUNTIFS('DM_OLAH_SM1&amp;2_CLSTK2_NONSKS'!$C$2:$C$16,"0",'DM_OLAH_SM1&amp;2_CLSTK2_NONSKS'!$R$2:$R$16,"HighRisk")</f>
        <v>0</v>
      </c>
      <c r="H18">
        <f>COUNTIFS('DM_OLAH_SM1&amp;2_CLSTK2_NONSKS'!$C$2:$C$16,"0",'DM_OLAH_SM1&amp;2_CLSTK2_NONSKS'!$R$2:$R$16,"VeryHighRisk")</f>
        <v>0</v>
      </c>
      <c r="I18">
        <f t="shared" si="0"/>
        <v>0</v>
      </c>
      <c r="K18" t="e">
        <f t="shared" si="1"/>
        <v>#DIV/0!</v>
      </c>
      <c r="L18" t="e">
        <f t="shared" si="2"/>
        <v>#DIV/0!</v>
      </c>
      <c r="M18" t="e">
        <f t="shared" si="3"/>
        <v>#DIV/0!</v>
      </c>
      <c r="N18" t="e">
        <f t="shared" si="4"/>
        <v>#DIV/0!</v>
      </c>
      <c r="P18">
        <v>0</v>
      </c>
      <c r="Q18">
        <v>0</v>
      </c>
      <c r="R18">
        <v>0</v>
      </c>
      <c r="S18">
        <v>0</v>
      </c>
    </row>
    <row r="19" spans="2:19" x14ac:dyDescent="0.25">
      <c r="B19" t="s">
        <v>565</v>
      </c>
      <c r="J19">
        <f>($I$2-(((D20/$D$2)*I20)+((D21/$D$2)*I21)+((D22/$D$2)*I22)+((D23/$D$2)*I23)+((D24/$D$2)*I24)+((D25/$D$2)*I25)+((D26/$D$2)*I26)))</f>
        <v>0.67486353709427438</v>
      </c>
    </row>
    <row r="20" spans="2:19" x14ac:dyDescent="0.25">
      <c r="C20" t="s">
        <v>551</v>
      </c>
      <c r="D20">
        <f>COUNTIF('DM_OLAH_SM1&amp;2_CLSTK2_NONSKS'!$D$2:$D$16,"4")</f>
        <v>5</v>
      </c>
      <c r="E20">
        <f>COUNTIFS('DM_OLAH_SM1&amp;2_CLSTK2_NONSKS'!$D$2:$D$16,"4",'DM_OLAH_SM1&amp;2_CLSTK2_NONSKS'!$R$2:$R$16,"LowRisk")</f>
        <v>1</v>
      </c>
      <c r="F20">
        <f>COUNTIFS('DM_OLAH_SM1&amp;2_CLSTK2_NONSKS'!$D$2:$D$16,"4",'DM_OLAH_SM1&amp;2_CLSTK2_NONSKS'!$R$2:$R$16,"MediumRisk")</f>
        <v>2</v>
      </c>
      <c r="G20">
        <f>COUNTIFS('DM_OLAH_SM1&amp;2_CLSTK2_NONSKS'!$D$2:$D$16,"4",'DM_OLAH_SM1&amp;2_CLSTK2_NONSKS'!$R$2:$R$16,"HighRisk")</f>
        <v>1</v>
      </c>
      <c r="H20">
        <f>COUNTIFS('DM_OLAH_SM1&amp;2_CLSTK2_NONSKS'!$D$2:$D$16,"4",'DM_OLAH_SM1&amp;2_CLSTK2_NONSKS'!$R$2:$R$16,"VeryHighRisk")</f>
        <v>1</v>
      </c>
      <c r="I20">
        <f>SUM(P20:S20)</f>
        <v>1.9219280948873623</v>
      </c>
      <c r="K20">
        <f>-(E20/$D20)*(LOG((E20/$D20),2))</f>
        <v>0.46438561897747244</v>
      </c>
      <c r="L20">
        <f t="shared" ref="L20:L26" si="5">-(F20/$D20)*(LOG((F20/$D20),2))</f>
        <v>0.52877123795494485</v>
      </c>
      <c r="M20">
        <f t="shared" ref="M20:N26" si="6">-(G20/$D20)*(LOG((G20/$D20),2))</f>
        <v>0.46438561897747244</v>
      </c>
      <c r="N20">
        <f t="shared" si="6"/>
        <v>0.46438561897747244</v>
      </c>
      <c r="P20">
        <v>0.46438561897747244</v>
      </c>
      <c r="Q20">
        <v>0.52877123795494485</v>
      </c>
      <c r="R20">
        <v>0.46438561897747244</v>
      </c>
      <c r="S20">
        <v>0.46438561897747244</v>
      </c>
    </row>
    <row r="21" spans="2:19" x14ac:dyDescent="0.25">
      <c r="C21" t="s">
        <v>553</v>
      </c>
      <c r="D21">
        <f>COUNTIF('DM_OLAH_SM1&amp;2_CLSTK2_NONSKS'!$D$2:$D$16,"3.5")</f>
        <v>5</v>
      </c>
      <c r="E21">
        <f>COUNTIFS('DM_OLAH_SM1&amp;2_CLSTK2_NONSKS'!$D$2:$D$16,"3.5",'DM_OLAH_SM1&amp;2_CLSTK2_NONSKS'!$R$2:$R$16,"LowRisk")</f>
        <v>1</v>
      </c>
      <c r="F21">
        <f>COUNTIFS('DM_OLAH_SM1&amp;2_CLSTK2_NONSKS'!$D$2:$D$16,"3.5",'DM_OLAH_SM1&amp;2_CLSTK2_NONSKS'!$R$2:$R$16,"MediumRisk")</f>
        <v>4</v>
      </c>
      <c r="G21">
        <f>COUNTIFS('DM_OLAH_SM1&amp;2_CLSTK2_NONSKS'!$D$2:$D$16,"3.5",'DM_OLAH_SM1&amp;2_CLSTK2_NONSKS'!$R$2:$R$16,"HighRisk")</f>
        <v>0</v>
      </c>
      <c r="H21">
        <f>COUNTIFS('DM_OLAH_SM1&amp;2_CLSTK2_NONSKS'!$D$2:$D$16,"3.5",'DM_OLAH_SM1&amp;2_CLSTK2_NONSKS'!$R$2:$R$16,"VeryHighRisk")</f>
        <v>0</v>
      </c>
      <c r="I21">
        <f t="shared" ref="I21:I26" si="7">SUM(P21:S21)</f>
        <v>0.72192809488736231</v>
      </c>
      <c r="K21">
        <f t="shared" ref="K21:K26" si="8">-(E21/$D21)*(LOG((E21/$D21),2))</f>
        <v>0.46438561897747244</v>
      </c>
      <c r="L21">
        <f t="shared" si="5"/>
        <v>0.25754247590988982</v>
      </c>
      <c r="M21" t="e">
        <f t="shared" si="6"/>
        <v>#NUM!</v>
      </c>
      <c r="N21" t="e">
        <f t="shared" si="6"/>
        <v>#NUM!</v>
      </c>
      <c r="P21">
        <v>0.46438561897747244</v>
      </c>
      <c r="Q21">
        <v>0.25754247590988982</v>
      </c>
      <c r="R21">
        <v>0</v>
      </c>
      <c r="S21">
        <v>0</v>
      </c>
    </row>
    <row r="22" spans="2:19" x14ac:dyDescent="0.25">
      <c r="C22" t="s">
        <v>552</v>
      </c>
      <c r="D22">
        <f>COUNTIF('DM_OLAH_SM1&amp;2_CLSTK2_NONSKS'!$D$2:$D$16,"3")</f>
        <v>3</v>
      </c>
      <c r="E22">
        <f>COUNTIFS('DM_OLAH_SM1&amp;2_CLSTK2_NONSKS'!$D$2:$D$16,"3",'DM_OLAH_SM1&amp;2_CLSTK2_NONSKS'!$R$2:$R$16,"LowRisk")</f>
        <v>0</v>
      </c>
      <c r="F22">
        <f>COUNTIFS('DM_OLAH_SM1&amp;2_CLSTK2_NONSKS'!$D$2:$D$16,"3",'DM_OLAH_SM1&amp;2_CLSTK2_NONSKS'!$R$2:$R$16,"MediumRisk")</f>
        <v>0</v>
      </c>
      <c r="G22">
        <f>COUNTIFS('DM_OLAH_SM1&amp;2_CLSTK2_NONSKS'!$D$2:$D$16,"3",'DM_OLAH_SM1&amp;2_CLSTK2_NONSKS'!$R$2:$R$16,"HighRisk")</f>
        <v>3</v>
      </c>
      <c r="H22">
        <f>COUNTIFS('DM_OLAH_SM1&amp;2_CLSTK2_NONSKS'!$D$2:$D$16,"3",'DM_OLAH_SM1&amp;2_CLSTK2_NONSKS'!$R$2:$R$16,"VeryHighRisk")</f>
        <v>0</v>
      </c>
      <c r="I22">
        <f t="shared" si="7"/>
        <v>0</v>
      </c>
      <c r="K22" t="e">
        <f t="shared" si="8"/>
        <v>#NUM!</v>
      </c>
      <c r="L22" t="e">
        <f t="shared" si="5"/>
        <v>#NUM!</v>
      </c>
      <c r="M22">
        <f t="shared" si="6"/>
        <v>0</v>
      </c>
      <c r="N22" t="e">
        <f t="shared" si="6"/>
        <v>#NUM!</v>
      </c>
      <c r="P22">
        <v>0</v>
      </c>
      <c r="Q22">
        <v>0</v>
      </c>
      <c r="R22">
        <v>0</v>
      </c>
      <c r="S22">
        <v>0</v>
      </c>
    </row>
    <row r="23" spans="2:19" x14ac:dyDescent="0.25">
      <c r="C23" t="s">
        <v>558</v>
      </c>
      <c r="D23">
        <f>COUNTIF('DM_OLAH_SM1&amp;2_CLSTK2_NONSKS'!$D$2:$D$16,"2.5")</f>
        <v>2</v>
      </c>
      <c r="E23">
        <f>COUNTIFS('DM_OLAH_SM1&amp;2_CLSTK2_NONSKS'!$D$2:$D$16,"2.5",'DM_OLAH_SM1&amp;2_CLSTK2_NONSKS'!$R$2:$R$16,"LowRisk")</f>
        <v>0</v>
      </c>
      <c r="F23">
        <f>COUNTIFS('DM_OLAH_SM1&amp;2_CLSTK2_NONSKS'!$D$2:$D$16,"2.5",'DM_OLAH_SM1&amp;2_CLSTK2_NONSKS'!$R$2:$R$16,"MediumRisk")</f>
        <v>1</v>
      </c>
      <c r="G23">
        <f>COUNTIFS('DM_OLAH_SM1&amp;2_CLSTK2_NONSKS'!$D$2:$D$16,"2.5",'DM_OLAH_SM1&amp;2_CLSTK2_NONSKS'!$R$2:$R$16,"HighRisk")</f>
        <v>1</v>
      </c>
      <c r="H23">
        <f>COUNTIFS('DM_OLAH_SM1&amp;2_CLSTK2_NONSKS'!$D$2:$D$16,"2.5",'DM_OLAH_SM1&amp;2_CLSTK2_NONSKS'!$R$2:$R$16,"VeryHighRisk")</f>
        <v>0</v>
      </c>
      <c r="I23">
        <f t="shared" si="7"/>
        <v>1</v>
      </c>
      <c r="K23" t="e">
        <f t="shared" si="8"/>
        <v>#NUM!</v>
      </c>
      <c r="L23">
        <f t="shared" si="5"/>
        <v>0.5</v>
      </c>
      <c r="M23">
        <f t="shared" si="6"/>
        <v>0.5</v>
      </c>
      <c r="N23" t="e">
        <f t="shared" si="6"/>
        <v>#NUM!</v>
      </c>
      <c r="P23">
        <v>0</v>
      </c>
      <c r="Q23">
        <v>0.5</v>
      </c>
      <c r="R23">
        <v>0.5</v>
      </c>
      <c r="S23">
        <v>0</v>
      </c>
    </row>
    <row r="24" spans="2:19" x14ac:dyDescent="0.25">
      <c r="C24" t="s">
        <v>555</v>
      </c>
      <c r="D24">
        <f>COUNTIF('DM_OLAH_SM1&amp;2_CLSTK2_NONSKS'!$D$2:$D$16,"2")</f>
        <v>0</v>
      </c>
      <c r="E24">
        <f>COUNTIFS('DM_OLAH_SM1&amp;2_CLSTK2_NONSKS'!$D$2:$D$16,"2",'DM_OLAH_SM1&amp;2_CLSTK2_NONSKS'!$R$2:$R$16,"LowRisk")</f>
        <v>0</v>
      </c>
      <c r="F24">
        <f>COUNTIFS('DM_OLAH_SM1&amp;2_CLSTK2_NONSKS'!$D$2:$D$16,"2",'DM_OLAH_SM1&amp;2_CLSTK2_NONSKS'!$R$2:$R$16,"MediumRisk")</f>
        <v>0</v>
      </c>
      <c r="G24">
        <f>COUNTIFS('DM_OLAH_SM1&amp;2_CLSTK2_NONSKS'!$D$2:$D$16,"2",'DM_OLAH_SM1&amp;2_CLSTK2_NONSKS'!$R$2:$R$16,"HighRisk")</f>
        <v>0</v>
      </c>
      <c r="H24">
        <f>COUNTIFS('DM_OLAH_SM1&amp;2_CLSTK2_NONSKS'!$D$2:$D$16,"2",'DM_OLAH_SM1&amp;2_CLSTK2_NONSKS'!$R$2:$R$16,"VeryHighRisk")</f>
        <v>0</v>
      </c>
      <c r="I24">
        <f t="shared" si="7"/>
        <v>0</v>
      </c>
      <c r="K24" t="e">
        <f t="shared" si="8"/>
        <v>#DIV/0!</v>
      </c>
      <c r="L24" t="e">
        <f t="shared" si="5"/>
        <v>#DIV/0!</v>
      </c>
      <c r="M24" t="e">
        <f t="shared" si="6"/>
        <v>#DIV/0!</v>
      </c>
      <c r="N24" t="e">
        <f t="shared" si="6"/>
        <v>#DIV/0!</v>
      </c>
      <c r="P24">
        <v>0</v>
      </c>
      <c r="Q24">
        <v>0</v>
      </c>
      <c r="R24">
        <v>0</v>
      </c>
      <c r="S24">
        <v>0</v>
      </c>
    </row>
    <row r="25" spans="2:19" x14ac:dyDescent="0.25">
      <c r="C25" t="s">
        <v>557</v>
      </c>
      <c r="D25">
        <f>COUNTIF('DM_OLAH_SM1&amp;2_CLSTK2_NONSKS'!$D$2:$D$16,"1")</f>
        <v>0</v>
      </c>
      <c r="E25">
        <f>COUNTIFS('DM_OLAH_SM1&amp;2_CLSTK2_NONSKS'!$D$2:$D$16,"1",'DM_OLAH_SM1&amp;2_CLSTK2_NONSKS'!$R$2:$R$16,"LowRisk")</f>
        <v>0</v>
      </c>
      <c r="F25">
        <f>COUNTIFS('DM_OLAH_SM1&amp;2_CLSTK2_NONSKS'!$D$2:$D$16,"1",'DM_OLAH_SM1&amp;2_CLSTK2_NONSKS'!$R$2:$R$16,"MediumRisk")</f>
        <v>0</v>
      </c>
      <c r="G25">
        <f>COUNTIFS('DM_OLAH_SM1&amp;2_CLSTK2_NONSKS'!$D$2:$D$16,"1",'DM_OLAH_SM1&amp;2_CLSTK2_NONSKS'!$R$2:$R$16,"HighRisk")</f>
        <v>0</v>
      </c>
      <c r="H25">
        <f>COUNTIFS('DM_OLAH_SM1&amp;2_CLSTK2_NONSKS'!$D$2:$D$16,"1",'DM_OLAH_SM1&amp;2_CLSTK2_NONSKS'!$R$2:$R$16,"VeryHighRisk")</f>
        <v>0</v>
      </c>
      <c r="I25">
        <f t="shared" si="7"/>
        <v>0</v>
      </c>
      <c r="K25" t="e">
        <f t="shared" si="8"/>
        <v>#DIV/0!</v>
      </c>
      <c r="L25" t="e">
        <f t="shared" si="5"/>
        <v>#DIV/0!</v>
      </c>
      <c r="M25" t="e">
        <f t="shared" si="6"/>
        <v>#DIV/0!</v>
      </c>
      <c r="N25" t="e">
        <f t="shared" si="6"/>
        <v>#DIV/0!</v>
      </c>
      <c r="P25">
        <v>0</v>
      </c>
      <c r="Q25">
        <v>0</v>
      </c>
      <c r="R25">
        <v>0</v>
      </c>
      <c r="S25">
        <v>0</v>
      </c>
    </row>
    <row r="26" spans="2:19" x14ac:dyDescent="0.25">
      <c r="C26" t="s">
        <v>567</v>
      </c>
      <c r="D26">
        <f>COUNTIF('DM_OLAH_SM1&amp;2_CLSTK2_NONSKS'!$D$2:$D$16,"0")</f>
        <v>0</v>
      </c>
      <c r="E26">
        <f>COUNTIFS('DM_OLAH_SM1&amp;2_CLSTK2_NONSKS'!$D$2:$D$16,"0",'DM_OLAH_SM1&amp;2_CLSTK2_NONSKS'!$R$2:$R$16,"LowRisk")</f>
        <v>0</v>
      </c>
      <c r="F26">
        <f>COUNTIFS('DM_OLAH_SM1&amp;2_CLSTK2_NONSKS'!$D$2:$D$16,"0",'DM_OLAH_SM1&amp;2_CLSTK2_NONSKS'!$R$2:$R$16,"MediumRisk")</f>
        <v>0</v>
      </c>
      <c r="G26">
        <f>COUNTIFS('DM_OLAH_SM1&amp;2_CLSTK2_NONSKS'!$D$2:$D$16,"0",'DM_OLAH_SM1&amp;2_CLSTK2_NONSKS'!$R$2:$R$16,"HighRisk")</f>
        <v>0</v>
      </c>
      <c r="H26">
        <f>COUNTIFS('DM_OLAH_SM1&amp;2_CLSTK2_NONSKS'!$D$2:$D$16,"0",'DM_OLAH_SM1&amp;2_CLSTK2_NONSKS'!$R$2:$R$16,"VeryHighRisk")</f>
        <v>0</v>
      </c>
      <c r="I26">
        <f t="shared" si="7"/>
        <v>0</v>
      </c>
      <c r="K26" t="e">
        <f t="shared" si="8"/>
        <v>#DIV/0!</v>
      </c>
      <c r="L26" t="e">
        <f t="shared" si="5"/>
        <v>#DIV/0!</v>
      </c>
      <c r="M26" t="e">
        <f t="shared" si="6"/>
        <v>#DIV/0!</v>
      </c>
      <c r="N26" t="e">
        <f t="shared" si="6"/>
        <v>#DIV/0!</v>
      </c>
      <c r="P26">
        <v>0</v>
      </c>
      <c r="Q26">
        <v>0</v>
      </c>
      <c r="R26">
        <v>0</v>
      </c>
      <c r="S26">
        <v>0</v>
      </c>
    </row>
    <row r="27" spans="2:19" x14ac:dyDescent="0.25">
      <c r="B27" t="s">
        <v>564</v>
      </c>
      <c r="J27">
        <f>($I$2-(((D28/$D$2)*I28)+((D29/$D$2)*I29)+((D30/$D$2)*I30)+((D31/$D$2)*I31)+((D32/$D$2)*I32)+((D33/$D$2)*I33)+((D34/$D$2)*I34)))</f>
        <v>0.31248079821560948</v>
      </c>
    </row>
    <row r="28" spans="2:19" x14ac:dyDescent="0.25">
      <c r="C28" t="s">
        <v>551</v>
      </c>
      <c r="D28">
        <f>COUNTIF('DM_OLAH_SM1&amp;2_CLSTK2_NONSKS'!$E$2:$E$16,"4")</f>
        <v>12</v>
      </c>
      <c r="E28">
        <f>COUNTIFS('DM_OLAH_SM1&amp;2_CLSTK2_NONSKS'!$E$2:$E$16,"4",'DM_OLAH_SM1&amp;2_CLSTK2_NONSKS'!$R$2:$R$16,"LowRisk")</f>
        <v>1</v>
      </c>
      <c r="F28">
        <f>COUNTIFS('DM_OLAH_SM1&amp;2_CLSTK2_NONSKS'!$E$2:$E$16,"4",'DM_OLAH_SM1&amp;2_CLSTK2_NONSKS'!$R$2:$R$16,"MediumRisk")</f>
        <v>6</v>
      </c>
      <c r="G28">
        <f>COUNTIFS('DM_OLAH_SM1&amp;2_CLSTK2_NONSKS'!$E$2:$E$16,"4",'DM_OLAH_SM1&amp;2_CLSTK2_NONSKS'!$R$2:$R$16,"HighRisk")</f>
        <v>5</v>
      </c>
      <c r="H28">
        <f>COUNTIFS('DM_OLAH_SM1&amp;2_CLSTK2_NONSKS'!$E$2:$E$16,"4",'DM_OLAH_SM1&amp;2_CLSTK2_NONSKS'!$R$2:$R$16,"VeryHighRisk")</f>
        <v>0</v>
      </c>
      <c r="I28">
        <f>SUM(P28:S28)</f>
        <v>1.3250112108241772</v>
      </c>
      <c r="K28">
        <f>-(E28/$D28)*(LOG((E28/$D28),2))</f>
        <v>0.29874687506009634</v>
      </c>
      <c r="L28">
        <f t="shared" ref="L28:L34" si="9">-(F28/$D28)*(LOG((F28/$D28),2))</f>
        <v>0.5</v>
      </c>
      <c r="M28">
        <f t="shared" ref="M28:N34" si="10">-(G28/$D28)*(LOG((G28/$D28),2))</f>
        <v>0.52626433576408072</v>
      </c>
      <c r="N28" t="e">
        <f t="shared" si="10"/>
        <v>#NUM!</v>
      </c>
      <c r="P28">
        <v>0.29874687506009634</v>
      </c>
      <c r="Q28">
        <v>0.5</v>
      </c>
      <c r="R28">
        <v>0.52626433576408072</v>
      </c>
      <c r="S28">
        <v>0</v>
      </c>
    </row>
    <row r="29" spans="2:19" x14ac:dyDescent="0.25">
      <c r="C29" t="s">
        <v>553</v>
      </c>
      <c r="D29">
        <f>COUNTIF('DM_OLAH_SM1&amp;2_CLSTK2_NONSKS'!$E$2:$E$16,"3.5")</f>
        <v>0</v>
      </c>
      <c r="E29">
        <f>COUNTIFS('DM_OLAH_SM1&amp;2_CLSTK2_NONSKS'!$E$2:$E$16,"3.5",'DM_OLAH_SM1&amp;2_CLSTK2_NONSKS'!$R$2:$R$16,"LowRisk")</f>
        <v>0</v>
      </c>
      <c r="F29">
        <f>COUNTIFS('DM_OLAH_SM1&amp;2_CLSTK2_NONSKS'!$E$2:$E$16,"3.5",'DM_OLAH_SM1&amp;2_CLSTK2_NONSKS'!$R$2:$R$16,"MediumRisk")</f>
        <v>0</v>
      </c>
      <c r="G29">
        <f>COUNTIFS('DM_OLAH_SM1&amp;2_CLSTK2_NONSKS'!$E$2:$E$16,"3.5",'DM_OLAH_SM1&amp;2_CLSTK2_NONSKS'!$R$2:$R$16,"HighRisk")</f>
        <v>0</v>
      </c>
      <c r="H29">
        <f>COUNTIFS('DM_OLAH_SM1&amp;2_CLSTK2_NONSKS'!$E$2:$E$16,"3.5",'DM_OLAH_SM1&amp;2_CLSTK2_NONSKS'!$R$2:$R$16,"VeryHighRisk")</f>
        <v>0</v>
      </c>
      <c r="I29">
        <f t="shared" ref="I29:I34" si="11">SUM(P29:S29)</f>
        <v>0</v>
      </c>
      <c r="K29" t="e">
        <f t="shared" ref="K29:K34" si="12">-(E29/$D29)*(LOG((E29/$D29),2))</f>
        <v>#DIV/0!</v>
      </c>
      <c r="L29" t="e">
        <f t="shared" si="9"/>
        <v>#DIV/0!</v>
      </c>
      <c r="M29" t="e">
        <f t="shared" si="10"/>
        <v>#DIV/0!</v>
      </c>
      <c r="N29" t="e">
        <f t="shared" si="10"/>
        <v>#DIV/0!</v>
      </c>
      <c r="P29">
        <v>0</v>
      </c>
      <c r="Q29">
        <v>0</v>
      </c>
      <c r="R29">
        <v>0</v>
      </c>
      <c r="S29">
        <v>0</v>
      </c>
    </row>
    <row r="30" spans="2:19" x14ac:dyDescent="0.25">
      <c r="C30" t="s">
        <v>552</v>
      </c>
      <c r="D30">
        <f>COUNTIF('DM_OLAH_SM1&amp;2_CLSTK2_NONSKS'!$E$2:$E$16,"3")</f>
        <v>3</v>
      </c>
      <c r="E30">
        <f>COUNTIFS('DM_OLAH_SM1&amp;2_CLSTK2_NONSKS'!$E$2:$E$16,"3",'DM_OLAH_SM1&amp;2_CLSTK2_NONSKS'!$R$2:$R$16,"LowRisk")</f>
        <v>1</v>
      </c>
      <c r="F30">
        <f>COUNTIFS('DM_OLAH_SM1&amp;2_CLSTK2_NONSKS'!$E$2:$E$16,"3",'DM_OLAH_SM1&amp;2_CLSTK2_NONSKS'!$R$2:$R$16,"MediumRisk")</f>
        <v>1</v>
      </c>
      <c r="G30">
        <f>COUNTIFS('DM_OLAH_SM1&amp;2_CLSTK2_NONSKS'!$E$2:$E$16,"3",'DM_OLAH_SM1&amp;2_CLSTK2_NONSKS'!$R$2:$R$16,"HighRisk")</f>
        <v>0</v>
      </c>
      <c r="H30">
        <f>COUNTIFS('DM_OLAH_SM1&amp;2_CLSTK2_NONSKS'!$E$2:$E$16,"3",'DM_OLAH_SM1&amp;2_CLSTK2_NONSKS'!$R$2:$R$16,"VeryHighRisk")</f>
        <v>1</v>
      </c>
      <c r="I30">
        <f t="shared" si="11"/>
        <v>1.5849625007211561</v>
      </c>
      <c r="K30">
        <f t="shared" si="12"/>
        <v>0.52832083357371873</v>
      </c>
      <c r="L30">
        <f t="shared" si="9"/>
        <v>0.52832083357371873</v>
      </c>
      <c r="M30" t="e">
        <f t="shared" si="10"/>
        <v>#NUM!</v>
      </c>
      <c r="N30">
        <f t="shared" si="10"/>
        <v>0.52832083357371873</v>
      </c>
      <c r="P30">
        <v>0.52832083357371873</v>
      </c>
      <c r="Q30">
        <v>0.52832083357371873</v>
      </c>
      <c r="R30">
        <v>0</v>
      </c>
      <c r="S30">
        <v>0.52832083357371873</v>
      </c>
    </row>
    <row r="31" spans="2:19" x14ac:dyDescent="0.25">
      <c r="C31" t="s">
        <v>558</v>
      </c>
      <c r="D31">
        <f>COUNTIF('DM_OLAH_SM1&amp;2_CLSTK2_NONSKS'!$E$2:$E$16,"2.5")</f>
        <v>0</v>
      </c>
      <c r="E31">
        <f>COUNTIFS('DM_OLAH_SM1&amp;2_CLSTK2_NONSKS'!$E$2:$E$16,"2.5",'DM_OLAH_SM1&amp;2_CLSTK2_NONSKS'!$R$2:$R$16,"LowRisk")</f>
        <v>0</v>
      </c>
      <c r="F31">
        <f>COUNTIFS('DM_OLAH_SM1&amp;2_CLSTK2_NONSKS'!$E$2:$E$16,"2.5",'DM_OLAH_SM1&amp;2_CLSTK2_NONSKS'!$R$2:$R$16,"MediumRisk")</f>
        <v>0</v>
      </c>
      <c r="G31">
        <f>COUNTIFS('DM_OLAH_SM1&amp;2_CLSTK2_NONSKS'!$E$2:$E$16,"2.5",'DM_OLAH_SM1&amp;2_CLSTK2_NONSKS'!$R$2:$R$16,"HighRisk")</f>
        <v>0</v>
      </c>
      <c r="H31">
        <f>COUNTIFS('DM_OLAH_SM1&amp;2_CLSTK2_NONSKS'!$E$2:$E$16,"2.5",'DM_OLAH_SM1&amp;2_CLSTK2_NONSKS'!$R$2:$R$16,"VeryHighRisk")</f>
        <v>0</v>
      </c>
      <c r="I31">
        <f t="shared" si="11"/>
        <v>0</v>
      </c>
      <c r="K31" t="e">
        <f t="shared" si="12"/>
        <v>#DIV/0!</v>
      </c>
      <c r="L31" t="e">
        <f t="shared" si="9"/>
        <v>#DIV/0!</v>
      </c>
      <c r="M31" t="e">
        <f t="shared" si="10"/>
        <v>#DIV/0!</v>
      </c>
      <c r="N31" t="e">
        <f t="shared" si="10"/>
        <v>#DIV/0!</v>
      </c>
      <c r="P31">
        <v>0</v>
      </c>
      <c r="Q31">
        <v>0</v>
      </c>
      <c r="R31">
        <v>0</v>
      </c>
      <c r="S31">
        <v>0</v>
      </c>
    </row>
    <row r="32" spans="2:19" x14ac:dyDescent="0.25">
      <c r="C32" t="s">
        <v>555</v>
      </c>
      <c r="D32">
        <f>COUNTIF('DM_OLAH_SM1&amp;2_CLSTK2_NONSKS'!$E$2:$E$16,"2")</f>
        <v>0</v>
      </c>
      <c r="E32">
        <f>COUNTIFS('DM_OLAH_SM1&amp;2_CLSTK2_NONSKS'!$E$2:$E$16,"2",'DM_OLAH_SM1&amp;2_CLSTK2_NONSKS'!$R$2:$R$16,"LowRisk")</f>
        <v>0</v>
      </c>
      <c r="F32">
        <f>COUNTIFS('DM_OLAH_SM1&amp;2_CLSTK2_NONSKS'!$E$2:$E$16,"2",'DM_OLAH_SM1&amp;2_CLSTK2_NONSKS'!$R$2:$R$16,"MediumRisk")</f>
        <v>0</v>
      </c>
      <c r="G32">
        <f>COUNTIFS('DM_OLAH_SM1&amp;2_CLSTK2_NONSKS'!$E$2:$E$16,"2",'DM_OLAH_SM1&amp;2_CLSTK2_NONSKS'!$R$2:$R$16,"HighRisk")</f>
        <v>0</v>
      </c>
      <c r="H32">
        <f>COUNTIFS('DM_OLAH_SM1&amp;2_CLSTK2_NONSKS'!$E$2:$E$16,"2",'DM_OLAH_SM1&amp;2_CLSTK2_NONSKS'!$R$2:$R$16,"VeryHighRisk")</f>
        <v>0</v>
      </c>
      <c r="I32">
        <f t="shared" si="11"/>
        <v>0</v>
      </c>
      <c r="K32" t="e">
        <f t="shared" si="12"/>
        <v>#DIV/0!</v>
      </c>
      <c r="L32" t="e">
        <f t="shared" si="9"/>
        <v>#DIV/0!</v>
      </c>
      <c r="M32" t="e">
        <f t="shared" si="10"/>
        <v>#DIV/0!</v>
      </c>
      <c r="N32" t="e">
        <f t="shared" si="10"/>
        <v>#DIV/0!</v>
      </c>
      <c r="P32">
        <v>0</v>
      </c>
      <c r="Q32">
        <v>0</v>
      </c>
      <c r="R32">
        <v>0</v>
      </c>
      <c r="S32">
        <v>0</v>
      </c>
    </row>
    <row r="33" spans="2:19" x14ac:dyDescent="0.25">
      <c r="C33" t="s">
        <v>557</v>
      </c>
      <c r="D33">
        <f>COUNTIF('DM_OLAH_SM1&amp;2_CLSTK2_NONSKS'!$E$2:$E$16,"1")</f>
        <v>0</v>
      </c>
      <c r="E33">
        <f>COUNTIFS('DM_OLAH_SM1&amp;2_CLSTK2_NONSKS'!$E$2:$E$16,"1",'DM_OLAH_SM1&amp;2_CLSTK2_NONSKS'!$R$2:$R$16,"LowRisk")</f>
        <v>0</v>
      </c>
      <c r="F33">
        <f>COUNTIFS('DM_OLAH_SM1&amp;2_CLSTK2_NONSKS'!$E$2:$E$16,"1",'DM_OLAH_SM1&amp;2_CLSTK2_NONSKS'!$R$2:$R$16,"MediumRisk")</f>
        <v>0</v>
      </c>
      <c r="G33">
        <f>COUNTIFS('DM_OLAH_SM1&amp;2_CLSTK2_NONSKS'!$E$2:$E$16,"1",'DM_OLAH_SM1&amp;2_CLSTK2_NONSKS'!$R$2:$R$16,"HighRisk")</f>
        <v>0</v>
      </c>
      <c r="H33">
        <f>COUNTIFS('DM_OLAH_SM1&amp;2_CLSTK2_NONSKS'!$E$2:$E$16,"1",'DM_OLAH_SM1&amp;2_CLSTK2_NONSKS'!$R$2:$R$16,"VeryHighRisk")</f>
        <v>0</v>
      </c>
      <c r="I33">
        <f t="shared" si="11"/>
        <v>0</v>
      </c>
      <c r="K33" t="e">
        <f t="shared" si="12"/>
        <v>#DIV/0!</v>
      </c>
      <c r="L33" t="e">
        <f t="shared" si="9"/>
        <v>#DIV/0!</v>
      </c>
      <c r="M33" t="e">
        <f t="shared" si="10"/>
        <v>#DIV/0!</v>
      </c>
      <c r="N33" t="e">
        <f t="shared" si="10"/>
        <v>#DIV/0!</v>
      </c>
      <c r="P33">
        <v>0</v>
      </c>
      <c r="Q33">
        <v>0</v>
      </c>
      <c r="R33">
        <v>0</v>
      </c>
      <c r="S33">
        <v>0</v>
      </c>
    </row>
    <row r="34" spans="2:19" x14ac:dyDescent="0.25">
      <c r="C34" t="s">
        <v>567</v>
      </c>
      <c r="D34">
        <f>COUNTIF('DM_OLAH_SM1&amp;2_CLSTK2_NONSKS'!$E$2:$E$16,"0")</f>
        <v>0</v>
      </c>
      <c r="E34">
        <f>COUNTIFS('DM_OLAH_SM1&amp;2_CLSTK2_NONSKS'!$E$2:$E$16,"0",'DM_OLAH_SM1&amp;2_CLSTK2_NONSKS'!$R$2:$R$16,"LowRisk")</f>
        <v>0</v>
      </c>
      <c r="F34">
        <f>COUNTIFS('DM_OLAH_SM1&amp;2_CLSTK2_NONSKS'!$E$2:$E$16,"0",'DM_OLAH_SM1&amp;2_CLSTK2_NONSKS'!$R$2:$R$16,"MediumRisk")</f>
        <v>0</v>
      </c>
      <c r="G34">
        <f>COUNTIFS('DM_OLAH_SM1&amp;2_CLSTK2_NONSKS'!$E$2:$E$16,"0",'DM_OLAH_SM1&amp;2_CLSTK2_NONSKS'!$R$2:$R$16,"HighRisk")</f>
        <v>0</v>
      </c>
      <c r="H34">
        <f>COUNTIFS('DM_OLAH_SM1&amp;2_CLSTK2_NONSKS'!$E$2:$E$16,"0",'DM_OLAH_SM1&amp;2_CLSTK2_NONSKS'!$R$2:$R$16,"VeryHighRisk")</f>
        <v>0</v>
      </c>
      <c r="I34">
        <f t="shared" si="11"/>
        <v>0</v>
      </c>
      <c r="K34" t="e">
        <f t="shared" si="12"/>
        <v>#DIV/0!</v>
      </c>
      <c r="L34" t="e">
        <f t="shared" si="9"/>
        <v>#DIV/0!</v>
      </c>
      <c r="M34" t="e">
        <f t="shared" si="10"/>
        <v>#DIV/0!</v>
      </c>
      <c r="N34" t="e">
        <f t="shared" si="10"/>
        <v>#DIV/0!</v>
      </c>
      <c r="P34">
        <v>0</v>
      </c>
      <c r="Q34">
        <v>0</v>
      </c>
      <c r="R34">
        <v>0</v>
      </c>
      <c r="S34">
        <v>0</v>
      </c>
    </row>
    <row r="35" spans="2:19" x14ac:dyDescent="0.25">
      <c r="B35" t="s">
        <v>563</v>
      </c>
      <c r="J35">
        <f>($I$2-(((D36/$D$2)*I36)+((D37/$D$2)*I37)+((D38/$D$2)*I38)+((D39/$D$2)*I39)+((D40/$D$2)*I40)+((D41/$D$2)*I41)+((D42/$D$2)*I42)))</f>
        <v>0.33184706857916391</v>
      </c>
    </row>
    <row r="36" spans="2:19" x14ac:dyDescent="0.25">
      <c r="C36" t="s">
        <v>551</v>
      </c>
      <c r="D36">
        <f>COUNTIF('DM_OLAH_SM1&amp;2_CLSTK2_NONSKS'!$F$2:$F$16,"4")</f>
        <v>6</v>
      </c>
      <c r="E36">
        <f>COUNTIFS('DM_OLAH_SM1&amp;2_CLSTK2_NONSKS'!$F$2:$F$16,"4",'DM_OLAH_SM1&amp;2_CLSTK2_NONSKS'!$R$2:$R$16,"LowRisk")</f>
        <v>2</v>
      </c>
      <c r="F36">
        <f>COUNTIFS('DM_OLAH_SM1&amp;2_CLSTK2_NONSKS'!$F$2:$F$16,"4",'DM_OLAH_SM1&amp;2_CLSTK2_NONSKS'!$R$2:$R$16,"MediumRisk")</f>
        <v>2</v>
      </c>
      <c r="G36">
        <f>COUNTIFS('DM_OLAH_SM1&amp;2_CLSTK2_NONSKS'!$F$2:$F$16,"4",'DM_OLAH_SM1&amp;2_CLSTK2_NONSKS'!$R$2:$R$16,"HighRisk")</f>
        <v>2</v>
      </c>
      <c r="H36">
        <f>COUNTIFS('DM_OLAH_SM1&amp;2_CLSTK2_NONSKS'!$F$2:$F$16,"4",'DM_OLAH_SM1&amp;2_CLSTK2_NONSKS'!$R$2:$R$16,"VeryHighRisk")</f>
        <v>0</v>
      </c>
      <c r="I36">
        <f>SUM(P36:S36)</f>
        <v>1.5849625007211561</v>
      </c>
      <c r="K36">
        <f>-(E36/$D36)*(LOG((E36/$D36),2))</f>
        <v>0.52832083357371873</v>
      </c>
      <c r="L36">
        <f t="shared" ref="L36:L42" si="13">-(F36/$D36)*(LOG((F36/$D36),2))</f>
        <v>0.52832083357371873</v>
      </c>
      <c r="M36">
        <f t="shared" ref="M36:N42" si="14">-(G36/$D36)*(LOG((G36/$D36),2))</f>
        <v>0.52832083357371873</v>
      </c>
      <c r="N36" t="e">
        <f t="shared" si="14"/>
        <v>#NUM!</v>
      </c>
      <c r="P36">
        <v>0.52832083357371873</v>
      </c>
      <c r="Q36">
        <v>0.52832083357371873</v>
      </c>
      <c r="R36">
        <v>0.52832083357371873</v>
      </c>
      <c r="S36">
        <v>0</v>
      </c>
    </row>
    <row r="37" spans="2:19" x14ac:dyDescent="0.25">
      <c r="C37" t="s">
        <v>553</v>
      </c>
      <c r="D37">
        <f>COUNTIF('DM_OLAH_SM1&amp;2_CLSTK2_NONSKS'!$F$2:$F$16,"3.5")</f>
        <v>4</v>
      </c>
      <c r="E37">
        <f>COUNTIFS('DM_OLAH_SM1&amp;2_CLSTK2_NONSKS'!$F$2:$F$16,"3.5",'DM_OLAH_SM1&amp;2_CLSTK2_NONSKS'!$R$2:$R$16,"LowRisk")</f>
        <v>0</v>
      </c>
      <c r="F37">
        <f>COUNTIFS('DM_OLAH_SM1&amp;2_CLSTK2_NONSKS'!$F$2:$F$16,"3.5",'DM_OLAH_SM1&amp;2_CLSTK2_NONSKS'!$R$2:$R$16,"MediumRisk")</f>
        <v>3</v>
      </c>
      <c r="G37">
        <f>COUNTIFS('DM_OLAH_SM1&amp;2_CLSTK2_NONSKS'!$F$2:$F$16,"3.5",'DM_OLAH_SM1&amp;2_CLSTK2_NONSKS'!$R$2:$R$16,"HighRisk")</f>
        <v>1</v>
      </c>
      <c r="H37">
        <f>COUNTIFS('DM_OLAH_SM1&amp;2_CLSTK2_NONSKS'!$F$2:$F$16,"3.5",'DM_OLAH_SM1&amp;2_CLSTK2_NONSKS'!$R$2:$R$16,"VeryHighRisk")</f>
        <v>0</v>
      </c>
      <c r="I37">
        <f t="shared" ref="I37:I42" si="15">SUM(P37:S37)</f>
        <v>0.81127812445913283</v>
      </c>
      <c r="K37" t="e">
        <f t="shared" ref="K37:K42" si="16">-(E37/$D37)*(LOG((E37/$D37),2))</f>
        <v>#NUM!</v>
      </c>
      <c r="L37">
        <f t="shared" si="13"/>
        <v>0.31127812445913283</v>
      </c>
      <c r="M37">
        <f t="shared" si="14"/>
        <v>0.5</v>
      </c>
      <c r="N37" t="e">
        <f t="shared" si="14"/>
        <v>#NUM!</v>
      </c>
      <c r="P37">
        <v>0</v>
      </c>
      <c r="Q37">
        <v>0.31127812445913283</v>
      </c>
      <c r="R37">
        <v>0.5</v>
      </c>
      <c r="S37">
        <v>0</v>
      </c>
    </row>
    <row r="38" spans="2:19" x14ac:dyDescent="0.25">
      <c r="C38" t="s">
        <v>552</v>
      </c>
      <c r="D38">
        <f>COUNTIF('DM_OLAH_SM1&amp;2_CLSTK2_NONSKS'!$F$2:$F$16,"3")</f>
        <v>5</v>
      </c>
      <c r="E38">
        <f>COUNTIFS('DM_OLAH_SM1&amp;2_CLSTK2_NONSKS'!$F$2:$F$16,"3",'DM_OLAH_SM1&amp;2_CLSTK2_NONSKS'!$R$2:$R$16,"LowRisk")</f>
        <v>0</v>
      </c>
      <c r="F38">
        <f>COUNTIFS('DM_OLAH_SM1&amp;2_CLSTK2_NONSKS'!$F$2:$F$16,"3",'DM_OLAH_SM1&amp;2_CLSTK2_NONSKS'!$R$2:$R$16,"MediumRisk")</f>
        <v>2</v>
      </c>
      <c r="G38">
        <f>COUNTIFS('DM_OLAH_SM1&amp;2_CLSTK2_NONSKS'!$F$2:$F$16,"3",'DM_OLAH_SM1&amp;2_CLSTK2_NONSKS'!$R$2:$R$16,"HighRisk")</f>
        <v>2</v>
      </c>
      <c r="H38">
        <f>COUNTIFS('DM_OLAH_SM1&amp;2_CLSTK2_NONSKS'!$F$2:$F$16,"3",'DM_OLAH_SM1&amp;2_CLSTK2_NONSKS'!$R$2:$R$16,"VeryHighRisk")</f>
        <v>1</v>
      </c>
      <c r="I38">
        <f t="shared" si="15"/>
        <v>1.5219280948873621</v>
      </c>
      <c r="K38" t="e">
        <f t="shared" si="16"/>
        <v>#NUM!</v>
      </c>
      <c r="L38">
        <f t="shared" si="13"/>
        <v>0.52877123795494485</v>
      </c>
      <c r="M38">
        <f t="shared" si="14"/>
        <v>0.52877123795494485</v>
      </c>
      <c r="N38">
        <f t="shared" si="14"/>
        <v>0.46438561897747244</v>
      </c>
      <c r="P38">
        <v>0</v>
      </c>
      <c r="Q38">
        <v>0.52877123795494485</v>
      </c>
      <c r="R38">
        <v>0.52877123795494485</v>
      </c>
      <c r="S38">
        <v>0.46438561897747244</v>
      </c>
    </row>
    <row r="39" spans="2:19" x14ac:dyDescent="0.25">
      <c r="C39" t="s">
        <v>558</v>
      </c>
      <c r="D39">
        <f>COUNTIF('DM_OLAH_SM1&amp;2_CLSTK2_NONSKS'!$F$2:$F$16,"2.5")</f>
        <v>0</v>
      </c>
      <c r="E39">
        <f>COUNTIFS('DM_OLAH_SM1&amp;2_CLSTK2_NONSKS'!$F$2:$F$16,"2.5",'DM_OLAH_SM1&amp;2_CLSTK2_NONSKS'!$R$2:$R$16,"LowRisk")</f>
        <v>0</v>
      </c>
      <c r="F39">
        <f>COUNTIFS('DM_OLAH_SM1&amp;2_CLSTK2_NONSKS'!$F$2:$F$16,"2.5",'DM_OLAH_SM1&amp;2_CLSTK2_NONSKS'!$R$2:$R$16,"MediumRisk")</f>
        <v>0</v>
      </c>
      <c r="G39">
        <f>COUNTIFS('DM_OLAH_SM1&amp;2_CLSTK2_NONSKS'!$F$2:$F$16,"2.5",'DM_OLAH_SM1&amp;2_CLSTK2_NONSKS'!$R$2:$R$16,"HighRisk")</f>
        <v>0</v>
      </c>
      <c r="H39">
        <f>COUNTIFS('DM_OLAH_SM1&amp;2_CLSTK2_NONSKS'!$F$2:$F$16,"2.5",'DM_OLAH_SM1&amp;2_CLSTK2_NONSKS'!$R$2:$R$16,"VeryHighRisk")</f>
        <v>0</v>
      </c>
      <c r="I39">
        <f t="shared" si="15"/>
        <v>0</v>
      </c>
      <c r="K39" t="e">
        <f t="shared" si="16"/>
        <v>#DIV/0!</v>
      </c>
      <c r="L39" t="e">
        <f t="shared" si="13"/>
        <v>#DIV/0!</v>
      </c>
      <c r="M39" t="e">
        <f t="shared" si="14"/>
        <v>#DIV/0!</v>
      </c>
      <c r="N39" t="e">
        <f t="shared" si="14"/>
        <v>#DIV/0!</v>
      </c>
      <c r="P39">
        <v>0</v>
      </c>
      <c r="Q39">
        <v>0</v>
      </c>
      <c r="R39">
        <v>0</v>
      </c>
      <c r="S39">
        <v>0</v>
      </c>
    </row>
    <row r="40" spans="2:19" x14ac:dyDescent="0.25">
      <c r="C40" t="s">
        <v>555</v>
      </c>
      <c r="D40">
        <f>COUNTIF('DM_OLAH_SM1&amp;2_CLSTK2_NONSKS'!$F$2:$F$16,"2")</f>
        <v>0</v>
      </c>
      <c r="E40">
        <f>COUNTIFS('DM_OLAH_SM1&amp;2_CLSTK2_NONSKS'!$F$2:$F$16,"2",'DM_OLAH_SM1&amp;2_CLSTK2_NONSKS'!$R$2:$R$16,"LowRisk")</f>
        <v>0</v>
      </c>
      <c r="F40">
        <f>COUNTIFS('DM_OLAH_SM1&amp;2_CLSTK2_NONSKS'!$F$2:$F$16,"2",'DM_OLAH_SM1&amp;2_CLSTK2_NONSKS'!$R$2:$R$16,"MediumRisk")</f>
        <v>0</v>
      </c>
      <c r="G40">
        <f>COUNTIFS('DM_OLAH_SM1&amp;2_CLSTK2_NONSKS'!$F$2:$F$16,"2",'DM_OLAH_SM1&amp;2_CLSTK2_NONSKS'!$R$2:$R$16,"HighRisk")</f>
        <v>0</v>
      </c>
      <c r="H40">
        <f>COUNTIFS('DM_OLAH_SM1&amp;2_CLSTK2_NONSKS'!$F$2:$F$16,"2",'DM_OLAH_SM1&amp;2_CLSTK2_NONSKS'!$R$2:$R$16,"VeryHighRisk")</f>
        <v>0</v>
      </c>
      <c r="I40">
        <f t="shared" si="15"/>
        <v>0</v>
      </c>
      <c r="K40" t="e">
        <f t="shared" si="16"/>
        <v>#DIV/0!</v>
      </c>
      <c r="L40" t="e">
        <f t="shared" si="13"/>
        <v>#DIV/0!</v>
      </c>
      <c r="M40" t="e">
        <f t="shared" si="14"/>
        <v>#DIV/0!</v>
      </c>
      <c r="N40" t="e">
        <f t="shared" si="14"/>
        <v>#DIV/0!</v>
      </c>
      <c r="P40">
        <v>0</v>
      </c>
      <c r="Q40">
        <v>0</v>
      </c>
      <c r="R40">
        <v>0</v>
      </c>
      <c r="S40">
        <v>0</v>
      </c>
    </row>
    <row r="41" spans="2:19" x14ac:dyDescent="0.25">
      <c r="C41" t="s">
        <v>557</v>
      </c>
      <c r="D41">
        <f>COUNTIF('DM_OLAH_SM1&amp;2_CLSTK2_NONSKS'!$F$2:$F$16,"1")</f>
        <v>0</v>
      </c>
      <c r="E41">
        <f>COUNTIFS('DM_OLAH_SM1&amp;2_CLSTK2_NONSKS'!$F$2:$F$16,"1",'DM_OLAH_SM1&amp;2_CLSTK2_NONSKS'!$R$2:$R$16,"LowRisk")</f>
        <v>0</v>
      </c>
      <c r="F41">
        <f>COUNTIFS('DM_OLAH_SM1&amp;2_CLSTK2_NONSKS'!$F$2:$F$16,"1",'DM_OLAH_SM1&amp;2_CLSTK2_NONSKS'!$R$2:$R$16,"MediumRisk")</f>
        <v>0</v>
      </c>
      <c r="G41">
        <f>COUNTIFS('DM_OLAH_SM1&amp;2_CLSTK2_NONSKS'!$F$2:$F$16,"1",'DM_OLAH_SM1&amp;2_CLSTK2_NONSKS'!$R$2:$R$16,"HighRisk")</f>
        <v>0</v>
      </c>
      <c r="H41">
        <f>COUNTIFS('DM_OLAH_SM1&amp;2_CLSTK2_NONSKS'!$F$2:$F$16,"1",'DM_OLAH_SM1&amp;2_CLSTK2_NONSKS'!$R$2:$R$16,"VeryHighRisk")</f>
        <v>0</v>
      </c>
      <c r="I41">
        <f t="shared" si="15"/>
        <v>0</v>
      </c>
      <c r="K41" t="e">
        <f t="shared" si="16"/>
        <v>#DIV/0!</v>
      </c>
      <c r="L41" t="e">
        <f t="shared" si="13"/>
        <v>#DIV/0!</v>
      </c>
      <c r="M41" t="e">
        <f t="shared" si="14"/>
        <v>#DIV/0!</v>
      </c>
      <c r="N41" t="e">
        <f t="shared" si="14"/>
        <v>#DIV/0!</v>
      </c>
      <c r="P41">
        <v>0</v>
      </c>
      <c r="Q41">
        <v>0</v>
      </c>
      <c r="R41">
        <v>0</v>
      </c>
      <c r="S41">
        <v>0</v>
      </c>
    </row>
    <row r="42" spans="2:19" x14ac:dyDescent="0.25">
      <c r="C42" t="s">
        <v>567</v>
      </c>
      <c r="D42">
        <f>COUNTIF('DM_OLAH_SM1&amp;2_CLSTK2_NONSKS'!$F$2:$F$16,"0")</f>
        <v>0</v>
      </c>
      <c r="E42">
        <f>COUNTIFS('DM_OLAH_SM1&amp;2_CLSTK2_NONSKS'!$F$2:$F$16,"0",'DM_OLAH_SM1&amp;2_CLSTK2_NONSKS'!$R$2:$R$16,"LowRisk")</f>
        <v>0</v>
      </c>
      <c r="F42">
        <f>COUNTIFS('DM_OLAH_SM1&amp;2_CLSTK2_NONSKS'!$F$2:$F$16,"0",'DM_OLAH_SM1&amp;2_CLSTK2_NONSKS'!$R$2:$R$16,"MediumRisk")</f>
        <v>0</v>
      </c>
      <c r="G42">
        <f>COUNTIFS('DM_OLAH_SM1&amp;2_CLSTK2_NONSKS'!$F$2:$F$16,"0",'DM_OLAH_SM1&amp;2_CLSTK2_NONSKS'!$R$2:$R$16,"HighRisk")</f>
        <v>0</v>
      </c>
      <c r="H42">
        <f>COUNTIFS('DM_OLAH_SM1&amp;2_CLSTK2_NONSKS'!$F$2:$F$16,"0",'DM_OLAH_SM1&amp;2_CLSTK2_NONSKS'!$R$2:$R$16,"VeryHighRisk")</f>
        <v>0</v>
      </c>
      <c r="I42">
        <f t="shared" si="15"/>
        <v>0</v>
      </c>
      <c r="K42" t="e">
        <f t="shared" si="16"/>
        <v>#DIV/0!</v>
      </c>
      <c r="L42" t="e">
        <f t="shared" si="13"/>
        <v>#DIV/0!</v>
      </c>
      <c r="M42" t="e">
        <f t="shared" si="14"/>
        <v>#DIV/0!</v>
      </c>
      <c r="N42" t="e">
        <f t="shared" si="14"/>
        <v>#DIV/0!</v>
      </c>
      <c r="P42">
        <v>0</v>
      </c>
      <c r="Q42">
        <v>0</v>
      </c>
      <c r="R42">
        <v>0</v>
      </c>
      <c r="S42">
        <v>0</v>
      </c>
    </row>
    <row r="43" spans="2:19" x14ac:dyDescent="0.25">
      <c r="B43" t="s">
        <v>561</v>
      </c>
      <c r="J43">
        <f>($I$2-(((D44/$D$2)*I44)+((D45/$D$2)*I45)+((D46/$D$2)*I46)+((D47/$D$2)*I47)+((D48/$D$2)*I48)+((D49/$D$2)*I49)+((D50/$D$2)*I50)))</f>
        <v>0.27486353709427425</v>
      </c>
    </row>
    <row r="44" spans="2:19" x14ac:dyDescent="0.25">
      <c r="C44" t="s">
        <v>551</v>
      </c>
      <c r="D44">
        <f>COUNTIF('DM_OLAH_SM1&amp;2_CLSTK2_NONSKS'!$G$2:$G$16,"4")</f>
        <v>10</v>
      </c>
      <c r="E44">
        <f>COUNTIFS('DM_OLAH_SM1&amp;2_CLSTK2_NONSKS'!$G$2:$G$16,"4",'DM_OLAH_SM1&amp;2_CLSTK2_NONSKS'!$R$2:$R$16,"LowRisk")</f>
        <v>2</v>
      </c>
      <c r="F44">
        <f>COUNTIFS('DM_OLAH_SM1&amp;2_CLSTK2_NONSKS'!$G$2:$G$16,"4",'DM_OLAH_SM1&amp;2_CLSTK2_NONSKS'!$R$2:$R$16,"MediumRisk")</f>
        <v>4</v>
      </c>
      <c r="G44">
        <f>COUNTIFS('DM_OLAH_SM1&amp;2_CLSTK2_NONSKS'!$G$2:$G$16,"4",'DM_OLAH_SM1&amp;2_CLSTK2_NONSKS'!$R$2:$R$16,"HighRisk")</f>
        <v>3</v>
      </c>
      <c r="H44">
        <f>COUNTIFS('DM_OLAH_SM1&amp;2_CLSTK2_NONSKS'!$G$2:$G$16,"4",'DM_OLAH_SM1&amp;2_CLSTK2_NONSKS'!$R$2:$R$16,"VeryHighRisk")</f>
        <v>1</v>
      </c>
      <c r="I44">
        <f>SUM(P44:S44)</f>
        <v>1.8464393446710154</v>
      </c>
      <c r="K44">
        <f>-(E44/$D44)*(LOG((E44/$D44),2))</f>
        <v>0.46438561897747244</v>
      </c>
      <c r="L44">
        <f t="shared" ref="L44:L50" si="17">-(F44/$D44)*(LOG((F44/$D44),2))</f>
        <v>0.52877123795494485</v>
      </c>
      <c r="M44">
        <f t="shared" ref="M44:N50" si="18">-(G44/$D44)*(LOG((G44/$D44),2))</f>
        <v>0.52108967824986185</v>
      </c>
      <c r="N44">
        <f t="shared" si="18"/>
        <v>0.33219280948873625</v>
      </c>
      <c r="P44">
        <v>0.46438561897747244</v>
      </c>
      <c r="Q44">
        <v>0.52877123795494485</v>
      </c>
      <c r="R44">
        <v>0.52108967824986185</v>
      </c>
      <c r="S44">
        <v>0.33219280948873625</v>
      </c>
    </row>
    <row r="45" spans="2:19" x14ac:dyDescent="0.25">
      <c r="C45" t="s">
        <v>553</v>
      </c>
      <c r="D45">
        <f>COUNTIF('DM_OLAH_SM1&amp;2_CLSTK2_NONSKS'!$G$2:$G$16,"3.5")</f>
        <v>3</v>
      </c>
      <c r="E45">
        <f>COUNTIFS('DM_OLAH_SM1&amp;2_CLSTK2_NONSKS'!$G$2:$G$16,"3.5",'DM_OLAH_SM1&amp;2_CLSTK2_NONSKS'!$R$2:$R$16,"LowRisk")</f>
        <v>0</v>
      </c>
      <c r="F45">
        <f>COUNTIFS('DM_OLAH_SM1&amp;2_CLSTK2_NONSKS'!$G$2:$G$16,"3.5",'DM_OLAH_SM1&amp;2_CLSTK2_NONSKS'!$R$2:$R$16,"MediumRisk")</f>
        <v>2</v>
      </c>
      <c r="G45">
        <f>COUNTIFS('DM_OLAH_SM1&amp;2_CLSTK2_NONSKS'!$G$2:$G$16,"3.5",'DM_OLAH_SM1&amp;2_CLSTK2_NONSKS'!$R$2:$R$16,"HighRisk")</f>
        <v>1</v>
      </c>
      <c r="H45">
        <f>COUNTIFS('DM_OLAH_SM1&amp;2_CLSTK2_NONSKS'!$G$2:$G$16,"3.5",'DM_OLAH_SM1&amp;2_CLSTK2_NONSKS'!$R$2:$R$16,"VeryHighRisk")</f>
        <v>0</v>
      </c>
      <c r="I45">
        <f t="shared" ref="I45:I50" si="19">SUM(P45:S45)</f>
        <v>0.91829583405448956</v>
      </c>
      <c r="K45" t="e">
        <f t="shared" ref="K45:K50" si="20">-(E45/$D45)*(LOG((E45/$D45),2))</f>
        <v>#NUM!</v>
      </c>
      <c r="L45">
        <f t="shared" si="17"/>
        <v>0.38997500048077083</v>
      </c>
      <c r="M45">
        <f t="shared" si="18"/>
        <v>0.52832083357371873</v>
      </c>
      <c r="N45" t="e">
        <f t="shared" si="18"/>
        <v>#NUM!</v>
      </c>
      <c r="P45">
        <v>0</v>
      </c>
      <c r="Q45">
        <v>0.38997500048077083</v>
      </c>
      <c r="R45">
        <v>0.52832083357371873</v>
      </c>
      <c r="S45">
        <v>0</v>
      </c>
    </row>
    <row r="46" spans="2:19" x14ac:dyDescent="0.25">
      <c r="C46" t="s">
        <v>552</v>
      </c>
      <c r="D46">
        <f>COUNTIF('DM_OLAH_SM1&amp;2_CLSTK2_NONSKS'!$G$2:$G$16,"3")</f>
        <v>1</v>
      </c>
      <c r="E46">
        <f>COUNTIFS('DM_OLAH_SM1&amp;2_CLSTK2_NONSKS'!$G$2:$G$16,"3",'DM_OLAH_SM1&amp;2_CLSTK2_NONSKS'!$R$2:$R$16,"LowRisk")</f>
        <v>0</v>
      </c>
      <c r="F46">
        <f>COUNTIFS('DM_OLAH_SM1&amp;2_CLSTK2_NONSKS'!$G$2:$G$16,"3",'DM_OLAH_SM1&amp;2_CLSTK2_NONSKS'!$R$2:$R$16,"MediumRisk")</f>
        <v>0</v>
      </c>
      <c r="G46">
        <f>COUNTIFS('DM_OLAH_SM1&amp;2_CLSTK2_NONSKS'!$G$2:$G$16,"3",'DM_OLAH_SM1&amp;2_CLSTK2_NONSKS'!$R$2:$R$16,"HighRisk")</f>
        <v>1</v>
      </c>
      <c r="H46">
        <f>COUNTIFS('DM_OLAH_SM1&amp;2_CLSTK2_NONSKS'!$G$2:$G$16,"3",'DM_OLAH_SM1&amp;2_CLSTK2_NONSKS'!$R$2:$R$16,"VeryHighRisk")</f>
        <v>0</v>
      </c>
      <c r="I46">
        <f t="shared" si="19"/>
        <v>0</v>
      </c>
      <c r="K46" t="e">
        <f t="shared" si="20"/>
        <v>#NUM!</v>
      </c>
      <c r="L46" t="e">
        <f t="shared" si="17"/>
        <v>#NUM!</v>
      </c>
      <c r="M46">
        <f t="shared" si="18"/>
        <v>0</v>
      </c>
      <c r="N46" t="e">
        <f t="shared" si="18"/>
        <v>#NUM!</v>
      </c>
      <c r="P46">
        <v>0</v>
      </c>
      <c r="Q46">
        <v>0</v>
      </c>
      <c r="R46">
        <v>0</v>
      </c>
      <c r="S46">
        <v>0</v>
      </c>
    </row>
    <row r="47" spans="2:19" x14ac:dyDescent="0.25">
      <c r="C47" t="s">
        <v>558</v>
      </c>
      <c r="D47">
        <f>COUNTIF('DM_OLAH_SM1&amp;2_CLSTK2_NONSKS'!$G$2:$G$16,"2.5")</f>
        <v>0</v>
      </c>
      <c r="E47">
        <f>COUNTIFS('DM_OLAH_SM1&amp;2_CLSTK2_NONSKS'!$G$2:$G$16,"2.5",'DM_OLAH_SM1&amp;2_CLSTK2_NONSKS'!$R$2:$R$16,"LowRisk")</f>
        <v>0</v>
      </c>
      <c r="F47">
        <f>COUNTIFS('DM_OLAH_SM1&amp;2_CLSTK2_NONSKS'!$G$2:$G$16,"2.5",'DM_OLAH_SM1&amp;2_CLSTK2_NONSKS'!$R$2:$R$16,"MediumRisk")</f>
        <v>0</v>
      </c>
      <c r="G47">
        <f>COUNTIFS('DM_OLAH_SM1&amp;2_CLSTK2_NONSKS'!$G$2:$G$16,"2.5",'DM_OLAH_SM1&amp;2_CLSTK2_NONSKS'!$R$2:$R$16,"HighRisk")</f>
        <v>0</v>
      </c>
      <c r="H47">
        <f>COUNTIFS('DM_OLAH_SM1&amp;2_CLSTK2_NONSKS'!$G$2:$G$16,"2.5",'DM_OLAH_SM1&amp;2_CLSTK2_NONSKS'!$R$2:$R$16,"VeryHighRisk")</f>
        <v>0</v>
      </c>
      <c r="I47">
        <f t="shared" si="19"/>
        <v>0</v>
      </c>
      <c r="K47" t="e">
        <f t="shared" si="20"/>
        <v>#DIV/0!</v>
      </c>
      <c r="L47" t="e">
        <f t="shared" si="17"/>
        <v>#DIV/0!</v>
      </c>
      <c r="M47" t="e">
        <f t="shared" si="18"/>
        <v>#DIV/0!</v>
      </c>
      <c r="N47" t="e">
        <f t="shared" si="18"/>
        <v>#DIV/0!</v>
      </c>
      <c r="P47">
        <v>0</v>
      </c>
      <c r="Q47">
        <v>0</v>
      </c>
      <c r="R47">
        <v>0</v>
      </c>
      <c r="S47">
        <v>0</v>
      </c>
    </row>
    <row r="48" spans="2:19" x14ac:dyDescent="0.25">
      <c r="C48" t="s">
        <v>555</v>
      </c>
      <c r="D48">
        <f>COUNTIF('DM_OLAH_SM1&amp;2_CLSTK2_NONSKS'!$G$2:$G$16,"2")</f>
        <v>0</v>
      </c>
      <c r="E48">
        <f>COUNTIFS('DM_OLAH_SM1&amp;2_CLSTK2_NONSKS'!$G$2:$G$16,"2",'DM_OLAH_SM1&amp;2_CLSTK2_NONSKS'!$R$2:$R$16,"LowRisk")</f>
        <v>0</v>
      </c>
      <c r="F48">
        <f>COUNTIFS('DM_OLAH_SM1&amp;2_CLSTK2_NONSKS'!$G$2:$G$16,"2",'DM_OLAH_SM1&amp;2_CLSTK2_NONSKS'!$R$2:$R$16,"MediumRisk")</f>
        <v>0</v>
      </c>
      <c r="G48">
        <f>COUNTIFS('DM_OLAH_SM1&amp;2_CLSTK2_NONSKS'!$G$2:$G$16,"2",'DM_OLAH_SM1&amp;2_CLSTK2_NONSKS'!$R$2:$R$16,"HighRisk")</f>
        <v>0</v>
      </c>
      <c r="H48">
        <f>COUNTIFS('DM_OLAH_SM1&amp;2_CLSTK2_NONSKS'!$G$2:$G$16,"2",'DM_OLAH_SM1&amp;2_CLSTK2_NONSKS'!$R$2:$R$16,"VeryHighRisk")</f>
        <v>0</v>
      </c>
      <c r="I48">
        <f t="shared" si="19"/>
        <v>0</v>
      </c>
      <c r="K48" t="e">
        <f t="shared" si="20"/>
        <v>#DIV/0!</v>
      </c>
      <c r="L48" t="e">
        <f t="shared" si="17"/>
        <v>#DIV/0!</v>
      </c>
      <c r="M48" t="e">
        <f t="shared" si="18"/>
        <v>#DIV/0!</v>
      </c>
      <c r="N48" t="e">
        <f t="shared" si="18"/>
        <v>#DIV/0!</v>
      </c>
      <c r="P48">
        <v>0</v>
      </c>
      <c r="Q48">
        <v>0</v>
      </c>
      <c r="R48">
        <v>0</v>
      </c>
      <c r="S48">
        <v>0</v>
      </c>
    </row>
    <row r="49" spans="2:19" x14ac:dyDescent="0.25">
      <c r="C49" t="s">
        <v>557</v>
      </c>
      <c r="D49">
        <f>COUNTIF('DM_OLAH_SM1&amp;2_CLSTK2_NONSKS'!$G$2:$G$16,"1")</f>
        <v>1</v>
      </c>
      <c r="E49">
        <f>COUNTIFS('DM_OLAH_SM1&amp;2_CLSTK2_NONSKS'!$G$2:$G$16,"1",'DM_OLAH_SM1&amp;2_CLSTK2_NONSKS'!$R$2:$R$16,"LowRisk")</f>
        <v>0</v>
      </c>
      <c r="F49">
        <f>COUNTIFS('DM_OLAH_SM1&amp;2_CLSTK2_NONSKS'!$G$2:$G$16,"1",'DM_OLAH_SM1&amp;2_CLSTK2_NONSKS'!$R$2:$R$16,"MediumRisk")</f>
        <v>1</v>
      </c>
      <c r="G49">
        <f>COUNTIFS('DM_OLAH_SM1&amp;2_CLSTK2_NONSKS'!$G$2:$G$16,"1",'DM_OLAH_SM1&amp;2_CLSTK2_NONSKS'!$R$2:$R$16,"HighRisk")</f>
        <v>0</v>
      </c>
      <c r="H49">
        <f>COUNTIFS('DM_OLAH_SM1&amp;2_CLSTK2_NONSKS'!$G$2:$G$16,"1",'DM_OLAH_SM1&amp;2_CLSTK2_NONSKS'!$R$2:$R$16,"VeryHighRisk")</f>
        <v>0</v>
      </c>
      <c r="I49">
        <f t="shared" si="19"/>
        <v>0</v>
      </c>
      <c r="K49" t="e">
        <f t="shared" si="20"/>
        <v>#NUM!</v>
      </c>
      <c r="L49">
        <f t="shared" si="17"/>
        <v>0</v>
      </c>
      <c r="M49" t="e">
        <f t="shared" si="18"/>
        <v>#NUM!</v>
      </c>
      <c r="N49" t="e">
        <f t="shared" si="18"/>
        <v>#NUM!</v>
      </c>
      <c r="P49">
        <v>0</v>
      </c>
      <c r="Q49">
        <v>0</v>
      </c>
      <c r="R49">
        <v>0</v>
      </c>
      <c r="S49">
        <v>0</v>
      </c>
    </row>
    <row r="50" spans="2:19" x14ac:dyDescent="0.25">
      <c r="C50" t="s">
        <v>567</v>
      </c>
      <c r="D50">
        <f>COUNTIF('DM_OLAH_SM1&amp;2_CLSTK2_NONSKS'!$G$2:$G$16,"0")</f>
        <v>0</v>
      </c>
      <c r="E50">
        <f>COUNTIFS('DM_OLAH_SM1&amp;2_CLSTK2_NONSKS'!$G$2:$G$16,"0",'DM_OLAH_SM1&amp;2_CLSTK2_NONSKS'!$R$2:$R$16,"LowRisk")</f>
        <v>0</v>
      </c>
      <c r="F50">
        <f>COUNTIFS('DM_OLAH_SM1&amp;2_CLSTK2_NONSKS'!$G$2:$G$16,"0",'DM_OLAH_SM1&amp;2_CLSTK2_NONSKS'!$R$2:$R$16,"MediumRisk")</f>
        <v>0</v>
      </c>
      <c r="G50">
        <f>COUNTIFS('DM_OLAH_SM1&amp;2_CLSTK2_NONSKS'!$G$2:$G$16,"0",'DM_OLAH_SM1&amp;2_CLSTK2_NONSKS'!$R$2:$R$16,"HighRisk")</f>
        <v>0</v>
      </c>
      <c r="H50">
        <f>COUNTIFS('DM_OLAH_SM1&amp;2_CLSTK2_NONSKS'!$G$2:$G$16,"0",'DM_OLAH_SM1&amp;2_CLSTK2_NONSKS'!$R$2:$R$16,"VeryHighRisk")</f>
        <v>0</v>
      </c>
      <c r="I50">
        <f t="shared" si="19"/>
        <v>0</v>
      </c>
      <c r="K50" t="e">
        <f t="shared" si="20"/>
        <v>#DIV/0!</v>
      </c>
      <c r="L50" t="e">
        <f t="shared" si="17"/>
        <v>#DIV/0!</v>
      </c>
      <c r="M50" t="e">
        <f t="shared" si="18"/>
        <v>#DIV/0!</v>
      </c>
      <c r="N50" t="e">
        <f t="shared" si="18"/>
        <v>#DIV/0!</v>
      </c>
      <c r="P50">
        <v>0</v>
      </c>
      <c r="Q50">
        <v>0</v>
      </c>
      <c r="R50">
        <v>0</v>
      </c>
      <c r="S50">
        <v>0</v>
      </c>
    </row>
    <row r="51" spans="2:19" x14ac:dyDescent="0.25">
      <c r="B51" t="s">
        <v>554</v>
      </c>
      <c r="J51">
        <f>($I$2-(((D52/$D$2)*I52)+((D53/$D$2)*I53)+((D54/$D$2)*I54)+((D55/$D$2)*I55)+((D56/$D$2)*I56)+((D57/$D$2)*I57)+((D58/$D$2)*I58)))</f>
        <v>0.56304247020319842</v>
      </c>
    </row>
    <row r="52" spans="2:19" x14ac:dyDescent="0.25">
      <c r="C52" t="s">
        <v>551</v>
      </c>
      <c r="D52">
        <f>COUNTIF('DM_OLAH_SM1&amp;2_CLSTK2_NONSKS'!$H$2:$H$16,"4")</f>
        <v>2</v>
      </c>
      <c r="E52">
        <f>COUNTIFS('DM_OLAH_SM1&amp;2_CLSTK2_NONSKS'!$H$2:$H$16,"4",'DM_OLAH_SM1&amp;2_CLSTK2_NONSKS'!$R$2:$R$16,"LowRisk")</f>
        <v>0</v>
      </c>
      <c r="F52">
        <f>COUNTIFS('DM_OLAH_SM1&amp;2_CLSTK2_NONSKS'!$H$2:$H$16,"4",'DM_OLAH_SM1&amp;2_CLSTK2_NONSKS'!$R$2:$R$16,"MediumRisk")</f>
        <v>2</v>
      </c>
      <c r="G52">
        <f>COUNTIFS('DM_OLAH_SM1&amp;2_CLSTK2_NONSKS'!$H$2:$H$16,"4",'DM_OLAH_SM1&amp;2_CLSTK2_NONSKS'!$R$2:$R$16,"HighRisk")</f>
        <v>0</v>
      </c>
      <c r="H52">
        <f>COUNTIFS('DM_OLAH_SM1&amp;2_CLSTK2_NONSKS'!$H$2:$H$16,"4",'DM_OLAH_SM1&amp;2_CLSTK2_NONSKS'!$R$2:$R$16,"VeryHighRisk")</f>
        <v>0</v>
      </c>
      <c r="I52">
        <f>SUM(P52:S52)</f>
        <v>0</v>
      </c>
      <c r="K52" t="e">
        <f>-(E52/$D52)*(LOG((E52/$D52),2))</f>
        <v>#NUM!</v>
      </c>
      <c r="L52">
        <f t="shared" ref="L52:L58" si="21">-(F52/$D52)*(LOG((F52/$D52),2))</f>
        <v>0</v>
      </c>
      <c r="M52" t="e">
        <f t="shared" ref="M52:N58" si="22">-(G52/$D52)*(LOG((G52/$D52),2))</f>
        <v>#NUM!</v>
      </c>
      <c r="N52" t="e">
        <f t="shared" si="22"/>
        <v>#NUM!</v>
      </c>
      <c r="P52">
        <v>0</v>
      </c>
      <c r="Q52">
        <v>0</v>
      </c>
      <c r="R52">
        <v>0</v>
      </c>
      <c r="S52">
        <v>0</v>
      </c>
    </row>
    <row r="53" spans="2:19" x14ac:dyDescent="0.25">
      <c r="C53" t="s">
        <v>553</v>
      </c>
      <c r="D53">
        <f>COUNTIF('DM_OLAH_SM1&amp;2_CLSTK2_NONSKS'!$H$2:$H$16,"3.5")</f>
        <v>1</v>
      </c>
      <c r="E53">
        <f>COUNTIFS('DM_OLAH_SM1&amp;2_CLSTK2_NONSKS'!$H$2:$H$16,"3.5",'DM_OLAH_SM1&amp;2_CLSTK2_NONSKS'!$R$2:$R$16,"LowRisk")</f>
        <v>0</v>
      </c>
      <c r="F53">
        <f>COUNTIFS('DM_OLAH_SM1&amp;2_CLSTK2_NONSKS'!$H$2:$H$16,"3.5",'DM_OLAH_SM1&amp;2_CLSTK2_NONSKS'!$R$2:$R$16,"MediumRisk")</f>
        <v>1</v>
      </c>
      <c r="G53">
        <f>COUNTIFS('DM_OLAH_SM1&amp;2_CLSTK2_NONSKS'!$H$2:$H$16,"3.5",'DM_OLAH_SM1&amp;2_CLSTK2_NONSKS'!$R$2:$R$16,"HighRisk")</f>
        <v>0</v>
      </c>
      <c r="H53">
        <f>COUNTIFS('DM_OLAH_SM1&amp;2_CLSTK2_NONSKS'!$H$2:$H$16,"3.5",'DM_OLAH_SM1&amp;2_CLSTK2_NONSKS'!$R$2:$R$16,"VeryHighRisk")</f>
        <v>0</v>
      </c>
      <c r="I53">
        <f t="shared" ref="I53:I58" si="23">SUM(P53:S53)</f>
        <v>0</v>
      </c>
      <c r="K53" t="e">
        <f t="shared" ref="K53:K58" si="24">-(E53/$D53)*(LOG((E53/$D53),2))</f>
        <v>#NUM!</v>
      </c>
      <c r="L53">
        <f t="shared" si="21"/>
        <v>0</v>
      </c>
      <c r="M53" t="e">
        <f t="shared" si="22"/>
        <v>#NUM!</v>
      </c>
      <c r="N53" t="e">
        <f t="shared" si="22"/>
        <v>#NUM!</v>
      </c>
      <c r="P53">
        <v>0</v>
      </c>
      <c r="Q53">
        <v>0</v>
      </c>
      <c r="R53">
        <v>0</v>
      </c>
      <c r="S53">
        <v>0</v>
      </c>
    </row>
    <row r="54" spans="2:19" x14ac:dyDescent="0.25">
      <c r="C54" t="s">
        <v>552</v>
      </c>
      <c r="D54">
        <f>COUNTIF('DM_OLAH_SM1&amp;2_CLSTK2_NONSKS'!$H$2:$H$16,"3")</f>
        <v>7</v>
      </c>
      <c r="E54">
        <f>COUNTIFS('DM_OLAH_SM1&amp;2_CLSTK2_NONSKS'!$H$2:$H$16,"3",'DM_OLAH_SM1&amp;2_CLSTK2_NONSKS'!$R$2:$R$16,"LowRisk")</f>
        <v>2</v>
      </c>
      <c r="F54">
        <f>COUNTIFS('DM_OLAH_SM1&amp;2_CLSTK2_NONSKS'!$H$2:$H$16,"3",'DM_OLAH_SM1&amp;2_CLSTK2_NONSKS'!$R$2:$R$16,"MediumRisk")</f>
        <v>1</v>
      </c>
      <c r="G54">
        <f>COUNTIFS('DM_OLAH_SM1&amp;2_CLSTK2_NONSKS'!$H$2:$H$16,"3",'DM_OLAH_SM1&amp;2_CLSTK2_NONSKS'!$R$2:$R$16,"HighRisk")</f>
        <v>3</v>
      </c>
      <c r="H54">
        <f>COUNTIFS('DM_OLAH_SM1&amp;2_CLSTK2_NONSKS'!$H$2:$H$16,"3",'DM_OLAH_SM1&amp;2_CLSTK2_NONSKS'!$R$2:$R$16,"VeryHighRisk")</f>
        <v>1</v>
      </c>
      <c r="I54">
        <f t="shared" si="23"/>
        <v>1.8423709931771088</v>
      </c>
      <c r="K54">
        <f t="shared" si="24"/>
        <v>0.51638712058788683</v>
      </c>
      <c r="L54">
        <f t="shared" si="21"/>
        <v>0.40105070315108637</v>
      </c>
      <c r="M54">
        <f t="shared" si="22"/>
        <v>0.52388246628704915</v>
      </c>
      <c r="N54">
        <f t="shared" si="22"/>
        <v>0.40105070315108637</v>
      </c>
      <c r="P54">
        <v>0.51638712058788683</v>
      </c>
      <c r="Q54">
        <v>0.40105070315108637</v>
      </c>
      <c r="R54">
        <v>0.52388246628704915</v>
      </c>
      <c r="S54">
        <v>0.40105070315108637</v>
      </c>
    </row>
    <row r="55" spans="2:19" x14ac:dyDescent="0.25">
      <c r="C55" t="s">
        <v>558</v>
      </c>
      <c r="D55">
        <f>COUNTIF('DM_OLAH_SM1&amp;2_CLSTK2_NONSKS'!$H$2:$H$16,"2.5")</f>
        <v>1</v>
      </c>
      <c r="E55">
        <f>COUNTIFS('DM_OLAH_SM1&amp;2_CLSTK2_NONSKS'!$H$2:$H$16,"2.5",'DM_OLAH_SM1&amp;2_CLSTK2_NONSKS'!$R$2:$R$16,"LowRisk")</f>
        <v>0</v>
      </c>
      <c r="F55">
        <f>COUNTIFS('DM_OLAH_SM1&amp;2_CLSTK2_NONSKS'!$H$2:$H$16,"2.5",'DM_OLAH_SM1&amp;2_CLSTK2_NONSKS'!$R$2:$R$16,"MediumRisk")</f>
        <v>1</v>
      </c>
      <c r="G55">
        <f>COUNTIFS('DM_OLAH_SM1&amp;2_CLSTK2_NONSKS'!$H$2:$H$16,"2.5",'DM_OLAH_SM1&amp;2_CLSTK2_NONSKS'!$R$2:$R$16,"HighRisk")</f>
        <v>0</v>
      </c>
      <c r="H55">
        <f>COUNTIFS('DM_OLAH_SM1&amp;2_CLSTK2_NONSKS'!$H$2:$H$16,"2.5",'DM_OLAH_SM1&amp;2_CLSTK2_NONSKS'!$R$2:$R$16,"VeryHighRisk")</f>
        <v>0</v>
      </c>
      <c r="I55">
        <f t="shared" si="23"/>
        <v>0</v>
      </c>
      <c r="K55" t="e">
        <f t="shared" si="24"/>
        <v>#NUM!</v>
      </c>
      <c r="L55">
        <f t="shared" si="21"/>
        <v>0</v>
      </c>
      <c r="M55" t="e">
        <f t="shared" si="22"/>
        <v>#NUM!</v>
      </c>
      <c r="N55" t="e">
        <f t="shared" si="22"/>
        <v>#NUM!</v>
      </c>
      <c r="P55">
        <v>0</v>
      </c>
      <c r="Q55">
        <v>0</v>
      </c>
      <c r="R55">
        <v>0</v>
      </c>
      <c r="S55">
        <v>0</v>
      </c>
    </row>
    <row r="56" spans="2:19" x14ac:dyDescent="0.25">
      <c r="C56" t="s">
        <v>555</v>
      </c>
      <c r="D56">
        <f>COUNTIF('DM_OLAH_SM1&amp;2_CLSTK2_NONSKS'!$H$2:$H$16,"2")</f>
        <v>4</v>
      </c>
      <c r="E56">
        <f>COUNTIFS('DM_OLAH_SM1&amp;2_CLSTK2_NONSKS'!$H$2:$H$16,"2",'DM_OLAH_SM1&amp;2_CLSTK2_NONSKS'!$R$2:$R$16,"LowRisk")</f>
        <v>0</v>
      </c>
      <c r="F56">
        <f>COUNTIFS('DM_OLAH_SM1&amp;2_CLSTK2_NONSKS'!$H$2:$H$16,"2",'DM_OLAH_SM1&amp;2_CLSTK2_NONSKS'!$R$2:$R$16,"MediumRisk")</f>
        <v>2</v>
      </c>
      <c r="G56">
        <f>COUNTIFS('DM_OLAH_SM1&amp;2_CLSTK2_NONSKS'!$H$2:$H$16,"2",'DM_OLAH_SM1&amp;2_CLSTK2_NONSKS'!$R$2:$R$16,"HighRisk")</f>
        <v>2</v>
      </c>
      <c r="H56">
        <f>COUNTIFS('DM_OLAH_SM1&amp;2_CLSTK2_NONSKS'!$H$2:$H$16,"2",'DM_OLAH_SM1&amp;2_CLSTK2_NONSKS'!$R$2:$R$16,"VeryHighRisk")</f>
        <v>0</v>
      </c>
      <c r="I56">
        <f t="shared" si="23"/>
        <v>1</v>
      </c>
      <c r="K56" t="e">
        <f t="shared" si="24"/>
        <v>#NUM!</v>
      </c>
      <c r="L56">
        <f t="shared" si="21"/>
        <v>0.5</v>
      </c>
      <c r="M56">
        <f t="shared" si="22"/>
        <v>0.5</v>
      </c>
      <c r="N56" t="e">
        <f t="shared" si="22"/>
        <v>#NUM!</v>
      </c>
      <c r="P56">
        <v>0</v>
      </c>
      <c r="Q56">
        <v>0.5</v>
      </c>
      <c r="R56">
        <v>0.5</v>
      </c>
      <c r="S56">
        <v>0</v>
      </c>
    </row>
    <row r="57" spans="2:19" x14ac:dyDescent="0.25">
      <c r="C57" t="s">
        <v>557</v>
      </c>
      <c r="D57">
        <f>COUNTIF('DM_OLAH_SM1&amp;2_CLSTK2_NONSKS'!$H$2:$H$16,"1")</f>
        <v>0</v>
      </c>
      <c r="E57">
        <f>COUNTIFS('DM_OLAH_SM1&amp;2_CLSTK2_NONSKS'!$H$2:$H$16,"1",'DM_OLAH_SM1&amp;2_CLSTK2_NONSKS'!$R$2:$R$16,"LowRisk")</f>
        <v>0</v>
      </c>
      <c r="F57">
        <f>COUNTIFS('DM_OLAH_SM1&amp;2_CLSTK2_NONSKS'!$H$2:$H$16,"1",'DM_OLAH_SM1&amp;2_CLSTK2_NONSKS'!$R$2:$R$16,"MediumRisk")</f>
        <v>0</v>
      </c>
      <c r="G57">
        <f>COUNTIFS('DM_OLAH_SM1&amp;2_CLSTK2_NONSKS'!$H$2:$H$16,"1",'DM_OLAH_SM1&amp;2_CLSTK2_NONSKS'!$R$2:$R$16,"HighRisk")</f>
        <v>0</v>
      </c>
      <c r="H57">
        <f>COUNTIFS('DM_OLAH_SM1&amp;2_CLSTK2_NONSKS'!$H$2:$H$16,"1",'DM_OLAH_SM1&amp;2_CLSTK2_NONSKS'!$R$2:$R$16,"VeryHighRisk")</f>
        <v>0</v>
      </c>
      <c r="I57">
        <f t="shared" si="23"/>
        <v>0</v>
      </c>
      <c r="K57" t="e">
        <f t="shared" si="24"/>
        <v>#DIV/0!</v>
      </c>
      <c r="L57" t="e">
        <f t="shared" si="21"/>
        <v>#DIV/0!</v>
      </c>
      <c r="M57" t="e">
        <f t="shared" si="22"/>
        <v>#DIV/0!</v>
      </c>
      <c r="N57" t="e">
        <f t="shared" si="22"/>
        <v>#DIV/0!</v>
      </c>
      <c r="P57">
        <v>0</v>
      </c>
      <c r="Q57">
        <v>0</v>
      </c>
      <c r="R57">
        <v>0</v>
      </c>
      <c r="S57">
        <v>0</v>
      </c>
    </row>
    <row r="58" spans="2:19" x14ac:dyDescent="0.25">
      <c r="C58" t="s">
        <v>567</v>
      </c>
      <c r="D58">
        <f>COUNTIF('DM_OLAH_SM1&amp;2_CLSTK2_NONSKS'!$H$2:$H$16,"0")</f>
        <v>0</v>
      </c>
      <c r="E58">
        <f>COUNTIFS('DM_OLAH_SM1&amp;2_CLSTK2_NONSKS'!$H$2:$H$16,"0",'DM_OLAH_SM1&amp;2_CLSTK2_NONSKS'!$R$2:$R$16,"LowRisk")</f>
        <v>0</v>
      </c>
      <c r="F58">
        <f>COUNTIFS('DM_OLAH_SM1&amp;2_CLSTK2_NONSKS'!$H$2:$H$16,"0",'DM_OLAH_SM1&amp;2_CLSTK2_NONSKS'!$R$2:$R$16,"MediumRisk")</f>
        <v>0</v>
      </c>
      <c r="G58">
        <f>COUNTIFS('DM_OLAH_SM1&amp;2_CLSTK2_NONSKS'!$H$2:$H$16,"0",'DM_OLAH_SM1&amp;2_CLSTK2_NONSKS'!$R$2:$R$16,"HighRisk")</f>
        <v>0</v>
      </c>
      <c r="H58">
        <f>COUNTIFS('DM_OLAH_SM1&amp;2_CLSTK2_NONSKS'!$H$2:$H$16,"0",'DM_OLAH_SM1&amp;2_CLSTK2_NONSKS'!$R$2:$R$16,"VeryHighRisk")</f>
        <v>0</v>
      </c>
      <c r="I58">
        <f t="shared" si="23"/>
        <v>0</v>
      </c>
      <c r="K58" t="e">
        <f t="shared" si="24"/>
        <v>#DIV/0!</v>
      </c>
      <c r="L58" t="e">
        <f t="shared" si="21"/>
        <v>#DIV/0!</v>
      </c>
      <c r="M58" t="e">
        <f t="shared" si="22"/>
        <v>#DIV/0!</v>
      </c>
      <c r="N58" t="e">
        <f t="shared" si="22"/>
        <v>#DIV/0!</v>
      </c>
      <c r="P58">
        <v>0</v>
      </c>
      <c r="Q58">
        <v>0</v>
      </c>
      <c r="R58">
        <v>0</v>
      </c>
      <c r="S58">
        <v>0</v>
      </c>
    </row>
    <row r="59" spans="2:19" x14ac:dyDescent="0.25">
      <c r="B59" t="s">
        <v>556</v>
      </c>
      <c r="J59">
        <f>($I$2-(((D60/$D$2)*I60)+((D61/$D$2)*I61)+((D62/$D$2)*I62)+((D63/$D$2)*I63)+((D64/$D$2)*I64)+((D65/$D$2)*I65)+((D66/$D$2)*I66)))</f>
        <v>0.73850476658648878</v>
      </c>
    </row>
    <row r="60" spans="2:19" x14ac:dyDescent="0.25">
      <c r="C60" t="s">
        <v>551</v>
      </c>
      <c r="D60">
        <f>COUNTIF('DM_OLAH_SM1&amp;2_CLSTK2_NONSKS'!$I$2:$I$16,"4")</f>
        <v>1</v>
      </c>
      <c r="E60">
        <f>COUNTIFS('DM_OLAH_SM1&amp;2_CLSTK2_NONSKS'!$I$2:$I$16,"4",'DM_OLAH_SM1&amp;2_CLSTK2_NONSKS'!$R$2:$R$16,"LowRisk")</f>
        <v>1</v>
      </c>
      <c r="F60">
        <f>COUNTIFS('DM_OLAH_SM1&amp;2_CLSTK2_NONSKS'!$I$2:$I$16,"4",'DM_OLAH_SM1&amp;2_CLSTK2_NONSKS'!$R$2:$R$16,"MediumRisk")</f>
        <v>0</v>
      </c>
      <c r="G60">
        <f>COUNTIFS('DM_OLAH_SM1&amp;2_CLSTK2_NONSKS'!$I$2:$I$16,"4",'DM_OLAH_SM1&amp;2_CLSTK2_NONSKS'!$R$2:$R$16,"HighRisk")</f>
        <v>0</v>
      </c>
      <c r="H60">
        <f>COUNTIFS('DM_OLAH_SM1&amp;2_CLSTK2_NONSKS'!$I$2:$I$16,"4",'DM_OLAH_SM1&amp;2_CLSTK2_NONSKS'!$R$2:$R$16,"VeryHighRisk")</f>
        <v>0</v>
      </c>
      <c r="I60">
        <f>SUM(P60:S60)</f>
        <v>0</v>
      </c>
      <c r="K60">
        <f>-(E60/$D60)*(LOG((E60/$D60),2))</f>
        <v>0</v>
      </c>
      <c r="L60" t="e">
        <f t="shared" ref="L60:L66" si="25">-(F60/$D60)*(LOG((F60/$D60),2))</f>
        <v>#NUM!</v>
      </c>
      <c r="M60" t="e">
        <f t="shared" ref="M60:N66" si="26">-(G60/$D60)*(LOG((G60/$D60),2))</f>
        <v>#NUM!</v>
      </c>
      <c r="N60" t="e">
        <f t="shared" si="26"/>
        <v>#NUM!</v>
      </c>
      <c r="P60">
        <v>0</v>
      </c>
      <c r="Q60">
        <v>0</v>
      </c>
      <c r="R60">
        <v>0</v>
      </c>
      <c r="S60">
        <v>0</v>
      </c>
    </row>
    <row r="61" spans="2:19" x14ac:dyDescent="0.25">
      <c r="C61" t="s">
        <v>553</v>
      </c>
      <c r="D61">
        <f>COUNTIF('DM_OLAH_SM1&amp;2_CLSTK2_NONSKS'!$I$2:$I$16,"3.5")</f>
        <v>1</v>
      </c>
      <c r="E61">
        <f>COUNTIFS('DM_OLAH_SM1&amp;2_CLSTK2_NONSKS'!$I$2:$I$16,"3.5",'DM_OLAH_SM1&amp;2_CLSTK2_NONSKS'!$R$2:$R$16,"LowRisk")</f>
        <v>1</v>
      </c>
      <c r="F61">
        <f>COUNTIFS('DM_OLAH_SM1&amp;2_CLSTK2_NONSKS'!$I$2:$I$16,"3.5",'DM_OLAH_SM1&amp;2_CLSTK2_NONSKS'!$R$2:$R$16,"MediumRisk")</f>
        <v>0</v>
      </c>
      <c r="G61">
        <f>COUNTIFS('DM_OLAH_SM1&amp;2_CLSTK2_NONSKS'!$I$2:$I$16,"3.5",'DM_OLAH_SM1&amp;2_CLSTK2_NONSKS'!$R$2:$R$16,"HighRisk")</f>
        <v>0</v>
      </c>
      <c r="H61">
        <f>COUNTIFS('DM_OLAH_SM1&amp;2_CLSTK2_NONSKS'!$I$2:$I$16,"3.5",'DM_OLAH_SM1&amp;2_CLSTK2_NONSKS'!$R$2:$R$16,"VeryHighRisk")</f>
        <v>0</v>
      </c>
      <c r="I61">
        <f t="shared" ref="I61:I66" si="27">SUM(P61:S61)</f>
        <v>0</v>
      </c>
      <c r="K61">
        <f t="shared" ref="K61:K66" si="28">-(E61/$D61)*(LOG((E61/$D61),2))</f>
        <v>0</v>
      </c>
      <c r="L61" t="e">
        <f t="shared" si="25"/>
        <v>#NUM!</v>
      </c>
      <c r="M61" t="e">
        <f t="shared" si="26"/>
        <v>#NUM!</v>
      </c>
      <c r="N61" t="e">
        <f t="shared" si="26"/>
        <v>#NUM!</v>
      </c>
      <c r="P61">
        <v>0</v>
      </c>
      <c r="Q61">
        <v>0</v>
      </c>
      <c r="R61">
        <v>0</v>
      </c>
      <c r="S61">
        <v>0</v>
      </c>
    </row>
    <row r="62" spans="2:19" x14ac:dyDescent="0.25">
      <c r="C62" t="s">
        <v>552</v>
      </c>
      <c r="D62">
        <f>COUNTIF('DM_OLAH_SM1&amp;2_CLSTK2_NONSKS'!$I$2:$I$16,"3")</f>
        <v>3</v>
      </c>
      <c r="E62">
        <f>COUNTIFS('DM_OLAH_SM1&amp;2_CLSTK2_NONSKS'!$I$2:$I$16,"3",'DM_OLAH_SM1&amp;2_CLSTK2_NONSKS'!$R$2:$R$16,"LowRisk")</f>
        <v>0</v>
      </c>
      <c r="F62">
        <f>COUNTIFS('DM_OLAH_SM1&amp;2_CLSTK2_NONSKS'!$I$2:$I$16,"3",'DM_OLAH_SM1&amp;2_CLSTK2_NONSKS'!$R$2:$R$16,"MediumRisk")</f>
        <v>1</v>
      </c>
      <c r="G62">
        <f>COUNTIFS('DM_OLAH_SM1&amp;2_CLSTK2_NONSKS'!$I$2:$I$16,"3",'DM_OLAH_SM1&amp;2_CLSTK2_NONSKS'!$R$2:$R$16,"HighRisk")</f>
        <v>1</v>
      </c>
      <c r="H62">
        <f>COUNTIFS('DM_OLAH_SM1&amp;2_CLSTK2_NONSKS'!$I$2:$I$16,"3",'DM_OLAH_SM1&amp;2_CLSTK2_NONSKS'!$R$2:$R$16,"VeryHighRisk")</f>
        <v>1</v>
      </c>
      <c r="I62">
        <f t="shared" si="27"/>
        <v>1.5849625007211561</v>
      </c>
      <c r="K62" t="e">
        <f t="shared" si="28"/>
        <v>#NUM!</v>
      </c>
      <c r="L62">
        <f t="shared" si="25"/>
        <v>0.52832083357371873</v>
      </c>
      <c r="M62">
        <f t="shared" si="26"/>
        <v>0.52832083357371873</v>
      </c>
      <c r="N62">
        <f t="shared" si="26"/>
        <v>0.52832083357371873</v>
      </c>
      <c r="P62">
        <v>0</v>
      </c>
      <c r="Q62">
        <v>0.52832083357371873</v>
      </c>
      <c r="R62">
        <v>0.52832083357371873</v>
      </c>
      <c r="S62">
        <v>0.52832083357371873</v>
      </c>
    </row>
    <row r="63" spans="2:19" x14ac:dyDescent="0.25">
      <c r="C63" t="s">
        <v>558</v>
      </c>
      <c r="D63">
        <f>COUNTIF('DM_OLAH_SM1&amp;2_CLSTK2_NONSKS'!$I$2:$I$16,"2.5")</f>
        <v>4</v>
      </c>
      <c r="E63">
        <f>COUNTIFS('DM_OLAH_SM1&amp;2_CLSTK2_NONSKS'!$I$2:$I$16,"2.5",'DM_OLAH_SM1&amp;2_CLSTK2_NONSKS'!$R$2:$R$16,"LowRisk")</f>
        <v>0</v>
      </c>
      <c r="F63">
        <f>COUNTIFS('DM_OLAH_SM1&amp;2_CLSTK2_NONSKS'!$I$2:$I$16,"2.5",'DM_OLAH_SM1&amp;2_CLSTK2_NONSKS'!$R$2:$R$16,"MediumRisk")</f>
        <v>2</v>
      </c>
      <c r="G63">
        <f>COUNTIFS('DM_OLAH_SM1&amp;2_CLSTK2_NONSKS'!$I$2:$I$16,"2.5",'DM_OLAH_SM1&amp;2_CLSTK2_NONSKS'!$R$2:$R$16,"HighRisk")</f>
        <v>2</v>
      </c>
      <c r="H63">
        <f>COUNTIFS('DM_OLAH_SM1&amp;2_CLSTK2_NONSKS'!$I$2:$I$16,"2.5",'DM_OLAH_SM1&amp;2_CLSTK2_NONSKS'!$R$2:$R$16,"VeryHighRisk")</f>
        <v>0</v>
      </c>
      <c r="I63">
        <f t="shared" si="27"/>
        <v>1</v>
      </c>
      <c r="K63" t="e">
        <f t="shared" si="28"/>
        <v>#NUM!</v>
      </c>
      <c r="L63">
        <f t="shared" si="25"/>
        <v>0.5</v>
      </c>
      <c r="M63">
        <f t="shared" si="26"/>
        <v>0.5</v>
      </c>
      <c r="N63" t="e">
        <f t="shared" si="26"/>
        <v>#NUM!</v>
      </c>
      <c r="P63">
        <v>0</v>
      </c>
      <c r="Q63">
        <v>0.5</v>
      </c>
      <c r="R63">
        <v>0.5</v>
      </c>
      <c r="S63">
        <v>0</v>
      </c>
    </row>
    <row r="64" spans="2:19" x14ac:dyDescent="0.25">
      <c r="C64" t="s">
        <v>555</v>
      </c>
      <c r="D64">
        <f>COUNTIF('DM_OLAH_SM1&amp;2_CLSTK2_NONSKS'!$I$2:$I$16,"2")</f>
        <v>6</v>
      </c>
      <c r="E64">
        <f>COUNTIFS('DM_OLAH_SM1&amp;2_CLSTK2_NONSKS'!$I$2:$I$16,"2",'DM_OLAH_SM1&amp;2_CLSTK2_NONSKS'!$R$2:$R$16,"LowRisk")</f>
        <v>0</v>
      </c>
      <c r="F64">
        <f>COUNTIFS('DM_OLAH_SM1&amp;2_CLSTK2_NONSKS'!$I$2:$I$16,"2",'DM_OLAH_SM1&amp;2_CLSTK2_NONSKS'!$R$2:$R$16,"MediumRisk")</f>
        <v>4</v>
      </c>
      <c r="G64">
        <f>COUNTIFS('DM_OLAH_SM1&amp;2_CLSTK2_NONSKS'!$I$2:$I$16,"2",'DM_OLAH_SM1&amp;2_CLSTK2_NONSKS'!$R$2:$R$16,"HighRisk")</f>
        <v>2</v>
      </c>
      <c r="H64">
        <f>COUNTIFS('DM_OLAH_SM1&amp;2_CLSTK2_NONSKS'!$I$2:$I$16,"2",'DM_OLAH_SM1&amp;2_CLSTK2_NONSKS'!$R$2:$R$16,"VeryHighRisk")</f>
        <v>0</v>
      </c>
      <c r="I64">
        <f t="shared" si="27"/>
        <v>0.91829583405448956</v>
      </c>
      <c r="K64" t="e">
        <f t="shared" si="28"/>
        <v>#NUM!</v>
      </c>
      <c r="L64">
        <f t="shared" si="25"/>
        <v>0.38997500048077083</v>
      </c>
      <c r="M64">
        <f t="shared" si="26"/>
        <v>0.52832083357371873</v>
      </c>
      <c r="N64" t="e">
        <f t="shared" si="26"/>
        <v>#NUM!</v>
      </c>
      <c r="P64">
        <v>0</v>
      </c>
      <c r="Q64">
        <v>0.38997500048077083</v>
      </c>
      <c r="R64">
        <v>0.52832083357371873</v>
      </c>
      <c r="S64">
        <v>0</v>
      </c>
    </row>
    <row r="65" spans="2:22" x14ac:dyDescent="0.25">
      <c r="C65" t="s">
        <v>557</v>
      </c>
      <c r="D65">
        <f>COUNTIF('DM_OLAH_SM1&amp;2_CLSTK2_NONSKS'!$I$2:$I$16,"1")</f>
        <v>0</v>
      </c>
      <c r="E65">
        <f>COUNTIFS('DM_OLAH_SM1&amp;2_CLSTK2_NONSKS'!$I$2:$I$16,"1",'DM_OLAH_SM1&amp;2_CLSTK2_NONSKS'!$R$2:$R$16,"LowRisk")</f>
        <v>0</v>
      </c>
      <c r="F65">
        <f>COUNTIFS('DM_OLAH_SM1&amp;2_CLSTK2_NONSKS'!$I$2:$I$16,"1",'DM_OLAH_SM1&amp;2_CLSTK2_NONSKS'!$R$2:$R$16,"MediumRisk")</f>
        <v>0</v>
      </c>
      <c r="G65">
        <f>COUNTIFS('DM_OLAH_SM1&amp;2_CLSTK2_NONSKS'!$I$2:$I$16,"1",'DM_OLAH_SM1&amp;2_CLSTK2_NONSKS'!$R$2:$R$16,"HighRisk")</f>
        <v>0</v>
      </c>
      <c r="H65">
        <f>COUNTIFS('DM_OLAH_SM1&amp;2_CLSTK2_NONSKS'!$I$2:$I$16,"1",'DM_OLAH_SM1&amp;2_CLSTK2_NONSKS'!$R$2:$R$16,"VeryHighRisk")</f>
        <v>0</v>
      </c>
      <c r="I65">
        <f t="shared" si="27"/>
        <v>0</v>
      </c>
      <c r="K65" t="e">
        <f t="shared" si="28"/>
        <v>#DIV/0!</v>
      </c>
      <c r="L65" t="e">
        <f t="shared" si="25"/>
        <v>#DIV/0!</v>
      </c>
      <c r="M65" t="e">
        <f t="shared" si="26"/>
        <v>#DIV/0!</v>
      </c>
      <c r="N65" t="e">
        <f t="shared" si="26"/>
        <v>#DIV/0!</v>
      </c>
      <c r="P65">
        <v>0</v>
      </c>
      <c r="Q65">
        <v>0</v>
      </c>
      <c r="R65">
        <v>0</v>
      </c>
      <c r="S65">
        <v>0</v>
      </c>
    </row>
    <row r="66" spans="2:22" x14ac:dyDescent="0.25">
      <c r="C66" t="s">
        <v>567</v>
      </c>
      <c r="D66">
        <f>COUNTIF('DM_OLAH_SM1&amp;2_CLSTK2_NONSKS'!$I$2:$I$16,"0")</f>
        <v>0</v>
      </c>
      <c r="E66">
        <f>COUNTIFS('DM_OLAH_SM1&amp;2_CLSTK2_NONSKS'!$I$2:$I$16,"0",'DM_OLAH_SM1&amp;2_CLSTK2_NONSKS'!$R$2:$R$16,"LowRisk")</f>
        <v>0</v>
      </c>
      <c r="F66">
        <f>COUNTIFS('DM_OLAH_SM1&amp;2_CLSTK2_NONSKS'!$I$2:$I$16,"0",'DM_OLAH_SM1&amp;2_CLSTK2_NONSKS'!$R$2:$R$16,"MediumRisk")</f>
        <v>0</v>
      </c>
      <c r="G66">
        <f>COUNTIFS('DM_OLAH_SM1&amp;2_CLSTK2_NONSKS'!$I$2:$I$16,"0",'DM_OLAH_SM1&amp;2_CLSTK2_NONSKS'!$R$2:$R$16,"HighRisk")</f>
        <v>0</v>
      </c>
      <c r="H66">
        <f>COUNTIFS('DM_OLAH_SM1&amp;2_CLSTK2_NONSKS'!$I$2:$I$16,"0",'DM_OLAH_SM1&amp;2_CLSTK2_NONSKS'!$R$2:$R$16,"VeryHighRisk")</f>
        <v>0</v>
      </c>
      <c r="I66">
        <f t="shared" si="27"/>
        <v>0</v>
      </c>
      <c r="K66" t="e">
        <f t="shared" si="28"/>
        <v>#DIV/0!</v>
      </c>
      <c r="L66" t="e">
        <f t="shared" si="25"/>
        <v>#DIV/0!</v>
      </c>
      <c r="M66" t="e">
        <f t="shared" si="26"/>
        <v>#DIV/0!</v>
      </c>
      <c r="N66" t="e">
        <f t="shared" si="26"/>
        <v>#DIV/0!</v>
      </c>
      <c r="P66">
        <v>0</v>
      </c>
      <c r="Q66">
        <v>0</v>
      </c>
      <c r="R66">
        <v>0</v>
      </c>
      <c r="S66">
        <v>0</v>
      </c>
      <c r="V66" t="s">
        <v>567</v>
      </c>
    </row>
    <row r="67" spans="2:22" x14ac:dyDescent="0.25">
      <c r="B67" t="s">
        <v>569</v>
      </c>
      <c r="J67">
        <f>($I$2-(((D68/$D$2)*I68)+((D69/$D$2)*I69)+((D70/$D$2)*I70)+((D71/$D$2)*I71)+((D72/$D$2)*I72)+((D73/$D$2)*I73)+((D74/$D$2)*I74)))</f>
        <v>0.70582310020828465</v>
      </c>
    </row>
    <row r="68" spans="2:22" x14ac:dyDescent="0.25">
      <c r="C68" t="s">
        <v>551</v>
      </c>
      <c r="D68">
        <f>COUNTIF('DM_OLAH_SM1&amp;2_CLSTK2_NONSKS'!$J$2:$J$16,"4")</f>
        <v>0</v>
      </c>
      <c r="E68">
        <f>COUNTIFS('DM_OLAH_SM1&amp;2_CLSTK2_NONSKS'!$J$2:$J$16,"4",'DM_OLAH_SM1&amp;2_CLSTK2_NONSKS'!$R$2:$R$16,"LowRisk")</f>
        <v>0</v>
      </c>
      <c r="F68">
        <f>COUNTIFS('DM_OLAH_SM1&amp;2_CLSTK2_NONSKS'!$J$2:$J$16,"4",'DM_OLAH_SM1&amp;2_CLSTK2_NONSKS'!$R$2:$R$16,"MediumRisk")</f>
        <v>0</v>
      </c>
      <c r="G68">
        <f>COUNTIFS('DM_OLAH_SM1&amp;2_CLSTK2_NONSKS'!$J$2:$J$16,"4",'DM_OLAH_SM1&amp;2_CLSTK2_NONSKS'!$R$2:$R$16,"HighRisk")</f>
        <v>0</v>
      </c>
      <c r="H68">
        <f>COUNTIFS('DM_OLAH_SM1&amp;2_CLSTK2_NONSKS'!$J$2:$J$16,"4",'DM_OLAH_SM1&amp;2_CLSTK2_NONSKS'!$R$2:$R$16,"VeryHighRisk")</f>
        <v>0</v>
      </c>
      <c r="I68">
        <f>SUM(P68:S68)</f>
        <v>0</v>
      </c>
      <c r="K68" t="e">
        <f>-(E68/$D68)*(LOG((E68/$D68),2))</f>
        <v>#DIV/0!</v>
      </c>
      <c r="L68" t="e">
        <f t="shared" ref="L68:L74" si="29">-(F68/$D68)*(LOG((F68/$D68),2))</f>
        <v>#DIV/0!</v>
      </c>
      <c r="M68" t="e">
        <f t="shared" ref="M68:N74" si="30">-(G68/$D68)*(LOG((G68/$D68),2))</f>
        <v>#DIV/0!</v>
      </c>
      <c r="N68" t="e">
        <f t="shared" si="30"/>
        <v>#DIV/0!</v>
      </c>
      <c r="P68">
        <v>0</v>
      </c>
      <c r="Q68">
        <v>0</v>
      </c>
      <c r="R68">
        <v>0</v>
      </c>
      <c r="S68">
        <v>0</v>
      </c>
    </row>
    <row r="69" spans="2:22" x14ac:dyDescent="0.25">
      <c r="C69" t="s">
        <v>553</v>
      </c>
      <c r="D69">
        <f>COUNTIF('DM_OLAH_SM1&amp;2_CLSTK2_NONSKS'!$J$2:$J$16,"3.5")</f>
        <v>1</v>
      </c>
      <c r="E69">
        <f>COUNTIFS('DM_OLAH_SM1&amp;2_CLSTK2_NONSKS'!$J$2:$J$16,"3.5",'DM_OLAH_SM1&amp;2_CLSTK2_NONSKS'!$R$2:$R$16,"LowRisk")</f>
        <v>1</v>
      </c>
      <c r="F69">
        <f>COUNTIFS('DM_OLAH_SM1&amp;2_CLSTK2_NONSKS'!$J$2:$J$16,"3.5",'DM_OLAH_SM1&amp;2_CLSTK2_NONSKS'!$R$2:$R$16,"MediumRisk")</f>
        <v>0</v>
      </c>
      <c r="G69">
        <f>COUNTIFS('DM_OLAH_SM1&amp;2_CLSTK2_NONSKS'!$J$2:$J$16,"3.5",'DM_OLAH_SM1&amp;2_CLSTK2_NONSKS'!$R$2:$R$16,"HighRisk")</f>
        <v>0</v>
      </c>
      <c r="H69">
        <f>COUNTIFS('DM_OLAH_SM1&amp;2_CLSTK2_NONSKS'!$J$2:$J$16,"3.5",'DM_OLAH_SM1&amp;2_CLSTK2_NONSKS'!$R$2:$R$16,"VeryHighRisk")</f>
        <v>0</v>
      </c>
      <c r="I69">
        <f t="shared" ref="I69:I74" si="31">SUM(P69:S69)</f>
        <v>0</v>
      </c>
      <c r="K69">
        <f t="shared" ref="K69:K74" si="32">-(E69/$D69)*(LOG((E69/$D69),2))</f>
        <v>0</v>
      </c>
      <c r="L69" t="e">
        <f t="shared" si="29"/>
        <v>#NUM!</v>
      </c>
      <c r="M69" t="e">
        <f t="shared" si="30"/>
        <v>#NUM!</v>
      </c>
      <c r="N69" t="e">
        <f t="shared" si="30"/>
        <v>#NUM!</v>
      </c>
      <c r="P69">
        <v>0</v>
      </c>
      <c r="Q69">
        <v>0</v>
      </c>
      <c r="R69">
        <v>0</v>
      </c>
      <c r="S69">
        <v>0</v>
      </c>
    </row>
    <row r="70" spans="2:22" x14ac:dyDescent="0.25">
      <c r="C70" t="s">
        <v>552</v>
      </c>
      <c r="D70">
        <f>COUNTIF('DM_OLAH_SM1&amp;2_CLSTK2_NONSKS'!$J$2:$J$16,"3")</f>
        <v>2</v>
      </c>
      <c r="E70">
        <f>COUNTIFS('DM_OLAH_SM1&amp;2_CLSTK2_NONSKS'!$J$2:$J$16,"3",'DM_OLAH_SM1&amp;2_CLSTK2_NONSKS'!$R$2:$R$16,"LowRisk")</f>
        <v>0</v>
      </c>
      <c r="F70">
        <f>COUNTIFS('DM_OLAH_SM1&amp;2_CLSTK2_NONSKS'!$J$2:$J$16,"3",'DM_OLAH_SM1&amp;2_CLSTK2_NONSKS'!$R$2:$R$16,"MediumRisk")</f>
        <v>2</v>
      </c>
      <c r="G70">
        <f>COUNTIFS('DM_OLAH_SM1&amp;2_CLSTK2_NONSKS'!$J$2:$J$16,"3",'DM_OLAH_SM1&amp;2_CLSTK2_NONSKS'!$R$2:$R$16,"HighRisk")</f>
        <v>0</v>
      </c>
      <c r="H70">
        <f>COUNTIFS('DM_OLAH_SM1&amp;2_CLSTK2_NONSKS'!$J$2:$J$16,"3",'DM_OLAH_SM1&amp;2_CLSTK2_NONSKS'!$R$2:$R$16,"VeryHighRisk")</f>
        <v>0</v>
      </c>
      <c r="I70">
        <f t="shared" si="31"/>
        <v>0</v>
      </c>
      <c r="K70" t="e">
        <f t="shared" si="32"/>
        <v>#NUM!</v>
      </c>
      <c r="L70">
        <f t="shared" si="29"/>
        <v>0</v>
      </c>
      <c r="M70" t="e">
        <f t="shared" si="30"/>
        <v>#NUM!</v>
      </c>
      <c r="N70" t="e">
        <f t="shared" si="30"/>
        <v>#NUM!</v>
      </c>
      <c r="P70">
        <v>0</v>
      </c>
      <c r="Q70">
        <v>0</v>
      </c>
      <c r="R70">
        <v>0</v>
      </c>
      <c r="S70">
        <v>0</v>
      </c>
    </row>
    <row r="71" spans="2:22" x14ac:dyDescent="0.25">
      <c r="C71" t="s">
        <v>558</v>
      </c>
      <c r="D71">
        <f>COUNTIF('DM_OLAH_SM1&amp;2_CLSTK2_NONSKS'!$J$2:$J$16,"2.5")</f>
        <v>2</v>
      </c>
      <c r="E71">
        <f>COUNTIFS('DM_OLAH_SM1&amp;2_CLSTK2_NONSKS'!$J$2:$J$16,"2.5",'DM_OLAH_SM1&amp;2_CLSTK2_NONSKS'!$R$2:$R$16,"LowRisk")</f>
        <v>1</v>
      </c>
      <c r="F71">
        <f>COUNTIFS('DM_OLAH_SM1&amp;2_CLSTK2_NONSKS'!$J$2:$J$16,"2.5",'DM_OLAH_SM1&amp;2_CLSTK2_NONSKS'!$R$2:$R$16,"MediumRisk")</f>
        <v>0</v>
      </c>
      <c r="G71">
        <f>COUNTIFS('DM_OLAH_SM1&amp;2_CLSTK2_NONSKS'!$J$2:$J$16,"2.5",'DM_OLAH_SM1&amp;2_CLSTK2_NONSKS'!$R$2:$R$16,"HighRisk")</f>
        <v>1</v>
      </c>
      <c r="H71">
        <f>COUNTIFS('DM_OLAH_SM1&amp;2_CLSTK2_NONSKS'!$J$2:$J$16,"2.5",'DM_OLAH_SM1&amp;2_CLSTK2_NONSKS'!$R$2:$R$16,"VeryHighRisk")</f>
        <v>0</v>
      </c>
      <c r="I71">
        <f t="shared" si="31"/>
        <v>1</v>
      </c>
      <c r="K71">
        <f t="shared" si="32"/>
        <v>0.5</v>
      </c>
      <c r="L71" t="e">
        <f t="shared" si="29"/>
        <v>#NUM!</v>
      </c>
      <c r="M71">
        <f t="shared" si="30"/>
        <v>0.5</v>
      </c>
      <c r="N71" t="e">
        <f t="shared" si="30"/>
        <v>#NUM!</v>
      </c>
      <c r="P71">
        <v>0.5</v>
      </c>
      <c r="Q71">
        <v>0</v>
      </c>
      <c r="R71">
        <v>0.5</v>
      </c>
      <c r="S71">
        <v>0</v>
      </c>
    </row>
    <row r="72" spans="2:22" x14ac:dyDescent="0.25">
      <c r="C72" t="s">
        <v>555</v>
      </c>
      <c r="D72">
        <f>COUNTIF('DM_OLAH_SM1&amp;2_CLSTK2_NONSKS'!$J$2:$J$16,"2")</f>
        <v>6</v>
      </c>
      <c r="E72">
        <f>COUNTIFS('DM_OLAH_SM1&amp;2_CLSTK2_NONSKS'!$J$2:$J$16,"2",'DM_OLAH_SM1&amp;2_CLSTK2_NONSKS'!$R$2:$R$16,"LowRisk")</f>
        <v>0</v>
      </c>
      <c r="F72">
        <f>COUNTIFS('DM_OLAH_SM1&amp;2_CLSTK2_NONSKS'!$J$2:$J$16,"2",'DM_OLAH_SM1&amp;2_CLSTK2_NONSKS'!$R$2:$R$16,"MediumRisk")</f>
        <v>3</v>
      </c>
      <c r="G72">
        <f>COUNTIFS('DM_OLAH_SM1&amp;2_CLSTK2_NONSKS'!$J$2:$J$16,"2",'DM_OLAH_SM1&amp;2_CLSTK2_NONSKS'!$R$2:$R$16,"HighRisk")</f>
        <v>2</v>
      </c>
      <c r="H72">
        <f>COUNTIFS('DM_OLAH_SM1&amp;2_CLSTK2_NONSKS'!$J$2:$J$16,"2",'DM_OLAH_SM1&amp;2_CLSTK2_NONSKS'!$R$2:$R$16,"VeryHighRisk")</f>
        <v>1</v>
      </c>
      <c r="I72">
        <f t="shared" si="31"/>
        <v>1.4591479170272448</v>
      </c>
      <c r="K72" t="e">
        <f t="shared" si="32"/>
        <v>#NUM!</v>
      </c>
      <c r="L72">
        <f t="shared" si="29"/>
        <v>0.5</v>
      </c>
      <c r="M72">
        <f t="shared" si="30"/>
        <v>0.52832083357371873</v>
      </c>
      <c r="N72">
        <f t="shared" si="30"/>
        <v>0.43082708345352599</v>
      </c>
      <c r="P72">
        <v>0</v>
      </c>
      <c r="Q72">
        <v>0.5</v>
      </c>
      <c r="R72">
        <v>0.52832083357371873</v>
      </c>
      <c r="S72">
        <v>0.43082708345352599</v>
      </c>
    </row>
    <row r="73" spans="2:22" x14ac:dyDescent="0.25">
      <c r="C73" t="s">
        <v>557</v>
      </c>
      <c r="D73">
        <f>COUNTIF('DM_OLAH_SM1&amp;2_CLSTK2_NONSKS'!$J$2:$J$16,"1")</f>
        <v>4</v>
      </c>
      <c r="E73">
        <f>COUNTIFS('DM_OLAH_SM1&amp;2_CLSTK2_NONSKS'!$J$2:$J$16,"1",'DM_OLAH_SM1&amp;2_CLSTK2_NONSKS'!$R$2:$R$16,"LowRisk")</f>
        <v>0</v>
      </c>
      <c r="F73">
        <f>COUNTIFS('DM_OLAH_SM1&amp;2_CLSTK2_NONSKS'!$J$2:$J$16,"1",'DM_OLAH_SM1&amp;2_CLSTK2_NONSKS'!$R$2:$R$16,"MediumRisk")</f>
        <v>2</v>
      </c>
      <c r="G73">
        <f>COUNTIFS('DM_OLAH_SM1&amp;2_CLSTK2_NONSKS'!$J$2:$J$16,"1",'DM_OLAH_SM1&amp;2_CLSTK2_NONSKS'!$R$2:$R$16,"HighRisk")</f>
        <v>2</v>
      </c>
      <c r="H73">
        <f>COUNTIFS('DM_OLAH_SM1&amp;2_CLSTK2_NONSKS'!$J$2:$J$16,"1",'DM_OLAH_SM1&amp;2_CLSTK2_NONSKS'!$R$2:$R$16,"VeryHighRisk")</f>
        <v>0</v>
      </c>
      <c r="I73">
        <f t="shared" si="31"/>
        <v>1</v>
      </c>
      <c r="K73" t="e">
        <f t="shared" si="32"/>
        <v>#NUM!</v>
      </c>
      <c r="L73">
        <f t="shared" si="29"/>
        <v>0.5</v>
      </c>
      <c r="M73">
        <f t="shared" si="30"/>
        <v>0.5</v>
      </c>
      <c r="N73" t="e">
        <f t="shared" si="30"/>
        <v>#NUM!</v>
      </c>
      <c r="P73">
        <v>0</v>
      </c>
      <c r="Q73">
        <v>0.5</v>
      </c>
      <c r="R73">
        <v>0.5</v>
      </c>
      <c r="S73">
        <v>0</v>
      </c>
    </row>
    <row r="74" spans="2:22" x14ac:dyDescent="0.25">
      <c r="C74" t="s">
        <v>567</v>
      </c>
      <c r="D74">
        <f>COUNTIF('DM_OLAH_SM1&amp;2_CLSTK2_NONSKS'!$J$2:$J$16,"0")</f>
        <v>0</v>
      </c>
      <c r="E74">
        <f>COUNTIFS('DM_OLAH_SM1&amp;2_CLSTK2_NONSKS'!$J$2:$J$16,"0",'DM_OLAH_SM1&amp;2_CLSTK2_NONSKS'!$R$2:$R$16,"LowRisk")</f>
        <v>0</v>
      </c>
      <c r="F74">
        <f>COUNTIFS('DM_OLAH_SM1&amp;2_CLSTK2_NONSKS'!$J$2:$J$16,"0",'DM_OLAH_SM1&amp;2_CLSTK2_NONSKS'!$R$2:$R$16,"MediumRisk")</f>
        <v>0</v>
      </c>
      <c r="G74">
        <f>COUNTIFS('DM_OLAH_SM1&amp;2_CLSTK2_NONSKS'!$J$2:$J$16,"0",'DM_OLAH_SM1&amp;2_CLSTK2_NONSKS'!$R$2:$R$16,"HighRisk")</f>
        <v>0</v>
      </c>
      <c r="H74">
        <f>COUNTIFS('DM_OLAH_SM1&amp;2_CLSTK2_NONSKS'!$J$2:$J$16,"0",'DM_OLAH_SM1&amp;2_CLSTK2_NONSKS'!$R$2:$R$16,"VeryHighRisk")</f>
        <v>0</v>
      </c>
      <c r="I74">
        <f t="shared" si="31"/>
        <v>0</v>
      </c>
      <c r="K74" t="e">
        <f t="shared" si="32"/>
        <v>#DIV/0!</v>
      </c>
      <c r="L74" t="e">
        <f t="shared" si="29"/>
        <v>#DIV/0!</v>
      </c>
      <c r="M74" t="e">
        <f t="shared" si="30"/>
        <v>#DIV/0!</v>
      </c>
      <c r="N74" t="e">
        <f t="shared" si="30"/>
        <v>#DIV/0!</v>
      </c>
      <c r="P74">
        <v>0</v>
      </c>
      <c r="Q74">
        <v>0</v>
      </c>
      <c r="R74">
        <v>0</v>
      </c>
      <c r="S74">
        <v>0</v>
      </c>
    </row>
    <row r="75" spans="2:22" x14ac:dyDescent="0.25">
      <c r="B75" t="s">
        <v>573</v>
      </c>
      <c r="J75">
        <f>($I$2-(((D76/$D$2)*I76)+((D77/$D$2)*I77)+((D78/$D$2)*I78)+((D79/$D$2)*I79)+((D80/$D$2)*I80)+((D81/$D$2)*I81)+((D82/$D$2)*I82)))</f>
        <v>0.69637580353653172</v>
      </c>
    </row>
    <row r="76" spans="2:22" x14ac:dyDescent="0.25">
      <c r="C76" t="s">
        <v>551</v>
      </c>
      <c r="D76">
        <f>COUNTIF('DM_OLAH_SM1&amp;2_CLSTK2_NONSKS'!$K$2:$K$16,"4")</f>
        <v>1</v>
      </c>
      <c r="E76">
        <f>COUNTIFS('DM_OLAH_SM1&amp;2_CLSTK2_NONSKS'!$K$2:$K$16,"4",'DM_OLAH_SM1&amp;2_CLSTK2_NONSKS'!$R$2:$R$16,"LowRisk")</f>
        <v>1</v>
      </c>
      <c r="F76">
        <f>COUNTIFS('DM_OLAH_SM1&amp;2_CLSTK2_NONSKS'!$K$2:$K$16,"4",'DM_OLAH_SM1&amp;2_CLSTK2_NONSKS'!$R$2:$R$16,"MediumRisk")</f>
        <v>0</v>
      </c>
      <c r="G76">
        <f>COUNTIFS('DM_OLAH_SM1&amp;2_CLSTK2_NONSKS'!$K$2:$K$16,"4",'DM_OLAH_SM1&amp;2_CLSTK2_NONSKS'!$R$2:$R$16,"HighRisk")</f>
        <v>0</v>
      </c>
      <c r="H76">
        <f>COUNTIFS('DM_OLAH_SM1&amp;2_CLSTK2_NONSKS'!$K$2:$K$16,"4",'DM_OLAH_SM1&amp;2_CLSTK2_NONSKS'!$R$2:$R$16,"VeryHighRisk")</f>
        <v>0</v>
      </c>
      <c r="I76">
        <f>SUM(P76:S76)</f>
        <v>0</v>
      </c>
      <c r="K76">
        <f>-(E76/$D76)*(LOG((E76/$D76),2))</f>
        <v>0</v>
      </c>
      <c r="L76" t="e">
        <f t="shared" ref="L76:L82" si="33">-(F76/$D76)*(LOG((F76/$D76),2))</f>
        <v>#NUM!</v>
      </c>
      <c r="M76" t="e">
        <f t="shared" ref="M76:N82" si="34">-(G76/$D76)*(LOG((G76/$D76),2))</f>
        <v>#NUM!</v>
      </c>
      <c r="N76" t="e">
        <f t="shared" si="34"/>
        <v>#NUM!</v>
      </c>
      <c r="P76">
        <v>0</v>
      </c>
      <c r="Q76">
        <v>0</v>
      </c>
      <c r="R76">
        <v>0</v>
      </c>
      <c r="S76">
        <v>0</v>
      </c>
    </row>
    <row r="77" spans="2:22" x14ac:dyDescent="0.25">
      <c r="C77" t="s">
        <v>553</v>
      </c>
      <c r="D77">
        <f>COUNTIF('DM_OLAH_SM1&amp;2_CLSTK2_NONSKS'!$K$2:$K$16,"3.5")</f>
        <v>2</v>
      </c>
      <c r="E77">
        <f>COUNTIFS('DM_OLAH_SM1&amp;2_CLSTK2_NONSKS'!$K$2:$K$16,"3.5",'DM_OLAH_SM1&amp;2_CLSTK2_NONSKS'!$R$2:$R$16,"LowRisk")</f>
        <v>1</v>
      </c>
      <c r="F77">
        <f>COUNTIFS('DM_OLAH_SM1&amp;2_CLSTK2_NONSKS'!$K$2:$K$16,"3.5",'DM_OLAH_SM1&amp;2_CLSTK2_NONSKS'!$R$2:$R$16,"MediumRisk")</f>
        <v>1</v>
      </c>
      <c r="G77">
        <f>COUNTIFS('DM_OLAH_SM1&amp;2_CLSTK2_NONSKS'!$K$2:$K$16,"3.5",'DM_OLAH_SM1&amp;2_CLSTK2_NONSKS'!$R$2:$R$16,"HighRisk")</f>
        <v>0</v>
      </c>
      <c r="H77">
        <f>COUNTIFS('DM_OLAH_SM1&amp;2_CLSTK2_NONSKS'!$K$2:$K$16,"3.5",'DM_OLAH_SM1&amp;2_CLSTK2_NONSKS'!$R$2:$R$16,"VeryHighRisk")</f>
        <v>0</v>
      </c>
      <c r="I77">
        <f t="shared" ref="I77:I82" si="35">SUM(P77:S77)</f>
        <v>1</v>
      </c>
      <c r="K77">
        <f t="shared" ref="K77:K82" si="36">-(E77/$D77)*(LOG((E77/$D77),2))</f>
        <v>0.5</v>
      </c>
      <c r="L77">
        <f t="shared" si="33"/>
        <v>0.5</v>
      </c>
      <c r="M77" t="e">
        <f t="shared" si="34"/>
        <v>#NUM!</v>
      </c>
      <c r="N77" t="e">
        <f t="shared" si="34"/>
        <v>#NUM!</v>
      </c>
      <c r="P77">
        <v>0.5</v>
      </c>
      <c r="Q77">
        <v>0.5</v>
      </c>
      <c r="R77">
        <v>0</v>
      </c>
      <c r="S77">
        <v>0</v>
      </c>
    </row>
    <row r="78" spans="2:22" x14ac:dyDescent="0.25">
      <c r="C78" t="s">
        <v>552</v>
      </c>
      <c r="D78">
        <f>COUNTIF('DM_OLAH_SM1&amp;2_CLSTK2_NONSKS'!$K$2:$K$16,"3")</f>
        <v>1</v>
      </c>
      <c r="E78">
        <f>COUNTIFS('DM_OLAH_SM1&amp;2_CLSTK2_NONSKS'!$K$2:$K$16,"3",'DM_OLAH_SM1&amp;2_CLSTK2_NONSKS'!$R$2:$R$16,"LowRisk")</f>
        <v>0</v>
      </c>
      <c r="F78">
        <f>COUNTIFS('DM_OLAH_SM1&amp;2_CLSTK2_NONSKS'!$K$2:$K$16,"3",'DM_OLAH_SM1&amp;2_CLSTK2_NONSKS'!$R$2:$R$16,"MediumRisk")</f>
        <v>1</v>
      </c>
      <c r="G78">
        <f>COUNTIFS('DM_OLAH_SM1&amp;2_CLSTK2_NONSKS'!$K$2:$K$16,"3",'DM_OLAH_SM1&amp;2_CLSTK2_NONSKS'!$R$2:$R$16,"HighRisk")</f>
        <v>0</v>
      </c>
      <c r="H78">
        <f>COUNTIFS('DM_OLAH_SM1&amp;2_CLSTK2_NONSKS'!$K$2:$K$16,"3",'DM_OLAH_SM1&amp;2_CLSTK2_NONSKS'!$R$2:$R$16,"VeryHighRisk")</f>
        <v>0</v>
      </c>
      <c r="I78">
        <f t="shared" si="35"/>
        <v>0</v>
      </c>
      <c r="K78" t="e">
        <f t="shared" si="36"/>
        <v>#NUM!</v>
      </c>
      <c r="L78">
        <f t="shared" si="33"/>
        <v>0</v>
      </c>
      <c r="M78" t="e">
        <f t="shared" si="34"/>
        <v>#NUM!</v>
      </c>
      <c r="N78" t="e">
        <f t="shared" si="34"/>
        <v>#NUM!</v>
      </c>
      <c r="P78">
        <v>0</v>
      </c>
      <c r="Q78">
        <v>0</v>
      </c>
      <c r="R78">
        <v>0</v>
      </c>
      <c r="S78">
        <v>0</v>
      </c>
    </row>
    <row r="79" spans="2:22" x14ac:dyDescent="0.25">
      <c r="C79" t="s">
        <v>558</v>
      </c>
      <c r="D79">
        <f>COUNTIF('DM_OLAH_SM1&amp;2_CLSTK2_NONSKS'!$K$2:$K$16,"2.5")</f>
        <v>7</v>
      </c>
      <c r="E79">
        <f>COUNTIFS('DM_OLAH_SM1&amp;2_CLSTK2_NONSKS'!$K$2:$K$16,"2.5",'DM_OLAH_SM1&amp;2_CLSTK2_NONSKS'!$R$2:$R$16,"LowRisk")</f>
        <v>0</v>
      </c>
      <c r="F79">
        <f>COUNTIFS('DM_OLAH_SM1&amp;2_CLSTK2_NONSKS'!$K$2:$K$16,"2.5",'DM_OLAH_SM1&amp;2_CLSTK2_NONSKS'!$R$2:$R$16,"MediumRisk")</f>
        <v>4</v>
      </c>
      <c r="G79">
        <f>COUNTIFS('DM_OLAH_SM1&amp;2_CLSTK2_NONSKS'!$K$2:$K$16,"2.5",'DM_OLAH_SM1&amp;2_CLSTK2_NONSKS'!$R$2:$R$16,"HighRisk")</f>
        <v>3</v>
      </c>
      <c r="H79">
        <f>COUNTIFS('DM_OLAH_SM1&amp;2_CLSTK2_NONSKS'!$K$2:$K$16,"2.5",'DM_OLAH_SM1&amp;2_CLSTK2_NONSKS'!$R$2:$R$16,"VeryHighRisk")</f>
        <v>0</v>
      </c>
      <c r="I79">
        <f t="shared" si="35"/>
        <v>0.98522813603425163</v>
      </c>
      <c r="K79" t="e">
        <f t="shared" si="36"/>
        <v>#NUM!</v>
      </c>
      <c r="L79">
        <f t="shared" si="33"/>
        <v>0.46134566974720242</v>
      </c>
      <c r="M79">
        <f t="shared" si="34"/>
        <v>0.52388246628704915</v>
      </c>
      <c r="N79" t="e">
        <f t="shared" si="34"/>
        <v>#NUM!</v>
      </c>
      <c r="P79">
        <v>0</v>
      </c>
      <c r="Q79">
        <v>0.46134566974720242</v>
      </c>
      <c r="R79">
        <v>0.52388246628704915</v>
      </c>
      <c r="S79">
        <v>0</v>
      </c>
    </row>
    <row r="80" spans="2:22" x14ac:dyDescent="0.25">
      <c r="C80" t="s">
        <v>555</v>
      </c>
      <c r="D80">
        <f>COUNTIF('DM_OLAH_SM1&amp;2_CLSTK2_NONSKS'!$K$2:$K$16,"2")</f>
        <v>4</v>
      </c>
      <c r="E80">
        <f>COUNTIFS('DM_OLAH_SM1&amp;2_CLSTK2_NONSKS'!$K$2:$K$16,"2",'DM_OLAH_SM1&amp;2_CLSTK2_NONSKS'!$R$2:$R$16,"LowRisk")</f>
        <v>0</v>
      </c>
      <c r="F80">
        <f>COUNTIFS('DM_OLAH_SM1&amp;2_CLSTK2_NONSKS'!$K$2:$K$16,"2",'DM_OLAH_SM1&amp;2_CLSTK2_NONSKS'!$R$2:$R$16,"MediumRisk")</f>
        <v>1</v>
      </c>
      <c r="G80">
        <f>COUNTIFS('DM_OLAH_SM1&amp;2_CLSTK2_NONSKS'!$K$2:$K$16,"2",'DM_OLAH_SM1&amp;2_CLSTK2_NONSKS'!$R$2:$R$16,"HighRisk")</f>
        <v>2</v>
      </c>
      <c r="H80">
        <f>COUNTIFS('DM_OLAH_SM1&amp;2_CLSTK2_NONSKS'!$K$2:$K$16,"2",'DM_OLAH_SM1&amp;2_CLSTK2_NONSKS'!$R$2:$R$16,"VeryHighRisk")</f>
        <v>1</v>
      </c>
      <c r="I80">
        <f t="shared" si="35"/>
        <v>1.5</v>
      </c>
      <c r="K80" t="e">
        <f t="shared" si="36"/>
        <v>#NUM!</v>
      </c>
      <c r="L80">
        <f t="shared" si="33"/>
        <v>0.5</v>
      </c>
      <c r="M80">
        <f t="shared" si="34"/>
        <v>0.5</v>
      </c>
      <c r="N80">
        <f t="shared" si="34"/>
        <v>0.5</v>
      </c>
      <c r="P80">
        <v>0</v>
      </c>
      <c r="Q80">
        <v>0.5</v>
      </c>
      <c r="R80">
        <v>0.5</v>
      </c>
      <c r="S80">
        <v>0.5</v>
      </c>
    </row>
    <row r="81" spans="2:19" x14ac:dyDescent="0.25">
      <c r="C81" t="s">
        <v>557</v>
      </c>
      <c r="D81">
        <f>COUNTIF('DM_OLAH_SM1&amp;2_CLSTK2_NONSKS'!$K$2:$K$16,"1")</f>
        <v>0</v>
      </c>
      <c r="E81">
        <f>COUNTIFS('DM_OLAH_SM1&amp;2_CLSTK2_NONSKS'!$K$2:$K$16,"1",'DM_OLAH_SM1&amp;2_CLSTK2_NONSKS'!$R$2:$R$16,"LowRisk")</f>
        <v>0</v>
      </c>
      <c r="F81">
        <f>COUNTIFS('DM_OLAH_SM1&amp;2_CLSTK2_NONSKS'!$K$2:$K$16,"1",'DM_OLAH_SM1&amp;2_CLSTK2_NONSKS'!$R$2:$R$16,"MediumRisk")</f>
        <v>0</v>
      </c>
      <c r="G81">
        <f>COUNTIFS('DM_OLAH_SM1&amp;2_CLSTK2_NONSKS'!$K$2:$K$16,"1",'DM_OLAH_SM1&amp;2_CLSTK2_NONSKS'!$R$2:$R$16,"HighRisk")</f>
        <v>0</v>
      </c>
      <c r="H81">
        <f>COUNTIFS('DM_OLAH_SM1&amp;2_CLSTK2_NONSKS'!$K$2:$K$16,"1",'DM_OLAH_SM1&amp;2_CLSTK2_NONSKS'!$R$2:$R$16,"VeryHighRisk")</f>
        <v>0</v>
      </c>
      <c r="I81">
        <f t="shared" si="35"/>
        <v>0</v>
      </c>
      <c r="K81" t="e">
        <f t="shared" si="36"/>
        <v>#DIV/0!</v>
      </c>
      <c r="L81" t="e">
        <f t="shared" si="33"/>
        <v>#DIV/0!</v>
      </c>
      <c r="M81" t="e">
        <f t="shared" si="34"/>
        <v>#DIV/0!</v>
      </c>
      <c r="N81" t="e">
        <f t="shared" si="34"/>
        <v>#DIV/0!</v>
      </c>
      <c r="P81">
        <v>0</v>
      </c>
      <c r="Q81">
        <v>0</v>
      </c>
      <c r="R81">
        <v>0</v>
      </c>
      <c r="S81">
        <v>0</v>
      </c>
    </row>
    <row r="82" spans="2:19" x14ac:dyDescent="0.25">
      <c r="C82" t="s">
        <v>567</v>
      </c>
      <c r="D82">
        <f>COUNTIF('DM_OLAH_SM1&amp;2_CLSTK2_NONSKS'!$K$2:$K$16,"0")</f>
        <v>0</v>
      </c>
      <c r="E82">
        <f>COUNTIFS('DM_OLAH_SM1&amp;2_CLSTK2_NONSKS'!$K$2:$K$16,"0",'DM_OLAH_SM1&amp;2_CLSTK2_NONSKS'!$R$2:$R$16,"LowRisk")</f>
        <v>0</v>
      </c>
      <c r="F82">
        <f>COUNTIFS('DM_OLAH_SM1&amp;2_CLSTK2_NONSKS'!$K$2:$K$16,"0",'DM_OLAH_SM1&amp;2_CLSTK2_NONSKS'!$R$2:$R$16,"MediumRisk")</f>
        <v>0</v>
      </c>
      <c r="G82">
        <f>COUNTIFS('DM_OLAH_SM1&amp;2_CLSTK2_NONSKS'!$K$2:$K$16,"0",'DM_OLAH_SM1&amp;2_CLSTK2_NONSKS'!$R$2:$R$16,"HighRisk")</f>
        <v>0</v>
      </c>
      <c r="H82">
        <f>COUNTIFS('DM_OLAH_SM1&amp;2_CLSTK2_NONSKS'!$K$2:$K$16,"0",'DM_OLAH_SM1&amp;2_CLSTK2_NONSKS'!$R$2:$R$16,"VeryHighRisk")</f>
        <v>0</v>
      </c>
      <c r="I82">
        <f t="shared" si="35"/>
        <v>0</v>
      </c>
      <c r="K82" t="e">
        <f t="shared" si="36"/>
        <v>#DIV/0!</v>
      </c>
      <c r="L82" t="e">
        <f t="shared" si="33"/>
        <v>#DIV/0!</v>
      </c>
      <c r="M82" t="e">
        <f t="shared" si="34"/>
        <v>#DIV/0!</v>
      </c>
      <c r="N82" t="e">
        <f t="shared" si="34"/>
        <v>#DIV/0!</v>
      </c>
      <c r="P82">
        <v>0</v>
      </c>
      <c r="Q82">
        <v>0</v>
      </c>
      <c r="R82">
        <v>0</v>
      </c>
      <c r="S82">
        <v>0</v>
      </c>
    </row>
    <row r="83" spans="2:19" x14ac:dyDescent="0.25">
      <c r="B83" t="s">
        <v>576</v>
      </c>
      <c r="J83">
        <f>($I$2-(((D84/$D$2)*I84)+((D85/$D$2)*I85)+((D86/$D$2)*I86)+((D87/$D$2)*I87)+((D88/$D$2)*I88)+((D89/$D$2)*I89)+((D90/$D$2)*I90)))</f>
        <v>0.48282456901185755</v>
      </c>
    </row>
    <row r="84" spans="2:19" x14ac:dyDescent="0.25">
      <c r="C84" t="s">
        <v>551</v>
      </c>
      <c r="D84">
        <f>COUNTIF('DM_OLAH_SM1&amp;2_CLSTK2_NONSKS'!$L$2:$L$16,"4")</f>
        <v>0</v>
      </c>
      <c r="E84">
        <f>COUNTIFS('DM_OLAH_SM1&amp;2_CLSTK2_NONSKS'!$L$2:$L$16,"4",'DM_OLAH_SM1&amp;2_CLSTK2_NONSKS'!$R$2:$R$16,"LowRisk")</f>
        <v>0</v>
      </c>
      <c r="F84">
        <f>COUNTIFS('DM_OLAH_SM1&amp;2_CLSTK2_NONSKS'!$L$2:$L$16,"4",'DM_OLAH_SM1&amp;2_CLSTK2_NONSKS'!$R$2:$R$16,"MediumRisk")</f>
        <v>0</v>
      </c>
      <c r="G84">
        <f>COUNTIFS('DM_OLAH_SM1&amp;2_CLSTK2_NONSKS'!$L$2:$L$16,"4",'DM_OLAH_SM1&amp;2_CLSTK2_NONSKS'!$R$2:$R$16,"HighRisk")</f>
        <v>0</v>
      </c>
      <c r="H84">
        <f>COUNTIFS('DM_OLAH_SM1&amp;2_CLSTK2_NONSKS'!$L$2:$L$16,"4",'DM_OLAH_SM1&amp;2_CLSTK2_NONSKS'!$R$2:$R$16,"VeryHighRisk")</f>
        <v>0</v>
      </c>
      <c r="I84">
        <f>SUM(P84:S84)</f>
        <v>0</v>
      </c>
      <c r="K84" t="e">
        <f>-(E84/$D84)*(LOG((E84/$D84),2))</f>
        <v>#DIV/0!</v>
      </c>
      <c r="L84" t="e">
        <f t="shared" ref="L84:L90" si="37">-(F84/$D84)*(LOG((F84/$D84),2))</f>
        <v>#DIV/0!</v>
      </c>
      <c r="M84" t="e">
        <f t="shared" ref="M84:N90" si="38">-(G84/$D84)*(LOG((G84/$D84),2))</f>
        <v>#DIV/0!</v>
      </c>
      <c r="N84" t="e">
        <f t="shared" si="38"/>
        <v>#DIV/0!</v>
      </c>
      <c r="P84">
        <v>0</v>
      </c>
      <c r="Q84">
        <v>0</v>
      </c>
      <c r="R84">
        <v>0</v>
      </c>
      <c r="S84">
        <v>0</v>
      </c>
    </row>
    <row r="85" spans="2:19" x14ac:dyDescent="0.25">
      <c r="C85" t="s">
        <v>553</v>
      </c>
      <c r="D85">
        <f>COUNTIF('DM_OLAH_SM1&amp;2_CLSTK2_NONSKS'!$L$2:$L$16,"3.5")</f>
        <v>0</v>
      </c>
      <c r="E85">
        <f>COUNTIFS('DM_OLAH_SM1&amp;2_CLSTK2_NONSKS'!$L$2:$L$16,"3.5",'DM_OLAH_SM1&amp;2_CLSTK2_NONSKS'!$R$2:$R$16,"LowRisk")</f>
        <v>0</v>
      </c>
      <c r="F85">
        <f>COUNTIFS('DM_OLAH_SM1&amp;2_CLSTK2_NONSKS'!$L$2:$L$16,"3.5",'DM_OLAH_SM1&amp;2_CLSTK2_NONSKS'!$R$2:$R$16,"MediumRisk")</f>
        <v>0</v>
      </c>
      <c r="G85">
        <f>COUNTIFS('DM_OLAH_SM1&amp;2_CLSTK2_NONSKS'!$L$2:$L$16,"3.5",'DM_OLAH_SM1&amp;2_CLSTK2_NONSKS'!$R$2:$R$16,"HighRisk")</f>
        <v>0</v>
      </c>
      <c r="H85">
        <f>COUNTIFS('DM_OLAH_SM1&amp;2_CLSTK2_NONSKS'!$L$2:$L$16,"3.5",'DM_OLAH_SM1&amp;2_CLSTK2_NONSKS'!$R$2:$R$16,"VeryHighRisk")</f>
        <v>0</v>
      </c>
      <c r="I85">
        <f t="shared" ref="I85:I90" si="39">SUM(P85:S85)</f>
        <v>0</v>
      </c>
      <c r="K85" t="e">
        <f t="shared" ref="K85:K90" si="40">-(E85/$D85)*(LOG((E85/$D85),2))</f>
        <v>#DIV/0!</v>
      </c>
      <c r="L85" t="e">
        <f t="shared" si="37"/>
        <v>#DIV/0!</v>
      </c>
      <c r="M85" t="e">
        <f t="shared" si="38"/>
        <v>#DIV/0!</v>
      </c>
      <c r="N85" t="e">
        <f t="shared" si="38"/>
        <v>#DIV/0!</v>
      </c>
      <c r="P85">
        <v>0</v>
      </c>
      <c r="Q85">
        <v>0</v>
      </c>
      <c r="R85">
        <v>0</v>
      </c>
      <c r="S85">
        <v>0</v>
      </c>
    </row>
    <row r="86" spans="2:19" x14ac:dyDescent="0.25">
      <c r="C86" t="s">
        <v>552</v>
      </c>
      <c r="D86">
        <f>COUNTIF('DM_OLAH_SM1&amp;2_CLSTK2_NONSKS'!$L$2:$L$16,"3")</f>
        <v>2</v>
      </c>
      <c r="E86">
        <f>COUNTIFS('DM_OLAH_SM1&amp;2_CLSTK2_NONSKS'!$L$2:$L$16,"3",'DM_OLAH_SM1&amp;2_CLSTK2_NONSKS'!$R$2:$R$16,"LowRisk")</f>
        <v>1</v>
      </c>
      <c r="F86">
        <f>COUNTIFS('DM_OLAH_SM1&amp;2_CLSTK2_NONSKS'!$L$2:$L$16,"3",'DM_OLAH_SM1&amp;2_CLSTK2_NONSKS'!$R$2:$R$16,"MediumRisk")</f>
        <v>1</v>
      </c>
      <c r="G86">
        <f>COUNTIFS('DM_OLAH_SM1&amp;2_CLSTK2_NONSKS'!$L$2:$L$16,"3",'DM_OLAH_SM1&amp;2_CLSTK2_NONSKS'!$R$2:$R$16,"HighRisk")</f>
        <v>0</v>
      </c>
      <c r="H86">
        <f>COUNTIFS('DM_OLAH_SM1&amp;2_CLSTK2_NONSKS'!$L$2:$L$16,"3",'DM_OLAH_SM1&amp;2_CLSTK2_NONSKS'!$R$2:$R$16,"VeryHighRisk")</f>
        <v>0</v>
      </c>
      <c r="I86">
        <f t="shared" si="39"/>
        <v>1</v>
      </c>
      <c r="K86">
        <f t="shared" si="40"/>
        <v>0.5</v>
      </c>
      <c r="L86">
        <f t="shared" si="37"/>
        <v>0.5</v>
      </c>
      <c r="M86" t="e">
        <f t="shared" si="38"/>
        <v>#NUM!</v>
      </c>
      <c r="N86" t="e">
        <f t="shared" si="38"/>
        <v>#NUM!</v>
      </c>
      <c r="P86">
        <v>0.5</v>
      </c>
      <c r="Q86">
        <v>0.5</v>
      </c>
      <c r="R86">
        <v>0</v>
      </c>
      <c r="S86">
        <v>0</v>
      </c>
    </row>
    <row r="87" spans="2:19" x14ac:dyDescent="0.25">
      <c r="C87" t="s">
        <v>558</v>
      </c>
      <c r="D87">
        <f>COUNTIF('DM_OLAH_SM1&amp;2_CLSTK2_NONSKS'!$L$2:$L$16,"2.5")</f>
        <v>5</v>
      </c>
      <c r="E87">
        <f>COUNTIFS('DM_OLAH_SM1&amp;2_CLSTK2_NONSKS'!$L$2:$L$16,"2.5",'DM_OLAH_SM1&amp;2_CLSTK2_NONSKS'!$R$2:$R$16,"LowRisk")</f>
        <v>1</v>
      </c>
      <c r="F87">
        <f>COUNTIFS('DM_OLAH_SM1&amp;2_CLSTK2_NONSKS'!$L$2:$L$16,"2.5",'DM_OLAH_SM1&amp;2_CLSTK2_NONSKS'!$R$2:$R$16,"MediumRisk")</f>
        <v>3</v>
      </c>
      <c r="G87">
        <f>COUNTIFS('DM_OLAH_SM1&amp;2_CLSTK2_NONSKS'!$L$2:$L$16,"2.5",'DM_OLAH_SM1&amp;2_CLSTK2_NONSKS'!$R$2:$R$16,"HighRisk")</f>
        <v>1</v>
      </c>
      <c r="H87">
        <f>COUNTIFS('DM_OLAH_SM1&amp;2_CLSTK2_NONSKS'!$L$2:$L$16,"2.5",'DM_OLAH_SM1&amp;2_CLSTK2_NONSKS'!$R$2:$R$16,"VeryHighRisk")</f>
        <v>0</v>
      </c>
      <c r="I87">
        <f t="shared" si="39"/>
        <v>1.3709505944546687</v>
      </c>
      <c r="K87">
        <f t="shared" si="40"/>
        <v>0.46438561897747244</v>
      </c>
      <c r="L87">
        <f t="shared" si="37"/>
        <v>0.44217935649972373</v>
      </c>
      <c r="M87">
        <f t="shared" si="38"/>
        <v>0.46438561897747244</v>
      </c>
      <c r="N87" t="e">
        <f t="shared" si="38"/>
        <v>#NUM!</v>
      </c>
      <c r="P87">
        <v>0.46438561897747244</v>
      </c>
      <c r="Q87">
        <v>0.44217935649972373</v>
      </c>
      <c r="R87">
        <v>0.46438561897747244</v>
      </c>
      <c r="S87">
        <v>0</v>
      </c>
    </row>
    <row r="88" spans="2:19" x14ac:dyDescent="0.25">
      <c r="C88" t="s">
        <v>555</v>
      </c>
      <c r="D88">
        <f>COUNTIF('DM_OLAH_SM1&amp;2_CLSTK2_NONSKS'!$L$2:$L$16,"2")</f>
        <v>4</v>
      </c>
      <c r="E88">
        <f>COUNTIFS('DM_OLAH_SM1&amp;2_CLSTK2_NONSKS'!$L$2:$L$16,"2",'DM_OLAH_SM1&amp;2_CLSTK2_NONSKS'!$R$2:$R$16,"LowRisk")</f>
        <v>0</v>
      </c>
      <c r="F88">
        <f>COUNTIFS('DM_OLAH_SM1&amp;2_CLSTK2_NONSKS'!$L$2:$L$16,"2",'DM_OLAH_SM1&amp;2_CLSTK2_NONSKS'!$R$2:$R$16,"MediumRisk")</f>
        <v>2</v>
      </c>
      <c r="G88">
        <f>COUNTIFS('DM_OLAH_SM1&amp;2_CLSTK2_NONSKS'!$L$2:$L$16,"2",'DM_OLAH_SM1&amp;2_CLSTK2_NONSKS'!$R$2:$R$16,"HighRisk")</f>
        <v>1</v>
      </c>
      <c r="H88">
        <f>COUNTIFS('DM_OLAH_SM1&amp;2_CLSTK2_NONSKS'!$L$2:$L$16,"2",'DM_OLAH_SM1&amp;2_CLSTK2_NONSKS'!$R$2:$R$16,"VeryHighRisk")</f>
        <v>1</v>
      </c>
      <c r="I88">
        <f t="shared" si="39"/>
        <v>1.5</v>
      </c>
      <c r="K88" t="e">
        <f t="shared" si="40"/>
        <v>#NUM!</v>
      </c>
      <c r="L88">
        <f t="shared" si="37"/>
        <v>0.5</v>
      </c>
      <c r="M88">
        <f t="shared" si="38"/>
        <v>0.5</v>
      </c>
      <c r="N88">
        <f t="shared" si="38"/>
        <v>0.5</v>
      </c>
      <c r="P88">
        <v>0</v>
      </c>
      <c r="Q88">
        <v>0.5</v>
      </c>
      <c r="R88">
        <v>0.5</v>
      </c>
      <c r="S88">
        <v>0.5</v>
      </c>
    </row>
    <row r="89" spans="2:19" x14ac:dyDescent="0.25">
      <c r="C89" t="s">
        <v>557</v>
      </c>
      <c r="D89">
        <f>COUNTIF('DM_OLAH_SM1&amp;2_CLSTK2_NONSKS'!$L$2:$L$16,"1")</f>
        <v>4</v>
      </c>
      <c r="E89">
        <f>COUNTIFS('DM_OLAH_SM1&amp;2_CLSTK2_NONSKS'!$L$2:$L$16,"1",'DM_OLAH_SM1&amp;2_CLSTK2_NONSKS'!$R$2:$R$16,"LowRisk")</f>
        <v>0</v>
      </c>
      <c r="F89">
        <f>COUNTIFS('DM_OLAH_SM1&amp;2_CLSTK2_NONSKS'!$L$2:$L$16,"1",'DM_OLAH_SM1&amp;2_CLSTK2_NONSKS'!$R$2:$R$16,"MediumRisk")</f>
        <v>1</v>
      </c>
      <c r="G89">
        <f>COUNTIFS('DM_OLAH_SM1&amp;2_CLSTK2_NONSKS'!$L$2:$L$16,"1",'DM_OLAH_SM1&amp;2_CLSTK2_NONSKS'!$R$2:$R$16,"HighRisk")</f>
        <v>3</v>
      </c>
      <c r="H89">
        <f>COUNTIFS('DM_OLAH_SM1&amp;2_CLSTK2_NONSKS'!$L$2:$L$16,"1",'DM_OLAH_SM1&amp;2_CLSTK2_NONSKS'!$R$2:$R$16,"VeryHighRisk")</f>
        <v>0</v>
      </c>
      <c r="I89">
        <f t="shared" si="39"/>
        <v>0.81127812445913283</v>
      </c>
      <c r="K89" t="e">
        <f t="shared" si="40"/>
        <v>#NUM!</v>
      </c>
      <c r="L89">
        <f t="shared" si="37"/>
        <v>0.5</v>
      </c>
      <c r="M89">
        <f t="shared" si="38"/>
        <v>0.31127812445913283</v>
      </c>
      <c r="N89" t="e">
        <f t="shared" si="38"/>
        <v>#NUM!</v>
      </c>
      <c r="P89">
        <v>0</v>
      </c>
      <c r="Q89">
        <v>0.5</v>
      </c>
      <c r="R89">
        <v>0.31127812445913283</v>
      </c>
      <c r="S89">
        <v>0</v>
      </c>
    </row>
    <row r="90" spans="2:19" x14ac:dyDescent="0.25">
      <c r="C90" t="s">
        <v>567</v>
      </c>
      <c r="D90">
        <f>COUNTIF('DM_OLAH_SM1&amp;2_CLSTK2_NONSKS'!$L$2:$L$16,"0")</f>
        <v>0</v>
      </c>
      <c r="E90">
        <f>COUNTIFS('DM_OLAH_SM1&amp;2_CLSTK2_NONSKS'!$L$2:$L$16,"0",'DM_OLAH_SM1&amp;2_CLSTK2_NONSKS'!$R$2:$R$16,"LowRisk")</f>
        <v>0</v>
      </c>
      <c r="F90">
        <f>COUNTIFS('DM_OLAH_SM1&amp;2_CLSTK2_NONSKS'!$L$2:$L$16,"0",'DM_OLAH_SM1&amp;2_CLSTK2_NONSKS'!$R$2:$R$16,"MediumRisk")</f>
        <v>0</v>
      </c>
      <c r="G90">
        <f>COUNTIFS('DM_OLAH_SM1&amp;2_CLSTK2_NONSKS'!$L$2:$L$16,"0",'DM_OLAH_SM1&amp;2_CLSTK2_NONSKS'!$R$2:$R$16,"HighRisk")</f>
        <v>0</v>
      </c>
      <c r="H90">
        <f>COUNTIFS('DM_OLAH_SM1&amp;2_CLSTK2_NONSKS'!$L$2:$L$16,"0",'DM_OLAH_SM1&amp;2_CLSTK2_NONSKS'!$R$2:$R$16,"VeryHighRisk")</f>
        <v>0</v>
      </c>
      <c r="I90">
        <f t="shared" si="39"/>
        <v>0</v>
      </c>
      <c r="K90" t="e">
        <f t="shared" si="40"/>
        <v>#DIV/0!</v>
      </c>
      <c r="L90" t="e">
        <f t="shared" si="37"/>
        <v>#DIV/0!</v>
      </c>
      <c r="M90" t="e">
        <f t="shared" si="38"/>
        <v>#DIV/0!</v>
      </c>
      <c r="N90" t="e">
        <f t="shared" si="38"/>
        <v>#DIV/0!</v>
      </c>
      <c r="P90">
        <v>0</v>
      </c>
      <c r="Q90">
        <v>0</v>
      </c>
      <c r="R90">
        <v>0</v>
      </c>
      <c r="S90">
        <v>0</v>
      </c>
    </row>
    <row r="91" spans="2:19" x14ac:dyDescent="0.25">
      <c r="B91" t="s">
        <v>574</v>
      </c>
      <c r="J91">
        <f>($I$2-(((D92/$D$2)*I92)+((D93/$D$2)*I93)+((D94/$D$2)*I94)+((D95/$D$2)*I95)+((D96/$D$2)*I96)+((D97/$D$2)*I97)+((D98/$D$2)*I98)))</f>
        <v>0.70582310020828443</v>
      </c>
    </row>
    <row r="92" spans="2:19" x14ac:dyDescent="0.25">
      <c r="C92" t="s">
        <v>551</v>
      </c>
      <c r="D92">
        <f>COUNTIF('DM_OLAH_SM1&amp;2_CLSTK2_NONSKS'!$M$2:$M$16,"4")</f>
        <v>3</v>
      </c>
      <c r="E92">
        <f>COUNTIFS('DM_OLAH_SM1&amp;2_CLSTK2_NONSKS'!$M$2:$M$16,"4",'DM_OLAH_SM1&amp;2_CLSTK2_NONSKS'!$R$2:$R$16,"LowRisk")</f>
        <v>1</v>
      </c>
      <c r="F92">
        <f>COUNTIFS('DM_OLAH_SM1&amp;2_CLSTK2_NONSKS'!$M$2:$M$16,"4",'DM_OLAH_SM1&amp;2_CLSTK2_NONSKS'!$R$2:$R$16,"MediumRisk")</f>
        <v>1</v>
      </c>
      <c r="G92">
        <f>COUNTIFS('DM_OLAH_SM1&amp;2_CLSTK2_NONSKS'!$M$2:$M$16,"4",'DM_OLAH_SM1&amp;2_CLSTK2_NONSKS'!$R$2:$R$16,"HighRisk")</f>
        <v>0</v>
      </c>
      <c r="H92">
        <f>COUNTIFS('DM_OLAH_SM1&amp;2_CLSTK2_NONSKS'!$M$2:$M$16,"4",'DM_OLAH_SM1&amp;2_CLSTK2_NONSKS'!$R$2:$R$16,"VeryHighRisk")</f>
        <v>1</v>
      </c>
      <c r="I92">
        <f>SUM(P92:S92)</f>
        <v>1.5849625007211561</v>
      </c>
      <c r="K92">
        <f>-(E92/$D92)*(LOG((E92/$D92),2))</f>
        <v>0.52832083357371873</v>
      </c>
      <c r="L92">
        <f t="shared" ref="L92:L98" si="41">-(F92/$D92)*(LOG((F92/$D92),2))</f>
        <v>0.52832083357371873</v>
      </c>
      <c r="M92" t="e">
        <f t="shared" ref="M92:N98" si="42">-(G92/$D92)*(LOG((G92/$D92),2))</f>
        <v>#NUM!</v>
      </c>
      <c r="N92">
        <f t="shared" si="42"/>
        <v>0.52832083357371873</v>
      </c>
      <c r="P92">
        <v>0.52832083357371873</v>
      </c>
      <c r="Q92">
        <v>0.52832083357371873</v>
      </c>
      <c r="R92">
        <v>0</v>
      </c>
      <c r="S92">
        <v>0.52832083357371873</v>
      </c>
    </row>
    <row r="93" spans="2:19" x14ac:dyDescent="0.25">
      <c r="C93" t="s">
        <v>553</v>
      </c>
      <c r="D93">
        <f>COUNTIF('DM_OLAH_SM1&amp;2_CLSTK2_NONSKS'!$M$2:$M$16,"3.5")</f>
        <v>1</v>
      </c>
      <c r="E93">
        <f>COUNTIFS('DM_OLAH_SM1&amp;2_CLSTK2_NONSKS'!$M$2:$M$16,"3.5",'DM_OLAH_SM1&amp;2_CLSTK2_NONSKS'!$R$2:$R$16,"LowRisk")</f>
        <v>0</v>
      </c>
      <c r="F93">
        <f>COUNTIFS('DM_OLAH_SM1&amp;2_CLSTK2_NONSKS'!$M$2:$M$16,"3.5",'DM_OLAH_SM1&amp;2_CLSTK2_NONSKS'!$R$2:$R$16,"MediumRisk")</f>
        <v>1</v>
      </c>
      <c r="G93">
        <f>COUNTIFS('DM_OLAH_SM1&amp;2_CLSTK2_NONSKS'!$M$2:$M$16,"3.5",'DM_OLAH_SM1&amp;2_CLSTK2_NONSKS'!$R$2:$R$16,"HighRisk")</f>
        <v>0</v>
      </c>
      <c r="H93">
        <f>COUNTIFS('DM_OLAH_SM1&amp;2_CLSTK2_NONSKS'!$M$2:$M$16,"3.5",'DM_OLAH_SM1&amp;2_CLSTK2_NONSKS'!$R$2:$R$16,"VeryHighRisk")</f>
        <v>0</v>
      </c>
      <c r="I93">
        <f t="shared" ref="I93:I98" si="43">SUM(P93:S93)</f>
        <v>0</v>
      </c>
      <c r="K93" t="e">
        <f t="shared" ref="K93:K98" si="44">-(E93/$D93)*(LOG((E93/$D93),2))</f>
        <v>#NUM!</v>
      </c>
      <c r="L93">
        <f t="shared" si="41"/>
        <v>0</v>
      </c>
      <c r="M93" t="e">
        <f t="shared" si="42"/>
        <v>#NUM!</v>
      </c>
      <c r="N93" t="e">
        <f t="shared" si="42"/>
        <v>#NUM!</v>
      </c>
      <c r="P93">
        <v>0</v>
      </c>
      <c r="Q93">
        <v>0</v>
      </c>
      <c r="R93">
        <v>0</v>
      </c>
      <c r="S93">
        <v>0</v>
      </c>
    </row>
    <row r="94" spans="2:19" x14ac:dyDescent="0.25">
      <c r="C94" t="s">
        <v>552</v>
      </c>
      <c r="D94">
        <f>COUNTIF('DM_OLAH_SM1&amp;2_CLSTK2_NONSKS'!$M$2:$M$16,"3")</f>
        <v>3</v>
      </c>
      <c r="E94">
        <f>COUNTIFS('DM_OLAH_SM1&amp;2_CLSTK2_NONSKS'!$M$2:$M$16,"3",'DM_OLAH_SM1&amp;2_CLSTK2_NONSKS'!$R$2:$R$16,"LowRisk")</f>
        <v>1</v>
      </c>
      <c r="F94">
        <f>COUNTIFS('DM_OLAH_SM1&amp;2_CLSTK2_NONSKS'!$M$2:$M$16,"3",'DM_OLAH_SM1&amp;2_CLSTK2_NONSKS'!$R$2:$R$16,"MediumRisk")</f>
        <v>2</v>
      </c>
      <c r="G94">
        <f>COUNTIFS('DM_OLAH_SM1&amp;2_CLSTK2_NONSKS'!$M$2:$M$16,"3",'DM_OLAH_SM1&amp;2_CLSTK2_NONSKS'!$R$2:$R$16,"HighRisk")</f>
        <v>0</v>
      </c>
      <c r="H94">
        <f>COUNTIFS('DM_OLAH_SM1&amp;2_CLSTK2_NONSKS'!$M$2:$M$16,"3",'DM_OLAH_SM1&amp;2_CLSTK2_NONSKS'!$R$2:$R$16,"VeryHighRisk")</f>
        <v>0</v>
      </c>
      <c r="I94">
        <f t="shared" si="43"/>
        <v>0.91829583405448956</v>
      </c>
      <c r="K94">
        <f t="shared" si="44"/>
        <v>0.52832083357371873</v>
      </c>
      <c r="L94">
        <f t="shared" si="41"/>
        <v>0.38997500048077083</v>
      </c>
      <c r="M94" t="e">
        <f t="shared" si="42"/>
        <v>#NUM!</v>
      </c>
      <c r="N94" t="e">
        <f t="shared" si="42"/>
        <v>#NUM!</v>
      </c>
      <c r="P94">
        <v>0.52832083357371873</v>
      </c>
      <c r="Q94">
        <v>0.38997500048077083</v>
      </c>
      <c r="R94">
        <v>0</v>
      </c>
      <c r="S94">
        <v>0</v>
      </c>
    </row>
    <row r="95" spans="2:19" x14ac:dyDescent="0.25">
      <c r="C95" t="s">
        <v>558</v>
      </c>
      <c r="D95">
        <f>COUNTIF('DM_OLAH_SM1&amp;2_CLSTK2_NONSKS'!$M$2:$M$16,"2.5")</f>
        <v>4</v>
      </c>
      <c r="E95">
        <f>COUNTIFS('DM_OLAH_SM1&amp;2_CLSTK2_NONSKS'!$M$2:$M$16,"2.5",'DM_OLAH_SM1&amp;2_CLSTK2_NONSKS'!$R$2:$R$16,"LowRisk")</f>
        <v>0</v>
      </c>
      <c r="F95">
        <f>COUNTIFS('DM_OLAH_SM1&amp;2_CLSTK2_NONSKS'!$M$2:$M$16,"2.5",'DM_OLAH_SM1&amp;2_CLSTK2_NONSKS'!$R$2:$R$16,"MediumRisk")</f>
        <v>2</v>
      </c>
      <c r="G95">
        <f>COUNTIFS('DM_OLAH_SM1&amp;2_CLSTK2_NONSKS'!$M$2:$M$16,"2.5",'DM_OLAH_SM1&amp;2_CLSTK2_NONSKS'!$R$2:$R$16,"HighRisk")</f>
        <v>2</v>
      </c>
      <c r="H95">
        <f>COUNTIFS('DM_OLAH_SM1&amp;2_CLSTK2_NONSKS'!$M$2:$M$16,"2.5",'DM_OLAH_SM1&amp;2_CLSTK2_NONSKS'!$R$2:$R$16,"VeryHighRisk")</f>
        <v>0</v>
      </c>
      <c r="I95">
        <f t="shared" si="43"/>
        <v>1</v>
      </c>
      <c r="K95" t="e">
        <f t="shared" si="44"/>
        <v>#NUM!</v>
      </c>
      <c r="L95">
        <f t="shared" si="41"/>
        <v>0.5</v>
      </c>
      <c r="M95">
        <f t="shared" si="42"/>
        <v>0.5</v>
      </c>
      <c r="N95" t="e">
        <f t="shared" si="42"/>
        <v>#NUM!</v>
      </c>
      <c r="P95">
        <v>0</v>
      </c>
      <c r="Q95">
        <v>0.5</v>
      </c>
      <c r="R95">
        <v>0.5</v>
      </c>
      <c r="S95">
        <v>0</v>
      </c>
    </row>
    <row r="96" spans="2:19" x14ac:dyDescent="0.25">
      <c r="C96" t="s">
        <v>555</v>
      </c>
      <c r="D96">
        <f>COUNTIF('DM_OLAH_SM1&amp;2_CLSTK2_NONSKS'!$M$2:$M$16,"2")</f>
        <v>4</v>
      </c>
      <c r="E96">
        <f>COUNTIFS('DM_OLAH_SM1&amp;2_CLSTK2_NONSKS'!$M$2:$M$16,"2",'DM_OLAH_SM1&amp;2_CLSTK2_NONSKS'!$R$2:$R$16,"LowRisk")</f>
        <v>0</v>
      </c>
      <c r="F96">
        <f>COUNTIFS('DM_OLAH_SM1&amp;2_CLSTK2_NONSKS'!$M$2:$M$16,"2",'DM_OLAH_SM1&amp;2_CLSTK2_NONSKS'!$R$2:$R$16,"MediumRisk")</f>
        <v>1</v>
      </c>
      <c r="G96">
        <f>COUNTIFS('DM_OLAH_SM1&amp;2_CLSTK2_NONSKS'!$M$2:$M$16,"2",'DM_OLAH_SM1&amp;2_CLSTK2_NONSKS'!$R$2:$R$16,"HighRisk")</f>
        <v>3</v>
      </c>
      <c r="H96">
        <f>COUNTIFS('DM_OLAH_SM1&amp;2_CLSTK2_NONSKS'!$M$2:$M$16,"2",'DM_OLAH_SM1&amp;2_CLSTK2_NONSKS'!$R$2:$R$16,"VeryHighRisk")</f>
        <v>0</v>
      </c>
      <c r="I96">
        <f t="shared" si="43"/>
        <v>0.81127812445913283</v>
      </c>
      <c r="K96" t="e">
        <f t="shared" si="44"/>
        <v>#NUM!</v>
      </c>
      <c r="L96">
        <f t="shared" si="41"/>
        <v>0.5</v>
      </c>
      <c r="M96">
        <f t="shared" si="42"/>
        <v>0.31127812445913283</v>
      </c>
      <c r="N96" t="e">
        <f t="shared" si="42"/>
        <v>#NUM!</v>
      </c>
      <c r="P96">
        <v>0</v>
      </c>
      <c r="Q96">
        <v>0.5</v>
      </c>
      <c r="R96">
        <v>0.31127812445913283</v>
      </c>
      <c r="S96">
        <v>0</v>
      </c>
    </row>
    <row r="97" spans="2:19" x14ac:dyDescent="0.25">
      <c r="C97" t="s">
        <v>557</v>
      </c>
      <c r="D97">
        <f>COUNTIF('DM_OLAH_SM1&amp;2_CLSTK2_NONSKS'!$M$2:$M$16,"1")</f>
        <v>0</v>
      </c>
      <c r="E97">
        <f>COUNTIFS('DM_OLAH_SM1&amp;2_CLSTK2_NONSKS'!$M$2:$M$16,"1",'DM_OLAH_SM1&amp;2_CLSTK2_NONSKS'!$R$2:$R$16,"LowRisk")</f>
        <v>0</v>
      </c>
      <c r="F97">
        <f>COUNTIFS('DM_OLAH_SM1&amp;2_CLSTK2_NONSKS'!$M$2:$M$16,"1",'DM_OLAH_SM1&amp;2_CLSTK2_NONSKS'!$R$2:$R$16,"MediumRisk")</f>
        <v>0</v>
      </c>
      <c r="G97">
        <f>COUNTIFS('DM_OLAH_SM1&amp;2_CLSTK2_NONSKS'!$M$2:$M$16,"1",'DM_OLAH_SM1&amp;2_CLSTK2_NONSKS'!$R$2:$R$16,"HighRisk")</f>
        <v>0</v>
      </c>
      <c r="H97">
        <f>COUNTIFS('DM_OLAH_SM1&amp;2_CLSTK2_NONSKS'!$M$2:$M$16,"1",'DM_OLAH_SM1&amp;2_CLSTK2_NONSKS'!$R$2:$R$16,"VeryHighRisk")</f>
        <v>0</v>
      </c>
      <c r="I97">
        <f t="shared" si="43"/>
        <v>0</v>
      </c>
      <c r="K97" t="e">
        <f t="shared" si="44"/>
        <v>#DIV/0!</v>
      </c>
      <c r="L97" t="e">
        <f t="shared" si="41"/>
        <v>#DIV/0!</v>
      </c>
      <c r="M97" t="e">
        <f t="shared" si="42"/>
        <v>#DIV/0!</v>
      </c>
      <c r="N97" t="e">
        <f t="shared" si="42"/>
        <v>#DIV/0!</v>
      </c>
      <c r="P97">
        <v>0</v>
      </c>
      <c r="Q97">
        <v>0</v>
      </c>
      <c r="R97">
        <v>0</v>
      </c>
      <c r="S97">
        <v>0</v>
      </c>
    </row>
    <row r="98" spans="2:19" x14ac:dyDescent="0.25">
      <c r="C98" t="s">
        <v>567</v>
      </c>
      <c r="D98">
        <f>COUNTIF('DM_OLAH_SM1&amp;2_CLSTK2_NONSKS'!$M$2:$M$16,"0")</f>
        <v>0</v>
      </c>
      <c r="E98">
        <f>COUNTIFS('DM_OLAH_SM1&amp;2_CLSTK2_NONSKS'!$M$2:$M$16,"0",'DM_OLAH_SM1&amp;2_CLSTK2_NONSKS'!$R$2:$R$16,"LowRisk")</f>
        <v>0</v>
      </c>
      <c r="F98">
        <f>COUNTIFS('DM_OLAH_SM1&amp;2_CLSTK2_NONSKS'!$M$2:$M$16,"0",'DM_OLAH_SM1&amp;2_CLSTK2_NONSKS'!$R$2:$R$16,"MediumRisk")</f>
        <v>0</v>
      </c>
      <c r="G98">
        <f>COUNTIFS('DM_OLAH_SM1&amp;2_CLSTK2_NONSKS'!$M$2:$M$16,"0",'DM_OLAH_SM1&amp;2_CLSTK2_NONSKS'!$R$2:$R$16,"HighRisk")</f>
        <v>0</v>
      </c>
      <c r="H98">
        <f>COUNTIFS('DM_OLAH_SM1&amp;2_CLSTK2_NONSKS'!$M$2:$M$16,"0",'DM_OLAH_SM1&amp;2_CLSTK2_NONSKS'!$R$2:$R$16,"VeryHighRisk")</f>
        <v>0</v>
      </c>
      <c r="I98">
        <f t="shared" si="43"/>
        <v>0</v>
      </c>
      <c r="K98" t="e">
        <f t="shared" si="44"/>
        <v>#DIV/0!</v>
      </c>
      <c r="L98" t="e">
        <f t="shared" si="41"/>
        <v>#DIV/0!</v>
      </c>
      <c r="M98" t="e">
        <f t="shared" si="42"/>
        <v>#DIV/0!</v>
      </c>
      <c r="N98" t="e">
        <f t="shared" si="42"/>
        <v>#DIV/0!</v>
      </c>
      <c r="P98">
        <v>0</v>
      </c>
      <c r="Q98">
        <v>0</v>
      </c>
      <c r="R98">
        <v>0</v>
      </c>
      <c r="S98">
        <v>0</v>
      </c>
    </row>
    <row r="99" spans="2:19" x14ac:dyDescent="0.25">
      <c r="B99" t="s">
        <v>575</v>
      </c>
      <c r="J99">
        <f>($I$2-(((D100/$D$2)*I100)+((D101/$D$2)*I101)+((D102/$D$2)*I102)+((D103/$D$2)*I103)+((D104/$D$2)*I104)+((D105/$D$2)*I105)+((D106/$D$2)*I106)))</f>
        <v>0.39827789673580627</v>
      </c>
    </row>
    <row r="100" spans="2:19" x14ac:dyDescent="0.25">
      <c r="C100" t="s">
        <v>551</v>
      </c>
      <c r="D100">
        <f>COUNTIF('DM_OLAH_SM1&amp;2_CLSTK2_NONSKS'!$N$2:$N$16,"4")</f>
        <v>12</v>
      </c>
      <c r="E100">
        <f>COUNTIFS('DM_OLAH_SM1&amp;2_CLSTK2_NONSKS'!$N$2:$N$16,"4",'DM_OLAH_SM1&amp;2_CLSTK2_NONSKS'!$R$2:$R$16,"LowRisk")</f>
        <v>2</v>
      </c>
      <c r="F100">
        <f>COUNTIFS('DM_OLAH_SM1&amp;2_CLSTK2_NONSKS'!$N$2:$N$16,"4",'DM_OLAH_SM1&amp;2_CLSTK2_NONSKS'!$R$2:$R$16,"MediumRisk")</f>
        <v>7</v>
      </c>
      <c r="G100">
        <f>COUNTIFS('DM_OLAH_SM1&amp;2_CLSTK2_NONSKS'!$N$2:$N$16,"4",'DM_OLAH_SM1&amp;2_CLSTK2_NONSKS'!$R$2:$R$16,"HighRisk")</f>
        <v>2</v>
      </c>
      <c r="H100">
        <f>COUNTIFS('DM_OLAH_SM1&amp;2_CLSTK2_NONSKS'!$N$2:$N$16,"4",'DM_OLAH_SM1&amp;2_CLSTK2_NONSKS'!$R$2:$R$16,"VeryHighRisk")</f>
        <v>1</v>
      </c>
      <c r="I100">
        <f>SUM(P100:S100)</f>
        <v>1.6140054628542202</v>
      </c>
      <c r="K100">
        <f>-(E100/$D100)*(LOG((E100/$D100),2))</f>
        <v>0.43082708345352599</v>
      </c>
      <c r="L100">
        <f t="shared" ref="L100:L106" si="45">-(F100/$D100)*(LOG((F100/$D100),2))</f>
        <v>0.45360442088707198</v>
      </c>
      <c r="M100">
        <f t="shared" ref="M100:N106" si="46">-(G100/$D100)*(LOG((G100/$D100),2))</f>
        <v>0.43082708345352599</v>
      </c>
      <c r="N100">
        <f t="shared" si="46"/>
        <v>0.29874687506009634</v>
      </c>
      <c r="P100">
        <v>0.43082708345352599</v>
      </c>
      <c r="Q100">
        <v>0.45360442088707198</v>
      </c>
      <c r="R100">
        <v>0.43082708345352599</v>
      </c>
      <c r="S100">
        <v>0.29874687506009634</v>
      </c>
    </row>
    <row r="101" spans="2:19" x14ac:dyDescent="0.25">
      <c r="C101" t="s">
        <v>553</v>
      </c>
      <c r="D101">
        <f>COUNTIF('DM_OLAH_SM1&amp;2_CLSTK2_NONSKS'!$N$2:$N$16,"3.5")</f>
        <v>2</v>
      </c>
      <c r="E101">
        <f>COUNTIFS('DM_OLAH_SM1&amp;2_CLSTK2_NONSKS'!$N$2:$N$16,"3.5",'DM_OLAH_SM1&amp;2_CLSTK2_NONSKS'!$R$2:$R$16,"LowRisk")</f>
        <v>0</v>
      </c>
      <c r="F101">
        <f>COUNTIFS('DM_OLAH_SM1&amp;2_CLSTK2_NONSKS'!$N$2:$N$16,"3.5",'DM_OLAH_SM1&amp;2_CLSTK2_NONSKS'!$R$2:$R$16,"MediumRisk")</f>
        <v>0</v>
      </c>
      <c r="G101">
        <f>COUNTIFS('DM_OLAH_SM1&amp;2_CLSTK2_NONSKS'!$N$2:$N$16,"3.5",'DM_OLAH_SM1&amp;2_CLSTK2_NONSKS'!$R$2:$R$16,"HighRisk")</f>
        <v>2</v>
      </c>
      <c r="H101">
        <f>COUNTIFS('DM_OLAH_SM1&amp;2_CLSTK2_NONSKS'!$N$2:$N$16,"3.5",'DM_OLAH_SM1&amp;2_CLSTK2_NONSKS'!$R$2:$R$16,"VeryHighRisk")</f>
        <v>0</v>
      </c>
      <c r="I101">
        <f t="shared" ref="I101:I106" si="47">SUM(P101:S101)</f>
        <v>0</v>
      </c>
      <c r="K101" t="e">
        <f t="shared" ref="K101:K106" si="48">-(E101/$D101)*(LOG((E101/$D101),2))</f>
        <v>#NUM!</v>
      </c>
      <c r="L101" t="e">
        <f t="shared" si="45"/>
        <v>#NUM!</v>
      </c>
      <c r="M101">
        <f t="shared" si="46"/>
        <v>0</v>
      </c>
      <c r="N101" t="e">
        <f t="shared" si="46"/>
        <v>#NUM!</v>
      </c>
      <c r="P101">
        <v>0</v>
      </c>
      <c r="Q101">
        <v>0</v>
      </c>
      <c r="R101">
        <v>0</v>
      </c>
      <c r="S101">
        <v>0</v>
      </c>
    </row>
    <row r="102" spans="2:19" x14ac:dyDescent="0.25">
      <c r="C102" t="s">
        <v>552</v>
      </c>
      <c r="D102">
        <f>COUNTIF('DM_OLAH_SM1&amp;2_CLSTK2_NONSKS'!$N$2:$N$16,"3")</f>
        <v>1</v>
      </c>
      <c r="E102">
        <f>COUNTIFS('DM_OLAH_SM1&amp;2_CLSTK2_NONSKS'!$N$2:$N$16,"3",'DM_OLAH_SM1&amp;2_CLSTK2_NONSKS'!$R$2:$R$16,"LowRisk")</f>
        <v>0</v>
      </c>
      <c r="F102">
        <f>COUNTIFS('DM_OLAH_SM1&amp;2_CLSTK2_NONSKS'!$N$2:$N$16,"3",'DM_OLAH_SM1&amp;2_CLSTK2_NONSKS'!$R$2:$R$16,"MediumRisk")</f>
        <v>0</v>
      </c>
      <c r="G102">
        <f>COUNTIFS('DM_OLAH_SM1&amp;2_CLSTK2_NONSKS'!$N$2:$N$16,"3",'DM_OLAH_SM1&amp;2_CLSTK2_NONSKS'!$R$2:$R$16,"HighRisk")</f>
        <v>1</v>
      </c>
      <c r="H102">
        <f>COUNTIFS('DM_OLAH_SM1&amp;2_CLSTK2_NONSKS'!$N$2:$N$16,"3",'DM_OLAH_SM1&amp;2_CLSTK2_NONSKS'!$R$2:$R$16,"VeryHighRisk")</f>
        <v>0</v>
      </c>
      <c r="I102">
        <f t="shared" si="47"/>
        <v>0</v>
      </c>
      <c r="K102" t="e">
        <f t="shared" si="48"/>
        <v>#NUM!</v>
      </c>
      <c r="L102" t="e">
        <f t="shared" si="45"/>
        <v>#NUM!</v>
      </c>
      <c r="M102">
        <f t="shared" si="46"/>
        <v>0</v>
      </c>
      <c r="N102" t="e">
        <f t="shared" si="46"/>
        <v>#NUM!</v>
      </c>
      <c r="P102">
        <v>0</v>
      </c>
      <c r="Q102">
        <v>0</v>
      </c>
      <c r="R102">
        <v>0</v>
      </c>
      <c r="S102">
        <v>0</v>
      </c>
    </row>
    <row r="103" spans="2:19" x14ac:dyDescent="0.25">
      <c r="C103" t="s">
        <v>558</v>
      </c>
      <c r="D103">
        <f>COUNTIF('DM_OLAH_SM1&amp;2_CLSTK2_NONSKS'!$N$2:$N$16,"2.5")</f>
        <v>0</v>
      </c>
      <c r="E103">
        <f>COUNTIFS('DM_OLAH_SM1&amp;2_CLSTK2_NONSKS'!$N$2:$N$16,"2.5",'DM_OLAH_SM1&amp;2_CLSTK2_NONSKS'!$R$2:$R$16,"LowRisk")</f>
        <v>0</v>
      </c>
      <c r="F103">
        <f>COUNTIFS('DM_OLAH_SM1&amp;2_CLSTK2_NONSKS'!$N$2:$N$16,"2.5",'DM_OLAH_SM1&amp;2_CLSTK2_NONSKS'!$R$2:$R$16,"MediumRisk")</f>
        <v>0</v>
      </c>
      <c r="G103">
        <f>COUNTIFS('DM_OLAH_SM1&amp;2_CLSTK2_NONSKS'!$N$2:$N$16,"2.5",'DM_OLAH_SM1&amp;2_CLSTK2_NONSKS'!$R$2:$R$16,"HighRisk")</f>
        <v>0</v>
      </c>
      <c r="H103">
        <f>COUNTIFS('DM_OLAH_SM1&amp;2_CLSTK2_NONSKS'!$N$2:$N$16,"2.5",'DM_OLAH_SM1&amp;2_CLSTK2_NONSKS'!$R$2:$R$16,"VeryHighRisk")</f>
        <v>0</v>
      </c>
      <c r="I103">
        <f t="shared" si="47"/>
        <v>0</v>
      </c>
      <c r="K103" t="e">
        <f t="shared" si="48"/>
        <v>#DIV/0!</v>
      </c>
      <c r="L103" t="e">
        <f t="shared" si="45"/>
        <v>#DIV/0!</v>
      </c>
      <c r="M103" t="e">
        <f t="shared" si="46"/>
        <v>#DIV/0!</v>
      </c>
      <c r="N103" t="e">
        <f t="shared" si="46"/>
        <v>#DIV/0!</v>
      </c>
      <c r="P103">
        <v>0</v>
      </c>
      <c r="Q103">
        <v>0</v>
      </c>
      <c r="R103">
        <v>0</v>
      </c>
      <c r="S103">
        <v>0</v>
      </c>
    </row>
    <row r="104" spans="2:19" x14ac:dyDescent="0.25">
      <c r="C104" t="s">
        <v>555</v>
      </c>
      <c r="D104">
        <f>COUNTIF('DM_OLAH_SM1&amp;2_CLSTK2_NONSKS'!$N$2:$N$16,"2")</f>
        <v>0</v>
      </c>
      <c r="E104">
        <f>COUNTIFS('DM_OLAH_SM1&amp;2_CLSTK2_NONSKS'!$N$2:$N$16,"2",'DM_OLAH_SM1&amp;2_CLSTK2_NONSKS'!$R$2:$R$16,"LowRisk")</f>
        <v>0</v>
      </c>
      <c r="F104">
        <f>COUNTIFS('DM_OLAH_SM1&amp;2_CLSTK2_NONSKS'!$N$2:$N$16,"2",'DM_OLAH_SM1&amp;2_CLSTK2_NONSKS'!$R$2:$R$16,"MediumRisk")</f>
        <v>0</v>
      </c>
      <c r="G104">
        <f>COUNTIFS('DM_OLAH_SM1&amp;2_CLSTK2_NONSKS'!$N$2:$N$16,"2",'DM_OLAH_SM1&amp;2_CLSTK2_NONSKS'!$R$2:$R$16,"HighRisk")</f>
        <v>0</v>
      </c>
      <c r="H104">
        <f>COUNTIFS('DM_OLAH_SM1&amp;2_CLSTK2_NONSKS'!$N$2:$N$16,"2",'DM_OLAH_SM1&amp;2_CLSTK2_NONSKS'!$R$2:$R$16,"VeryHighRisk")</f>
        <v>0</v>
      </c>
      <c r="I104">
        <f t="shared" si="47"/>
        <v>0</v>
      </c>
      <c r="K104" t="e">
        <f t="shared" si="48"/>
        <v>#DIV/0!</v>
      </c>
      <c r="L104" t="e">
        <f t="shared" si="45"/>
        <v>#DIV/0!</v>
      </c>
      <c r="M104" t="e">
        <f t="shared" si="46"/>
        <v>#DIV/0!</v>
      </c>
      <c r="N104" t="e">
        <f t="shared" si="46"/>
        <v>#DIV/0!</v>
      </c>
      <c r="P104">
        <v>0</v>
      </c>
      <c r="Q104">
        <v>0</v>
      </c>
      <c r="R104">
        <v>0</v>
      </c>
      <c r="S104">
        <v>0</v>
      </c>
    </row>
    <row r="105" spans="2:19" x14ac:dyDescent="0.25">
      <c r="C105" t="s">
        <v>557</v>
      </c>
      <c r="D105">
        <f>COUNTIF('DM_OLAH_SM1&amp;2_CLSTK2_NONSKS'!$N$2:$N$16,"1")</f>
        <v>0</v>
      </c>
      <c r="E105">
        <f>COUNTIFS('DM_OLAH_SM1&amp;2_CLSTK2_NONSKS'!$N$2:$N$16,"1",'DM_OLAH_SM1&amp;2_CLSTK2_NONSKS'!$R$2:$R$16,"LowRisk")</f>
        <v>0</v>
      </c>
      <c r="F105">
        <f>COUNTIFS('DM_OLAH_SM1&amp;2_CLSTK2_NONSKS'!$N$2:$N$16,"1",'DM_OLAH_SM1&amp;2_CLSTK2_NONSKS'!$R$2:$R$16,"MediumRisk")</f>
        <v>0</v>
      </c>
      <c r="G105">
        <f>COUNTIFS('DM_OLAH_SM1&amp;2_CLSTK2_NONSKS'!$N$2:$N$16,"1",'DM_OLAH_SM1&amp;2_CLSTK2_NONSKS'!$R$2:$R$16,"HighRisk")</f>
        <v>0</v>
      </c>
      <c r="H105">
        <f>COUNTIFS('DM_OLAH_SM1&amp;2_CLSTK2_NONSKS'!$N$2:$N$16,"1",'DM_OLAH_SM1&amp;2_CLSTK2_NONSKS'!$R$2:$R$16,"VeryHighRisk")</f>
        <v>0</v>
      </c>
      <c r="I105">
        <f t="shared" si="47"/>
        <v>0</v>
      </c>
      <c r="K105" t="e">
        <f t="shared" si="48"/>
        <v>#DIV/0!</v>
      </c>
      <c r="L105" t="e">
        <f t="shared" si="45"/>
        <v>#DIV/0!</v>
      </c>
      <c r="M105" t="e">
        <f t="shared" si="46"/>
        <v>#DIV/0!</v>
      </c>
      <c r="N105" t="e">
        <f t="shared" si="46"/>
        <v>#DIV/0!</v>
      </c>
      <c r="P105">
        <v>0</v>
      </c>
      <c r="Q105">
        <v>0</v>
      </c>
      <c r="R105">
        <v>0</v>
      </c>
      <c r="S105">
        <v>0</v>
      </c>
    </row>
    <row r="106" spans="2:19" x14ac:dyDescent="0.25">
      <c r="C106" t="s">
        <v>567</v>
      </c>
      <c r="D106">
        <f>COUNTIF('DM_OLAH_SM1&amp;2_CLSTK2_NONSKS'!$N$2:$N$16,"0")</f>
        <v>0</v>
      </c>
      <c r="E106">
        <f>COUNTIFS('DM_OLAH_SM1&amp;2_CLSTK2_NONSKS'!$N$2:$N$16,"0",'DM_OLAH_SM1&amp;2_CLSTK2_NONSKS'!$R$2:$R$16,"LowRisk")</f>
        <v>0</v>
      </c>
      <c r="F106">
        <f>COUNTIFS('DM_OLAH_SM1&amp;2_CLSTK2_NONSKS'!$N$2:$N$16,"0",'DM_OLAH_SM1&amp;2_CLSTK2_NONSKS'!$R$2:$R$16,"MediumRisk")</f>
        <v>0</v>
      </c>
      <c r="G106">
        <f>COUNTIFS('DM_OLAH_SM1&amp;2_CLSTK2_NONSKS'!$N$2:$N$16,"0",'DM_OLAH_SM1&amp;2_CLSTK2_NONSKS'!$R$2:$R$16,"HighRisk")</f>
        <v>0</v>
      </c>
      <c r="H106">
        <f>COUNTIFS('DM_OLAH_SM1&amp;2_CLSTK2_NONSKS'!$N$2:$N$16,"0",'DM_OLAH_SM1&amp;2_CLSTK2_NONSKS'!$R$2:$R$16,"VeryHighRisk")</f>
        <v>0</v>
      </c>
      <c r="I106">
        <f t="shared" si="47"/>
        <v>0</v>
      </c>
      <c r="K106" t="e">
        <f t="shared" si="48"/>
        <v>#DIV/0!</v>
      </c>
      <c r="L106" t="e">
        <f t="shared" si="45"/>
        <v>#DIV/0!</v>
      </c>
      <c r="M106" t="e">
        <f t="shared" si="46"/>
        <v>#DIV/0!</v>
      </c>
      <c r="N106" t="e">
        <f t="shared" si="46"/>
        <v>#DIV/0!</v>
      </c>
      <c r="P106">
        <v>0</v>
      </c>
      <c r="Q106">
        <v>0</v>
      </c>
      <c r="R106">
        <v>0</v>
      </c>
      <c r="S106">
        <v>0</v>
      </c>
    </row>
    <row r="107" spans="2:19" x14ac:dyDescent="0.25">
      <c r="B107" t="s">
        <v>572</v>
      </c>
      <c r="J107">
        <f>($I$2-(((D108/$D$2)*I108)+((D109/$D$2)*I109)+((D110/$D$2)*I110)+((D111/$D$2)*I111)+((D112/$D$2)*I112)+((D113/$D$2)*I113)+((D114/$D$2)*I114)))</f>
        <v>0.30582310020828474</v>
      </c>
    </row>
    <row r="108" spans="2:19" x14ac:dyDescent="0.25">
      <c r="C108" t="s">
        <v>551</v>
      </c>
      <c r="D108">
        <f>COUNTIF('DM_OLAH_SM1&amp;2_CLSTK2_NONSKS'!$O$2:$O$16,"4")</f>
        <v>8</v>
      </c>
      <c r="E108">
        <f>COUNTIFS('DM_OLAH_SM1&amp;2_CLSTK2_NONSKS'!$O$2:$O$16,"4",'DM_OLAH_SM1&amp;2_CLSTK2_NONSKS'!$R$2:$R$16,"LowRisk")</f>
        <v>2</v>
      </c>
      <c r="F108">
        <f>COUNTIFS('DM_OLAH_SM1&amp;2_CLSTK2_NONSKS'!$O$2:$O$16,"4",'DM_OLAH_SM1&amp;2_CLSTK2_NONSKS'!$R$2:$R$16,"MediumRisk")</f>
        <v>3</v>
      </c>
      <c r="G108">
        <f>COUNTIFS('DM_OLAH_SM1&amp;2_CLSTK2_NONSKS'!$O$2:$O$16,"4",'DM_OLAH_SM1&amp;2_CLSTK2_NONSKS'!$R$2:$R$16,"HighRisk")</f>
        <v>2</v>
      </c>
      <c r="H108">
        <f>COUNTIFS('DM_OLAH_SM1&amp;2_CLSTK2_NONSKS'!$O$2:$O$16,"4",'DM_OLAH_SM1&amp;2_CLSTK2_NONSKS'!$R$2:$R$16,"VeryHighRisk")</f>
        <v>1</v>
      </c>
      <c r="I108">
        <f>SUM(P108:S108)</f>
        <v>1.9056390622295662</v>
      </c>
      <c r="K108">
        <f>-(E108/$D108)*(LOG((E108/$D108),2))</f>
        <v>0.5</v>
      </c>
      <c r="L108">
        <f t="shared" ref="L108:L114" si="49">-(F108/$D108)*(LOG((F108/$D108),2))</f>
        <v>0.53063906222956636</v>
      </c>
      <c r="M108">
        <f t="shared" ref="M108:N114" si="50">-(G108/$D108)*(LOG((G108/$D108),2))</f>
        <v>0.5</v>
      </c>
      <c r="N108">
        <f t="shared" si="50"/>
        <v>0.375</v>
      </c>
      <c r="P108">
        <v>0.5</v>
      </c>
      <c r="Q108">
        <v>0.53063906222956636</v>
      </c>
      <c r="R108">
        <v>0.5</v>
      </c>
      <c r="S108">
        <v>0.375</v>
      </c>
    </row>
    <row r="109" spans="2:19" x14ac:dyDescent="0.25">
      <c r="C109" t="s">
        <v>553</v>
      </c>
      <c r="D109">
        <f>COUNTIF('DM_OLAH_SM1&amp;2_CLSTK2_NONSKS'!$O$2:$O$16,"3.5")</f>
        <v>6</v>
      </c>
      <c r="E109">
        <f>COUNTIFS('DM_OLAH_SM1&amp;2_CLSTK2_NONSKS'!$O$2:$O$16,"3.5",'DM_OLAH_SM1&amp;2_CLSTK2_NONSKS'!$R$2:$R$16,"LowRisk")</f>
        <v>0</v>
      </c>
      <c r="F109">
        <f>COUNTIFS('DM_OLAH_SM1&amp;2_CLSTK2_NONSKS'!$O$2:$O$16,"3.5",'DM_OLAH_SM1&amp;2_CLSTK2_NONSKS'!$R$2:$R$16,"MediumRisk")</f>
        <v>4</v>
      </c>
      <c r="G109">
        <f>COUNTIFS('DM_OLAH_SM1&amp;2_CLSTK2_NONSKS'!$O$2:$O$16,"3.5",'DM_OLAH_SM1&amp;2_CLSTK2_NONSKS'!$R$2:$R$16,"HighRisk")</f>
        <v>2</v>
      </c>
      <c r="H109">
        <f>COUNTIFS('DM_OLAH_SM1&amp;2_CLSTK2_NONSKS'!$O$2:$O$16,"3.5",'DM_OLAH_SM1&amp;2_CLSTK2_NONSKS'!$R$2:$R$16,"VeryHighRisk")</f>
        <v>0</v>
      </c>
      <c r="I109">
        <f t="shared" ref="I109:I114" si="51">SUM(P109:S109)</f>
        <v>0.91829583405448956</v>
      </c>
      <c r="K109" t="e">
        <f t="shared" ref="K109:K114" si="52">-(E109/$D109)*(LOG((E109/$D109),2))</f>
        <v>#NUM!</v>
      </c>
      <c r="L109">
        <f t="shared" si="49"/>
        <v>0.38997500048077083</v>
      </c>
      <c r="M109">
        <f t="shared" si="50"/>
        <v>0.52832083357371873</v>
      </c>
      <c r="N109" t="e">
        <f t="shared" si="50"/>
        <v>#NUM!</v>
      </c>
      <c r="P109">
        <v>0</v>
      </c>
      <c r="Q109">
        <v>0.38997500048077083</v>
      </c>
      <c r="R109">
        <v>0.52832083357371873</v>
      </c>
      <c r="S109">
        <v>0</v>
      </c>
    </row>
    <row r="110" spans="2:19" x14ac:dyDescent="0.25">
      <c r="C110" t="s">
        <v>552</v>
      </c>
      <c r="D110">
        <f>COUNTIF('DM_OLAH_SM1&amp;2_CLSTK2_NONSKS'!$O$2:$O$16,"3")</f>
        <v>0</v>
      </c>
      <c r="E110">
        <f>COUNTIFS('DM_OLAH_SM1&amp;2_CLSTK2_NONSKS'!$O$2:$O$16,"3",'DM_OLAH_SM1&amp;2_CLSTK2_NONSKS'!$R$2:$R$16,"LowRisk")</f>
        <v>0</v>
      </c>
      <c r="F110">
        <f>COUNTIFS('DM_OLAH_SM1&amp;2_CLSTK2_NONSKS'!$O$2:$O$16,"3",'DM_OLAH_SM1&amp;2_CLSTK2_NONSKS'!$R$2:$R$16,"MediumRisk")</f>
        <v>0</v>
      </c>
      <c r="G110">
        <f>COUNTIFS('DM_OLAH_SM1&amp;2_CLSTK2_NONSKS'!$O$2:$O$16,"3",'DM_OLAH_SM1&amp;2_CLSTK2_NONSKS'!$R$2:$R$16,"HighRisk")</f>
        <v>0</v>
      </c>
      <c r="H110">
        <f>COUNTIFS('DM_OLAH_SM1&amp;2_CLSTK2_NONSKS'!$O$2:$O$16,"3",'DM_OLAH_SM1&amp;2_CLSTK2_NONSKS'!$R$2:$R$16,"VeryHighRisk")</f>
        <v>0</v>
      </c>
      <c r="I110">
        <f t="shared" si="51"/>
        <v>0</v>
      </c>
      <c r="K110" t="e">
        <f t="shared" si="52"/>
        <v>#DIV/0!</v>
      </c>
      <c r="L110" t="e">
        <f t="shared" si="49"/>
        <v>#DIV/0!</v>
      </c>
      <c r="M110" t="e">
        <f t="shared" si="50"/>
        <v>#DIV/0!</v>
      </c>
      <c r="N110" t="e">
        <f t="shared" si="50"/>
        <v>#DIV/0!</v>
      </c>
      <c r="P110">
        <v>0</v>
      </c>
      <c r="Q110">
        <v>0</v>
      </c>
      <c r="R110">
        <v>0</v>
      </c>
      <c r="S110">
        <v>0</v>
      </c>
    </row>
    <row r="111" spans="2:19" x14ac:dyDescent="0.25">
      <c r="C111" t="s">
        <v>558</v>
      </c>
      <c r="D111">
        <f>COUNTIF('DM_OLAH_SM1&amp;2_CLSTK2_NONSKS'!$O$2:$O$16,"2.5")</f>
        <v>1</v>
      </c>
      <c r="E111">
        <f>COUNTIFS('DM_OLAH_SM1&amp;2_CLSTK2_NONSKS'!$O$2:$O$16,"2.5",'DM_OLAH_SM1&amp;2_CLSTK2_NONSKS'!$R$2:$R$16,"LowRisk")</f>
        <v>0</v>
      </c>
      <c r="F111">
        <f>COUNTIFS('DM_OLAH_SM1&amp;2_CLSTK2_NONSKS'!$O$2:$O$16,"2.5",'DM_OLAH_SM1&amp;2_CLSTK2_NONSKS'!$R$2:$R$16,"MediumRisk")</f>
        <v>0</v>
      </c>
      <c r="G111">
        <f>COUNTIFS('DM_OLAH_SM1&amp;2_CLSTK2_NONSKS'!$O$2:$O$16,"2.5",'DM_OLAH_SM1&amp;2_CLSTK2_NONSKS'!$R$2:$R$16,"HighRisk")</f>
        <v>1</v>
      </c>
      <c r="H111">
        <f>COUNTIFS('DM_OLAH_SM1&amp;2_CLSTK2_NONSKS'!$O$2:$O$16,"2.5",'DM_OLAH_SM1&amp;2_CLSTK2_NONSKS'!$R$2:$R$16,"VeryHighRisk")</f>
        <v>0</v>
      </c>
      <c r="I111">
        <f t="shared" si="51"/>
        <v>0</v>
      </c>
      <c r="K111" t="e">
        <f t="shared" si="52"/>
        <v>#NUM!</v>
      </c>
      <c r="L111" t="e">
        <f t="shared" si="49"/>
        <v>#NUM!</v>
      </c>
      <c r="M111">
        <f t="shared" si="50"/>
        <v>0</v>
      </c>
      <c r="N111" t="e">
        <f t="shared" si="50"/>
        <v>#NUM!</v>
      </c>
      <c r="P111">
        <v>0</v>
      </c>
      <c r="Q111">
        <v>0</v>
      </c>
      <c r="R111">
        <v>0</v>
      </c>
      <c r="S111">
        <v>0</v>
      </c>
    </row>
    <row r="112" spans="2:19" x14ac:dyDescent="0.25">
      <c r="C112" t="s">
        <v>555</v>
      </c>
      <c r="D112">
        <f>COUNTIF('DM_OLAH_SM1&amp;2_CLSTK2_NONSKS'!$O$2:$O$16,"2")</f>
        <v>0</v>
      </c>
      <c r="E112">
        <f>COUNTIFS('DM_OLAH_SM1&amp;2_CLSTK2_NONSKS'!$O$2:$O$16,"2",'DM_OLAH_SM1&amp;2_CLSTK2_NONSKS'!$R$2:$R$16,"LowRisk")</f>
        <v>0</v>
      </c>
      <c r="F112">
        <f>COUNTIFS('DM_OLAH_SM1&amp;2_CLSTK2_NONSKS'!$O$2:$O$16,"2",'DM_OLAH_SM1&amp;2_CLSTK2_NONSKS'!$R$2:$R$16,"MediumRisk")</f>
        <v>0</v>
      </c>
      <c r="G112">
        <f>COUNTIFS('DM_OLAH_SM1&amp;2_CLSTK2_NONSKS'!$O$2:$O$16,"2",'DM_OLAH_SM1&amp;2_CLSTK2_NONSKS'!$R$2:$R$16,"HighRisk")</f>
        <v>0</v>
      </c>
      <c r="H112">
        <f>COUNTIFS('DM_OLAH_SM1&amp;2_CLSTK2_NONSKS'!$O$2:$O$16,"2",'DM_OLAH_SM1&amp;2_CLSTK2_NONSKS'!$R$2:$R$16,"VeryHighRisk")</f>
        <v>0</v>
      </c>
      <c r="I112">
        <f t="shared" si="51"/>
        <v>0</v>
      </c>
      <c r="K112" t="e">
        <f t="shared" si="52"/>
        <v>#DIV/0!</v>
      </c>
      <c r="L112" t="e">
        <f t="shared" si="49"/>
        <v>#DIV/0!</v>
      </c>
      <c r="M112" t="e">
        <f t="shared" si="50"/>
        <v>#DIV/0!</v>
      </c>
      <c r="N112" t="e">
        <f t="shared" si="50"/>
        <v>#DIV/0!</v>
      </c>
      <c r="P112">
        <v>0</v>
      </c>
      <c r="Q112">
        <v>0</v>
      </c>
      <c r="R112">
        <v>0</v>
      </c>
      <c r="S112">
        <v>0</v>
      </c>
    </row>
    <row r="113" spans="2:19" x14ac:dyDescent="0.25">
      <c r="C113" t="s">
        <v>557</v>
      </c>
      <c r="D113">
        <f>COUNTIF('DM_OLAH_SM1&amp;2_CLSTK2_NONSKS'!$O$2:$O$16,"1")</f>
        <v>0</v>
      </c>
      <c r="E113">
        <f>COUNTIFS('DM_OLAH_SM1&amp;2_CLSTK2_NONSKS'!$O$2:$O$16,"1",'DM_OLAH_SM1&amp;2_CLSTK2_NONSKS'!$R$2:$R$16,"LowRisk")</f>
        <v>0</v>
      </c>
      <c r="F113">
        <f>COUNTIFS('DM_OLAH_SM1&amp;2_CLSTK2_NONSKS'!$O$2:$O$16,"1",'DM_OLAH_SM1&amp;2_CLSTK2_NONSKS'!$R$2:$R$16,"MediumRisk")</f>
        <v>0</v>
      </c>
      <c r="G113">
        <f>COUNTIFS('DM_OLAH_SM1&amp;2_CLSTK2_NONSKS'!$O$2:$O$16,"1",'DM_OLAH_SM1&amp;2_CLSTK2_NONSKS'!$R$2:$R$16,"HighRisk")</f>
        <v>0</v>
      </c>
      <c r="H113">
        <f>COUNTIFS('DM_OLAH_SM1&amp;2_CLSTK2_NONSKS'!$O$2:$O$16,"1",'DM_OLAH_SM1&amp;2_CLSTK2_NONSKS'!$R$2:$R$16,"VeryHighRisk")</f>
        <v>0</v>
      </c>
      <c r="I113">
        <f t="shared" si="51"/>
        <v>0</v>
      </c>
      <c r="K113" t="e">
        <f t="shared" si="52"/>
        <v>#DIV/0!</v>
      </c>
      <c r="L113" t="e">
        <f t="shared" si="49"/>
        <v>#DIV/0!</v>
      </c>
      <c r="M113" t="e">
        <f t="shared" si="50"/>
        <v>#DIV/0!</v>
      </c>
      <c r="N113" t="e">
        <f t="shared" si="50"/>
        <v>#DIV/0!</v>
      </c>
      <c r="P113">
        <v>0</v>
      </c>
      <c r="Q113">
        <v>0</v>
      </c>
      <c r="R113">
        <v>0</v>
      </c>
      <c r="S113">
        <v>0</v>
      </c>
    </row>
    <row r="114" spans="2:19" x14ac:dyDescent="0.25">
      <c r="C114" t="s">
        <v>567</v>
      </c>
      <c r="D114">
        <f>COUNTIF('DM_OLAH_SM1&amp;2_CLSTK2_NONSKS'!$O$2:$O$16,"0")</f>
        <v>0</v>
      </c>
      <c r="E114">
        <f>COUNTIFS('DM_OLAH_SM1&amp;2_CLSTK2_NONSKS'!$O$2:$O$16,"0",'DM_OLAH_SM1&amp;2_CLSTK2_NONSKS'!$R$2:$R$16,"LowRisk")</f>
        <v>0</v>
      </c>
      <c r="F114">
        <f>COUNTIFS('DM_OLAH_SM1&amp;2_CLSTK2_NONSKS'!$O$2:$O$16,"0",'DM_OLAH_SM1&amp;2_CLSTK2_NONSKS'!$R$2:$R$16,"MediumRisk")</f>
        <v>0</v>
      </c>
      <c r="G114">
        <f>COUNTIFS('DM_OLAH_SM1&amp;2_CLSTK2_NONSKS'!$O$2:$O$16,"0",'DM_OLAH_SM1&amp;2_CLSTK2_NONSKS'!$R$2:$R$16,"HighRisk")</f>
        <v>0</v>
      </c>
      <c r="H114">
        <f>COUNTIFS('DM_OLAH_SM1&amp;2_CLSTK2_NONSKS'!$O$2:$O$16,"0",'DM_OLAH_SM1&amp;2_CLSTK2_NONSKS'!$R$2:$R$16,"VeryHighRisk")</f>
        <v>0</v>
      </c>
      <c r="I114">
        <f t="shared" si="51"/>
        <v>0</v>
      </c>
      <c r="K114" t="e">
        <f t="shared" si="52"/>
        <v>#DIV/0!</v>
      </c>
      <c r="L114" t="e">
        <f t="shared" si="49"/>
        <v>#DIV/0!</v>
      </c>
      <c r="M114" t="e">
        <f t="shared" si="50"/>
        <v>#DIV/0!</v>
      </c>
      <c r="N114" t="e">
        <f t="shared" si="50"/>
        <v>#DIV/0!</v>
      </c>
      <c r="P114">
        <v>0</v>
      </c>
      <c r="Q114">
        <v>0</v>
      </c>
      <c r="R114">
        <v>0</v>
      </c>
      <c r="S114">
        <v>0</v>
      </c>
    </row>
    <row r="115" spans="2:19" x14ac:dyDescent="0.25">
      <c r="B115" t="s">
        <v>571</v>
      </c>
      <c r="J115">
        <f>($I$2-(((D116/$D$2)*I116)+((D117/$D$2)*I117)+((D118/$D$2)*I118)+((D119/$D$2)*I119)+((D120/$D$2)*I120)+((D121/$D$2)*I121)+((D122/$D$2)*I122)))</f>
        <v>7.1838099919821818E-2</v>
      </c>
    </row>
    <row r="116" spans="2:19" x14ac:dyDescent="0.25">
      <c r="C116" t="s">
        <v>551</v>
      </c>
      <c r="D116">
        <f>COUNTIF('DM_OLAH_SM1&amp;2_CLSTK2_NONSKS'!$P$2:$P$16,"4")</f>
        <v>3</v>
      </c>
      <c r="E116">
        <f>COUNTIFS('DM_OLAH_SM1&amp;2_CLSTK2_NONSKS'!$P$2:$P$16,"4",'DM_OLAH_SM1&amp;2_CLSTK2_NONSKS'!$R$2:$R$16,"LowRisk")</f>
        <v>1</v>
      </c>
      <c r="F116">
        <f>COUNTIFS('DM_OLAH_SM1&amp;2_CLSTK2_NONSKS'!$P$2:$P$16,"4",'DM_OLAH_SM1&amp;2_CLSTK2_NONSKS'!$R$2:$R$16,"MediumRisk")</f>
        <v>1</v>
      </c>
      <c r="G116">
        <f>COUNTIFS('DM_OLAH_SM1&amp;2_CLSTK2_NONSKS'!$P$2:$P$16,"4",'DM_OLAH_SM1&amp;2_CLSTK2_NONSKS'!$R$2:$R$16,"HighRisk")</f>
        <v>1</v>
      </c>
      <c r="H116">
        <f>COUNTIFS('DM_OLAH_SM1&amp;2_CLSTK2_NONSKS'!$P$2:$P$16,"4",'DM_OLAH_SM1&amp;2_CLSTK2_NONSKS'!$R$2:$R$16,"VeryHighRisk")</f>
        <v>0</v>
      </c>
      <c r="I116">
        <f>SUM(P116:S116)</f>
        <v>1.5849625007211561</v>
      </c>
      <c r="K116">
        <f>-(E116/$D116)*(LOG((E116/$D116),2))</f>
        <v>0.52832083357371873</v>
      </c>
      <c r="L116">
        <f t="shared" ref="L116:L122" si="53">-(F116/$D116)*(LOG((F116/$D116),2))</f>
        <v>0.52832083357371873</v>
      </c>
      <c r="M116">
        <f t="shared" ref="M116:N122" si="54">-(G116/$D116)*(LOG((G116/$D116),2))</f>
        <v>0.52832083357371873</v>
      </c>
      <c r="N116" t="e">
        <f t="shared" si="54"/>
        <v>#NUM!</v>
      </c>
      <c r="P116">
        <v>0.52832083357371873</v>
      </c>
      <c r="Q116">
        <v>0.52832083357371873</v>
      </c>
      <c r="R116">
        <v>0.52832083357371873</v>
      </c>
      <c r="S116">
        <v>0</v>
      </c>
    </row>
    <row r="117" spans="2:19" x14ac:dyDescent="0.25">
      <c r="C117" t="s">
        <v>553</v>
      </c>
      <c r="D117">
        <f>COUNTIF('DM_OLAH_SM1&amp;2_CLSTK2_NONSKS'!$P$2:$P$16,"3.5")</f>
        <v>12</v>
      </c>
      <c r="E117">
        <f>COUNTIFS('DM_OLAH_SM1&amp;2_CLSTK2_NONSKS'!$P$2:$P$16,"3.5",'DM_OLAH_SM1&amp;2_CLSTK2_NONSKS'!$R$2:$R$16,"LowRisk")</f>
        <v>1</v>
      </c>
      <c r="F117">
        <f>COUNTIFS('DM_OLAH_SM1&amp;2_CLSTK2_NONSKS'!$P$2:$P$16,"3.5",'DM_OLAH_SM1&amp;2_CLSTK2_NONSKS'!$R$2:$R$16,"MediumRisk")</f>
        <v>6</v>
      </c>
      <c r="G117">
        <f>COUNTIFS('DM_OLAH_SM1&amp;2_CLSTK2_NONSKS'!$P$2:$P$16,"3.5",'DM_OLAH_SM1&amp;2_CLSTK2_NONSKS'!$R$2:$R$16,"HighRisk")</f>
        <v>4</v>
      </c>
      <c r="H117">
        <f>COUNTIFS('DM_OLAH_SM1&amp;2_CLSTK2_NONSKS'!$P$2:$P$16,"3.5",'DM_OLAH_SM1&amp;2_CLSTK2_NONSKS'!$R$2:$R$16,"VeryHighRisk")</f>
        <v>1</v>
      </c>
      <c r="I117">
        <f t="shared" ref="I117:I122" si="55">SUM(P117:S117)</f>
        <v>1.6258145836939115</v>
      </c>
      <c r="K117">
        <f t="shared" ref="K117:K122" si="56">-(E117/$D117)*(LOG((E117/$D117),2))</f>
        <v>0.29874687506009634</v>
      </c>
      <c r="L117">
        <f t="shared" si="53"/>
        <v>0.5</v>
      </c>
      <c r="M117">
        <f t="shared" si="54"/>
        <v>0.52832083357371873</v>
      </c>
      <c r="N117">
        <f t="shared" si="54"/>
        <v>0.29874687506009634</v>
      </c>
      <c r="P117">
        <v>0.29874687506009634</v>
      </c>
      <c r="Q117">
        <v>0.5</v>
      </c>
      <c r="R117">
        <v>0.52832083357371873</v>
      </c>
      <c r="S117">
        <v>0.29874687506009634</v>
      </c>
    </row>
    <row r="118" spans="2:19" x14ac:dyDescent="0.25">
      <c r="C118" t="s">
        <v>552</v>
      </c>
      <c r="D118">
        <f>COUNTIF('DM_OLAH_SM1&amp;2_CLSTK2_NONSKS'!$P$2:$P$16,"3")</f>
        <v>0</v>
      </c>
      <c r="E118">
        <f>COUNTIFS('DM_OLAH_SM1&amp;2_CLSTK2_NONSKS'!$P$2:$P$16,"3",'DM_OLAH_SM1&amp;2_CLSTK2_NONSKS'!$R$2:$R$16,"LowRisk")</f>
        <v>0</v>
      </c>
      <c r="F118">
        <f>COUNTIFS('DM_OLAH_SM1&amp;2_CLSTK2_NONSKS'!$P$2:$P$16,"3",'DM_OLAH_SM1&amp;2_CLSTK2_NONSKS'!$R$2:$R$16,"MediumRisk")</f>
        <v>0</v>
      </c>
      <c r="G118">
        <f>COUNTIFS('DM_OLAH_SM1&amp;2_CLSTK2_NONSKS'!$P$2:$P$16,"3",'DM_OLAH_SM1&amp;2_CLSTK2_NONSKS'!$R$2:$R$16,"HighRisk")</f>
        <v>0</v>
      </c>
      <c r="H118">
        <f>COUNTIFS('DM_OLAH_SM1&amp;2_CLSTK2_NONSKS'!$P$2:$P$16,"3",'DM_OLAH_SM1&amp;2_CLSTK2_NONSKS'!$R$2:$R$16,"VeryHighRisk")</f>
        <v>0</v>
      </c>
      <c r="I118">
        <f t="shared" si="55"/>
        <v>0</v>
      </c>
      <c r="K118" t="e">
        <f t="shared" si="56"/>
        <v>#DIV/0!</v>
      </c>
      <c r="L118" t="e">
        <f t="shared" si="53"/>
        <v>#DIV/0!</v>
      </c>
      <c r="M118" t="e">
        <f t="shared" si="54"/>
        <v>#DIV/0!</v>
      </c>
      <c r="N118" t="e">
        <f t="shared" si="54"/>
        <v>#DIV/0!</v>
      </c>
      <c r="P118">
        <v>0</v>
      </c>
      <c r="Q118">
        <v>0</v>
      </c>
      <c r="R118">
        <v>0</v>
      </c>
      <c r="S118">
        <v>0</v>
      </c>
    </row>
    <row r="119" spans="2:19" x14ac:dyDescent="0.25">
      <c r="C119" t="s">
        <v>558</v>
      </c>
      <c r="D119">
        <f>COUNTIF('DM_OLAH_SM1&amp;2_CLSTK2_NONSKS'!$P$2:$P$16,"2.5")</f>
        <v>0</v>
      </c>
      <c r="E119">
        <f>COUNTIFS('DM_OLAH_SM1&amp;2_CLSTK2_NONSKS'!$P$2:$P$16,"2.5",'DM_OLAH_SM1&amp;2_CLSTK2_NONSKS'!$R$2:$R$16,"LowRisk")</f>
        <v>0</v>
      </c>
      <c r="F119">
        <f>COUNTIFS('DM_OLAH_SM1&amp;2_CLSTK2_NONSKS'!$P$2:$P$16,"2.5",'DM_OLAH_SM1&amp;2_CLSTK2_NONSKS'!$R$2:$R$16,"MediumRisk")</f>
        <v>0</v>
      </c>
      <c r="G119">
        <f>COUNTIFS('DM_OLAH_SM1&amp;2_CLSTK2_NONSKS'!$P$2:$P$16,"2.5",'DM_OLAH_SM1&amp;2_CLSTK2_NONSKS'!$R$2:$R$16,"HighRisk")</f>
        <v>0</v>
      </c>
      <c r="H119">
        <f>COUNTIFS('DM_OLAH_SM1&amp;2_CLSTK2_NONSKS'!$P$2:$P$16,"2.5",'DM_OLAH_SM1&amp;2_CLSTK2_NONSKS'!$R$2:$R$16,"VeryHighRisk")</f>
        <v>0</v>
      </c>
      <c r="I119">
        <f t="shared" si="55"/>
        <v>0</v>
      </c>
      <c r="K119" t="e">
        <f t="shared" si="56"/>
        <v>#DIV/0!</v>
      </c>
      <c r="L119" t="e">
        <f t="shared" si="53"/>
        <v>#DIV/0!</v>
      </c>
      <c r="M119" t="e">
        <f t="shared" si="54"/>
        <v>#DIV/0!</v>
      </c>
      <c r="N119" t="e">
        <f t="shared" si="54"/>
        <v>#DIV/0!</v>
      </c>
      <c r="P119">
        <v>0</v>
      </c>
      <c r="Q119">
        <v>0</v>
      </c>
      <c r="R119">
        <v>0</v>
      </c>
      <c r="S119">
        <v>0</v>
      </c>
    </row>
    <row r="120" spans="2:19" x14ac:dyDescent="0.25">
      <c r="C120" t="s">
        <v>555</v>
      </c>
      <c r="D120">
        <f>COUNTIF('DM_OLAH_SM1&amp;2_CLSTK2_NONSKS'!$P$2:$P$16,"2")</f>
        <v>0</v>
      </c>
      <c r="E120">
        <f>COUNTIFS('DM_OLAH_SM1&amp;2_CLSTK2_NONSKS'!$P$2:$P$16,"2",'DM_OLAH_SM1&amp;2_CLSTK2_NONSKS'!$R$2:$R$16,"LowRisk")</f>
        <v>0</v>
      </c>
      <c r="F120">
        <f>COUNTIFS('DM_OLAH_SM1&amp;2_CLSTK2_NONSKS'!$P$2:$P$16,"2",'DM_OLAH_SM1&amp;2_CLSTK2_NONSKS'!$R$2:$R$16,"MediumRisk")</f>
        <v>0</v>
      </c>
      <c r="G120">
        <f>COUNTIFS('DM_OLAH_SM1&amp;2_CLSTK2_NONSKS'!$P$2:$P$16,"2",'DM_OLAH_SM1&amp;2_CLSTK2_NONSKS'!$R$2:$R$16,"HighRisk")</f>
        <v>0</v>
      </c>
      <c r="H120">
        <f>COUNTIFS('DM_OLAH_SM1&amp;2_CLSTK2_NONSKS'!$P$2:$P$16,"2",'DM_OLAH_SM1&amp;2_CLSTK2_NONSKS'!$R$2:$R$16,"VeryHighRisk")</f>
        <v>0</v>
      </c>
      <c r="I120">
        <f t="shared" si="55"/>
        <v>0</v>
      </c>
      <c r="K120" t="e">
        <f t="shared" si="56"/>
        <v>#DIV/0!</v>
      </c>
      <c r="L120" t="e">
        <f t="shared" si="53"/>
        <v>#DIV/0!</v>
      </c>
      <c r="M120" t="e">
        <f t="shared" si="54"/>
        <v>#DIV/0!</v>
      </c>
      <c r="N120" t="e">
        <f t="shared" si="54"/>
        <v>#DIV/0!</v>
      </c>
      <c r="P120">
        <v>0</v>
      </c>
      <c r="Q120">
        <v>0</v>
      </c>
      <c r="R120">
        <v>0</v>
      </c>
      <c r="S120">
        <v>0</v>
      </c>
    </row>
    <row r="121" spans="2:19" x14ac:dyDescent="0.25">
      <c r="C121" t="s">
        <v>557</v>
      </c>
      <c r="D121">
        <f>COUNTIF('DM_OLAH_SM1&amp;2_CLSTK2_NONSKS'!$P$2:$P$16,"1")</f>
        <v>0</v>
      </c>
      <c r="E121">
        <f>COUNTIFS('DM_OLAH_SM1&amp;2_CLSTK2_NONSKS'!$P$2:$P$16,"1",'DM_OLAH_SM1&amp;2_CLSTK2_NONSKS'!$R$2:$R$16,"LowRisk")</f>
        <v>0</v>
      </c>
      <c r="F121">
        <f>COUNTIFS('DM_OLAH_SM1&amp;2_CLSTK2_NONSKS'!$P$2:$P$16,"1",'DM_OLAH_SM1&amp;2_CLSTK2_NONSKS'!$R$2:$R$16,"MediumRisk")</f>
        <v>0</v>
      </c>
      <c r="G121">
        <f>COUNTIFS('DM_OLAH_SM1&amp;2_CLSTK2_NONSKS'!$P$2:$P$16,"1",'DM_OLAH_SM1&amp;2_CLSTK2_NONSKS'!$R$2:$R$16,"HighRisk")</f>
        <v>0</v>
      </c>
      <c r="H121">
        <f>COUNTIFS('DM_OLAH_SM1&amp;2_CLSTK2_NONSKS'!$P$2:$P$16,"1",'DM_OLAH_SM1&amp;2_CLSTK2_NONSKS'!$R$2:$R$16,"VeryHighRisk")</f>
        <v>0</v>
      </c>
      <c r="I121">
        <f t="shared" si="55"/>
        <v>0</v>
      </c>
      <c r="K121" t="e">
        <f t="shared" si="56"/>
        <v>#DIV/0!</v>
      </c>
      <c r="L121" t="e">
        <f t="shared" si="53"/>
        <v>#DIV/0!</v>
      </c>
      <c r="M121" t="e">
        <f t="shared" si="54"/>
        <v>#DIV/0!</v>
      </c>
      <c r="N121" t="e">
        <f t="shared" si="54"/>
        <v>#DIV/0!</v>
      </c>
      <c r="P121">
        <v>0</v>
      </c>
      <c r="Q121">
        <v>0</v>
      </c>
      <c r="R121">
        <v>0</v>
      </c>
      <c r="S121">
        <v>0</v>
      </c>
    </row>
    <row r="122" spans="2:19" x14ac:dyDescent="0.25">
      <c r="C122" t="s">
        <v>567</v>
      </c>
      <c r="D122">
        <f>COUNTIF('DM_OLAH_SM1&amp;2_CLSTK2_NONSKS'!$P$2:$P$16,"0")</f>
        <v>0</v>
      </c>
      <c r="E122">
        <f>COUNTIFS('DM_OLAH_SM1&amp;2_CLSTK2_NONSKS'!$P$2:$P$16,"0",'DM_OLAH_SM1&amp;2_CLSTK2_NONSKS'!$R$2:$R$16,"LowRisk")</f>
        <v>0</v>
      </c>
      <c r="F122">
        <f>COUNTIFS('DM_OLAH_SM1&amp;2_CLSTK2_NONSKS'!$P$2:$P$16,"0",'DM_OLAH_SM1&amp;2_CLSTK2_NONSKS'!$R$2:$R$16,"MediumRisk")</f>
        <v>0</v>
      </c>
      <c r="G122">
        <f>COUNTIFS('DM_OLAH_SM1&amp;2_CLSTK2_NONSKS'!$P$2:$P$16,"0",'DM_OLAH_SM1&amp;2_CLSTK2_NONSKS'!$R$2:$R$16,"HighRisk")</f>
        <v>0</v>
      </c>
      <c r="H122">
        <f>COUNTIFS('DM_OLAH_SM1&amp;2_CLSTK2_NONSKS'!$P$2:$P$16,"0",'DM_OLAH_SM1&amp;2_CLSTK2_NONSKS'!$R$2:$R$16,"VeryHighRisk")</f>
        <v>0</v>
      </c>
      <c r="I122">
        <f t="shared" si="55"/>
        <v>0</v>
      </c>
      <c r="K122" t="e">
        <f t="shared" si="56"/>
        <v>#DIV/0!</v>
      </c>
      <c r="L122" t="e">
        <f t="shared" si="53"/>
        <v>#DIV/0!</v>
      </c>
      <c r="M122" t="e">
        <f t="shared" si="54"/>
        <v>#DIV/0!</v>
      </c>
      <c r="N122" t="e">
        <f t="shared" si="54"/>
        <v>#DIV/0!</v>
      </c>
      <c r="P122">
        <v>0</v>
      </c>
      <c r="Q122">
        <v>0</v>
      </c>
      <c r="R122">
        <v>0</v>
      </c>
      <c r="S122">
        <v>0</v>
      </c>
    </row>
    <row r="123" spans="2:19" x14ac:dyDescent="0.25">
      <c r="B123" t="s">
        <v>570</v>
      </c>
      <c r="J123">
        <f>($I$2-(((D124/$D$2)*I124)+((D125/$D$2)*I125)+((D126/$D$2)*I126)+((D127/$D$2)*I127)+((D128/$D$2)*I128)+((D129/$D$2)*I129)+((D130/$D$2)*I130)))</f>
        <v>0.94818790176826595</v>
      </c>
    </row>
    <row r="124" spans="2:19" x14ac:dyDescent="0.25">
      <c r="C124" t="s">
        <v>551</v>
      </c>
      <c r="D124">
        <f>COUNTIF('DM_OLAH_SM1&amp;2_CLSTK2_NONSKS'!$Q$2:$Q$16,"4")</f>
        <v>3</v>
      </c>
      <c r="E124">
        <f>COUNTIFS('DM_OLAH_SM1&amp;2_CLSTK2_NONSKS'!$Q$2:$Q$16,"4",'DM_OLAH_SM1&amp;2_CLSTK2_NONSKS'!$R$2:$R$16,"LowRisk")</f>
        <v>2</v>
      </c>
      <c r="F124">
        <f>COUNTIFS('DM_OLAH_SM1&amp;2_CLSTK2_NONSKS'!$Q$2:$Q$16,"4",'DM_OLAH_SM1&amp;2_CLSTK2_NONSKS'!$R$2:$R$16,"MediumRisk")</f>
        <v>1</v>
      </c>
      <c r="G124">
        <f>COUNTIFS('DM_OLAH_SM1&amp;2_CLSTK2_NONSKS'!$Q$2:$Q$16,"4",'DM_OLAH_SM1&amp;2_CLSTK2_NONSKS'!$R$2:$R$16,"HighRisk")</f>
        <v>0</v>
      </c>
      <c r="H124">
        <f>COUNTIFS('DM_OLAH_SM1&amp;2_CLSTK2_NONSKS'!$Q$2:$Q$16,"4",'DM_OLAH_SM1&amp;2_CLSTK2_NONSKS'!$R$2:$R$16,"VeryHighRisk")</f>
        <v>0</v>
      </c>
      <c r="I124">
        <f>SUM(P124:S124)</f>
        <v>0.91829583405448956</v>
      </c>
      <c r="K124">
        <f>-(E124/$D124)*(LOG((E124/$D124),2))</f>
        <v>0.38997500048077083</v>
      </c>
      <c r="L124">
        <f t="shared" ref="L124:L130" si="57">-(F124/$D124)*(LOG((F124/$D124),2))</f>
        <v>0.52832083357371873</v>
      </c>
      <c r="M124" t="e">
        <f t="shared" ref="M124:N130" si="58">-(G124/$D124)*(LOG((G124/$D124),2))</f>
        <v>#NUM!</v>
      </c>
      <c r="N124" t="e">
        <f t="shared" si="58"/>
        <v>#NUM!</v>
      </c>
      <c r="P124">
        <v>0.38997500048077083</v>
      </c>
      <c r="Q124">
        <v>0.52832083357371873</v>
      </c>
      <c r="R124">
        <v>0</v>
      </c>
      <c r="S124">
        <v>0</v>
      </c>
    </row>
    <row r="125" spans="2:19" x14ac:dyDescent="0.25">
      <c r="C125" t="s">
        <v>553</v>
      </c>
      <c r="D125">
        <f>COUNTIF('DM_OLAH_SM1&amp;2_CLSTK2_NONSKS'!$Q$2:$Q$16,"3.5")</f>
        <v>5</v>
      </c>
      <c r="E125">
        <f>COUNTIFS('DM_OLAH_SM1&amp;2_CLSTK2_NONSKS'!$Q$2:$Q$16,"3.5",'DM_OLAH_SM1&amp;2_CLSTK2_NONSKS'!$R$2:$R$16,"LowRisk")</f>
        <v>0</v>
      </c>
      <c r="F125">
        <f>COUNTIFS('DM_OLAH_SM1&amp;2_CLSTK2_NONSKS'!$Q$2:$Q$16,"3.5",'DM_OLAH_SM1&amp;2_CLSTK2_NONSKS'!$R$2:$R$16,"MediumRisk")</f>
        <v>4</v>
      </c>
      <c r="G125">
        <f>COUNTIFS('DM_OLAH_SM1&amp;2_CLSTK2_NONSKS'!$Q$2:$Q$16,"3.5",'DM_OLAH_SM1&amp;2_CLSTK2_NONSKS'!$R$2:$R$16,"HighRisk")</f>
        <v>1</v>
      </c>
      <c r="H125">
        <f>COUNTIFS('DM_OLAH_SM1&amp;2_CLSTK2_NONSKS'!$Q$2:$Q$16,"3.5",'DM_OLAH_SM1&amp;2_CLSTK2_NONSKS'!$R$2:$R$16,"VeryHighRisk")</f>
        <v>0</v>
      </c>
      <c r="I125">
        <f t="shared" ref="I125:I130" si="59">SUM(P125:S125)</f>
        <v>0.72192809488736231</v>
      </c>
      <c r="K125" t="e">
        <f t="shared" ref="K125:K130" si="60">-(E125/$D125)*(LOG((E125/$D125),2))</f>
        <v>#NUM!</v>
      </c>
      <c r="L125">
        <f t="shared" si="57"/>
        <v>0.25754247590988982</v>
      </c>
      <c r="M125">
        <f t="shared" si="58"/>
        <v>0.46438561897747244</v>
      </c>
      <c r="N125" t="e">
        <f t="shared" si="58"/>
        <v>#NUM!</v>
      </c>
      <c r="P125">
        <v>0</v>
      </c>
      <c r="Q125">
        <v>0.25754247590988982</v>
      </c>
      <c r="R125">
        <v>0.46438561897747244</v>
      </c>
      <c r="S125">
        <v>0</v>
      </c>
    </row>
    <row r="126" spans="2:19" x14ac:dyDescent="0.25">
      <c r="C126" t="s">
        <v>552</v>
      </c>
      <c r="D126">
        <f>COUNTIF('DM_OLAH_SM1&amp;2_CLSTK2_NONSKS'!$Q$2:$Q$16,"3")</f>
        <v>2</v>
      </c>
      <c r="E126">
        <f>COUNTIFS('DM_OLAH_SM1&amp;2_CLSTK2_NONSKS'!$Q$2:$Q$16,"3",'DM_OLAH_SM1&amp;2_CLSTK2_NONSKS'!$R$2:$R$16,"LowRisk")</f>
        <v>0</v>
      </c>
      <c r="F126">
        <f>COUNTIFS('DM_OLAH_SM1&amp;2_CLSTK2_NONSKS'!$Q$2:$Q$16,"3",'DM_OLAH_SM1&amp;2_CLSTK2_NONSKS'!$R$2:$R$16,"MediumRisk")</f>
        <v>0</v>
      </c>
      <c r="G126">
        <f>COUNTIFS('DM_OLAH_SM1&amp;2_CLSTK2_NONSKS'!$Q$2:$Q$16,"3",'DM_OLAH_SM1&amp;2_CLSTK2_NONSKS'!$R$2:$R$16,"HighRisk")</f>
        <v>1</v>
      </c>
      <c r="H126">
        <f>COUNTIFS('DM_OLAH_SM1&amp;2_CLSTK2_NONSKS'!$Q$2:$Q$16,"3",'DM_OLAH_SM1&amp;2_CLSTK2_NONSKS'!$R$2:$R$16,"VeryHighRisk")</f>
        <v>1</v>
      </c>
      <c r="I126">
        <f t="shared" si="59"/>
        <v>1</v>
      </c>
      <c r="K126" t="e">
        <f t="shared" si="60"/>
        <v>#NUM!</v>
      </c>
      <c r="L126" t="e">
        <f t="shared" si="57"/>
        <v>#NUM!</v>
      </c>
      <c r="M126">
        <f t="shared" si="58"/>
        <v>0.5</v>
      </c>
      <c r="N126">
        <f t="shared" si="58"/>
        <v>0.5</v>
      </c>
      <c r="P126">
        <v>0</v>
      </c>
      <c r="Q126">
        <v>0</v>
      </c>
      <c r="R126">
        <v>0.5</v>
      </c>
      <c r="S126">
        <v>0.5</v>
      </c>
    </row>
    <row r="127" spans="2:19" x14ac:dyDescent="0.25">
      <c r="C127" t="s">
        <v>558</v>
      </c>
      <c r="D127">
        <f>COUNTIF('DM_OLAH_SM1&amp;2_CLSTK2_NONSKS'!$Q$2:$Q$16,"2.5")</f>
        <v>3</v>
      </c>
      <c r="E127">
        <f>COUNTIFS('DM_OLAH_SM1&amp;2_CLSTK2_NONSKS'!$Q$2:$Q$16,"2.5",'DM_OLAH_SM1&amp;2_CLSTK2_NONSKS'!$R$2:$R$16,"LowRisk")</f>
        <v>0</v>
      </c>
      <c r="F127">
        <f>COUNTIFS('DM_OLAH_SM1&amp;2_CLSTK2_NONSKS'!$Q$2:$Q$16,"2.5",'DM_OLAH_SM1&amp;2_CLSTK2_NONSKS'!$R$2:$R$16,"MediumRisk")</f>
        <v>2</v>
      </c>
      <c r="G127">
        <f>COUNTIFS('DM_OLAH_SM1&amp;2_CLSTK2_NONSKS'!$Q$2:$Q$16,"2.5",'DM_OLAH_SM1&amp;2_CLSTK2_NONSKS'!$R$2:$R$16,"HighRisk")</f>
        <v>1</v>
      </c>
      <c r="H127">
        <f>COUNTIFS('DM_OLAH_SM1&amp;2_CLSTK2_NONSKS'!$Q$2:$Q$16,"2.5",'DM_OLAH_SM1&amp;2_CLSTK2_NONSKS'!$R$2:$R$16,"VeryHighRisk")</f>
        <v>0</v>
      </c>
      <c r="I127">
        <f t="shared" si="59"/>
        <v>0.91829583405448956</v>
      </c>
      <c r="K127" t="e">
        <f t="shared" si="60"/>
        <v>#NUM!</v>
      </c>
      <c r="L127">
        <f t="shared" si="57"/>
        <v>0.38997500048077083</v>
      </c>
      <c r="M127">
        <f t="shared" si="58"/>
        <v>0.52832083357371873</v>
      </c>
      <c r="N127" t="e">
        <f t="shared" si="58"/>
        <v>#NUM!</v>
      </c>
      <c r="P127">
        <v>0</v>
      </c>
      <c r="Q127">
        <v>0.38997500048077083</v>
      </c>
      <c r="R127">
        <v>0.52832083357371873</v>
      </c>
      <c r="S127">
        <v>0</v>
      </c>
    </row>
    <row r="128" spans="2:19" x14ac:dyDescent="0.25">
      <c r="C128" t="s">
        <v>555</v>
      </c>
      <c r="D128">
        <f>COUNTIF('DM_OLAH_SM1&amp;2_CLSTK2_NONSKS'!$Q$2:$Q$16,"2")</f>
        <v>2</v>
      </c>
      <c r="E128">
        <f>COUNTIFS('DM_OLAH_SM1&amp;2_CLSTK2_NONSKS'!$Q$2:$Q$16,"2",'DM_OLAH_SM1&amp;2_CLSTK2_NONSKS'!$R$2:$R$16,"LowRisk")</f>
        <v>0</v>
      </c>
      <c r="F128">
        <f>COUNTIFS('DM_OLAH_SM1&amp;2_CLSTK2_NONSKS'!$Q$2:$Q$16,"2",'DM_OLAH_SM1&amp;2_CLSTK2_NONSKS'!$R$2:$R$16,"MediumRisk")</f>
        <v>0</v>
      </c>
      <c r="G128">
        <f>COUNTIFS('DM_OLAH_SM1&amp;2_CLSTK2_NONSKS'!$Q$2:$Q$16,"2",'DM_OLAH_SM1&amp;2_CLSTK2_NONSKS'!$R$2:$R$16,"HighRisk")</f>
        <v>2</v>
      </c>
      <c r="H128">
        <f>COUNTIFS('DM_OLAH_SM1&amp;2_CLSTK2_NONSKS'!$Q$2:$Q$16,"2",'DM_OLAH_SM1&amp;2_CLSTK2_NONSKS'!$R$2:$R$16,"VeryHighRisk")</f>
        <v>0</v>
      </c>
      <c r="I128">
        <f t="shared" si="59"/>
        <v>0</v>
      </c>
      <c r="K128" t="e">
        <f t="shared" si="60"/>
        <v>#NUM!</v>
      </c>
      <c r="L128" t="e">
        <f t="shared" si="57"/>
        <v>#NUM!</v>
      </c>
      <c r="M128">
        <f t="shared" si="58"/>
        <v>0</v>
      </c>
      <c r="N128" t="e">
        <f t="shared" si="58"/>
        <v>#NUM!</v>
      </c>
      <c r="P128">
        <v>0</v>
      </c>
      <c r="Q128">
        <v>0</v>
      </c>
      <c r="R128">
        <v>0</v>
      </c>
      <c r="S128">
        <v>0</v>
      </c>
    </row>
    <row r="129" spans="3:19" x14ac:dyDescent="0.25">
      <c r="C129" t="s">
        <v>557</v>
      </c>
      <c r="D129">
        <f>COUNTIF('DM_OLAH_SM1&amp;2_CLSTK2_NONSKS'!$Q$2:$Q$16,"1")</f>
        <v>0</v>
      </c>
      <c r="E129">
        <f>COUNTIFS('DM_OLAH_SM1&amp;2_CLSTK2_NONSKS'!$Q$2:$Q$16,"1",'DM_OLAH_SM1&amp;2_CLSTK2_NONSKS'!$R$2:$R$16,"LowRisk")</f>
        <v>0</v>
      </c>
      <c r="F129">
        <f>COUNTIFS('DM_OLAH_SM1&amp;2_CLSTK2_NONSKS'!$Q$2:$Q$16,"1",'DM_OLAH_SM1&amp;2_CLSTK2_NONSKS'!$R$2:$R$16,"MediumRisk")</f>
        <v>0</v>
      </c>
      <c r="G129">
        <f>COUNTIFS('DM_OLAH_SM1&amp;2_CLSTK2_NONSKS'!$Q$2:$Q$16,"1",'DM_OLAH_SM1&amp;2_CLSTK2_NONSKS'!$R$2:$R$16,"HighRisk")</f>
        <v>0</v>
      </c>
      <c r="H129">
        <f>COUNTIFS('DM_OLAH_SM1&amp;2_CLSTK2_NONSKS'!$Q$2:$Q$16,"1",'DM_OLAH_SM1&amp;2_CLSTK2_NONSKS'!$R$2:$R$16,"VeryHighRisk")</f>
        <v>0</v>
      </c>
      <c r="I129">
        <f t="shared" si="59"/>
        <v>0</v>
      </c>
      <c r="K129" t="e">
        <f t="shared" si="60"/>
        <v>#DIV/0!</v>
      </c>
      <c r="L129" t="e">
        <f t="shared" si="57"/>
        <v>#DIV/0!</v>
      </c>
      <c r="M129" t="e">
        <f t="shared" si="58"/>
        <v>#DIV/0!</v>
      </c>
      <c r="N129" t="e">
        <f t="shared" si="58"/>
        <v>#DIV/0!</v>
      </c>
      <c r="P129">
        <v>0</v>
      </c>
      <c r="Q129">
        <v>0</v>
      </c>
      <c r="R129">
        <v>0</v>
      </c>
      <c r="S129">
        <v>0</v>
      </c>
    </row>
    <row r="130" spans="3:19" x14ac:dyDescent="0.25">
      <c r="C130" t="s">
        <v>567</v>
      </c>
      <c r="D130">
        <f>COUNTIF('DM_OLAH_SM1&amp;2_CLSTK2_NONSKS'!$Q$2:$Q$16,"0")</f>
        <v>0</v>
      </c>
      <c r="E130">
        <f>COUNTIFS('DM_OLAH_SM1&amp;2_CLSTK2_NONSKS'!$Q$2:$Q$16,"0",'DM_OLAH_SM1&amp;2_CLSTK2_NONSKS'!$R$2:$R$16,"LowRisk")</f>
        <v>0</v>
      </c>
      <c r="F130">
        <f>COUNTIFS('DM_OLAH_SM1&amp;2_CLSTK2_NONSKS'!$Q$2:$Q$16,"0",'DM_OLAH_SM1&amp;2_CLSTK2_NONSKS'!$R$2:$R$16,"MediumRisk")</f>
        <v>0</v>
      </c>
      <c r="G130">
        <f>COUNTIFS('DM_OLAH_SM1&amp;2_CLSTK2_NONSKS'!$Q$2:$Q$16,"0",'DM_OLAH_SM1&amp;2_CLSTK2_NONSKS'!$R$2:$R$16,"HighRisk")</f>
        <v>0</v>
      </c>
      <c r="H130">
        <f>COUNTIFS('DM_OLAH_SM1&amp;2_CLSTK2_NONSKS'!$Q$2:$Q$16,"0",'DM_OLAH_SM1&amp;2_CLSTK2_NONSKS'!$R$2:$R$16,"VeryHighRisk")</f>
        <v>0</v>
      </c>
      <c r="I130">
        <f t="shared" si="59"/>
        <v>0</v>
      </c>
      <c r="K130" t="e">
        <f t="shared" si="60"/>
        <v>#DIV/0!</v>
      </c>
      <c r="L130" t="e">
        <f t="shared" si="57"/>
        <v>#DIV/0!</v>
      </c>
      <c r="M130" t="e">
        <f t="shared" si="58"/>
        <v>#DIV/0!</v>
      </c>
      <c r="N130" t="e">
        <f t="shared" si="58"/>
        <v>#DIV/0!</v>
      </c>
      <c r="P130">
        <v>0</v>
      </c>
      <c r="Q130">
        <v>0</v>
      </c>
      <c r="R130">
        <v>0</v>
      </c>
      <c r="S130">
        <v>0</v>
      </c>
    </row>
    <row r="132" spans="3:19" x14ac:dyDescent="0.25">
      <c r="J132">
        <f>MAX(J2:J130)</f>
        <v>0.94818790176826595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2"/>
  <sheetViews>
    <sheetView workbookViewId="0">
      <selection activeCell="J59" sqref="J59"/>
    </sheetView>
  </sheetViews>
  <sheetFormatPr defaultRowHeight="15" x14ac:dyDescent="0.25"/>
  <sheetData>
    <row r="1" spans="1:29" x14ac:dyDescent="0.25">
      <c r="A1" t="s">
        <v>692</v>
      </c>
      <c r="D1" t="s">
        <v>693</v>
      </c>
      <c r="E1" t="s">
        <v>694</v>
      </c>
      <c r="F1" t="s">
        <v>695</v>
      </c>
      <c r="G1" t="s">
        <v>696</v>
      </c>
      <c r="H1" t="s">
        <v>697</v>
      </c>
      <c r="I1" t="s">
        <v>698</v>
      </c>
      <c r="J1" t="s">
        <v>702</v>
      </c>
      <c r="W1" t="s">
        <v>693</v>
      </c>
      <c r="X1" t="s">
        <v>694</v>
      </c>
      <c r="Y1" t="s">
        <v>695</v>
      </c>
      <c r="Z1" t="s">
        <v>696</v>
      </c>
      <c r="AA1" t="s">
        <v>697</v>
      </c>
      <c r="AB1" t="s">
        <v>698</v>
      </c>
      <c r="AC1" t="s">
        <v>702</v>
      </c>
    </row>
    <row r="2" spans="1:29" x14ac:dyDescent="0.25">
      <c r="A2">
        <v>1</v>
      </c>
      <c r="B2" t="s">
        <v>699</v>
      </c>
      <c r="D2">
        <v>88</v>
      </c>
      <c r="E2">
        <f>COUNTIF('DM_OLAH_SM1&amp;2_CLSTK2_NONSKS'!$R$2:$R$89,"LowRisk")</f>
        <v>19</v>
      </c>
      <c r="F2">
        <f>COUNTIF('DM_OLAH_SM1&amp;2_CLSTK2_NONSKS'!$R$2:$R$89,"MediumRisk")</f>
        <v>43</v>
      </c>
      <c r="G2">
        <f>COUNTIF('DM_OLAH_SM1&amp;2_CLSTK2_NONSKS'!$R$2:$R$89,"HighRisk")</f>
        <v>18</v>
      </c>
      <c r="H2">
        <f>COUNTIF('DM_OLAH_SM1&amp;2_CLSTK2_NONSKS'!$R$2:$R$89,"VeryHighRisk")</f>
        <v>8</v>
      </c>
      <c r="I2">
        <f>SUM(-(E2/D2)*(LOG((E2/D2),2)),-(F2/D2)*(LOG((F2/D2),2)),-(G2/D2)*(LOG((G2/D2),2)),-(H2/D2)*(LOG((H2/D2),2)))</f>
        <v>1.7651286955284342</v>
      </c>
    </row>
    <row r="3" spans="1:29" x14ac:dyDescent="0.25">
      <c r="B3" t="s">
        <v>550</v>
      </c>
      <c r="J3">
        <f>($I$2-(((D4/$D$2)*I4)+((D5/$D$2)*I5)+((D6/$D$2)*I6)+((D7/$D$2)*I7)+((D8/$D$2)*I8)+((D9/$D$2)*I9)+((D10/$D$2)*I10)))</f>
        <v>5.1939151075258039E-2</v>
      </c>
    </row>
    <row r="4" spans="1:29" x14ac:dyDescent="0.25">
      <c r="B4" t="s">
        <v>700</v>
      </c>
      <c r="C4" t="s">
        <v>551</v>
      </c>
      <c r="D4">
        <f>COUNTIF('DM_OLAH_SM1&amp;2_CLSTK2_NONSKS'!$B$2:$B$89,"4")</f>
        <v>86</v>
      </c>
      <c r="E4">
        <f>COUNTIFS('DM_OLAH_SM1&amp;2_CLSTK2_NONSKS'!$B$2:$B$89,"4",'DM_OLAH_SM1&amp;2_CLSTK2_NONSKS'!$R$2:$R$89,"LowRisk")</f>
        <v>19</v>
      </c>
      <c r="F4">
        <f>COUNTIFS('DM_OLAH_SM1&amp;2_CLSTK2_NONSKS'!$B$2:$B$89,"4",'DM_OLAH_SM1&amp;2_CLSTK2_NONSKS'!$R$2:$R$89,"MediumRisk")</f>
        <v>42</v>
      </c>
      <c r="G4">
        <f>COUNTIFS('DM_OLAH_SM1&amp;2_CLSTK2_NONSKS'!$B$2:$B$89,"4",'DM_OLAH_SM1&amp;2_CLSTK2_NONSKS'!$R$2:$R$89,"HighRisk")</f>
        <v>18</v>
      </c>
      <c r="H4">
        <f>COUNTIFS('DM_OLAH_SM1&amp;2_CLSTK2_NONSKS'!$B$2:$B$89,"4",'DM_OLAH_SM1&amp;2_CLSTK2_NONSKS'!$R$2:$R$89,"VeryHighRisk")</f>
        <v>7</v>
      </c>
      <c r="I4">
        <f>SUM(P4:S4)</f>
        <v>1.7530311617660408</v>
      </c>
      <c r="K4">
        <f>-(E4/$D4)*(LOG((E4/$D4),2))</f>
        <v>0.4812605533012993</v>
      </c>
      <c r="L4">
        <f t="shared" ref="L4:L10" si="0">-(F4/$D4)*(LOG((F4/$D4),2))</f>
        <v>0.50495102256721136</v>
      </c>
      <c r="M4">
        <f t="shared" ref="M4:N10" si="1">-(G4/$D4)*(LOG((G4/$D4),2))</f>
        <v>0.47225715765902493</v>
      </c>
      <c r="N4">
        <f t="shared" si="1"/>
        <v>0.29456242823850531</v>
      </c>
      <c r="P4">
        <v>0.4812605533012993</v>
      </c>
      <c r="Q4">
        <v>0.50495102256721136</v>
      </c>
      <c r="R4">
        <v>0.47225715765902493</v>
      </c>
      <c r="S4">
        <v>0.29456242823850531</v>
      </c>
    </row>
    <row r="5" spans="1:29" x14ac:dyDescent="0.25">
      <c r="C5" t="s">
        <v>553</v>
      </c>
      <c r="D5">
        <f>COUNTIF('DM_OLAH_SM1&amp;2_CLSTK2_NONSKS'!$B$2:$B$89,"3.5")</f>
        <v>1</v>
      </c>
      <c r="E5">
        <f>COUNTIFS('DM_OLAH_SM1&amp;2_CLSTK2_NONSKS'!$B$2:$B$89,"3.5",'DM_OLAH_SM1&amp;2_CLSTK2_NONSKS'!$R$2:$R$89,"LowRisk")</f>
        <v>0</v>
      </c>
      <c r="F5">
        <f>COUNTIFS('DM_OLAH_SM1&amp;2_CLSTK2_NONSKS'!$B$2:$B$89,"3.5",'DM_OLAH_SM1&amp;2_CLSTK2_NONSKS'!$R$2:$R$89,"MediumRisk")</f>
        <v>0</v>
      </c>
      <c r="G5">
        <f>COUNTIFS('DM_OLAH_SM1&amp;2_CLSTK2_NONSKS'!$B$2:$B$89,"3.5",'DM_OLAH_SM1&amp;2_CLSTK2_NONSKS'!$R$2:$R$89,"HighRisk")</f>
        <v>0</v>
      </c>
      <c r="H5">
        <f>COUNTIFS('DM_OLAH_SM1&amp;2_CLSTK2_NONSKS'!$B$2:$B$89,"3.5",'DM_OLAH_SM1&amp;2_CLSTK2_NONSKS'!$R$2:$R$89,"VeryHighRisk")</f>
        <v>1</v>
      </c>
      <c r="I5">
        <f t="shared" ref="I5:I10" si="2">SUM(P5:S5)</f>
        <v>0</v>
      </c>
      <c r="K5" t="e">
        <f t="shared" ref="K5:K10" si="3">-(E5/$D5)*(LOG((E5/$D5),2))</f>
        <v>#NUM!</v>
      </c>
      <c r="L5" t="e">
        <f t="shared" si="0"/>
        <v>#NUM!</v>
      </c>
      <c r="M5" t="e">
        <f t="shared" si="1"/>
        <v>#NUM!</v>
      </c>
      <c r="N5">
        <f t="shared" si="1"/>
        <v>0</v>
      </c>
      <c r="P5">
        <v>0</v>
      </c>
      <c r="Q5">
        <v>0</v>
      </c>
      <c r="R5">
        <v>0</v>
      </c>
      <c r="S5">
        <v>0</v>
      </c>
    </row>
    <row r="6" spans="1:29" x14ac:dyDescent="0.25">
      <c r="C6" t="s">
        <v>552</v>
      </c>
      <c r="D6">
        <f>COUNTIF('DM_OLAH_SM1&amp;2_CLSTK2_NONSKS'!$B$2:$B$89,"3")</f>
        <v>1</v>
      </c>
      <c r="E6">
        <f>COUNTIFS('DM_OLAH_SM1&amp;2_CLSTK2_NONSKS'!$B$2:$B$89,"3",'DM_OLAH_SM1&amp;2_CLSTK2_NONSKS'!$R$2:$R$89,"LowRisk")</f>
        <v>0</v>
      </c>
      <c r="F6">
        <f>COUNTIFS('DM_OLAH_SM1&amp;2_CLSTK2_NONSKS'!$B$2:$B$89,"3",'DM_OLAH_SM1&amp;2_CLSTK2_NONSKS'!$R$2:$R$89,"MediumRisk")</f>
        <v>1</v>
      </c>
      <c r="G6">
        <f>COUNTIFS('DM_OLAH_SM1&amp;2_CLSTK2_NONSKS'!$B$2:$B$89,"3",'DM_OLAH_SM1&amp;2_CLSTK2_NONSKS'!$R$2:$R$89,"HighRisk")</f>
        <v>0</v>
      </c>
      <c r="H6">
        <f>COUNTIFS('DM_OLAH_SM1&amp;2_CLSTK2_NONSKS'!$B$2:$B$89,"3",'DM_OLAH_SM1&amp;2_CLSTK2_NONSKS'!$R$2:$R$89,"VeryHighRisk")</f>
        <v>0</v>
      </c>
      <c r="I6">
        <f t="shared" si="2"/>
        <v>0</v>
      </c>
      <c r="K6" t="e">
        <f t="shared" si="3"/>
        <v>#NUM!</v>
      </c>
      <c r="L6">
        <f t="shared" si="0"/>
        <v>0</v>
      </c>
      <c r="M6" t="e">
        <f t="shared" si="1"/>
        <v>#NUM!</v>
      </c>
      <c r="N6" t="e">
        <f t="shared" si="1"/>
        <v>#NUM!</v>
      </c>
      <c r="P6">
        <v>0</v>
      </c>
      <c r="Q6">
        <v>0</v>
      </c>
      <c r="R6">
        <v>0</v>
      </c>
      <c r="S6">
        <v>0</v>
      </c>
    </row>
    <row r="7" spans="1:29" x14ac:dyDescent="0.25">
      <c r="C7" t="s">
        <v>558</v>
      </c>
      <c r="D7">
        <f>COUNTIF('DM_OLAH_SM1&amp;2_CLSTK2_NONSKS'!$B$2:$B$89,"2.5")</f>
        <v>0</v>
      </c>
      <c r="E7">
        <f>COUNTIFS('DM_OLAH_SM1&amp;2_CLSTK2_NONSKS'!$B$2:$B$89,"2.5",'DM_OLAH_SM1&amp;2_CLSTK2_NONSKS'!$R$2:$R$89,"LowRisk")</f>
        <v>0</v>
      </c>
      <c r="F7">
        <f>COUNTIFS('DM_OLAH_SM1&amp;2_CLSTK2_NONSKS'!$B$2:$B$89,"2.5",'DM_OLAH_SM1&amp;2_CLSTK2_NONSKS'!$R$2:$R$89,"MediumRisk")</f>
        <v>0</v>
      </c>
      <c r="G7">
        <f>COUNTIFS('DM_OLAH_SM1&amp;2_CLSTK2_NONSKS'!$B$2:$B$89,"2.5",'DM_OLAH_SM1&amp;2_CLSTK2_NONSKS'!$R$2:$R$89,"HighRisk")</f>
        <v>0</v>
      </c>
      <c r="H7">
        <f>COUNTIFS('DM_OLAH_SM1&amp;2_CLSTK2_NONSKS'!$B$2:$B$89,"2.5",'DM_OLAH_SM1&amp;2_CLSTK2_NONSKS'!$R$2:$R$89,"VeryHighRisk")</f>
        <v>0</v>
      </c>
      <c r="I7">
        <f t="shared" si="2"/>
        <v>0</v>
      </c>
      <c r="K7" t="e">
        <f t="shared" si="3"/>
        <v>#DIV/0!</v>
      </c>
      <c r="L7" t="e">
        <f t="shared" si="0"/>
        <v>#DIV/0!</v>
      </c>
      <c r="M7" t="e">
        <f t="shared" si="1"/>
        <v>#DIV/0!</v>
      </c>
      <c r="N7" t="e">
        <f t="shared" si="1"/>
        <v>#DIV/0!</v>
      </c>
      <c r="P7">
        <v>0</v>
      </c>
      <c r="Q7">
        <v>0</v>
      </c>
      <c r="R7">
        <v>0</v>
      </c>
      <c r="S7">
        <v>0</v>
      </c>
    </row>
    <row r="8" spans="1:29" x14ac:dyDescent="0.25">
      <c r="C8" t="s">
        <v>555</v>
      </c>
      <c r="D8">
        <f>COUNTIF('DM_OLAH_SM1&amp;2_CLSTK2_NONSKS'!$B$2:$B$89,"2")</f>
        <v>0</v>
      </c>
      <c r="E8">
        <f>COUNTIFS('DM_OLAH_SM1&amp;2_CLSTK2_NONSKS'!$B$2:$B$89,"2",'DM_OLAH_SM1&amp;2_CLSTK2_NONSKS'!$R$2:$R$89,"LowRisk")</f>
        <v>0</v>
      </c>
      <c r="F8">
        <f>COUNTIFS('DM_OLAH_SM1&amp;2_CLSTK2_NONSKS'!$B$2:$B$89,"2",'DM_OLAH_SM1&amp;2_CLSTK2_NONSKS'!$R$2:$R$89,"MediumRisk")</f>
        <v>0</v>
      </c>
      <c r="G8">
        <f>COUNTIFS('DM_OLAH_SM1&amp;2_CLSTK2_NONSKS'!$B$2:$B$89,"2",'DM_OLAH_SM1&amp;2_CLSTK2_NONSKS'!$R$2:$R$89,"MediumRisk")</f>
        <v>0</v>
      </c>
      <c r="H8">
        <f>COUNTIFS('DM_OLAH_SM1&amp;2_CLSTK2_NONSKS'!$B$2:$B$89,"2",'DM_OLAH_SM1&amp;2_CLSTK2_NONSKS'!$R$2:$R$89,"VeryHighRisk")</f>
        <v>0</v>
      </c>
      <c r="I8">
        <f t="shared" si="2"/>
        <v>0</v>
      </c>
      <c r="K8" t="e">
        <f t="shared" si="3"/>
        <v>#DIV/0!</v>
      </c>
      <c r="L8" t="e">
        <f t="shared" si="0"/>
        <v>#DIV/0!</v>
      </c>
      <c r="M8" t="e">
        <f t="shared" si="1"/>
        <v>#DIV/0!</v>
      </c>
      <c r="N8" t="e">
        <f t="shared" si="1"/>
        <v>#DIV/0!</v>
      </c>
      <c r="P8">
        <v>0</v>
      </c>
      <c r="Q8">
        <v>0</v>
      </c>
      <c r="R8">
        <v>0</v>
      </c>
      <c r="S8">
        <v>0</v>
      </c>
    </row>
    <row r="9" spans="1:29" x14ac:dyDescent="0.25">
      <c r="C9" t="s">
        <v>557</v>
      </c>
      <c r="D9">
        <f>COUNTIF('DM_OLAH_SM1&amp;2_CLSTK2_NONSKS'!$B$2:$B$89,"1")</f>
        <v>0</v>
      </c>
      <c r="E9">
        <f>COUNTIFS('DM_OLAH_SM1&amp;2_CLSTK2_NONSKS'!$B$2:$B$89,"1",'DM_OLAH_SM1&amp;2_CLSTK2_NONSKS'!$R$2:$R$89,"LowRisk")</f>
        <v>0</v>
      </c>
      <c r="F9">
        <f>COUNTIFS('DM_OLAH_SM1&amp;2_CLSTK2_NONSKS'!$B$2:$B$89,"1",'DM_OLAH_SM1&amp;2_CLSTK2_NONSKS'!$R$2:$R$89,"MediumRisk")</f>
        <v>0</v>
      </c>
      <c r="G9">
        <f>COUNTIFS('DM_OLAH_SM1&amp;2_CLSTK2_NONSKS'!$B$2:$B$89,"1",'DM_OLAH_SM1&amp;2_CLSTK2_NONSKS'!$R$2:$R$89,"HighRisk")</f>
        <v>0</v>
      </c>
      <c r="H9">
        <f>COUNTIFS('DM_OLAH_SM1&amp;2_CLSTK2_NONSKS'!$B$2:$B$89,"1",'DM_OLAH_SM1&amp;2_CLSTK2_NONSKS'!$R$2:$R$89,"VeryHighRisk")</f>
        <v>0</v>
      </c>
      <c r="I9">
        <f t="shared" si="2"/>
        <v>0</v>
      </c>
      <c r="K9" t="e">
        <f t="shared" si="3"/>
        <v>#DIV/0!</v>
      </c>
      <c r="L9" t="e">
        <f t="shared" si="0"/>
        <v>#DIV/0!</v>
      </c>
      <c r="M9" t="e">
        <f t="shared" si="1"/>
        <v>#DIV/0!</v>
      </c>
      <c r="N9" t="e">
        <f t="shared" si="1"/>
        <v>#DIV/0!</v>
      </c>
      <c r="P9">
        <v>0</v>
      </c>
      <c r="Q9">
        <v>0</v>
      </c>
      <c r="R9">
        <v>0</v>
      </c>
      <c r="S9">
        <v>0</v>
      </c>
    </row>
    <row r="10" spans="1:29" x14ac:dyDescent="0.25">
      <c r="C10" t="s">
        <v>567</v>
      </c>
      <c r="D10">
        <f>COUNTIF('DM_OLAH_SM1&amp;2_CLSTK2_NONSKS'!$B$2:$B$89,"0")</f>
        <v>0</v>
      </c>
      <c r="E10">
        <f>COUNTIFS('DM_OLAH_SM1&amp;2_CLSTK2_NONSKS'!$B$2:$B$89,"0",'DM_OLAH_SM1&amp;2_CLSTK2_NONSKS'!$R$2:$R$89,"LowRisk")</f>
        <v>0</v>
      </c>
      <c r="F10">
        <f>COUNTIFS('DM_OLAH_SM1&amp;2_CLSTK2_NONSKS'!$B$2:$B$89,"0",'DM_OLAH_SM1&amp;2_CLSTK2_NONSKS'!$R$2:$R$89,"MediumRisk")</f>
        <v>0</v>
      </c>
      <c r="G10">
        <f>COUNTIFS('DM_OLAH_SM1&amp;2_CLSTK2_NONSKS'!$B$2:$B$89,"0",'DM_OLAH_SM1&amp;2_CLSTK2_NONSKS'!$R$2:$R$89,"HighRisk")</f>
        <v>0</v>
      </c>
      <c r="H10">
        <f>COUNTIFS('DM_OLAH_SM1&amp;2_CLSTK2_NONSKS'!$B$2:$B$89,"0",'DM_OLAH_SM1&amp;2_CLSTK2_NONSKS'!$R$2:$R$89,"VeryHighRisk")</f>
        <v>0</v>
      </c>
      <c r="I10">
        <f t="shared" si="2"/>
        <v>0</v>
      </c>
      <c r="K10" t="e">
        <f t="shared" si="3"/>
        <v>#DIV/0!</v>
      </c>
      <c r="L10" t="e">
        <f t="shared" si="0"/>
        <v>#DIV/0!</v>
      </c>
      <c r="M10" t="e">
        <f t="shared" si="1"/>
        <v>#DIV/0!</v>
      </c>
      <c r="N10" t="e">
        <f t="shared" si="1"/>
        <v>#DIV/0!</v>
      </c>
      <c r="P10">
        <v>0</v>
      </c>
      <c r="Q10">
        <v>0</v>
      </c>
      <c r="R10">
        <v>0</v>
      </c>
      <c r="S10">
        <v>0</v>
      </c>
    </row>
    <row r="11" spans="1:29" x14ac:dyDescent="0.25">
      <c r="B11" t="s">
        <v>566</v>
      </c>
      <c r="J11">
        <f>($I$2-(((D12/$D$2)*I12)+((D13/$D$2)*I13)+((D14/$D$2)*I14)+((D15/$D$2)*I15)+((D16/$D$2)*I16)+((D17/$D$2)*I17)+((D18/$D$2)*I18)))</f>
        <v>0.56148647002990026</v>
      </c>
    </row>
    <row r="12" spans="1:29" x14ac:dyDescent="0.25">
      <c r="C12" t="s">
        <v>551</v>
      </c>
      <c r="D12">
        <f>COUNTIF('DM_OLAH_SM1&amp;2_CLSTK2_NONSKS'!$C$2:$C$89,"4")</f>
        <v>20</v>
      </c>
      <c r="E12">
        <f>COUNTIFS('DM_OLAH_SM1&amp;2_CLSTK2_NONSKS'!$C$2:$C$89,"4",'DM_OLAH_SM1&amp;2_CLSTK2_NONSKS'!$R$2:$R$89,"LowRisk")</f>
        <v>13</v>
      </c>
      <c r="F12">
        <f>COUNTIFS('DM_OLAH_SM1&amp;2_CLSTK2_NONSKS'!$C$2:$C$89,"4",'DM_OLAH_SM1&amp;2_CLSTK2_NONSKS'!$R$2:$R$89,"MediumRisk")</f>
        <v>7</v>
      </c>
      <c r="G12">
        <f>COUNTIFS('DM_OLAH_SM1&amp;2_CLSTK2_NONSKS'!$C$2:$C$89,"4",'DM_OLAH_SM1&amp;2_CLSTK2_NONSKS'!$R$2:$R$89,"HighRisk")</f>
        <v>0</v>
      </c>
      <c r="H12">
        <f>COUNTIFS('DM_OLAH_SM1&amp;2_CLSTK2_NONSKS'!$C$2:$C$89,"4",'DM_OLAH_SM1&amp;2_CLSTK2_NONSKS'!$R$2:$R$89,"VeryHighRisk")</f>
        <v>0</v>
      </c>
      <c r="I12">
        <f t="shared" ref="I12:I18" si="4">SUM(P12:S12)</f>
        <v>0.93406805537549098</v>
      </c>
      <c r="K12">
        <f>-(E12/$D12)*(LOG((E12/$D12),2))</f>
        <v>0.40396744488507558</v>
      </c>
      <c r="L12">
        <f t="shared" ref="L12:N18" si="5">-(F12/$D12)*(LOG((F12/$D12),2))</f>
        <v>0.53010061049041546</v>
      </c>
      <c r="M12" t="e">
        <f t="shared" si="5"/>
        <v>#NUM!</v>
      </c>
      <c r="N12" t="e">
        <f t="shared" si="5"/>
        <v>#NUM!</v>
      </c>
      <c r="P12">
        <v>0.40396744488507558</v>
      </c>
      <c r="Q12">
        <v>0.53010061049041546</v>
      </c>
      <c r="R12">
        <v>0</v>
      </c>
      <c r="S12">
        <v>0</v>
      </c>
    </row>
    <row r="13" spans="1:29" x14ac:dyDescent="0.25">
      <c r="C13" t="s">
        <v>553</v>
      </c>
      <c r="D13">
        <f>COUNTIF('DM_OLAH_SM1&amp;2_CLSTK2_NONSKS'!$C$2:$C$89,"3.5")</f>
        <v>12</v>
      </c>
      <c r="E13">
        <f>COUNTIFS('DM_OLAH_SM1&amp;2_CLSTK2_NONSKS'!$C$2:$C$89,"3.5",'DM_OLAH_SM1&amp;2_CLSTK2_NONSKS'!$R$2:$R$89,"LowRisk")</f>
        <v>4</v>
      </c>
      <c r="F13">
        <f>COUNTIFS('DM_OLAH_SM1&amp;2_CLSTK2_NONSKS'!$C$2:$C$89,"3.5",'DM_OLAH_SM1&amp;2_CLSTK2_NONSKS'!$R$2:$R$89,"MediumRisk")</f>
        <v>6</v>
      </c>
      <c r="G13">
        <f>COUNTIFS('DM_OLAH_SM1&amp;2_CLSTK2_NONSKS'!$C$2:$C$89,"3.5",'DM_OLAH_SM1&amp;2_CLSTK2_NONSKS'!$R$2:$R$89,"HighRisk")</f>
        <v>0</v>
      </c>
      <c r="H13">
        <f>COUNTIFS('DM_OLAH_SM1&amp;2_CLSTK2_NONSKS'!$C$2:$C$89,"3.5",'DM_OLAH_SM1&amp;2_CLSTK2_NONSKS'!$R$2:$R$89,"VeryHighRisk")</f>
        <v>2</v>
      </c>
      <c r="I13">
        <f t="shared" si="4"/>
        <v>1.4591479170272448</v>
      </c>
      <c r="K13">
        <f t="shared" ref="K13:K18" si="6">-(E13/$D13)*(LOG((E13/$D13),2))</f>
        <v>0.52832083357371873</v>
      </c>
      <c r="L13">
        <f t="shared" si="5"/>
        <v>0.5</v>
      </c>
      <c r="M13" t="e">
        <f t="shared" si="5"/>
        <v>#NUM!</v>
      </c>
      <c r="N13">
        <f t="shared" si="5"/>
        <v>0.43082708345352599</v>
      </c>
      <c r="P13">
        <v>0.52832083357371873</v>
      </c>
      <c r="Q13">
        <v>0.5</v>
      </c>
      <c r="R13">
        <v>0</v>
      </c>
      <c r="S13">
        <v>0.43082708345352599</v>
      </c>
    </row>
    <row r="14" spans="1:29" x14ac:dyDescent="0.25">
      <c r="C14" t="s">
        <v>552</v>
      </c>
      <c r="D14">
        <f>COUNTIF('DM_OLAH_SM1&amp;2_CLSTK2_NONSKS'!$C$2:$C$89,"3")</f>
        <v>21</v>
      </c>
      <c r="E14">
        <f>COUNTIFS('DM_OLAH_SM1&amp;2_CLSTK2_NONSKS'!$C$2:$C$89,"3",'DM_OLAH_SM1&amp;2_CLSTK2_NONSKS'!$R$2:$R$89,"LowRisk")</f>
        <v>1</v>
      </c>
      <c r="F14">
        <f>COUNTIFS('DM_OLAH_SM1&amp;2_CLSTK2_NONSKS'!$C$2:$C$89,"3",'DM_OLAH_SM1&amp;2_CLSTK2_NONSKS'!$R$2:$R$89,"MediumRisk")</f>
        <v>14</v>
      </c>
      <c r="G14">
        <f>COUNTIFS('DM_OLAH_SM1&amp;2_CLSTK2_NONSKS'!$C$2:$C$89,"3",'DM_OLAH_SM1&amp;2_CLSTK2_NONSKS'!$R$2:$R$89,"HighRisk")</f>
        <v>5</v>
      </c>
      <c r="H14">
        <f>COUNTIFS('DM_OLAH_SM1&amp;2_CLSTK2_NONSKS'!$C$2:$C$89,"3",'DM_OLAH_SM1&amp;2_CLSTK2_NONSKS'!$R$2:$R$89,"VeryHighRisk")</f>
        <v>1</v>
      </c>
      <c r="I14">
        <f t="shared" si="4"/>
        <v>1.3012407854814618</v>
      </c>
      <c r="K14">
        <f t="shared" si="6"/>
        <v>0.20915797251327431</v>
      </c>
      <c r="L14">
        <f t="shared" si="5"/>
        <v>0.38997500048077083</v>
      </c>
      <c r="M14">
        <f>-(G14/$D14)*(LOG((G14/$D14),2))</f>
        <v>0.49294983997414238</v>
      </c>
      <c r="N14">
        <f>-(H14/$D14)*(LOG((H14/$D14),2))</f>
        <v>0.20915797251327431</v>
      </c>
      <c r="P14">
        <v>0.20915797251327431</v>
      </c>
      <c r="Q14">
        <v>0.38997500048077083</v>
      </c>
      <c r="R14">
        <v>0.49294983997414238</v>
      </c>
      <c r="S14">
        <v>0.20915797251327431</v>
      </c>
    </row>
    <row r="15" spans="1:29" x14ac:dyDescent="0.25">
      <c r="C15" t="s">
        <v>558</v>
      </c>
      <c r="D15">
        <f>COUNTIF('DM_OLAH_SM1&amp;2_CLSTK2_NONSKS'!$C$2:$C$89,"2.5")</f>
        <v>23</v>
      </c>
      <c r="E15">
        <f>COUNTIFS('DM_OLAH_SM1&amp;2_CLSTK2_NONSKS'!$C$2:$C$89,"2.5",'DM_OLAH_SM1&amp;2_CLSTK2_NONSKS'!$R$2:$R$89,"LowRisk")</f>
        <v>1</v>
      </c>
      <c r="F15">
        <f>COUNTIFS('DM_OLAH_SM1&amp;2_CLSTK2_NONSKS'!$C$2:$C$89,"2.5",'DM_OLAH_SM1&amp;2_CLSTK2_NONSKS'!$R$2:$R$89,"MediumRisk")</f>
        <v>15</v>
      </c>
      <c r="G15">
        <f>COUNTIFS('DM_OLAH_SM1&amp;2_CLSTK2_NONSKS'!$C$2:$C$89,"2.5",'DM_OLAH_SM1&amp;2_CLSTK2_NONSKS'!$R$2:$R$89,"HighRisk")</f>
        <v>6</v>
      </c>
      <c r="H15">
        <f>COUNTIFS('DM_OLAH_SM1&amp;2_CLSTK2_NONSKS'!$C$2:$C$89,"2.5",'DM_OLAH_SM1&amp;2_CLSTK2_NONSKS'!$R$2:$R$89,"VeryHighRisk")</f>
        <v>1</v>
      </c>
      <c r="I15">
        <f t="shared" si="4"/>
        <v>1.3012517848198515</v>
      </c>
      <c r="K15">
        <f t="shared" si="6"/>
        <v>0.19667660678508753</v>
      </c>
      <c r="L15">
        <f t="shared" si="5"/>
        <v>0.40217697420553983</v>
      </c>
      <c r="M15">
        <f t="shared" si="5"/>
        <v>0.50572159704413655</v>
      </c>
      <c r="N15">
        <f t="shared" si="5"/>
        <v>0.19667660678508753</v>
      </c>
      <c r="P15">
        <v>0.19667660678508753</v>
      </c>
      <c r="Q15">
        <v>0.40217697420553983</v>
      </c>
      <c r="R15">
        <v>0.50572159704413655</v>
      </c>
      <c r="S15">
        <v>0.19667660678508753</v>
      </c>
    </row>
    <row r="16" spans="1:29" x14ac:dyDescent="0.25">
      <c r="C16" t="s">
        <v>555</v>
      </c>
      <c r="D16">
        <f>COUNTIF('DM_OLAH_SM1&amp;2_CLSTK2_NONSKS'!$C$2:$C$89,"2")</f>
        <v>7</v>
      </c>
      <c r="E16">
        <f>COUNTIFS('DM_OLAH_SM1&amp;2_CLSTK2_NONSKS'!$C$2:$C$89,"2",'DM_OLAH_SM1&amp;2_CLSTK2_NONSKS'!$R$2:$R$89,"LowRisk")</f>
        <v>0</v>
      </c>
      <c r="F16">
        <f>COUNTIFS('DM_OLAH_SM1&amp;2_CLSTK2_NONSKS'!$C$2:$C$89,"2",'DM_OLAH_SM1&amp;2_CLSTK2_NONSKS'!$R$2:$R$89,"MediumRisk")</f>
        <v>1</v>
      </c>
      <c r="G16">
        <f>COUNTIFS('DM_OLAH_SM1&amp;2_CLSTK2_NONSKS'!$C$2:$C$89,"2",'DM_OLAH_SM1&amp;2_CLSTK2_NONSKS'!$R$2:$R$89,"MediumRisk")</f>
        <v>1</v>
      </c>
      <c r="H16">
        <f>COUNTIFS('DM_OLAH_SM1&amp;2_CLSTK2_NONSKS'!$C$2:$C$89,"2",'DM_OLAH_SM1&amp;2_CLSTK2_NONSKS'!$R$2:$R$89,"VeryHighRisk")</f>
        <v>2</v>
      </c>
      <c r="I16">
        <f t="shared" si="4"/>
        <v>1.3184885268900595</v>
      </c>
      <c r="K16" t="e">
        <f t="shared" si="6"/>
        <v>#NUM!</v>
      </c>
      <c r="L16">
        <f t="shared" si="5"/>
        <v>0.40105070315108637</v>
      </c>
      <c r="M16">
        <f t="shared" si="5"/>
        <v>0.40105070315108637</v>
      </c>
      <c r="N16">
        <f t="shared" si="5"/>
        <v>0.51638712058788683</v>
      </c>
      <c r="P16">
        <v>0</v>
      </c>
      <c r="Q16">
        <v>0.40105070315108637</v>
      </c>
      <c r="R16">
        <v>0.40105070315108637</v>
      </c>
      <c r="S16">
        <v>0.51638712058788683</v>
      </c>
    </row>
    <row r="17" spans="2:19" x14ac:dyDescent="0.25">
      <c r="C17" t="s">
        <v>557</v>
      </c>
      <c r="D17">
        <f>COUNTIF('DM_OLAH_SM1&amp;2_CLSTK2_NONSKS'!$C$2:$C$89,"1")</f>
        <v>4</v>
      </c>
      <c r="E17">
        <f>COUNTIFS('DM_OLAH_SM1&amp;2_CLSTK2_NONSKS'!$C$2:$C$89,"1",'DM_OLAH_SM1&amp;2_CLSTK2_NONSKS'!$R$2:$R$89,"LowRisk")</f>
        <v>0</v>
      </c>
      <c r="F17">
        <f>COUNTIFS('DM_OLAH_SM1&amp;2_CLSTK2_NONSKS'!$C$2:$C$89,"1",'DM_OLAH_SM1&amp;2_CLSTK2_NONSKS'!$R$2:$R$89,"MediumRisk")</f>
        <v>0</v>
      </c>
      <c r="G17">
        <f>COUNTIFS('DM_OLAH_SM1&amp;2_CLSTK2_NONSKS'!$C$2:$C$89,"1",'DM_OLAH_SM1&amp;2_CLSTK2_NONSKS'!$R$2:$R$89,"HighRisk")</f>
        <v>3</v>
      </c>
      <c r="H17">
        <f>COUNTIFS('DM_OLAH_SM1&amp;2_CLSTK2_NONSKS'!$C$2:$C$89,"1",'DM_OLAH_SM1&amp;2_CLSTK2_NONSKS'!$R$2:$R$89,"VeryHighRisk")</f>
        <v>1</v>
      </c>
      <c r="I17">
        <f t="shared" si="4"/>
        <v>0.81127812445913283</v>
      </c>
      <c r="K17" t="e">
        <f t="shared" si="6"/>
        <v>#NUM!</v>
      </c>
      <c r="L17" t="e">
        <f t="shared" si="5"/>
        <v>#NUM!</v>
      </c>
      <c r="M17">
        <f t="shared" si="5"/>
        <v>0.31127812445913283</v>
      </c>
      <c r="N17">
        <f t="shared" si="5"/>
        <v>0.5</v>
      </c>
      <c r="P17">
        <v>0</v>
      </c>
      <c r="Q17">
        <v>0</v>
      </c>
      <c r="R17">
        <v>0.31127812445913283</v>
      </c>
      <c r="S17">
        <v>0.5</v>
      </c>
    </row>
    <row r="18" spans="2:19" x14ac:dyDescent="0.25">
      <c r="C18" t="s">
        <v>567</v>
      </c>
      <c r="D18">
        <f>COUNTIF('DM_OLAH_SM1&amp;2_CLSTK2_NONSKS'!$C$2:$C$89,"0")</f>
        <v>1</v>
      </c>
      <c r="E18">
        <f>COUNTIFS('DM_OLAH_SM1&amp;2_CLSTK2_NONSKS'!$C$2:$C$89,"0",'DM_OLAH_SM1&amp;2_CLSTK2_NONSKS'!$R$2:$R$89,"LowRisk")</f>
        <v>0</v>
      </c>
      <c r="F18">
        <f>COUNTIFS('DM_OLAH_SM1&amp;2_CLSTK2_NONSKS'!$C$2:$C$89,"0",'DM_OLAH_SM1&amp;2_CLSTK2_NONSKS'!$R$2:$R$89,"MediumRisk")</f>
        <v>0</v>
      </c>
      <c r="G18">
        <f>COUNTIFS('DM_OLAH_SM1&amp;2_CLSTK2_NONSKS'!$C$2:$C$89,"0",'DM_OLAH_SM1&amp;2_CLSTK2_NONSKS'!$R$2:$R$89,"HighRisk")</f>
        <v>0</v>
      </c>
      <c r="H18">
        <f>COUNTIFS('DM_OLAH_SM1&amp;2_CLSTK2_NONSKS'!$C$2:$C$89,"0",'DM_OLAH_SM1&amp;2_CLSTK2_NONSKS'!$R$2:$R$89,"VeryHighRisk")</f>
        <v>1</v>
      </c>
      <c r="I18">
        <f t="shared" si="4"/>
        <v>0</v>
      </c>
      <c r="K18" t="e">
        <f t="shared" si="6"/>
        <v>#NUM!</v>
      </c>
      <c r="L18" t="e">
        <f t="shared" si="5"/>
        <v>#NUM!</v>
      </c>
      <c r="M18" t="e">
        <f t="shared" si="5"/>
        <v>#NUM!</v>
      </c>
      <c r="N18">
        <f t="shared" si="5"/>
        <v>0</v>
      </c>
      <c r="P18">
        <v>0</v>
      </c>
      <c r="Q18">
        <v>0</v>
      </c>
      <c r="R18">
        <v>0</v>
      </c>
      <c r="S18">
        <v>0</v>
      </c>
    </row>
    <row r="19" spans="2:19" x14ac:dyDescent="0.25">
      <c r="B19" t="s">
        <v>565</v>
      </c>
      <c r="J19">
        <f>($I$2-(((D20/$D$2)*I20)+((D21/$D$2)*I21)+((D22/$D$2)*I22)+((D23/$D$2)*I23)+((D24/$D$2)*I24)+((D25/$D$2)*I25)+((D26/$D$2)*I26)))</f>
        <v>0.31044194400710556</v>
      </c>
    </row>
    <row r="20" spans="2:19" x14ac:dyDescent="0.25">
      <c r="C20" t="s">
        <v>551</v>
      </c>
      <c r="D20">
        <f>COUNTIF('DM_OLAH_SM1&amp;2_CLSTK2_NONSKS'!$D$2:$D$89,"4")</f>
        <v>34</v>
      </c>
      <c r="E20">
        <f>COUNTIFS('DM_OLAH_SM1&amp;2_CLSTK2_NONSKS'!$D$2:$D$89,"4",'DM_OLAH_SM1&amp;2_CLSTK2_NONSKS'!$R$2:$R$89,"LowRisk")</f>
        <v>13</v>
      </c>
      <c r="F20">
        <f>COUNTIFS('DM_OLAH_SM1&amp;2_CLSTK2_NONSKS'!$D$2:$D$89,"4",'DM_OLAH_SM1&amp;2_CLSTK2_NONSKS'!$R$2:$R$89,"MediumRisk")</f>
        <v>15</v>
      </c>
      <c r="G20">
        <f>COUNTIFS('DM_OLAH_SM1&amp;2_CLSTK2_NONSKS'!$D$2:$D$89,"4",'DM_OLAH_SM1&amp;2_CLSTK2_NONSKS'!$R$2:$R$89,"HighRisk")</f>
        <v>4</v>
      </c>
      <c r="H20">
        <f>COUNTIFS('DM_OLAH_SM1&amp;2_CLSTK2_NONSKS'!$D$2:$D$89,"4",'DM_OLAH_SM1&amp;2_CLSTK2_NONSKS'!$R$2:$R$89,"VeryHighRisk")</f>
        <v>2</v>
      </c>
      <c r="I20">
        <f>SUM(P20:S20)</f>
        <v>1.6548429803691049</v>
      </c>
      <c r="K20">
        <f>-(E20/$D20)*(LOG((E20/$D20),2))</f>
        <v>0.53033237060059457</v>
      </c>
      <c r="L20">
        <f t="shared" ref="L20:N26" si="7">-(F20/$D20)*(LOG((F20/$D20),2))</f>
        <v>0.52084069660668575</v>
      </c>
      <c r="M20">
        <f t="shared" si="7"/>
        <v>0.36323092250003997</v>
      </c>
      <c r="N20">
        <f t="shared" si="7"/>
        <v>0.2404389906617847</v>
      </c>
      <c r="P20">
        <v>0.53033237060059457</v>
      </c>
      <c r="Q20">
        <v>0.52084069660668575</v>
      </c>
      <c r="R20">
        <v>0.36323092250003997</v>
      </c>
      <c r="S20">
        <v>0.2404389906617847</v>
      </c>
    </row>
    <row r="21" spans="2:19" x14ac:dyDescent="0.25">
      <c r="C21" t="s">
        <v>553</v>
      </c>
      <c r="D21">
        <f>COUNTIF('DM_OLAH_SM1&amp;2_CLSTK2_NONSKS'!$D$2:$D$89,"3.5")</f>
        <v>33</v>
      </c>
      <c r="E21">
        <f>COUNTIFS('DM_OLAH_SM1&amp;2_CLSTK2_NONSKS'!$D$2:$D$89,"3.5",'DM_OLAH_SM1&amp;2_CLSTK2_NONSKS'!$R$2:$R$89,"LowRisk")</f>
        <v>5</v>
      </c>
      <c r="F21">
        <f>COUNTIFS('DM_OLAH_SM1&amp;2_CLSTK2_NONSKS'!$D$2:$D$89,"3.5",'DM_OLAH_SM1&amp;2_CLSTK2_NONSKS'!$R$2:$R$89,"MediumRisk")</f>
        <v>23</v>
      </c>
      <c r="G21">
        <f>COUNTIFS('DM_OLAH_SM1&amp;2_CLSTK2_NONSKS'!$D$2:$D$89,"3.5",'DM_OLAH_SM1&amp;2_CLSTK2_NONSKS'!$R$2:$R$89,"HighRisk")</f>
        <v>5</v>
      </c>
      <c r="H21">
        <f>COUNTIFS('DM_OLAH_SM1&amp;2_CLSTK2_NONSKS'!$D$2:$D$89,"3.5",'DM_OLAH_SM1&amp;2_CLSTK2_NONSKS'!$R$2:$R$89,"VeryHighRisk")</f>
        <v>0</v>
      </c>
      <c r="I21">
        <f t="shared" ref="I21:I26" si="8">SUM(P21:S21)</f>
        <v>1.187993939413456</v>
      </c>
      <c r="K21">
        <f t="shared" ref="K21:K26" si="9">-(E21/$D21)*(LOG((E21/$D21),2))</f>
        <v>0.41249485219258958</v>
      </c>
      <c r="L21">
        <f t="shared" si="7"/>
        <v>0.36300423502827678</v>
      </c>
      <c r="M21">
        <f t="shared" si="7"/>
        <v>0.41249485219258958</v>
      </c>
      <c r="N21" t="e">
        <f t="shared" si="7"/>
        <v>#NUM!</v>
      </c>
      <c r="P21">
        <v>0.41249485219258958</v>
      </c>
      <c r="Q21">
        <v>0.36300423502827678</v>
      </c>
      <c r="R21">
        <v>0.41249485219258958</v>
      </c>
      <c r="S21">
        <v>0</v>
      </c>
    </row>
    <row r="22" spans="2:19" x14ac:dyDescent="0.25">
      <c r="C22" t="s">
        <v>552</v>
      </c>
      <c r="D22">
        <f>COUNTIF('DM_OLAH_SM1&amp;2_CLSTK2_NONSKS'!$D$2:$D$89,"3")</f>
        <v>11</v>
      </c>
      <c r="E22">
        <f>COUNTIFS('DM_OLAH_SM1&amp;2_CLSTK2_NONSKS'!$D$2:$D$89,"3",'DM_OLAH_SM1&amp;2_CLSTK2_NONSKS'!$R$2:$R$89,"LowRisk")</f>
        <v>0</v>
      </c>
      <c r="F22">
        <f>COUNTIFS('DM_OLAH_SM1&amp;2_CLSTK2_NONSKS'!$D$2:$D$89,"3",'DM_OLAH_SM1&amp;2_CLSTK2_NONSKS'!$R$2:$R$89,"MediumRisk")</f>
        <v>3</v>
      </c>
      <c r="G22">
        <f>COUNTIFS('DM_OLAH_SM1&amp;2_CLSTK2_NONSKS'!$D$2:$D$89,"3",'DM_OLAH_SM1&amp;2_CLSTK2_NONSKS'!$R$2:$R$89,"HighRisk")</f>
        <v>6</v>
      </c>
      <c r="H22">
        <f>COUNTIFS('DM_OLAH_SM1&amp;2_CLSTK2_NONSKS'!$D$2:$D$89,"3",'DM_OLAH_SM1&amp;2_CLSTK2_NONSKS'!$R$2:$R$89,"VeryHighRisk")</f>
        <v>2</v>
      </c>
      <c r="I22">
        <f t="shared" si="8"/>
        <v>1.4353713907745331</v>
      </c>
      <c r="K22" t="e">
        <f t="shared" si="9"/>
        <v>#NUM!</v>
      </c>
      <c r="L22">
        <f t="shared" si="7"/>
        <v>0.51121885034076575</v>
      </c>
      <c r="M22">
        <f>-(G22/$D22)*(LOG((G22/$D22),2))</f>
        <v>0.47698315522698609</v>
      </c>
      <c r="N22">
        <f>-(H22/$D22)*(LOG((H22/$D22),2))</f>
        <v>0.44716938520678134</v>
      </c>
      <c r="P22">
        <v>0</v>
      </c>
      <c r="Q22">
        <v>0.51121885034076575</v>
      </c>
      <c r="R22">
        <v>0.47698315522698609</v>
      </c>
      <c r="S22">
        <v>0.44716938520678134</v>
      </c>
    </row>
    <row r="23" spans="2:19" x14ac:dyDescent="0.25">
      <c r="C23" t="s">
        <v>558</v>
      </c>
      <c r="D23">
        <f>COUNTIF('DM_OLAH_SM1&amp;2_CLSTK2_NONSKS'!$D$2:$D$89,"2.5")</f>
        <v>6</v>
      </c>
      <c r="E23">
        <f>COUNTIFS('DM_OLAH_SM1&amp;2_CLSTK2_NONSKS'!$D$2:$D$89,"2.5",'DM_OLAH_SM1&amp;2_CLSTK2_NONSKS'!$R$2:$R$89,"LowRisk")</f>
        <v>1</v>
      </c>
      <c r="F23">
        <f>COUNTIFS('DM_OLAH_SM1&amp;2_CLSTK2_NONSKS'!$D$2:$D$89,"2.5",'DM_OLAH_SM1&amp;2_CLSTK2_NONSKS'!$R$2:$R$89,"MediumRisk")</f>
        <v>1</v>
      </c>
      <c r="G23">
        <f>COUNTIFS('DM_OLAH_SM1&amp;2_CLSTK2_NONSKS'!$D$2:$D$89,"2.5",'DM_OLAH_SM1&amp;2_CLSTK2_NONSKS'!$R$2:$R$89,"HighRisk")</f>
        <v>1</v>
      </c>
      <c r="H23">
        <f>COUNTIFS('DM_OLAH_SM1&amp;2_CLSTK2_NONSKS'!$D$2:$D$89,"2.5",'DM_OLAH_SM1&amp;2_CLSTK2_NONSKS'!$R$2:$R$89,"VeryHighRisk")</f>
        <v>3</v>
      </c>
      <c r="I23">
        <f t="shared" si="8"/>
        <v>1.792481250360578</v>
      </c>
      <c r="K23">
        <f t="shared" si="9"/>
        <v>0.43082708345352599</v>
      </c>
      <c r="L23">
        <f t="shared" si="7"/>
        <v>0.43082708345352599</v>
      </c>
      <c r="M23">
        <f t="shared" si="7"/>
        <v>0.43082708345352599</v>
      </c>
      <c r="N23">
        <f t="shared" si="7"/>
        <v>0.5</v>
      </c>
      <c r="P23">
        <v>0.43082708345352599</v>
      </c>
      <c r="Q23">
        <v>0.43082708345352599</v>
      </c>
      <c r="R23">
        <v>0.43082708345352599</v>
      </c>
      <c r="S23">
        <v>0.5</v>
      </c>
    </row>
    <row r="24" spans="2:19" x14ac:dyDescent="0.25">
      <c r="C24" t="s">
        <v>555</v>
      </c>
      <c r="D24">
        <f>COUNTIF('DM_OLAH_SM1&amp;2_CLSTK2_NONSKS'!$D$2:$D$89,"2")</f>
        <v>4</v>
      </c>
      <c r="E24">
        <f>COUNTIFS('DM_OLAH_SM1&amp;2_CLSTK2_NONSKS'!$D$2:$D$89,"2",'DM_OLAH_SM1&amp;2_CLSTK2_NONSKS'!$R$2:$R$89,"LowRisk")</f>
        <v>0</v>
      </c>
      <c r="F24">
        <f>COUNTIFS('DM_OLAH_SM1&amp;2_CLSTK2_NONSKS'!$D$2:$D$89,"2",'DM_OLAH_SM1&amp;2_CLSTK2_NONSKS'!$R$2:$R$89,"MediumRisk")</f>
        <v>1</v>
      </c>
      <c r="G24">
        <f>COUNTIFS('DM_OLAH_SM1&amp;2_CLSTK2_NONSKS'!$D$2:$D$89,"2",'DM_OLAH_SM1&amp;2_CLSTK2_NONSKS'!$R$2:$R$89,"HighRisk")</f>
        <v>2</v>
      </c>
      <c r="H24">
        <f>COUNTIFS('DM_OLAH_SM1&amp;2_CLSTK2_NONSKS'!$D$2:$D$89,"2",'DM_OLAH_SM1&amp;2_CLSTK2_NONSKS'!$R$2:$R$89,"VeryHighRisk")</f>
        <v>1</v>
      </c>
      <c r="I24">
        <f t="shared" si="8"/>
        <v>1.5</v>
      </c>
      <c r="K24" t="e">
        <f t="shared" si="9"/>
        <v>#NUM!</v>
      </c>
      <c r="L24">
        <f t="shared" si="7"/>
        <v>0.5</v>
      </c>
      <c r="M24">
        <f t="shared" si="7"/>
        <v>0.5</v>
      </c>
      <c r="N24">
        <f t="shared" si="7"/>
        <v>0.5</v>
      </c>
      <c r="P24">
        <v>0</v>
      </c>
      <c r="Q24">
        <v>0.5</v>
      </c>
      <c r="R24">
        <v>0.5</v>
      </c>
      <c r="S24">
        <v>0.5</v>
      </c>
    </row>
    <row r="25" spans="2:19" x14ac:dyDescent="0.25">
      <c r="C25" t="s">
        <v>557</v>
      </c>
      <c r="D25">
        <f>COUNTIF('DM_OLAH_SM1&amp;2_CLSTK2_NONSKS'!$D$2:$D$89,"1")</f>
        <v>0</v>
      </c>
      <c r="E25">
        <f>COUNTIFS('DM_OLAH_SM1&amp;2_CLSTK2_NONSKS'!$D$2:$D$89,"1",'DM_OLAH_SM1&amp;2_CLSTK2_NONSKS'!$R$2:$R$89,"LowRisk")</f>
        <v>0</v>
      </c>
      <c r="F25">
        <f>COUNTIFS('DM_OLAH_SM1&amp;2_CLSTK2_NONSKS'!$D$2:$D$89,"1",'DM_OLAH_SM1&amp;2_CLSTK2_NONSKS'!$R$2:$R$89,"MediumRisk")</f>
        <v>0</v>
      </c>
      <c r="G25">
        <f>COUNTIFS('DM_OLAH_SM1&amp;2_CLSTK2_NONSKS'!$D$2:$D$89,"1",'DM_OLAH_SM1&amp;2_CLSTK2_NONSKS'!$R$2:$R$89,"HighRisk")</f>
        <v>0</v>
      </c>
      <c r="H25">
        <f>COUNTIFS('DM_OLAH_SM1&amp;2_CLSTK2_NONSKS'!$D$2:$D$89,"1",'DM_OLAH_SM1&amp;2_CLSTK2_NONSKS'!$R$2:$R$89,"VeryHighRisk")</f>
        <v>0</v>
      </c>
      <c r="I25">
        <f t="shared" si="8"/>
        <v>0</v>
      </c>
      <c r="K25" t="e">
        <f t="shared" si="9"/>
        <v>#DIV/0!</v>
      </c>
      <c r="L25" t="e">
        <f t="shared" si="7"/>
        <v>#DIV/0!</v>
      </c>
      <c r="M25" t="e">
        <f t="shared" si="7"/>
        <v>#DIV/0!</v>
      </c>
      <c r="N25" t="e">
        <f t="shared" si="7"/>
        <v>#DIV/0!</v>
      </c>
      <c r="P25">
        <v>0</v>
      </c>
      <c r="Q25">
        <v>0</v>
      </c>
      <c r="R25">
        <v>0</v>
      </c>
      <c r="S25">
        <v>0</v>
      </c>
    </row>
    <row r="26" spans="2:19" x14ac:dyDescent="0.25">
      <c r="C26" t="s">
        <v>567</v>
      </c>
      <c r="D26">
        <f>COUNTIF('DM_OLAH_SM1&amp;2_CLSTK2_NONSKS'!$D$2:$D$89,"0")</f>
        <v>0</v>
      </c>
      <c r="E26">
        <f>COUNTIFS('DM_OLAH_SM1&amp;2_CLSTK2_NONSKS'!$D$2:$D$89,"0",'DM_OLAH_SM1&amp;2_CLSTK2_NONSKS'!$R$2:$R$89,"LowRisk")</f>
        <v>0</v>
      </c>
      <c r="F26">
        <f>COUNTIFS('DM_OLAH_SM1&amp;2_CLSTK2_NONSKS'!$D$2:$D$89,"0",'DM_OLAH_SM1&amp;2_CLSTK2_NONSKS'!$R$2:$R$89,"MediumRisk")</f>
        <v>0</v>
      </c>
      <c r="G26">
        <f>COUNTIFS('DM_OLAH_SM1&amp;2_CLSTK2_NONSKS'!$D$2:$D$89,"0",'DM_OLAH_SM1&amp;2_CLSTK2_NONSKS'!$R$2:$R$89,"HighRisk")</f>
        <v>0</v>
      </c>
      <c r="H26">
        <f>COUNTIFS('DM_OLAH_SM1&amp;2_CLSTK2_NONSKS'!$D$2:$D$89,"0",'DM_OLAH_SM1&amp;2_CLSTK2_NONSKS'!$R$2:$R$89,"VeryHighRisk")</f>
        <v>0</v>
      </c>
      <c r="I26">
        <f t="shared" si="8"/>
        <v>0</v>
      </c>
      <c r="K26" t="e">
        <f t="shared" si="9"/>
        <v>#DIV/0!</v>
      </c>
      <c r="L26" t="e">
        <f t="shared" si="7"/>
        <v>#DIV/0!</v>
      </c>
      <c r="M26" t="e">
        <f t="shared" si="7"/>
        <v>#DIV/0!</v>
      </c>
      <c r="N26" t="e">
        <f t="shared" si="7"/>
        <v>#DIV/0!</v>
      </c>
      <c r="P26">
        <v>0</v>
      </c>
      <c r="Q26">
        <v>0</v>
      </c>
      <c r="R26">
        <v>0</v>
      </c>
      <c r="S26">
        <v>0</v>
      </c>
    </row>
    <row r="27" spans="2:19" x14ac:dyDescent="0.25">
      <c r="B27" t="s">
        <v>564</v>
      </c>
      <c r="J27">
        <f>($I$2-(((D28/$D$2)*I28)+((D29/$D$2)*I29)+((D30/$D$2)*I30)+((D31/$D$2)*I31)+((D32/$D$2)*I32)+((D33/$D$2)*I33)+((D34/$D$2)*I34)))</f>
        <v>6.7160045059529105E-2</v>
      </c>
    </row>
    <row r="28" spans="2:19" x14ac:dyDescent="0.25">
      <c r="C28" t="s">
        <v>551</v>
      </c>
      <c r="D28">
        <f>COUNTIF('DM_OLAH_SM1&amp;2_CLSTK2_NONSKS'!$E$2:$E$89,"4")</f>
        <v>66</v>
      </c>
      <c r="E28">
        <f>COUNTIFS('DM_OLAH_SM1&amp;2_CLSTK2_NONSKS'!$E$2:$E$89,"4",'DM_OLAH_SM1&amp;2_CLSTK2_NONSKS'!$R$2:$R$89,"LowRisk")</f>
        <v>11</v>
      </c>
      <c r="F28">
        <f>COUNTIFS('DM_OLAH_SM1&amp;2_CLSTK2_NONSKS'!$E$2:$E$89,"4",'DM_OLAH_SM1&amp;2_CLSTK2_NONSKS'!$R$2:$R$89,"MediumRisk")</f>
        <v>37</v>
      </c>
      <c r="G28">
        <f>COUNTIFS('DM_OLAH_SM1&amp;2_CLSTK2_NONSKS'!$E$2:$E$89,"4",'DM_OLAH_SM1&amp;2_CLSTK2_NONSKS'!$R$2:$R$89,"HighRisk")</f>
        <v>14</v>
      </c>
      <c r="H28">
        <f>COUNTIFS('DM_OLAH_SM1&amp;2_CLSTK2_NONSKS'!$E$2:$E$89,"4",'DM_OLAH_SM1&amp;2_CLSTK2_NONSKS'!$R$2:$R$89,"VeryHighRisk")</f>
        <v>4</v>
      </c>
      <c r="I28">
        <f>SUM(P28:S28)</f>
        <v>1.6185381914480312</v>
      </c>
      <c r="K28">
        <f>-(E28/$D28)*(LOG((E28/$D28),2))</f>
        <v>0.43082708345352599</v>
      </c>
      <c r="L28">
        <f t="shared" ref="L28:N34" si="10">-(F28/$D28)*(LOG((F28/$D28),2))</f>
        <v>0.46807284678775207</v>
      </c>
      <c r="M28">
        <f t="shared" si="10"/>
        <v>0.47452346609411966</v>
      </c>
      <c r="N28">
        <f t="shared" si="10"/>
        <v>0.24511479511263354</v>
      </c>
      <c r="P28">
        <v>0.43082708345352599</v>
      </c>
      <c r="Q28">
        <v>0.46807284678775207</v>
      </c>
      <c r="R28">
        <v>0.47452346609411966</v>
      </c>
      <c r="S28">
        <v>0.24511479511263354</v>
      </c>
    </row>
    <row r="29" spans="2:19" x14ac:dyDescent="0.25">
      <c r="C29" t="s">
        <v>553</v>
      </c>
      <c r="D29">
        <f>COUNTIF('DM_OLAH_SM1&amp;2_CLSTK2_NONSKS'!$E$2:$E$89,"3.5")</f>
        <v>0</v>
      </c>
      <c r="E29">
        <f>COUNTIFS('DM_OLAH_SM1&amp;2_CLSTK2_NONSKS'!$E$2:$E$89,"3.5",'DM_OLAH_SM1&amp;2_CLSTK2_NONSKS'!$R$2:$R$89,"LowRisk")</f>
        <v>0</v>
      </c>
      <c r="F29">
        <f>COUNTIFS('DM_OLAH_SM1&amp;2_CLSTK2_NONSKS'!$E$2:$E$89,"3.5",'DM_OLAH_SM1&amp;2_CLSTK2_NONSKS'!$R$2:$R$89,"MediumRisk")</f>
        <v>0</v>
      </c>
      <c r="G29">
        <f>COUNTIFS('DM_OLAH_SM1&amp;2_CLSTK2_NONSKS'!$E$2:$E$89,"3.5",'DM_OLAH_SM1&amp;2_CLSTK2_NONSKS'!$R$2:$R$89,"HighRisk")</f>
        <v>0</v>
      </c>
      <c r="H29">
        <f>COUNTIFS('DM_OLAH_SM1&amp;2_CLSTK2_NONSKS'!$E$2:$E$89,"3.5",'DM_OLAH_SM1&amp;2_CLSTK2_NONSKS'!$R$2:$R$89,"VeryHighRisk")</f>
        <v>0</v>
      </c>
      <c r="I29">
        <f t="shared" ref="I29:I34" si="11">SUM(P29:S29)</f>
        <v>0</v>
      </c>
      <c r="K29" t="e">
        <f t="shared" ref="K29:K34" si="12">-(E29/$D29)*(LOG((E29/$D29),2))</f>
        <v>#DIV/0!</v>
      </c>
      <c r="L29" t="e">
        <f t="shared" si="10"/>
        <v>#DIV/0!</v>
      </c>
      <c r="M29" t="e">
        <f t="shared" si="10"/>
        <v>#DIV/0!</v>
      </c>
      <c r="N29" t="e">
        <f t="shared" si="10"/>
        <v>#DIV/0!</v>
      </c>
      <c r="P29">
        <v>0</v>
      </c>
      <c r="Q29">
        <v>0</v>
      </c>
      <c r="R29">
        <v>0</v>
      </c>
      <c r="S29">
        <v>0</v>
      </c>
    </row>
    <row r="30" spans="2:19" x14ac:dyDescent="0.25">
      <c r="C30" t="s">
        <v>552</v>
      </c>
      <c r="D30">
        <f>COUNTIF('DM_OLAH_SM1&amp;2_CLSTK2_NONSKS'!$E$2:$E$89,"3")</f>
        <v>22</v>
      </c>
      <c r="E30">
        <f>COUNTIFS('DM_OLAH_SM1&amp;2_CLSTK2_NONSKS'!$E$2:$E$89,"3",'DM_OLAH_SM1&amp;2_CLSTK2_NONSKS'!$R$2:$R$89,"LowRisk")</f>
        <v>8</v>
      </c>
      <c r="F30">
        <f>COUNTIFS('DM_OLAH_SM1&amp;2_CLSTK2_NONSKS'!$E$2:$E$89,"3",'DM_OLAH_SM1&amp;2_CLSTK2_NONSKS'!$R$2:$R$89,"MediumRisk")</f>
        <v>6</v>
      </c>
      <c r="G30">
        <f>COUNTIFS('DM_OLAH_SM1&amp;2_CLSTK2_NONSKS'!$E$2:$E$89,"3",'DM_OLAH_SM1&amp;2_CLSTK2_NONSKS'!$R$2:$R$89,"HighRisk")</f>
        <v>4</v>
      </c>
      <c r="H30">
        <f>COUNTIFS('DM_OLAH_SM1&amp;2_CLSTK2_NONSKS'!$E$2:$E$89,"3",'DM_OLAH_SM1&amp;2_CLSTK2_NONSKS'!$R$2:$R$89,"VeryHighRisk")</f>
        <v>4</v>
      </c>
      <c r="I30">
        <f t="shared" si="11"/>
        <v>1.9362600275315274</v>
      </c>
      <c r="K30">
        <f t="shared" si="12"/>
        <v>0.53070240677719904</v>
      </c>
      <c r="L30">
        <f t="shared" si="10"/>
        <v>0.51121885034076575</v>
      </c>
      <c r="M30">
        <f>-(G30/$D30)*(LOG((G30/$D30),2))</f>
        <v>0.44716938520678134</v>
      </c>
      <c r="N30">
        <f>-(H30/$D30)*(LOG((H30/$D30),2))</f>
        <v>0.44716938520678134</v>
      </c>
      <c r="P30">
        <v>0.53070240677719904</v>
      </c>
      <c r="Q30">
        <v>0.51121885034076575</v>
      </c>
      <c r="R30">
        <v>0.44716938520678134</v>
      </c>
      <c r="S30">
        <v>0.44716938520678134</v>
      </c>
    </row>
    <row r="31" spans="2:19" x14ac:dyDescent="0.25">
      <c r="C31" t="s">
        <v>558</v>
      </c>
      <c r="D31">
        <f>COUNTIF('DM_OLAH_SM1&amp;2_CLSTK2_NONSKS'!$E$2:$E$89,"2.5")</f>
        <v>0</v>
      </c>
      <c r="E31">
        <f>COUNTIFS('DM_OLAH_SM1&amp;2_CLSTK2_NONSKS'!$E$2:$E$89,"2.5",'DM_OLAH_SM1&amp;2_CLSTK2_NONSKS'!$R$2:$R$89,"LowRisk")</f>
        <v>0</v>
      </c>
      <c r="F31">
        <f>COUNTIFS('DM_OLAH_SM1&amp;2_CLSTK2_NONSKS'!$E$2:$E$89,"2.5",'DM_OLAH_SM1&amp;2_CLSTK2_NONSKS'!$R$2:$R$89,"MediumRisk")</f>
        <v>0</v>
      </c>
      <c r="G31">
        <f>COUNTIFS('DM_OLAH_SM1&amp;2_CLSTK2_NONSKS'!$E$2:$E$89,"2.5",'DM_OLAH_SM1&amp;2_CLSTK2_NONSKS'!$R$2:$R$89,"HighRisk")</f>
        <v>0</v>
      </c>
      <c r="H31">
        <f>COUNTIFS('DM_OLAH_SM1&amp;2_CLSTK2_NONSKS'!$E$2:$E$89,"2.5",'DM_OLAH_SM1&amp;2_CLSTK2_NONSKS'!$R$2:$R$89,"VeryHighRisk")</f>
        <v>0</v>
      </c>
      <c r="I31">
        <f t="shared" si="11"/>
        <v>0</v>
      </c>
      <c r="K31" t="e">
        <f t="shared" si="12"/>
        <v>#DIV/0!</v>
      </c>
      <c r="L31" t="e">
        <f t="shared" si="10"/>
        <v>#DIV/0!</v>
      </c>
      <c r="M31" t="e">
        <f t="shared" si="10"/>
        <v>#DIV/0!</v>
      </c>
      <c r="N31" t="e">
        <f t="shared" si="10"/>
        <v>#DIV/0!</v>
      </c>
      <c r="P31">
        <v>0</v>
      </c>
      <c r="Q31">
        <v>0</v>
      </c>
      <c r="R31">
        <v>0</v>
      </c>
      <c r="S31">
        <v>0</v>
      </c>
    </row>
    <row r="32" spans="2:19" x14ac:dyDescent="0.25">
      <c r="C32" t="s">
        <v>555</v>
      </c>
      <c r="D32">
        <f>COUNTIF('DM_OLAH_SM1&amp;2_CLSTK2_NONSKS'!$E$2:$E$89,"2")</f>
        <v>0</v>
      </c>
      <c r="E32">
        <f>COUNTIFS('DM_OLAH_SM1&amp;2_CLSTK2_NONSKS'!$E$2:$E$89,"2",'DM_OLAH_SM1&amp;2_CLSTK2_NONSKS'!$R$2:$R$89,"LowRisk")</f>
        <v>0</v>
      </c>
      <c r="F32">
        <f>COUNTIFS('DM_OLAH_SM1&amp;2_CLSTK2_NONSKS'!$E$2:$E$89,"2",'DM_OLAH_SM1&amp;2_CLSTK2_NONSKS'!$R$2:$R$89,"MediumRisk")</f>
        <v>0</v>
      </c>
      <c r="G32">
        <f>COUNTIFS('DM_OLAH_SM1&amp;2_CLSTK2_NONSKS'!$E$2:$E$89,"2",'DM_OLAH_SM1&amp;2_CLSTK2_NONSKS'!$R$2:$R$89,"HighRisk")</f>
        <v>0</v>
      </c>
      <c r="H32">
        <f>COUNTIFS('DM_OLAH_SM1&amp;2_CLSTK2_NONSKS'!$E$2:$E$89,"2",'DM_OLAH_SM1&amp;2_CLSTK2_NONSKS'!$R$2:$R$89,"VeryHighRisk")</f>
        <v>0</v>
      </c>
      <c r="I32">
        <f t="shared" si="11"/>
        <v>0</v>
      </c>
      <c r="K32" t="e">
        <f t="shared" si="12"/>
        <v>#DIV/0!</v>
      </c>
      <c r="L32" t="e">
        <f t="shared" si="10"/>
        <v>#DIV/0!</v>
      </c>
      <c r="M32" t="e">
        <f t="shared" si="10"/>
        <v>#DIV/0!</v>
      </c>
      <c r="N32" t="e">
        <f t="shared" si="10"/>
        <v>#DIV/0!</v>
      </c>
      <c r="P32">
        <v>0</v>
      </c>
      <c r="Q32">
        <v>0</v>
      </c>
      <c r="R32">
        <v>0</v>
      </c>
      <c r="S32">
        <v>0</v>
      </c>
    </row>
    <row r="33" spans="2:19" x14ac:dyDescent="0.25">
      <c r="C33" t="s">
        <v>557</v>
      </c>
      <c r="D33">
        <f>COUNTIF('DM_OLAH_SM1&amp;2_CLSTK2_NONSKS'!$E$2:$E$89,"1")</f>
        <v>0</v>
      </c>
      <c r="E33">
        <f>COUNTIFS('DM_OLAH_SM1&amp;2_CLSTK2_NONSKS'!$E$2:$E$89,"1",'DM_OLAH_SM1&amp;2_CLSTK2_NONSKS'!$R$2:$R$89,"LowRisk")</f>
        <v>0</v>
      </c>
      <c r="F33">
        <f>COUNTIFS('DM_OLAH_SM1&amp;2_CLSTK2_NONSKS'!$E$2:$E$89,"1",'DM_OLAH_SM1&amp;2_CLSTK2_NONSKS'!$R$2:$R$89,"MediumRisk")</f>
        <v>0</v>
      </c>
      <c r="G33">
        <f>COUNTIFS('DM_OLAH_SM1&amp;2_CLSTK2_NONSKS'!$E$2:$E$89,"1",'DM_OLAH_SM1&amp;2_CLSTK2_NONSKS'!$R$2:$R$89,"HighRisk")</f>
        <v>0</v>
      </c>
      <c r="H33">
        <f>COUNTIFS('DM_OLAH_SM1&amp;2_CLSTK2_NONSKS'!$E$2:$E$89,"1",'DM_OLAH_SM1&amp;2_CLSTK2_NONSKS'!$R$2:$R$89,"VeryHighRisk")</f>
        <v>0</v>
      </c>
      <c r="I33">
        <f t="shared" si="11"/>
        <v>0</v>
      </c>
      <c r="K33" t="e">
        <f t="shared" si="12"/>
        <v>#DIV/0!</v>
      </c>
      <c r="L33" t="e">
        <f t="shared" si="10"/>
        <v>#DIV/0!</v>
      </c>
      <c r="M33" t="e">
        <f t="shared" si="10"/>
        <v>#DIV/0!</v>
      </c>
      <c r="N33" t="e">
        <f t="shared" si="10"/>
        <v>#DIV/0!</v>
      </c>
      <c r="P33">
        <v>0</v>
      </c>
      <c r="Q33">
        <v>0</v>
      </c>
      <c r="R33">
        <v>0</v>
      </c>
      <c r="S33">
        <v>0</v>
      </c>
    </row>
    <row r="34" spans="2:19" x14ac:dyDescent="0.25">
      <c r="C34" t="s">
        <v>567</v>
      </c>
      <c r="D34">
        <f>COUNTIF('DM_OLAH_SM1&amp;2_CLSTK2_NONSKS'!$E$2:$E$89,"0")</f>
        <v>0</v>
      </c>
      <c r="E34">
        <f>COUNTIFS('DM_OLAH_SM1&amp;2_CLSTK2_NONSKS'!$E$2:$E$89,"0",'DM_OLAH_SM1&amp;2_CLSTK2_NONSKS'!$R$2:$R$89,"LowRisk")</f>
        <v>0</v>
      </c>
      <c r="F34">
        <f>COUNTIFS('DM_OLAH_SM1&amp;2_CLSTK2_NONSKS'!$E$2:$E$89,"0",'DM_OLAH_SM1&amp;2_CLSTK2_NONSKS'!$R$2:$R$89,"MediumRisk")</f>
        <v>0</v>
      </c>
      <c r="G34">
        <f>COUNTIFS('DM_OLAH_SM1&amp;2_CLSTK2_NONSKS'!$E$2:$E$89,"0",'DM_OLAH_SM1&amp;2_CLSTK2_NONSKS'!$R$2:$R$89,"HighRisk")</f>
        <v>0</v>
      </c>
      <c r="H34">
        <f>COUNTIFS('DM_OLAH_SM1&amp;2_CLSTK2_NONSKS'!$E$2:$E$89,"0",'DM_OLAH_SM1&amp;2_CLSTK2_NONSKS'!$R$2:$R$89,"VeryHighRisk")</f>
        <v>0</v>
      </c>
      <c r="I34">
        <f t="shared" si="11"/>
        <v>0</v>
      </c>
      <c r="K34" t="e">
        <f t="shared" si="12"/>
        <v>#DIV/0!</v>
      </c>
      <c r="L34" t="e">
        <f t="shared" si="10"/>
        <v>#DIV/0!</v>
      </c>
      <c r="M34" t="e">
        <f t="shared" si="10"/>
        <v>#DIV/0!</v>
      </c>
      <c r="N34" t="e">
        <f t="shared" si="10"/>
        <v>#DIV/0!</v>
      </c>
      <c r="P34">
        <v>0</v>
      </c>
      <c r="Q34">
        <v>0</v>
      </c>
      <c r="R34">
        <v>0</v>
      </c>
      <c r="S34">
        <v>0</v>
      </c>
    </row>
    <row r="35" spans="2:19" x14ac:dyDescent="0.25">
      <c r="B35" t="s">
        <v>563</v>
      </c>
      <c r="J35">
        <f>($I$2-(((D36/$D$2)*I36)+((D37/$D$2)*I37)+((D38/$D$2)*I38)+((D39/$D$2)*I39)+((D40/$D$2)*I40)+((D41/$D$2)*I41)+((D42/$D$2)*I42)))</f>
        <v>0.18633278345362725</v>
      </c>
    </row>
    <row r="36" spans="2:19" x14ac:dyDescent="0.25">
      <c r="C36" t="s">
        <v>551</v>
      </c>
      <c r="D36">
        <f>COUNTIF('DM_OLAH_SM1&amp;2_CLSTK2_NONSKS'!$F$2:$F$89,"4")</f>
        <v>21</v>
      </c>
      <c r="E36">
        <f>COUNTIFS('DM_OLAH_SM1&amp;2_CLSTK2_NONSKS'!$F$2:$F$89,"4",'DM_OLAH_SM1&amp;2_CLSTK2_NONSKS'!$R$2:$R$89,"LowRisk")</f>
        <v>9</v>
      </c>
      <c r="F36">
        <f>COUNTIFS('DM_OLAH_SM1&amp;2_CLSTK2_NONSKS'!$F$2:$F$89,"4",'DM_OLAH_SM1&amp;2_CLSTK2_NONSKS'!$R$2:$R$89,"MediumRisk")</f>
        <v>9</v>
      </c>
      <c r="G36">
        <f>COUNTIFS('DM_OLAH_SM1&amp;2_CLSTK2_NONSKS'!$F$2:$F$89,"4",'DM_OLAH_SM1&amp;2_CLSTK2_NONSKS'!$R$2:$R$89,"HighRisk")</f>
        <v>3</v>
      </c>
      <c r="H36">
        <f>COUNTIFS('DM_OLAH_SM1&amp;2_CLSTK2_NONSKS'!$F$2:$F$89,"4",'DM_OLAH_SM1&amp;2_CLSTK2_NONSKS'!$R$2:$R$89,"VeryHighRisk")</f>
        <v>0</v>
      </c>
      <c r="I36">
        <f>SUM(P36:S36)</f>
        <v>1.4488156357251847</v>
      </c>
      <c r="K36">
        <f>-(E36/$D36)*(LOG((E36/$D36),2))</f>
        <v>0.52388246628704915</v>
      </c>
      <c r="L36">
        <f t="shared" ref="L36:N42" si="13">-(F36/$D36)*(LOG((F36/$D36),2))</f>
        <v>0.52388246628704915</v>
      </c>
      <c r="M36">
        <f t="shared" si="13"/>
        <v>0.40105070315108637</v>
      </c>
      <c r="N36" t="e">
        <f t="shared" si="13"/>
        <v>#NUM!</v>
      </c>
      <c r="P36">
        <v>0.52388246628704915</v>
      </c>
      <c r="Q36">
        <v>0.52388246628704915</v>
      </c>
      <c r="R36">
        <v>0.40105070315108637</v>
      </c>
      <c r="S36">
        <v>0</v>
      </c>
    </row>
    <row r="37" spans="2:19" x14ac:dyDescent="0.25">
      <c r="C37" t="s">
        <v>553</v>
      </c>
      <c r="D37">
        <f>COUNTIF('DM_OLAH_SM1&amp;2_CLSTK2_NONSKS'!$F$2:$F$89,"3.5")</f>
        <v>41</v>
      </c>
      <c r="E37">
        <f>COUNTIFS('DM_OLAH_SM1&amp;2_CLSTK2_NONSKS'!$F$2:$F$89,"3.5",'DM_OLAH_SM1&amp;2_CLSTK2_NONSKS'!$R$2:$R$89,"LowRisk")</f>
        <v>8</v>
      </c>
      <c r="F37">
        <f>COUNTIFS('DM_OLAH_SM1&amp;2_CLSTK2_NONSKS'!$F$2:$F$89,"3.5",'DM_OLAH_SM1&amp;2_CLSTK2_NONSKS'!$R$2:$R$89,"MediumRisk")</f>
        <v>24</v>
      </c>
      <c r="G37">
        <f>COUNTIFS('DM_OLAH_SM1&amp;2_CLSTK2_NONSKS'!$F$2:$F$89,"3.5",'DM_OLAH_SM1&amp;2_CLSTK2_NONSKS'!$R$2:$R$89,"HighRisk")</f>
        <v>7</v>
      </c>
      <c r="H37">
        <f>COUNTIFS('DM_OLAH_SM1&amp;2_CLSTK2_NONSKS'!$F$2:$F$89,"3.5",'DM_OLAH_SM1&amp;2_CLSTK2_NONSKS'!$R$2:$R$89,"VeryHighRisk")</f>
        <v>2</v>
      </c>
      <c r="I37">
        <f t="shared" ref="I37:I42" si="14">SUM(P37:S37)</f>
        <v>1.5602206760397672</v>
      </c>
      <c r="K37">
        <f t="shared" ref="K37:K42" si="15">-(E37/$D37)*(LOG((E37/$D37),2))</f>
        <v>0.46001014724255296</v>
      </c>
      <c r="L37">
        <f t="shared" si="13"/>
        <v>0.45224751447625028</v>
      </c>
      <c r="M37">
        <f t="shared" si="13"/>
        <v>0.4353995019005697</v>
      </c>
      <c r="N37">
        <f t="shared" si="13"/>
        <v>0.21256351242039434</v>
      </c>
      <c r="P37">
        <v>0.46001014724255296</v>
      </c>
      <c r="Q37">
        <v>0.45224751447625028</v>
      </c>
      <c r="R37">
        <v>0.4353995019005697</v>
      </c>
      <c r="S37">
        <v>0.21256351242039434</v>
      </c>
    </row>
    <row r="38" spans="2:19" x14ac:dyDescent="0.25">
      <c r="C38" t="s">
        <v>552</v>
      </c>
      <c r="D38">
        <f>COUNTIF('DM_OLAH_SM1&amp;2_CLSTK2_NONSKS'!$F$2:$F$89,"3")</f>
        <v>22</v>
      </c>
      <c r="E38">
        <f>COUNTIFS('DM_OLAH_SM1&amp;2_CLSTK2_NONSKS'!$F$2:$F$89,"3",'DM_OLAH_SM1&amp;2_CLSTK2_NONSKS'!$R$2:$R$89,"LowRisk")</f>
        <v>2</v>
      </c>
      <c r="F38">
        <f>COUNTIFS('DM_OLAH_SM1&amp;2_CLSTK2_NONSKS'!$F$2:$F$89,"3",'DM_OLAH_SM1&amp;2_CLSTK2_NONSKS'!$R$2:$R$89,"MediumRisk")</f>
        <v>7</v>
      </c>
      <c r="G38">
        <f>COUNTIFS('DM_OLAH_SM1&amp;2_CLSTK2_NONSKS'!$F$2:$F$89,"3",'DM_OLAH_SM1&amp;2_CLSTK2_NONSKS'!$R$2:$R$89,"HighRisk")</f>
        <v>7</v>
      </c>
      <c r="H38">
        <f>COUNTIFS('DM_OLAH_SM1&amp;2_CLSTK2_NONSKS'!$F$2:$F$89,"3",'DM_OLAH_SM1&amp;2_CLSTK2_NONSKS'!$R$2:$R$89,"VeryHighRisk")</f>
        <v>6</v>
      </c>
      <c r="I38">
        <f t="shared" si="14"/>
        <v>1.8770341680403249</v>
      </c>
      <c r="K38">
        <f t="shared" si="15"/>
        <v>0.31449378351248164</v>
      </c>
      <c r="L38">
        <f t="shared" si="13"/>
        <v>0.52566076709353882</v>
      </c>
      <c r="M38">
        <f>-(G38/$D38)*(LOG((G38/$D38),2))</f>
        <v>0.52566076709353882</v>
      </c>
      <c r="N38">
        <f>-(H38/$D38)*(LOG((H38/$D38),2))</f>
        <v>0.51121885034076575</v>
      </c>
      <c r="P38">
        <v>0.31449378351248164</v>
      </c>
      <c r="Q38">
        <v>0.52566076709353882</v>
      </c>
      <c r="R38">
        <v>0.52566076709353882</v>
      </c>
      <c r="S38">
        <v>0.51121885034076575</v>
      </c>
    </row>
    <row r="39" spans="2:19" x14ac:dyDescent="0.25">
      <c r="C39" t="s">
        <v>558</v>
      </c>
      <c r="D39">
        <f>COUNTIF('DM_OLAH_SM1&amp;2_CLSTK2_NONSKS'!$F$2:$F$89,"2.5")</f>
        <v>4</v>
      </c>
      <c r="E39">
        <f>COUNTIFS('DM_OLAH_SM1&amp;2_CLSTK2_NONSKS'!$F$2:$F$89,"2.5",'DM_OLAH_SM1&amp;2_CLSTK2_NONSKS'!$R$2:$R$89,"LowRisk")</f>
        <v>0</v>
      </c>
      <c r="F39">
        <f>COUNTIFS('DM_OLAH_SM1&amp;2_CLSTK2_NONSKS'!$F$2:$F$89,"2.5",'DM_OLAH_SM1&amp;2_CLSTK2_NONSKS'!$R$2:$R$89,"MediumRisk")</f>
        <v>3</v>
      </c>
      <c r="G39">
        <f>COUNTIFS('DM_OLAH_SM1&amp;2_CLSTK2_NONSKS'!$F$2:$F$89,"2.5",'DM_OLAH_SM1&amp;2_CLSTK2_NONSKS'!$R$2:$R$89,"HighRisk")</f>
        <v>1</v>
      </c>
      <c r="H39">
        <f>COUNTIFS('DM_OLAH_SM1&amp;2_CLSTK2_NONSKS'!$F$2:$F$89,"2.5",'DM_OLAH_SM1&amp;2_CLSTK2_NONSKS'!$R$2:$R$89,"VeryHighRisk")</f>
        <v>0</v>
      </c>
      <c r="I39">
        <f t="shared" si="14"/>
        <v>0.81127812445913283</v>
      </c>
      <c r="K39" t="e">
        <f t="shared" si="15"/>
        <v>#NUM!</v>
      </c>
      <c r="L39">
        <f t="shared" si="13"/>
        <v>0.31127812445913283</v>
      </c>
      <c r="M39">
        <f t="shared" si="13"/>
        <v>0.5</v>
      </c>
      <c r="N39" t="e">
        <f t="shared" si="13"/>
        <v>#NUM!</v>
      </c>
      <c r="P39">
        <v>0</v>
      </c>
      <c r="Q39">
        <v>0.31127812445913283</v>
      </c>
      <c r="R39">
        <v>0.5</v>
      </c>
      <c r="S39">
        <v>0</v>
      </c>
    </row>
    <row r="40" spans="2:19" x14ac:dyDescent="0.25">
      <c r="C40" t="s">
        <v>555</v>
      </c>
      <c r="D40">
        <f>COUNTIF('DM_OLAH_SM1&amp;2_CLSTK2_NONSKS'!$F$2:$F$89,"2")</f>
        <v>0</v>
      </c>
      <c r="E40">
        <f>COUNTIFS('DM_OLAH_SM1&amp;2_CLSTK2_NONSKS'!$F$2:$F$89,"2",'DM_OLAH_SM1&amp;2_CLSTK2_NONSKS'!$R$2:$R$89,"LowRisk")</f>
        <v>0</v>
      </c>
      <c r="F40">
        <f>COUNTIFS('DM_OLAH_SM1&amp;2_CLSTK2_NONSKS'!$F$2:$F$89,"2",'DM_OLAH_SM1&amp;2_CLSTK2_NONSKS'!$R$2:$R$89,"MediumRisk")</f>
        <v>0</v>
      </c>
      <c r="G40">
        <f>COUNTIFS('DM_OLAH_SM1&amp;2_CLSTK2_NONSKS'!$F$2:$F$89,"2",'DM_OLAH_SM1&amp;2_CLSTK2_NONSKS'!$R$2:$R$89,"HighRisk")</f>
        <v>0</v>
      </c>
      <c r="H40">
        <f>COUNTIFS('DM_OLAH_SM1&amp;2_CLSTK2_NONSKS'!$F$2:$F$89,"2",'DM_OLAH_SM1&amp;2_CLSTK2_NONSKS'!$R$2:$R$89,"VeryHighRisk")</f>
        <v>0</v>
      </c>
      <c r="I40">
        <f t="shared" si="14"/>
        <v>0</v>
      </c>
      <c r="K40" t="e">
        <f t="shared" si="15"/>
        <v>#DIV/0!</v>
      </c>
      <c r="L40" t="e">
        <f t="shared" si="13"/>
        <v>#DIV/0!</v>
      </c>
      <c r="M40" t="e">
        <f t="shared" si="13"/>
        <v>#DIV/0!</v>
      </c>
      <c r="N40" t="e">
        <f t="shared" si="13"/>
        <v>#DIV/0!</v>
      </c>
      <c r="P40">
        <v>0</v>
      </c>
      <c r="Q40">
        <v>0</v>
      </c>
      <c r="R40">
        <v>0</v>
      </c>
      <c r="S40">
        <v>0</v>
      </c>
    </row>
    <row r="41" spans="2:19" x14ac:dyDescent="0.25">
      <c r="C41" t="s">
        <v>557</v>
      </c>
      <c r="D41">
        <f>COUNTIF('DM_OLAH_SM1&amp;2_CLSTK2_NONSKS'!$F$2:$F$89,"1")</f>
        <v>0</v>
      </c>
      <c r="E41">
        <f>COUNTIFS('DM_OLAH_SM1&amp;2_CLSTK2_NONSKS'!$F$2:$F$89,"1",'DM_OLAH_SM1&amp;2_CLSTK2_NONSKS'!$R$2:$R$89,"LowRisk")</f>
        <v>0</v>
      </c>
      <c r="F41">
        <f>COUNTIFS('DM_OLAH_SM1&amp;2_CLSTK2_NONSKS'!$F$2:$F$89,"1",'DM_OLAH_SM1&amp;2_CLSTK2_NONSKS'!$R$2:$R$89,"MediumRisk")</f>
        <v>0</v>
      </c>
      <c r="G41">
        <f>COUNTIFS('DM_OLAH_SM1&amp;2_CLSTK2_NONSKS'!$F$2:$F$89,"1",'DM_OLAH_SM1&amp;2_CLSTK2_NONSKS'!$R$2:$R$89,"HighRisk")</f>
        <v>0</v>
      </c>
      <c r="H41">
        <f>COUNTIFS('DM_OLAH_SM1&amp;2_CLSTK2_NONSKS'!$F$2:$F$89,"1",'DM_OLAH_SM1&amp;2_CLSTK2_NONSKS'!$R$2:$R$89,"VeryHighRisk")</f>
        <v>0</v>
      </c>
      <c r="I41">
        <f t="shared" si="14"/>
        <v>0</v>
      </c>
      <c r="K41" t="e">
        <f t="shared" si="15"/>
        <v>#DIV/0!</v>
      </c>
      <c r="L41" t="e">
        <f t="shared" si="13"/>
        <v>#DIV/0!</v>
      </c>
      <c r="M41" t="e">
        <f t="shared" si="13"/>
        <v>#DIV/0!</v>
      </c>
      <c r="N41" t="e">
        <f t="shared" si="13"/>
        <v>#DIV/0!</v>
      </c>
      <c r="P41">
        <v>0</v>
      </c>
      <c r="Q41">
        <v>0</v>
      </c>
      <c r="R41">
        <v>0</v>
      </c>
      <c r="S41">
        <v>0</v>
      </c>
    </row>
    <row r="42" spans="2:19" x14ac:dyDescent="0.25">
      <c r="C42" t="s">
        <v>567</v>
      </c>
      <c r="D42">
        <f>COUNTIF('DM_OLAH_SM1&amp;2_CLSTK2_NONSKS'!$F$2:$F$89,"0")</f>
        <v>0</v>
      </c>
      <c r="E42">
        <f>COUNTIFS('DM_OLAH_SM1&amp;2_CLSTK2_NONSKS'!$F$2:$F$89,"0",'DM_OLAH_SM1&amp;2_CLSTK2_NONSKS'!$R$2:$R$89,"LowRisk")</f>
        <v>0</v>
      </c>
      <c r="F42">
        <f>COUNTIFS('DM_OLAH_SM1&amp;2_CLSTK2_NONSKS'!$F$2:$F$89,"0",'DM_OLAH_SM1&amp;2_CLSTK2_NONSKS'!$R$2:$R$89,"MediumRisk")</f>
        <v>0</v>
      </c>
      <c r="G42">
        <f>COUNTIFS('DM_OLAH_SM1&amp;2_CLSTK2_NONSKS'!$F$2:$F$89,"0",'DM_OLAH_SM1&amp;2_CLSTK2_NONSKS'!$R$2:$R$89,"HighRisk")</f>
        <v>0</v>
      </c>
      <c r="H42">
        <f>COUNTIFS('DM_OLAH_SM1&amp;2_CLSTK2_NONSKS'!$F$2:$F$89,"0",'DM_OLAH_SM1&amp;2_CLSTK2_NONSKS'!$R$2:$R$89,"VeryHighRisk")</f>
        <v>0</v>
      </c>
      <c r="I42">
        <f t="shared" si="14"/>
        <v>0</v>
      </c>
      <c r="K42" t="e">
        <f t="shared" si="15"/>
        <v>#DIV/0!</v>
      </c>
      <c r="L42" t="e">
        <f t="shared" si="13"/>
        <v>#DIV/0!</v>
      </c>
      <c r="M42" t="e">
        <f t="shared" si="13"/>
        <v>#DIV/0!</v>
      </c>
      <c r="N42" t="e">
        <f t="shared" si="13"/>
        <v>#DIV/0!</v>
      </c>
      <c r="P42">
        <v>0</v>
      </c>
      <c r="Q42">
        <v>0</v>
      </c>
      <c r="R42">
        <v>0</v>
      </c>
      <c r="S42">
        <v>0</v>
      </c>
    </row>
    <row r="43" spans="2:19" x14ac:dyDescent="0.25">
      <c r="B43" t="s">
        <v>561</v>
      </c>
      <c r="J43">
        <f>($I$2-(((D44/$D$2)*I44)+((D45/$D$2)*I45)+((D46/$D$2)*I46)+((D47/$D$2)*I47)+((D48/$D$2)*I48)+((D49/$D$2)*I49)+((D50/$D$2)*I50)))</f>
        <v>0.2424625890180061</v>
      </c>
    </row>
    <row r="44" spans="2:19" x14ac:dyDescent="0.25">
      <c r="C44" t="s">
        <v>551</v>
      </c>
      <c r="D44">
        <f>COUNTIF('DM_OLAH_SM1&amp;2_CLSTK2_NONSKS'!$G$2:$G$89,"4")</f>
        <v>52</v>
      </c>
      <c r="E44">
        <f>COUNTIFS('DM_OLAH_SM1&amp;2_CLSTK2_NONSKS'!$G$2:$G$89,"4",'DM_OLAH_SM1&amp;2_CLSTK2_NONSKS'!$R$2:$R$89,"LowRisk")</f>
        <v>17</v>
      </c>
      <c r="F44">
        <f>COUNTIFS('DM_OLAH_SM1&amp;2_CLSTK2_NONSKS'!$G$2:$G$89,"4",'DM_OLAH_SM1&amp;2_CLSTK2_NONSKS'!$R$2:$R$89,"MediumRisk")</f>
        <v>26</v>
      </c>
      <c r="G44">
        <f>COUNTIFS('DM_OLAH_SM1&amp;2_CLSTK2_NONSKS'!$G$2:$G$89,"4",'DM_OLAH_SM1&amp;2_CLSTK2_NONSKS'!$R$2:$R$89,"HighRisk")</f>
        <v>7</v>
      </c>
      <c r="H44">
        <f>COUNTIFS('DM_OLAH_SM1&amp;2_CLSTK2_NONSKS'!$G$2:$G$89,"4",'DM_OLAH_SM1&amp;2_CLSTK2_NONSKS'!$R$2:$R$89,"VeryHighRisk")</f>
        <v>2</v>
      </c>
      <c r="I44">
        <f>SUM(P44:S44)</f>
        <v>1.597559229154027</v>
      </c>
      <c r="K44">
        <f>-(E44/$D44)*(LOG((E44/$D44),2))</f>
        <v>0.52731936359889997</v>
      </c>
      <c r="L44">
        <f t="shared" ref="L44:N50" si="16">-(F44/$D44)*(LOG((F44/$D44),2))</f>
        <v>0.5</v>
      </c>
      <c r="M44">
        <f t="shared" si="16"/>
        <v>0.38945372254970029</v>
      </c>
      <c r="N44">
        <f t="shared" si="16"/>
        <v>0.18078614300542664</v>
      </c>
      <c r="P44">
        <v>0.52731936359889997</v>
      </c>
      <c r="Q44">
        <v>0.5</v>
      </c>
      <c r="R44">
        <v>0.38945372254970029</v>
      </c>
      <c r="S44">
        <v>0.18078614300542664</v>
      </c>
    </row>
    <row r="45" spans="2:19" x14ac:dyDescent="0.25">
      <c r="C45" t="s">
        <v>553</v>
      </c>
      <c r="D45">
        <f>COUNTIF('DM_OLAH_SM1&amp;2_CLSTK2_NONSKS'!$G$2:$G$89,"3.5")</f>
        <v>19</v>
      </c>
      <c r="E45">
        <f>COUNTIFS('DM_OLAH_SM1&amp;2_CLSTK2_NONSKS'!$G$2:$G$89,"3.5",'DM_OLAH_SM1&amp;2_CLSTK2_NONSKS'!$R$2:$R$89,"LowRisk")</f>
        <v>2</v>
      </c>
      <c r="F45">
        <f>COUNTIFS('DM_OLAH_SM1&amp;2_CLSTK2_NONSKS'!$G$2:$G$89,"3.5",'DM_OLAH_SM1&amp;2_CLSTK2_NONSKS'!$R$2:$R$89,"MediumRisk")</f>
        <v>11</v>
      </c>
      <c r="G45">
        <f>COUNTIFS('DM_OLAH_SM1&amp;2_CLSTK2_NONSKS'!$G$2:$G$89,"3.5",'DM_OLAH_SM1&amp;2_CLSTK2_NONSKS'!$R$2:$R$89,"HighRisk")</f>
        <v>4</v>
      </c>
      <c r="H45">
        <f>COUNTIFS('DM_OLAH_SM1&amp;2_CLSTK2_NONSKS'!$G$2:$G$89,"3.5",'DM_OLAH_SM1&amp;2_CLSTK2_NONSKS'!$R$2:$R$89,"VeryHighRisk")</f>
        <v>2</v>
      </c>
      <c r="I45">
        <f t="shared" ref="I45:I50" si="17">SUM(P45:S45)</f>
        <v>1.6135197342325189</v>
      </c>
      <c r="K45">
        <f t="shared" ref="K45:K50" si="18">-(E45/$D45)*(LOG((E45/$D45),2))</f>
        <v>0.34188710667827216</v>
      </c>
      <c r="L45">
        <f t="shared" si="16"/>
        <v>0.45649762330890375</v>
      </c>
      <c r="M45">
        <f t="shared" si="16"/>
        <v>0.47324789756707064</v>
      </c>
      <c r="N45">
        <f t="shared" si="16"/>
        <v>0.34188710667827216</v>
      </c>
      <c r="P45">
        <v>0.34188710667827216</v>
      </c>
      <c r="Q45">
        <v>0.45649762330890375</v>
      </c>
      <c r="R45">
        <v>0.47324789756707064</v>
      </c>
      <c r="S45">
        <v>0.34188710667827216</v>
      </c>
    </row>
    <row r="46" spans="2:19" x14ac:dyDescent="0.25">
      <c r="C46" t="s">
        <v>552</v>
      </c>
      <c r="D46">
        <f>COUNTIF('DM_OLAH_SM1&amp;2_CLSTK2_NONSKS'!$G$2:$G$89,"3")</f>
        <v>12</v>
      </c>
      <c r="E46">
        <f>COUNTIFS('DM_OLAH_SM1&amp;2_CLSTK2_NONSKS'!$G$2:$G$89,"3",'DM_OLAH_SM1&amp;2_CLSTK2_NONSKS'!$R$2:$R$89,"LowRisk")</f>
        <v>0</v>
      </c>
      <c r="F46">
        <f>COUNTIFS('DM_OLAH_SM1&amp;2_CLSTK2_NONSKS'!$G$2:$G$89,"3",'DM_OLAH_SM1&amp;2_CLSTK2_NONSKS'!$R$2:$R$89,"MediumRisk")</f>
        <v>4</v>
      </c>
      <c r="G46">
        <f>COUNTIFS('DM_OLAH_SM1&amp;2_CLSTK2_NONSKS'!$G$2:$G$89,"3",'DM_OLAH_SM1&amp;2_CLSTK2_NONSKS'!$R$2:$R$89,"HighRisk")</f>
        <v>6</v>
      </c>
      <c r="H46">
        <f>COUNTIFS('DM_OLAH_SM1&amp;2_CLSTK2_NONSKS'!$G$2:$G$89,"3",'DM_OLAH_SM1&amp;2_CLSTK2_NONSKS'!$R$2:$R$89,"VeryHighRisk")</f>
        <v>2</v>
      </c>
      <c r="I46">
        <f t="shared" si="17"/>
        <v>1.4591479170272448</v>
      </c>
      <c r="K46" t="e">
        <f t="shared" si="18"/>
        <v>#NUM!</v>
      </c>
      <c r="L46">
        <f t="shared" si="16"/>
        <v>0.52832083357371873</v>
      </c>
      <c r="M46">
        <f>-(G46/$D46)*(LOG((G46/$D46),2))</f>
        <v>0.5</v>
      </c>
      <c r="N46">
        <f>-(H46/$D46)*(LOG((H46/$D46),2))</f>
        <v>0.43082708345352599</v>
      </c>
      <c r="P46">
        <v>0</v>
      </c>
      <c r="Q46">
        <v>0.52832083357371873</v>
      </c>
      <c r="R46">
        <v>0.5</v>
      </c>
      <c r="S46">
        <v>0.43082708345352599</v>
      </c>
    </row>
    <row r="47" spans="2:19" x14ac:dyDescent="0.25">
      <c r="C47" t="s">
        <v>558</v>
      </c>
      <c r="D47">
        <f>COUNTIF('DM_OLAH_SM1&amp;2_CLSTK2_NONSKS'!$G$2:$G$89,"2.5")</f>
        <v>1</v>
      </c>
      <c r="E47">
        <f>COUNTIFS('DM_OLAH_SM1&amp;2_CLSTK2_NONSKS'!$G$2:$G$89,"2.5",'DM_OLAH_SM1&amp;2_CLSTK2_NONSKS'!$R$2:$R$89,"LowRisk")</f>
        <v>0</v>
      </c>
      <c r="F47">
        <f>COUNTIFS('DM_OLAH_SM1&amp;2_CLSTK2_NONSKS'!$G$2:$G$89,"2.5",'DM_OLAH_SM1&amp;2_CLSTK2_NONSKS'!$R$2:$R$89,"MediumRisk")</f>
        <v>1</v>
      </c>
      <c r="G47">
        <f>COUNTIFS('DM_OLAH_SM1&amp;2_CLSTK2_NONSKS'!$G$2:$G$89,"2.5",'DM_OLAH_SM1&amp;2_CLSTK2_NONSKS'!$R$2:$R$89,"HighRisk")</f>
        <v>0</v>
      </c>
      <c r="H47">
        <f>COUNTIFS('DM_OLAH_SM1&amp;2_CLSTK2_NONSKS'!$G$2:$G$89,"2.5",'DM_OLAH_SM1&amp;2_CLSTK2_NONSKS'!$R$2:$R$89,"VeryHighRisk")</f>
        <v>0</v>
      </c>
      <c r="I47">
        <f t="shared" si="17"/>
        <v>0</v>
      </c>
      <c r="K47" t="e">
        <f t="shared" si="18"/>
        <v>#NUM!</v>
      </c>
      <c r="L47">
        <f t="shared" si="16"/>
        <v>0</v>
      </c>
      <c r="M47" t="e">
        <f t="shared" si="16"/>
        <v>#NUM!</v>
      </c>
      <c r="N47" t="e">
        <f t="shared" si="16"/>
        <v>#NUM!</v>
      </c>
      <c r="P47">
        <v>0</v>
      </c>
      <c r="Q47">
        <v>0</v>
      </c>
      <c r="R47">
        <v>0</v>
      </c>
      <c r="S47">
        <v>0</v>
      </c>
    </row>
    <row r="48" spans="2:19" x14ac:dyDescent="0.25">
      <c r="C48" t="s">
        <v>555</v>
      </c>
      <c r="D48">
        <f>COUNTIF('DM_OLAH_SM1&amp;2_CLSTK2_NONSKS'!$G$2:$G$89,"2")</f>
        <v>3</v>
      </c>
      <c r="E48">
        <f>COUNTIFS('DM_OLAH_SM1&amp;2_CLSTK2_NONSKS'!$G$2:$G$89,"2",'DM_OLAH_SM1&amp;2_CLSTK2_NONSKS'!$R$2:$R$89,"LowRisk")</f>
        <v>0</v>
      </c>
      <c r="F48">
        <f>COUNTIFS('DM_OLAH_SM1&amp;2_CLSTK2_NONSKS'!$G$2:$G$89,"2",'DM_OLAH_SM1&amp;2_CLSTK2_NONSKS'!$R$2:$R$89,"MediumRisk")</f>
        <v>0</v>
      </c>
      <c r="G48">
        <f>COUNTIFS('DM_OLAH_SM1&amp;2_CLSTK2_NONSKS'!$G$2:$G$89,"2",'DM_OLAH_SM1&amp;2_CLSTK2_NONSKS'!$R$2:$R$89,"HighRisk")</f>
        <v>1</v>
      </c>
      <c r="H48">
        <f>COUNTIFS('DM_OLAH_SM1&amp;2_CLSTK2_NONSKS'!$G$2:$G$89,"2",'DM_OLAH_SM1&amp;2_CLSTK2_NONSKS'!$R$2:$R$89,"VeryHighRisk")</f>
        <v>2</v>
      </c>
      <c r="I48">
        <f t="shared" si="17"/>
        <v>0.91829583405448956</v>
      </c>
      <c r="K48" t="e">
        <f t="shared" si="18"/>
        <v>#NUM!</v>
      </c>
      <c r="L48" t="e">
        <f t="shared" si="16"/>
        <v>#NUM!</v>
      </c>
      <c r="M48">
        <f t="shared" si="16"/>
        <v>0.52832083357371873</v>
      </c>
      <c r="N48">
        <f t="shared" si="16"/>
        <v>0.38997500048077083</v>
      </c>
      <c r="P48">
        <v>0</v>
      </c>
      <c r="Q48">
        <v>0</v>
      </c>
      <c r="R48">
        <v>0.52832083357371873</v>
      </c>
      <c r="S48">
        <v>0.38997500048077083</v>
      </c>
    </row>
    <row r="49" spans="2:19" x14ac:dyDescent="0.25">
      <c r="C49" t="s">
        <v>557</v>
      </c>
      <c r="D49">
        <f>COUNTIF('DM_OLAH_SM1&amp;2_CLSTK2_NONSKS'!$G$2:$G$89,"1")</f>
        <v>1</v>
      </c>
      <c r="E49">
        <f>COUNTIFS('DM_OLAH_SM1&amp;2_CLSTK2_NONSKS'!$G$2:$G$89,"1",'DM_OLAH_SM1&amp;2_CLSTK2_NONSKS'!$R$2:$R$89,"LowRisk")</f>
        <v>0</v>
      </c>
      <c r="F49">
        <f>COUNTIFS('DM_OLAH_SM1&amp;2_CLSTK2_NONSKS'!$G$2:$G$89,"1",'DM_OLAH_SM1&amp;2_CLSTK2_NONSKS'!$R$2:$R$89,"MediumRisk")</f>
        <v>1</v>
      </c>
      <c r="G49">
        <f>COUNTIFS('DM_OLAH_SM1&amp;2_CLSTK2_NONSKS'!$G$2:$G$89,"1",'DM_OLAH_SM1&amp;2_CLSTK2_NONSKS'!$R$2:$R$89,"HighRisk")</f>
        <v>0</v>
      </c>
      <c r="H49">
        <f>COUNTIFS('DM_OLAH_SM1&amp;2_CLSTK2_NONSKS'!$G$2:$G$89,"1",'DM_OLAH_SM1&amp;2_CLSTK2_NONSKS'!$R$2:$R$89,"VeryHighRisk")</f>
        <v>0</v>
      </c>
      <c r="I49">
        <f t="shared" si="17"/>
        <v>0</v>
      </c>
      <c r="K49" t="e">
        <f t="shared" si="18"/>
        <v>#NUM!</v>
      </c>
      <c r="L49">
        <f t="shared" si="16"/>
        <v>0</v>
      </c>
      <c r="M49" t="e">
        <f t="shared" si="16"/>
        <v>#NUM!</v>
      </c>
      <c r="N49" t="e">
        <f t="shared" si="16"/>
        <v>#NUM!</v>
      </c>
      <c r="P49">
        <v>0</v>
      </c>
      <c r="Q49">
        <v>0</v>
      </c>
      <c r="R49">
        <v>0</v>
      </c>
      <c r="S49">
        <v>0</v>
      </c>
    </row>
    <row r="50" spans="2:19" x14ac:dyDescent="0.25">
      <c r="C50" t="s">
        <v>567</v>
      </c>
      <c r="D50">
        <f>COUNTIF('DM_OLAH_SM1&amp;2_CLSTK2_NONSKS'!$G$2:$G$89,"0")</f>
        <v>0</v>
      </c>
      <c r="E50">
        <f>COUNTIFS('DM_OLAH_SM1&amp;2_CLSTK2_NONSKS'!$G$2:$G$89,"0",'DM_OLAH_SM1&amp;2_CLSTK2_NONSKS'!$R$2:$R$89,"LowRisk")</f>
        <v>0</v>
      </c>
      <c r="F50">
        <f>COUNTIFS('DM_OLAH_SM1&amp;2_CLSTK2_NONSKS'!$G$2:$G$89,"0",'DM_OLAH_SM1&amp;2_CLSTK2_NONSKS'!$R$2:$R$89,"MediumRisk")</f>
        <v>0</v>
      </c>
      <c r="G50">
        <f>COUNTIFS('DM_OLAH_SM1&amp;2_CLSTK2_NONSKS'!$G$2:$G$89,"0",'DM_OLAH_SM1&amp;2_CLSTK2_NONSKS'!$R$2:$R$89,"HighRisk")</f>
        <v>0</v>
      </c>
      <c r="H50">
        <f>COUNTIFS('DM_OLAH_SM1&amp;2_CLSTK2_NONSKS'!$G$2:$G$89,"0",'DM_OLAH_SM1&amp;2_CLSTK2_NONSKS'!$R$2:$R$89,"VeryHighRisk")</f>
        <v>0</v>
      </c>
      <c r="I50">
        <f t="shared" si="17"/>
        <v>0</v>
      </c>
      <c r="K50" t="e">
        <f t="shared" si="18"/>
        <v>#DIV/0!</v>
      </c>
      <c r="L50" t="e">
        <f t="shared" si="16"/>
        <v>#DIV/0!</v>
      </c>
      <c r="M50" t="e">
        <f t="shared" si="16"/>
        <v>#DIV/0!</v>
      </c>
      <c r="N50" t="e">
        <f t="shared" si="16"/>
        <v>#DIV/0!</v>
      </c>
      <c r="P50">
        <v>0</v>
      </c>
      <c r="Q50">
        <v>0</v>
      </c>
      <c r="R50">
        <v>0</v>
      </c>
      <c r="S50">
        <v>0</v>
      </c>
    </row>
    <row r="51" spans="2:19" x14ac:dyDescent="0.25">
      <c r="B51" t="s">
        <v>554</v>
      </c>
      <c r="J51">
        <f>($I$2-(((D52/$D$2)*I52)+((D53/$D$2)*I53)+((D54/$D$2)*I54)+((D55/$D$2)*I55)+((D56/$D$2)*I56)+((D57/$D$2)*I57)+((D58/$D$2)*I58)))</f>
        <v>0.27770580990181482</v>
      </c>
    </row>
    <row r="52" spans="2:19" x14ac:dyDescent="0.25">
      <c r="C52" t="s">
        <v>551</v>
      </c>
      <c r="D52">
        <f>COUNTIF('DM_OLAH_SM1&amp;2_CLSTK2_NONSKS'!$H$2:$H$89,"4")</f>
        <v>16</v>
      </c>
      <c r="E52">
        <f>COUNTIFS('DM_OLAH_SM1&amp;2_CLSTK2_NONSKS'!$H$2:$H$89,"4",'DM_OLAH_SM1&amp;2_CLSTK2_NONSKS'!$R$2:$R$89,"LowRisk")</f>
        <v>6</v>
      </c>
      <c r="F52">
        <f>COUNTIFS('DM_OLAH_SM1&amp;2_CLSTK2_NONSKS'!$H$2:$H$89,"4",'DM_OLAH_SM1&amp;2_CLSTK2_NONSKS'!$R$2:$R$89,"MediumRisk")</f>
        <v>8</v>
      </c>
      <c r="G52">
        <f>COUNTIFS('DM_OLAH_SM1&amp;2_CLSTK2_NONSKS'!$H$2:$H$89,"4",'DM_OLAH_SM1&amp;2_CLSTK2_NONSKS'!$R$2:$R$89,"HighRisk")</f>
        <v>1</v>
      </c>
      <c r="H52">
        <f>COUNTIFS('DM_OLAH_SM1&amp;2_CLSTK2_NONSKS'!$H$2:$H$89,"4",'DM_OLAH_SM1&amp;2_CLSTK2_NONSKS'!$R$2:$R$89,"VeryHighRisk")</f>
        <v>1</v>
      </c>
      <c r="I52">
        <f>SUM(P52:S52)</f>
        <v>1.5306390622295662</v>
      </c>
      <c r="K52">
        <f>-(E52/$D52)*(LOG((E52/$D52),2))</f>
        <v>0.53063906222956636</v>
      </c>
      <c r="L52">
        <f t="shared" ref="L52:N58" si="19">-(F52/$D52)*(LOG((F52/$D52),2))</f>
        <v>0.5</v>
      </c>
      <c r="M52">
        <f t="shared" si="19"/>
        <v>0.25</v>
      </c>
      <c r="N52">
        <f t="shared" si="19"/>
        <v>0.25</v>
      </c>
      <c r="P52">
        <v>0.53063906222956636</v>
      </c>
      <c r="Q52">
        <v>0.5</v>
      </c>
      <c r="R52">
        <v>0.25</v>
      </c>
      <c r="S52">
        <v>0.25</v>
      </c>
    </row>
    <row r="53" spans="2:19" x14ac:dyDescent="0.25">
      <c r="C53" t="s">
        <v>553</v>
      </c>
      <c r="D53">
        <f>COUNTIF('DM_OLAH_SM1&amp;2_CLSTK2_NONSKS'!$H$2:$H$89,"3.5")</f>
        <v>20</v>
      </c>
      <c r="E53">
        <f>COUNTIFS('DM_OLAH_SM1&amp;2_CLSTK2_NONSKS'!$H$2:$H$89,"3.5",'DM_OLAH_SM1&amp;2_CLSTK2_NONSKS'!$R$2:$R$89,"LowRisk")</f>
        <v>8</v>
      </c>
      <c r="F53">
        <f>COUNTIFS('DM_OLAH_SM1&amp;2_CLSTK2_NONSKS'!$H$2:$H$89,"3.5",'DM_OLAH_SM1&amp;2_CLSTK2_NONSKS'!$R$2:$R$89,"MediumRisk")</f>
        <v>10</v>
      </c>
      <c r="G53">
        <f>COUNTIFS('DM_OLAH_SM1&amp;2_CLSTK2_NONSKS'!$H$2:$H$89,"3.5",'DM_OLAH_SM1&amp;2_CLSTK2_NONSKS'!$R$2:$R$89,"HighRisk")</f>
        <v>1</v>
      </c>
      <c r="H53">
        <f>COUNTIFS('DM_OLAH_SM1&amp;2_CLSTK2_NONSKS'!$H$2:$H$89,"3.5",'DM_OLAH_SM1&amp;2_CLSTK2_NONSKS'!$R$2:$R$89,"VeryHighRisk")</f>
        <v>1</v>
      </c>
      <c r="I53">
        <f t="shared" ref="I53:I58" si="20">SUM(P53:S53)</f>
        <v>1.4609640474436811</v>
      </c>
      <c r="K53">
        <f t="shared" ref="K53:K58" si="21">-(E53/$D53)*(LOG((E53/$D53),2))</f>
        <v>0.52877123795494485</v>
      </c>
      <c r="L53">
        <f t="shared" si="19"/>
        <v>0.5</v>
      </c>
      <c r="M53">
        <f t="shared" si="19"/>
        <v>0.21609640474436814</v>
      </c>
      <c r="N53">
        <f t="shared" si="19"/>
        <v>0.21609640474436814</v>
      </c>
      <c r="P53">
        <v>0.52877123795494485</v>
      </c>
      <c r="Q53">
        <v>0.5</v>
      </c>
      <c r="R53">
        <v>0.21609640474436814</v>
      </c>
      <c r="S53">
        <v>0.21609640474436814</v>
      </c>
    </row>
    <row r="54" spans="2:19" x14ac:dyDescent="0.25">
      <c r="C54" t="s">
        <v>552</v>
      </c>
      <c r="D54">
        <f>COUNTIF('DM_OLAH_SM1&amp;2_CLSTK2_NONSKS'!$H$2:$H$89,"3")</f>
        <v>23</v>
      </c>
      <c r="E54">
        <f>COUNTIFS('DM_OLAH_SM1&amp;2_CLSTK2_NONSKS'!$H$2:$H$89,"3",'DM_OLAH_SM1&amp;2_CLSTK2_NONSKS'!$R$2:$R$89,"LowRisk")</f>
        <v>5</v>
      </c>
      <c r="F54">
        <f>COUNTIFS('DM_OLAH_SM1&amp;2_CLSTK2_NONSKS'!$H$2:$H$89,"3",'DM_OLAH_SM1&amp;2_CLSTK2_NONSKS'!$R$2:$R$89,"MediumRisk")</f>
        <v>11</v>
      </c>
      <c r="G54">
        <f>COUNTIFS('DM_OLAH_SM1&amp;2_CLSTK2_NONSKS'!$H$2:$H$89,"3",'DM_OLAH_SM1&amp;2_CLSTK2_NONSKS'!$R$2:$R$89,"HighRisk")</f>
        <v>5</v>
      </c>
      <c r="H54">
        <f>COUNTIFS('DM_OLAH_SM1&amp;2_CLSTK2_NONSKS'!$H$2:$H$89,"3",'DM_OLAH_SM1&amp;2_CLSTK2_NONSKS'!$R$2:$R$89,"VeryHighRisk")</f>
        <v>2</v>
      </c>
      <c r="I54">
        <f t="shared" si="20"/>
        <v>1.7725607058881481</v>
      </c>
      <c r="K54">
        <f t="shared" si="21"/>
        <v>0.47861605677601105</v>
      </c>
      <c r="L54">
        <f t="shared" si="19"/>
        <v>0.5089319005050813</v>
      </c>
      <c r="M54">
        <f>-(G54/$D54)*(LOG((G54/$D54),2))</f>
        <v>0.47861605677601105</v>
      </c>
      <c r="N54">
        <f>-(H54/$D54)*(LOG((H54/$D54),2))</f>
        <v>0.30639669183104462</v>
      </c>
      <c r="P54">
        <v>0.47861605677601105</v>
      </c>
      <c r="Q54">
        <v>0.5089319005050813</v>
      </c>
      <c r="R54">
        <v>0.47861605677601105</v>
      </c>
      <c r="S54">
        <v>0.30639669183104462</v>
      </c>
    </row>
    <row r="55" spans="2:19" x14ac:dyDescent="0.25">
      <c r="C55" t="s">
        <v>558</v>
      </c>
      <c r="D55">
        <f>COUNTIF('DM_OLAH_SM1&amp;2_CLSTK2_NONSKS'!$H$2:$H$89,"2.5")</f>
        <v>18</v>
      </c>
      <c r="E55">
        <f>COUNTIFS('DM_OLAH_SM1&amp;2_CLSTK2_NONSKS'!$H$2:$H$89,"2.5",'DM_OLAH_SM1&amp;2_CLSTK2_NONSKS'!$R$2:$R$89,"LowRisk")</f>
        <v>0</v>
      </c>
      <c r="F55">
        <f>COUNTIFS('DM_OLAH_SM1&amp;2_CLSTK2_NONSKS'!$H$2:$H$89,"2.5",'DM_OLAH_SM1&amp;2_CLSTK2_NONSKS'!$R$2:$R$89,"MediumRisk")</f>
        <v>11</v>
      </c>
      <c r="G55">
        <f>COUNTIFS('DM_OLAH_SM1&amp;2_CLSTK2_NONSKS'!$H$2:$H$89,"2.5",'DM_OLAH_SM1&amp;2_CLSTK2_NONSKS'!$R$2:$R$89,"HighRisk")</f>
        <v>6</v>
      </c>
      <c r="H55">
        <f>COUNTIFS('DM_OLAH_SM1&amp;2_CLSTK2_NONSKS'!$H$2:$H$89,"2.5",'DM_OLAH_SM1&amp;2_CLSTK2_NONSKS'!$R$2:$R$89,"VeryHighRisk")</f>
        <v>1</v>
      </c>
      <c r="I55">
        <f t="shared" si="20"/>
        <v>1.1941737342569121</v>
      </c>
      <c r="K55" t="e">
        <f t="shared" si="21"/>
        <v>#NUM!</v>
      </c>
      <c r="L55">
        <f t="shared" si="19"/>
        <v>0.4341904006030648</v>
      </c>
      <c r="M55">
        <f t="shared" si="19"/>
        <v>0.52832083357371873</v>
      </c>
      <c r="N55">
        <f t="shared" si="19"/>
        <v>0.23166250008012848</v>
      </c>
      <c r="P55">
        <v>0</v>
      </c>
      <c r="Q55">
        <v>0.4341904006030648</v>
      </c>
      <c r="R55">
        <v>0.52832083357371873</v>
      </c>
      <c r="S55">
        <v>0.23166250008012848</v>
      </c>
    </row>
    <row r="56" spans="2:19" x14ac:dyDescent="0.25">
      <c r="C56" t="s">
        <v>555</v>
      </c>
      <c r="D56">
        <f>COUNTIF('DM_OLAH_SM1&amp;2_CLSTK2_NONSKS'!$H$2:$H$89,"2")</f>
        <v>9</v>
      </c>
      <c r="E56">
        <f>COUNTIFS('DM_OLAH_SM1&amp;2_CLSTK2_NONSKS'!$H$2:$H$89,"2",'DM_OLAH_SM1&amp;2_CLSTK2_NONSKS'!$R$2:$R$89,"LowRisk")</f>
        <v>0</v>
      </c>
      <c r="F56">
        <f>COUNTIFS('DM_OLAH_SM1&amp;2_CLSTK2_NONSKS'!$H$2:$H$89,"2",'DM_OLAH_SM1&amp;2_CLSTK2_NONSKS'!$R$2:$R$89,"MediumRisk")</f>
        <v>2</v>
      </c>
      <c r="G56">
        <f>COUNTIFS('DM_OLAH_SM1&amp;2_CLSTK2_NONSKS'!$H$2:$H$89,"2",'DM_OLAH_SM1&amp;2_CLSTK2_NONSKS'!$R$2:$R$89,"HighRisk")</f>
        <v>5</v>
      </c>
      <c r="H56">
        <f>COUNTIFS('DM_OLAH_SM1&amp;2_CLSTK2_NONSKS'!$H$2:$H$89,"2",'DM_OLAH_SM1&amp;2_CLSTK2_NONSKS'!$R$2:$R$89,"VeryHighRisk")</f>
        <v>2</v>
      </c>
      <c r="I56">
        <f t="shared" si="20"/>
        <v>1.4355205042826666</v>
      </c>
      <c r="K56" t="e">
        <f t="shared" si="21"/>
        <v>#NUM!</v>
      </c>
      <c r="L56">
        <f t="shared" si="19"/>
        <v>0.48220555587606945</v>
      </c>
      <c r="M56">
        <f t="shared" si="19"/>
        <v>0.4711093925305278</v>
      </c>
      <c r="N56">
        <f t="shared" si="19"/>
        <v>0.48220555587606945</v>
      </c>
      <c r="P56">
        <v>0</v>
      </c>
      <c r="Q56">
        <v>0.48220555587606945</v>
      </c>
      <c r="R56">
        <v>0.4711093925305278</v>
      </c>
      <c r="S56">
        <v>0.48220555587606945</v>
      </c>
    </row>
    <row r="57" spans="2:19" x14ac:dyDescent="0.25">
      <c r="C57" t="s">
        <v>557</v>
      </c>
      <c r="D57">
        <f>COUNTIF('DM_OLAH_SM1&amp;2_CLSTK2_NONSKS'!$H$2:$H$89,"1")</f>
        <v>2</v>
      </c>
      <c r="E57">
        <f>COUNTIFS('DM_OLAH_SM1&amp;2_CLSTK2_NONSKS'!$H$2:$H$89,"1",'DM_OLAH_SM1&amp;2_CLSTK2_NONSKS'!$R$2:$R$89,"LowRisk")</f>
        <v>0</v>
      </c>
      <c r="F57">
        <f>COUNTIFS('DM_OLAH_SM1&amp;2_CLSTK2_NONSKS'!$H$2:$H$89,"1",'DM_OLAH_SM1&amp;2_CLSTK2_NONSKS'!$R$2:$R$89,"MediumRisk")</f>
        <v>1</v>
      </c>
      <c r="G57">
        <f>COUNTIFS('DM_OLAH_SM1&amp;2_CLSTK2_NONSKS'!$H$2:$H$89,"1",'DM_OLAH_SM1&amp;2_CLSTK2_NONSKS'!$R$2:$R$89,"HighRisk")</f>
        <v>0</v>
      </c>
      <c r="H57">
        <f>COUNTIFS('DM_OLAH_SM1&amp;2_CLSTK2_NONSKS'!$H$2:$H$89,"1",'DM_OLAH_SM1&amp;2_CLSTK2_NONSKS'!$R$2:$R$89,"VeryHighRisk")</f>
        <v>1</v>
      </c>
      <c r="I57">
        <f t="shared" si="20"/>
        <v>1</v>
      </c>
      <c r="K57" t="e">
        <f t="shared" si="21"/>
        <v>#NUM!</v>
      </c>
      <c r="L57">
        <f t="shared" si="19"/>
        <v>0.5</v>
      </c>
      <c r="M57" t="e">
        <f t="shared" si="19"/>
        <v>#NUM!</v>
      </c>
      <c r="N57">
        <f t="shared" si="19"/>
        <v>0.5</v>
      </c>
      <c r="P57">
        <v>0</v>
      </c>
      <c r="Q57">
        <v>0.5</v>
      </c>
      <c r="R57">
        <v>0</v>
      </c>
      <c r="S57">
        <v>0.5</v>
      </c>
    </row>
    <row r="58" spans="2:19" x14ac:dyDescent="0.25">
      <c r="C58" t="s">
        <v>567</v>
      </c>
      <c r="D58">
        <f>COUNTIF('DM_OLAH_SM1&amp;2_CLSTK2_NONSKS'!$H$2:$H$89,"0")</f>
        <v>0</v>
      </c>
      <c r="E58">
        <f>COUNTIFS('DM_OLAH_SM1&amp;2_CLSTK2_NONSKS'!$H$2:$H$89,"0",'DM_OLAH_SM1&amp;2_CLSTK2_NONSKS'!$R$2:$R$89,"LowRisk")</f>
        <v>0</v>
      </c>
      <c r="F58">
        <f>COUNTIFS('DM_OLAH_SM1&amp;2_CLSTK2_NONSKS'!$H$2:$H$89,"0",'DM_OLAH_SM1&amp;2_CLSTK2_NONSKS'!$R$2:$R$89,"MediumRisk")</f>
        <v>0</v>
      </c>
      <c r="G58">
        <f>COUNTIFS('DM_OLAH_SM1&amp;2_CLSTK2_NONSKS'!$H$2:$H$89,"0",'DM_OLAH_SM1&amp;2_CLSTK2_NONSKS'!$R$2:$R$89,"HighRisk")</f>
        <v>0</v>
      </c>
      <c r="H58">
        <f>COUNTIFS('DM_OLAH_SM1&amp;2_CLSTK2_NONSKS'!$H$2:$H$89,"0",'DM_OLAH_SM1&amp;2_CLSTK2_NONSKS'!$R$2:$R$89,"VeryHighRisk")</f>
        <v>0</v>
      </c>
      <c r="I58">
        <f t="shared" si="20"/>
        <v>0</v>
      </c>
      <c r="K58" t="e">
        <f t="shared" si="21"/>
        <v>#DIV/0!</v>
      </c>
      <c r="L58" t="e">
        <f t="shared" si="19"/>
        <v>#DIV/0!</v>
      </c>
      <c r="M58" t="e">
        <f t="shared" si="19"/>
        <v>#DIV/0!</v>
      </c>
      <c r="N58" t="e">
        <f t="shared" si="19"/>
        <v>#DIV/0!</v>
      </c>
      <c r="P58">
        <v>0</v>
      </c>
      <c r="Q58">
        <v>0</v>
      </c>
      <c r="R58">
        <v>0</v>
      </c>
      <c r="S58">
        <v>0</v>
      </c>
    </row>
    <row r="59" spans="2:19" x14ac:dyDescent="0.25">
      <c r="B59" t="s">
        <v>556</v>
      </c>
      <c r="J59">
        <f>($I$2-(((D60/$D$2)*I60)+((D61/$D$2)*I61)+((D62/$D$2)*I62)+((D63/$D$2)*I63)+((D64/$D$2)*I64)+((D65/$D$2)*I65)+((D66/$D$2)*I66)))</f>
        <v>0.51907079568499537</v>
      </c>
    </row>
    <row r="60" spans="2:19" x14ac:dyDescent="0.25">
      <c r="C60" t="s">
        <v>551</v>
      </c>
      <c r="D60">
        <f>COUNTIF('DM_OLAH_SM1&amp;2_CLSTK2_NONSKS'!$I$2:$I$89,"4")</f>
        <v>2</v>
      </c>
      <c r="E60">
        <f>COUNTIFS('DM_OLAH_SM1&amp;2_CLSTK2_NONSKS'!$I$2:$I$89,"4",'DM_OLAH_SM1&amp;2_CLSTK2_NONSKS'!$R$2:$R$89,"LowRisk")</f>
        <v>2</v>
      </c>
      <c r="F60">
        <f>COUNTIFS('DM_OLAH_SM1&amp;2_CLSTK2_NONSKS'!$I$2:$I$89,"4",'DM_OLAH_SM1&amp;2_CLSTK2_NONSKS'!$R$2:$R$89,"MediumRisk")</f>
        <v>0</v>
      </c>
      <c r="G60">
        <f>COUNTIFS('DM_OLAH_SM1&amp;2_CLSTK2_NONSKS'!$I$2:$I$89,"4",'DM_OLAH_SM1&amp;2_CLSTK2_NONSKS'!$R$2:$R$89,"HighRisk")</f>
        <v>0</v>
      </c>
      <c r="H60">
        <f>COUNTIFS('DM_OLAH_SM1&amp;2_CLSTK2_NONSKS'!$I$2:$I$89,"4",'DM_OLAH_SM1&amp;2_CLSTK2_NONSKS'!$R$2:$R$89,"VeryHighRisk")</f>
        <v>0</v>
      </c>
      <c r="I60">
        <f>SUM(P60:S60)</f>
        <v>0</v>
      </c>
      <c r="K60">
        <f>-(E60/$D60)*(LOG((E60/$D60),2))</f>
        <v>0</v>
      </c>
      <c r="L60" t="e">
        <f t="shared" ref="L60:N66" si="22">-(F60/$D60)*(LOG((F60/$D60),2))</f>
        <v>#NUM!</v>
      </c>
      <c r="M60" t="e">
        <f t="shared" si="22"/>
        <v>#NUM!</v>
      </c>
      <c r="N60" t="e">
        <f t="shared" si="22"/>
        <v>#NUM!</v>
      </c>
      <c r="P60">
        <v>0</v>
      </c>
      <c r="Q60">
        <v>0</v>
      </c>
      <c r="R60">
        <v>0</v>
      </c>
      <c r="S60">
        <v>0</v>
      </c>
    </row>
    <row r="61" spans="2:19" x14ac:dyDescent="0.25">
      <c r="C61" t="s">
        <v>553</v>
      </c>
      <c r="D61">
        <f>COUNTIF('DM_OLAH_SM1&amp;2_CLSTK2_NONSKS'!$I$2:$I$89,"3.5")</f>
        <v>23</v>
      </c>
      <c r="E61">
        <f>COUNTIFS('DM_OLAH_SM1&amp;2_CLSTK2_NONSKS'!$I$2:$I$89,"3.5",'DM_OLAH_SM1&amp;2_CLSTK2_NONSKS'!$R$2:$R$89,"LowRisk")</f>
        <v>14</v>
      </c>
      <c r="F61">
        <f>COUNTIFS('DM_OLAH_SM1&amp;2_CLSTK2_NONSKS'!$I$2:$I$89,"3.5",'DM_OLAH_SM1&amp;2_CLSTK2_NONSKS'!$R$2:$R$89,"MediumRisk")</f>
        <v>9</v>
      </c>
      <c r="G61">
        <f>COUNTIFS('DM_OLAH_SM1&amp;2_CLSTK2_NONSKS'!$I$2:$I$89,"3.5",'DM_OLAH_SM1&amp;2_CLSTK2_NONSKS'!$R$2:$R$89,"HighRisk")</f>
        <v>0</v>
      </c>
      <c r="H61">
        <f>COUNTIFS('DM_OLAH_SM1&amp;2_CLSTK2_NONSKS'!$I$2:$I$89,"3.5",'DM_OLAH_SM1&amp;2_CLSTK2_NONSKS'!$R$2:$R$89,"VeryHighRisk")</f>
        <v>0</v>
      </c>
      <c r="I61">
        <f t="shared" ref="I61:I66" si="23">SUM(P61:S61)</f>
        <v>0.96563613337060983</v>
      </c>
      <c r="K61">
        <f t="shared" ref="K61:K66" si="24">-(E61/$D61)*(LOG((E61/$D61),2))</f>
        <v>0.43595210765181397</v>
      </c>
      <c r="L61">
        <f t="shared" si="22"/>
        <v>0.5296840257187958</v>
      </c>
      <c r="M61" t="e">
        <f t="shared" si="22"/>
        <v>#NUM!</v>
      </c>
      <c r="N61" t="e">
        <f t="shared" si="22"/>
        <v>#NUM!</v>
      </c>
      <c r="P61">
        <v>0.43595210765181397</v>
      </c>
      <c r="Q61">
        <v>0.5296840257187958</v>
      </c>
      <c r="R61">
        <v>0</v>
      </c>
      <c r="S61">
        <v>0</v>
      </c>
    </row>
    <row r="62" spans="2:19" x14ac:dyDescent="0.25">
      <c r="C62" t="s">
        <v>552</v>
      </c>
      <c r="D62">
        <f>COUNTIF('DM_OLAH_SM1&amp;2_CLSTK2_NONSKS'!$I$2:$I$89,"3")</f>
        <v>14</v>
      </c>
      <c r="E62">
        <f>COUNTIFS('DM_OLAH_SM1&amp;2_CLSTK2_NONSKS'!$I$2:$I$89,"3",'DM_OLAH_SM1&amp;2_CLSTK2_NONSKS'!$R$2:$R$89,"LowRisk")</f>
        <v>2</v>
      </c>
      <c r="F62">
        <f>COUNTIFS('DM_OLAH_SM1&amp;2_CLSTK2_NONSKS'!$I$2:$I$89,"3",'DM_OLAH_SM1&amp;2_CLSTK2_NONSKS'!$R$2:$R$89,"MediumRisk")</f>
        <v>9</v>
      </c>
      <c r="G62">
        <f>COUNTIFS('DM_OLAH_SM1&amp;2_CLSTK2_NONSKS'!$I$2:$I$89,"3",'DM_OLAH_SM1&amp;2_CLSTK2_NONSKS'!$R$2:$R$89,"HighRisk")</f>
        <v>2</v>
      </c>
      <c r="H62">
        <f>COUNTIFS('DM_OLAH_SM1&amp;2_CLSTK2_NONSKS'!$I$2:$I$89,"3",'DM_OLAH_SM1&amp;2_CLSTK2_NONSKS'!$R$2:$R$89,"VeryHighRisk")</f>
        <v>1</v>
      </c>
      <c r="I62">
        <f t="shared" si="23"/>
        <v>1.4838317068446891</v>
      </c>
      <c r="K62">
        <f t="shared" si="24"/>
        <v>0.40105070315108637</v>
      </c>
      <c r="L62">
        <f t="shared" si="22"/>
        <v>0.40977637753840185</v>
      </c>
      <c r="M62">
        <f>-(G62/$D62)*(LOG((G62/$D62),2))</f>
        <v>0.40105070315108637</v>
      </c>
      <c r="N62">
        <f>-(H62/$D62)*(LOG((H62/$D62),2))</f>
        <v>0.27195392300411458</v>
      </c>
      <c r="P62">
        <v>0.40105070315108637</v>
      </c>
      <c r="Q62">
        <v>0.40977637753840185</v>
      </c>
      <c r="R62">
        <v>0.40105070315108637</v>
      </c>
      <c r="S62">
        <v>0.27195392300411458</v>
      </c>
    </row>
    <row r="63" spans="2:19" x14ac:dyDescent="0.25">
      <c r="C63" t="s">
        <v>558</v>
      </c>
      <c r="D63">
        <f>COUNTIF('DM_OLAH_SM1&amp;2_CLSTK2_NONSKS'!$I$2:$I$89,"2.5")</f>
        <v>18</v>
      </c>
      <c r="E63">
        <f>COUNTIFS('DM_OLAH_SM1&amp;2_CLSTK2_NONSKS'!$I$2:$I$89,"2.5",'DM_OLAH_SM1&amp;2_CLSTK2_NONSKS'!$R$2:$R$89,"LowRisk")</f>
        <v>1</v>
      </c>
      <c r="F63">
        <f>COUNTIFS('DM_OLAH_SM1&amp;2_CLSTK2_NONSKS'!$I$2:$I$89,"2.5",'DM_OLAH_SM1&amp;2_CLSTK2_NONSKS'!$R$2:$R$89,"MediumRisk")</f>
        <v>11</v>
      </c>
      <c r="G63">
        <f>COUNTIFS('DM_OLAH_SM1&amp;2_CLSTK2_NONSKS'!$I$2:$I$89,"2.5",'DM_OLAH_SM1&amp;2_CLSTK2_NONSKS'!$R$2:$R$89,"HighRisk")</f>
        <v>6</v>
      </c>
      <c r="H63">
        <f>COUNTIFS('DM_OLAH_SM1&amp;2_CLSTK2_NONSKS'!$I$2:$I$89,"2.5",'DM_OLAH_SM1&amp;2_CLSTK2_NONSKS'!$R$2:$R$89,"VeryHighRisk")</f>
        <v>0</v>
      </c>
      <c r="I63">
        <f t="shared" si="23"/>
        <v>1.1941737342569119</v>
      </c>
      <c r="K63">
        <f t="shared" si="24"/>
        <v>0.23166250008012848</v>
      </c>
      <c r="L63">
        <f t="shared" si="22"/>
        <v>0.4341904006030648</v>
      </c>
      <c r="M63">
        <f t="shared" si="22"/>
        <v>0.52832083357371873</v>
      </c>
      <c r="N63" t="e">
        <f t="shared" si="22"/>
        <v>#NUM!</v>
      </c>
      <c r="P63">
        <v>0.23166250008012848</v>
      </c>
      <c r="Q63">
        <v>0.4341904006030648</v>
      </c>
      <c r="R63">
        <v>0.52832083357371873</v>
      </c>
      <c r="S63">
        <v>0</v>
      </c>
    </row>
    <row r="64" spans="2:19" x14ac:dyDescent="0.25">
      <c r="C64" t="s">
        <v>555</v>
      </c>
      <c r="D64">
        <f>COUNTIF('DM_OLAH_SM1&amp;2_CLSTK2_NONSKS'!$I$2:$I$89,"2")</f>
        <v>30</v>
      </c>
      <c r="E64">
        <f>COUNTIFS('DM_OLAH_SM1&amp;2_CLSTK2_NONSKS'!$I$2:$I$89,"2",'DM_OLAH_SM1&amp;2_CLSTK2_NONSKS'!$R$2:$R$89,"LowRisk")</f>
        <v>0</v>
      </c>
      <c r="F64">
        <f>COUNTIFS('DM_OLAH_SM1&amp;2_CLSTK2_NONSKS'!$I$2:$I$89,"2",'DM_OLAH_SM1&amp;2_CLSTK2_NONSKS'!$R$2:$R$89,"MediumRisk")</f>
        <v>14</v>
      </c>
      <c r="G64">
        <f>COUNTIFS('DM_OLAH_SM1&amp;2_CLSTK2_NONSKS'!$I$2:$I$89,"2",'DM_OLAH_SM1&amp;2_CLSTK2_NONSKS'!$R$2:$R$89,"HighRisk")</f>
        <v>10</v>
      </c>
      <c r="H64">
        <f>COUNTIFS('DM_OLAH_SM1&amp;2_CLSTK2_NONSKS'!$I$2:$I$89,"2",'DM_OLAH_SM1&amp;2_CLSTK2_NONSKS'!$R$2:$R$89,"VeryHighRisk")</f>
        <v>6</v>
      </c>
      <c r="I64">
        <f t="shared" si="23"/>
        <v>1.5058231002082845</v>
      </c>
      <c r="K64" t="e">
        <f t="shared" si="24"/>
        <v>#NUM!</v>
      </c>
      <c r="L64">
        <f t="shared" si="22"/>
        <v>0.51311664765709331</v>
      </c>
      <c r="M64">
        <f t="shared" si="22"/>
        <v>0.52832083357371873</v>
      </c>
      <c r="N64">
        <f t="shared" si="22"/>
        <v>0.46438561897747244</v>
      </c>
      <c r="P64">
        <v>0</v>
      </c>
      <c r="Q64">
        <v>0.51311664765709331</v>
      </c>
      <c r="R64">
        <v>0.52832083357371873</v>
      </c>
      <c r="S64">
        <v>0.46438561897747244</v>
      </c>
    </row>
    <row r="65" spans="2:22" x14ac:dyDescent="0.25">
      <c r="C65" t="s">
        <v>557</v>
      </c>
      <c r="D65">
        <f>COUNTIF('DM_OLAH_SM1&amp;2_CLSTK2_NONSKS'!$I$2:$I$89,"1")</f>
        <v>1</v>
      </c>
      <c r="E65">
        <f>COUNTIFS('DM_OLAH_SM1&amp;2_CLSTK2_NONSKS'!$I$2:$I$89,"1",'DM_OLAH_SM1&amp;2_CLSTK2_NONSKS'!$R$2:$R$89,"LowRisk")</f>
        <v>0</v>
      </c>
      <c r="F65">
        <f>COUNTIFS('DM_OLAH_SM1&amp;2_CLSTK2_NONSKS'!$I$2:$I$89,"1",'DM_OLAH_SM1&amp;2_CLSTK2_NONSKS'!$R$2:$R$89,"MediumRisk")</f>
        <v>0</v>
      </c>
      <c r="G65">
        <f>COUNTIFS('DM_OLAH_SM1&amp;2_CLSTK2_NONSKS'!$I$2:$I$89,"1",'DM_OLAH_SM1&amp;2_CLSTK2_NONSKS'!$R$2:$R$89,"HighRisk")</f>
        <v>0</v>
      </c>
      <c r="H65">
        <f>COUNTIFS('DM_OLAH_SM1&amp;2_CLSTK2_NONSKS'!$I$2:$I$89,"1",'DM_OLAH_SM1&amp;2_CLSTK2_NONSKS'!$R$2:$R$89,"VeryHighRisk")</f>
        <v>1</v>
      </c>
      <c r="I65">
        <f t="shared" si="23"/>
        <v>0</v>
      </c>
      <c r="K65" t="e">
        <f t="shared" si="24"/>
        <v>#NUM!</v>
      </c>
      <c r="L65" t="e">
        <f t="shared" si="22"/>
        <v>#NUM!</v>
      </c>
      <c r="M65" t="e">
        <f t="shared" si="22"/>
        <v>#NUM!</v>
      </c>
      <c r="N65">
        <f t="shared" si="22"/>
        <v>0</v>
      </c>
      <c r="P65">
        <v>0</v>
      </c>
      <c r="Q65">
        <v>0</v>
      </c>
      <c r="R65">
        <v>0</v>
      </c>
      <c r="S65">
        <v>0</v>
      </c>
    </row>
    <row r="66" spans="2:22" x14ac:dyDescent="0.25">
      <c r="C66" t="s">
        <v>567</v>
      </c>
      <c r="D66">
        <f>COUNTIF('DM_OLAH_SM1&amp;2_CLSTK2_NONSKS'!$I$2:$I$89,"0")</f>
        <v>0</v>
      </c>
      <c r="E66">
        <f>COUNTIFS('DM_OLAH_SM1&amp;2_CLSTK2_NONSKS'!$I$2:$I$89,"0",'DM_OLAH_SM1&amp;2_CLSTK2_NONSKS'!$R$2:$R$89,"LowRisk")</f>
        <v>0</v>
      </c>
      <c r="F66">
        <f>COUNTIFS('DM_OLAH_SM1&amp;2_CLSTK2_NONSKS'!$I$2:$I$89,"0",'DM_OLAH_SM1&amp;2_CLSTK2_NONSKS'!$R$2:$R$89,"MediumRisk")</f>
        <v>0</v>
      </c>
      <c r="G66">
        <f>COUNTIFS('DM_OLAH_SM1&amp;2_CLSTK2_NONSKS'!$I$2:$I$89,"0",'DM_OLAH_SM1&amp;2_CLSTK2_NONSKS'!$R$2:$R$89,"HighRisk")</f>
        <v>0</v>
      </c>
      <c r="H66">
        <f>COUNTIFS('DM_OLAH_SM1&amp;2_CLSTK2_NONSKS'!$I$2:$I$89,"0",'DM_OLAH_SM1&amp;2_CLSTK2_NONSKS'!$R$2:$R$89,"VeryHighRisk")</f>
        <v>0</v>
      </c>
      <c r="I66">
        <f t="shared" si="23"/>
        <v>0</v>
      </c>
      <c r="K66" t="e">
        <f t="shared" si="24"/>
        <v>#DIV/0!</v>
      </c>
      <c r="L66" t="e">
        <f t="shared" si="22"/>
        <v>#DIV/0!</v>
      </c>
      <c r="M66" t="e">
        <f t="shared" si="22"/>
        <v>#DIV/0!</v>
      </c>
      <c r="N66" t="e">
        <f t="shared" si="22"/>
        <v>#DIV/0!</v>
      </c>
      <c r="P66">
        <v>0</v>
      </c>
      <c r="Q66">
        <v>0</v>
      </c>
      <c r="R66">
        <v>0</v>
      </c>
      <c r="S66">
        <v>0</v>
      </c>
      <c r="V66" t="s">
        <v>567</v>
      </c>
    </row>
    <row r="67" spans="2:22" x14ac:dyDescent="0.25">
      <c r="B67" t="s">
        <v>569</v>
      </c>
      <c r="J67">
        <f>($I$2-(((D68/$D$2)*I68)+((D69/$D$2)*I69)+((D70/$D$2)*I70)+((D71/$D$2)*I71)+((D72/$D$2)*I72)+((D73/$D$2)*I73)+((D74/$D$2)*I74)))</f>
        <v>0.62190629244413964</v>
      </c>
    </row>
    <row r="68" spans="2:22" x14ac:dyDescent="0.25">
      <c r="C68" t="s">
        <v>551</v>
      </c>
      <c r="D68">
        <f>COUNTIF('DM_OLAH_SM1&amp;2_CLSTK2_NONSKS'!$J$2:$J$89,"4")</f>
        <v>7</v>
      </c>
      <c r="E68">
        <f>COUNTIFS('DM_OLAH_SM1&amp;2_CLSTK2_NONSKS'!$J$2:$J$89,"4",'DM_OLAH_SM1&amp;2_CLSTK2_NONSKS'!$R$2:$R$89,"LowRisk")</f>
        <v>6</v>
      </c>
      <c r="F68">
        <f>COUNTIFS('DM_OLAH_SM1&amp;2_CLSTK2_NONSKS'!$J$2:$J$89,"4",'DM_OLAH_SM1&amp;2_CLSTK2_NONSKS'!$R$2:$R$89,"MediumRisk")</f>
        <v>1</v>
      </c>
      <c r="G68">
        <f>COUNTIFS('DM_OLAH_SM1&amp;2_CLSTK2_NONSKS'!$J$2:$J$89,"4",'DM_OLAH_SM1&amp;2_CLSTK2_NONSKS'!$R$2:$R$89,"HighRisk")</f>
        <v>0</v>
      </c>
      <c r="H68">
        <f>COUNTIFS('DM_OLAH_SM1&amp;2_CLSTK2_NONSKS'!$J$2:$J$89,"4",'DM_OLAH_SM1&amp;2_CLSTK2_NONSKS'!$R$2:$R$89,"VeryHighRisk")</f>
        <v>0</v>
      </c>
      <c r="I68">
        <f>SUM(P68:S68)</f>
        <v>0.59167277858232747</v>
      </c>
      <c r="K68">
        <f>-(E68/$D68)*(LOG((E68/$D68),2))</f>
        <v>0.19062207543124116</v>
      </c>
      <c r="L68">
        <f t="shared" ref="L68:N74" si="25">-(F68/$D68)*(LOG((F68/$D68),2))</f>
        <v>0.40105070315108637</v>
      </c>
      <c r="M68" t="e">
        <f t="shared" si="25"/>
        <v>#NUM!</v>
      </c>
      <c r="N68" t="e">
        <f t="shared" si="25"/>
        <v>#NUM!</v>
      </c>
      <c r="P68">
        <v>0.19062207543124116</v>
      </c>
      <c r="Q68">
        <v>0.40105070315108637</v>
      </c>
      <c r="R68">
        <v>0</v>
      </c>
      <c r="S68">
        <v>0</v>
      </c>
    </row>
    <row r="69" spans="2:22" x14ac:dyDescent="0.25">
      <c r="C69" t="s">
        <v>553</v>
      </c>
      <c r="D69">
        <f>COUNTIF('DM_OLAH_SM1&amp;2_CLSTK2_NONSKS'!$J$2:$J$89,"3.5")</f>
        <v>10</v>
      </c>
      <c r="E69">
        <f>COUNTIFS('DM_OLAH_SM1&amp;2_CLSTK2_NONSKS'!$J$2:$J$89,"3.5",'DM_OLAH_SM1&amp;2_CLSTK2_NONSKS'!$R$2:$R$89,"LowRisk")</f>
        <v>6</v>
      </c>
      <c r="F69">
        <f>COUNTIFS('DM_OLAH_SM1&amp;2_CLSTK2_NONSKS'!$J$2:$J$89,"3.5",'DM_OLAH_SM1&amp;2_CLSTK2_NONSKS'!$R$2:$R$89,"MediumRisk")</f>
        <v>3</v>
      </c>
      <c r="G69">
        <f>COUNTIFS('DM_OLAH_SM1&amp;2_CLSTK2_NONSKS'!$J$2:$J$89,"3.5",'DM_OLAH_SM1&amp;2_CLSTK2_NONSKS'!$R$2:$R$89,"HighRisk")</f>
        <v>0</v>
      </c>
      <c r="H69">
        <f>COUNTIFS('DM_OLAH_SM1&amp;2_CLSTK2_NONSKS'!$J$2:$J$89,"3.5",'DM_OLAH_SM1&amp;2_CLSTK2_NONSKS'!$R$2:$R$89,"VeryHighRisk")</f>
        <v>1</v>
      </c>
      <c r="I69">
        <f t="shared" ref="I69:I74" si="26">SUM(P69:S69)</f>
        <v>1.2954618442383219</v>
      </c>
      <c r="K69">
        <f t="shared" ref="K69:K74" si="27">-(E69/$D69)*(LOG((E69/$D69),2))</f>
        <v>0.44217935649972373</v>
      </c>
      <c r="L69">
        <f t="shared" si="25"/>
        <v>0.52108967824986185</v>
      </c>
      <c r="M69" t="e">
        <f t="shared" si="25"/>
        <v>#NUM!</v>
      </c>
      <c r="N69">
        <f t="shared" si="25"/>
        <v>0.33219280948873625</v>
      </c>
      <c r="P69">
        <v>0.44217935649972373</v>
      </c>
      <c r="Q69">
        <v>0.52108967824986185</v>
      </c>
      <c r="R69">
        <v>0</v>
      </c>
      <c r="S69">
        <v>0.33219280948873625</v>
      </c>
    </row>
    <row r="70" spans="2:22" x14ac:dyDescent="0.25">
      <c r="C70" t="s">
        <v>552</v>
      </c>
      <c r="D70">
        <f>COUNTIF('DM_OLAH_SM1&amp;2_CLSTK2_NONSKS'!$J$2:$J$89,"3")</f>
        <v>13</v>
      </c>
      <c r="E70">
        <f>COUNTIFS('DM_OLAH_SM1&amp;2_CLSTK2_NONSKS'!$J$2:$J$89,"3",'DM_OLAH_SM1&amp;2_CLSTK2_NONSKS'!$R$2:$R$89,"LowRisk")</f>
        <v>5</v>
      </c>
      <c r="F70">
        <f>COUNTIFS('DM_OLAH_SM1&amp;2_CLSTK2_NONSKS'!$J$2:$J$89,"3",'DM_OLAH_SM1&amp;2_CLSTK2_NONSKS'!$R$2:$R$89,"MediumRisk")</f>
        <v>8</v>
      </c>
      <c r="G70">
        <f>COUNTIFS('DM_OLAH_SM1&amp;2_CLSTK2_NONSKS'!$J$2:$J$89,"3",'DM_OLAH_SM1&amp;2_CLSTK2_NONSKS'!$R$2:$R$89,"HighRisk")</f>
        <v>0</v>
      </c>
      <c r="H70">
        <f>COUNTIFS('DM_OLAH_SM1&amp;2_CLSTK2_NONSKS'!$J$2:$J$89,"3",'DM_OLAH_SM1&amp;2_CLSTK2_NONSKS'!$R$2:$R$89,"VeryHighRisk")</f>
        <v>0</v>
      </c>
      <c r="I70">
        <f t="shared" si="26"/>
        <v>0.96123660472287598</v>
      </c>
      <c r="K70">
        <f t="shared" si="27"/>
        <v>0.5301967781745115</v>
      </c>
      <c r="L70">
        <f t="shared" si="25"/>
        <v>0.43103982654836442</v>
      </c>
      <c r="M70" t="e">
        <f>-(G70/$D70)*(LOG((G70/$D70),2))</f>
        <v>#NUM!</v>
      </c>
      <c r="N70" t="e">
        <f>-(H70/$D70)*(LOG((H70/$D70),2))</f>
        <v>#NUM!</v>
      </c>
      <c r="P70">
        <v>0.5301967781745115</v>
      </c>
      <c r="Q70">
        <v>0.43103982654836442</v>
      </c>
      <c r="R70">
        <v>0</v>
      </c>
      <c r="S70">
        <v>0</v>
      </c>
    </row>
    <row r="71" spans="2:22" x14ac:dyDescent="0.25">
      <c r="C71" t="s">
        <v>558</v>
      </c>
      <c r="D71">
        <f>COUNTIF('DM_OLAH_SM1&amp;2_CLSTK2_NONSKS'!$J$2:$J$89,"2.5")</f>
        <v>22</v>
      </c>
      <c r="E71">
        <f>COUNTIFS('DM_OLAH_SM1&amp;2_CLSTK2_NONSKS'!$J$2:$J$89,"2.5",'DM_OLAH_SM1&amp;2_CLSTK2_NONSKS'!$R$2:$R$89,"LowRisk")</f>
        <v>2</v>
      </c>
      <c r="F71">
        <f>COUNTIFS('DM_OLAH_SM1&amp;2_CLSTK2_NONSKS'!$J$2:$J$89,"2.5",'DM_OLAH_SM1&amp;2_CLSTK2_NONSKS'!$R$2:$R$89,"MediumRisk")</f>
        <v>17</v>
      </c>
      <c r="G71">
        <f>COUNTIFS('DM_OLAH_SM1&amp;2_CLSTK2_NONSKS'!$J$2:$J$89,"2.5",'DM_OLAH_SM1&amp;2_CLSTK2_NONSKS'!$R$2:$R$89,"HighRisk")</f>
        <v>3</v>
      </c>
      <c r="H71">
        <f>COUNTIFS('DM_OLAH_SM1&amp;2_CLSTK2_NONSKS'!$J$2:$J$89,"2.5",'DM_OLAH_SM1&amp;2_CLSTK2_NONSKS'!$R$2:$R$89,"VeryHighRisk")</f>
        <v>0</v>
      </c>
      <c r="I71">
        <f t="shared" si="26"/>
        <v>0.99389726393642286</v>
      </c>
      <c r="K71">
        <f t="shared" si="27"/>
        <v>0.31449378351248164</v>
      </c>
      <c r="L71">
        <f t="shared" si="25"/>
        <v>0.28743041888992199</v>
      </c>
      <c r="M71">
        <f t="shared" si="25"/>
        <v>0.39197306153401923</v>
      </c>
      <c r="N71" t="e">
        <f t="shared" si="25"/>
        <v>#NUM!</v>
      </c>
      <c r="P71">
        <v>0.31449378351248164</v>
      </c>
      <c r="Q71">
        <v>0.28743041888992199</v>
      </c>
      <c r="R71">
        <v>0.39197306153401923</v>
      </c>
      <c r="S71">
        <v>0</v>
      </c>
    </row>
    <row r="72" spans="2:22" x14ac:dyDescent="0.25">
      <c r="C72" t="s">
        <v>555</v>
      </c>
      <c r="D72">
        <f>COUNTIF('DM_OLAH_SM1&amp;2_CLSTK2_NONSKS'!$J$2:$J$89,"2")</f>
        <v>18</v>
      </c>
      <c r="E72">
        <f>COUNTIFS('DM_OLAH_SM1&amp;2_CLSTK2_NONSKS'!$J$2:$J$89,"2",'DM_OLAH_SM1&amp;2_CLSTK2_NONSKS'!$R$2:$R$89,"LowRisk")</f>
        <v>0</v>
      </c>
      <c r="F72">
        <f>COUNTIFS('DM_OLAH_SM1&amp;2_CLSTK2_NONSKS'!$J$2:$J$89,"2",'DM_OLAH_SM1&amp;2_CLSTK2_NONSKS'!$R$2:$R$89,"MediumRisk")</f>
        <v>9</v>
      </c>
      <c r="G72">
        <f>COUNTIFS('DM_OLAH_SM1&amp;2_CLSTK2_NONSKS'!$J$2:$J$89,"2",'DM_OLAH_SM1&amp;2_CLSTK2_NONSKS'!$R$2:$R$89,"HighRisk")</f>
        <v>8</v>
      </c>
      <c r="H72">
        <f>COUNTIFS('DM_OLAH_SM1&amp;2_CLSTK2_NONSKS'!$J$2:$J$89,"2",'DM_OLAH_SM1&amp;2_CLSTK2_NONSKS'!$R$2:$R$89,"VeryHighRisk")</f>
        <v>1</v>
      </c>
      <c r="I72">
        <f t="shared" si="26"/>
        <v>1.2516291673878228</v>
      </c>
      <c r="K72" t="e">
        <f t="shared" si="27"/>
        <v>#NUM!</v>
      </c>
      <c r="L72">
        <f t="shared" si="25"/>
        <v>0.5</v>
      </c>
      <c r="M72">
        <f t="shared" si="25"/>
        <v>0.51996666730769436</v>
      </c>
      <c r="N72">
        <f t="shared" si="25"/>
        <v>0.23166250008012848</v>
      </c>
      <c r="P72">
        <v>0</v>
      </c>
      <c r="Q72">
        <v>0.5</v>
      </c>
      <c r="R72">
        <v>0.51996666730769436</v>
      </c>
      <c r="S72">
        <v>0.23166250008012848</v>
      </c>
    </row>
    <row r="73" spans="2:22" x14ac:dyDescent="0.25">
      <c r="C73" t="s">
        <v>557</v>
      </c>
      <c r="D73">
        <f>COUNTIF('DM_OLAH_SM1&amp;2_CLSTK2_NONSKS'!$J$2:$J$89,"1")</f>
        <v>17</v>
      </c>
      <c r="E73">
        <f>COUNTIFS('DM_OLAH_SM1&amp;2_CLSTK2_NONSKS'!$J$2:$J$89,"1",'DM_OLAH_SM1&amp;2_CLSTK2_NONSKS'!$R$2:$R$89,"LowRisk")</f>
        <v>0</v>
      </c>
      <c r="F73">
        <f>COUNTIFS('DM_OLAH_SM1&amp;2_CLSTK2_NONSKS'!$J$2:$J$89,"1",'DM_OLAH_SM1&amp;2_CLSTK2_NONSKS'!$R$2:$R$89,"MediumRisk")</f>
        <v>5</v>
      </c>
      <c r="G73">
        <f>COUNTIFS('DM_OLAH_SM1&amp;2_CLSTK2_NONSKS'!$J$2:$J$89,"1",'DM_OLAH_SM1&amp;2_CLSTK2_NONSKS'!$R$2:$R$89,"HighRisk")</f>
        <v>7</v>
      </c>
      <c r="H73">
        <f>COUNTIFS('DM_OLAH_SM1&amp;2_CLSTK2_NONSKS'!$J$2:$J$89,"1",'DM_OLAH_SM1&amp;2_CLSTK2_NONSKS'!$R$2:$R$89,"VeryHighRisk")</f>
        <v>5</v>
      </c>
      <c r="I73">
        <f t="shared" si="26"/>
        <v>1.5656531116458186</v>
      </c>
      <c r="K73" t="e">
        <f t="shared" si="27"/>
        <v>#NUM!</v>
      </c>
      <c r="L73">
        <f t="shared" si="25"/>
        <v>0.51927492540087561</v>
      </c>
      <c r="M73">
        <f t="shared" si="25"/>
        <v>0.52710326084406744</v>
      </c>
      <c r="N73">
        <f t="shared" si="25"/>
        <v>0.51927492540087561</v>
      </c>
      <c r="P73">
        <v>0</v>
      </c>
      <c r="Q73">
        <v>0.51927492540087561</v>
      </c>
      <c r="R73">
        <v>0.52710326084406744</v>
      </c>
      <c r="S73">
        <v>0.51927492540087561</v>
      </c>
    </row>
    <row r="74" spans="2:22" x14ac:dyDescent="0.25">
      <c r="C74" t="s">
        <v>567</v>
      </c>
      <c r="D74">
        <f>COUNTIF('DM_OLAH_SM1&amp;2_CLSTK2_NONSKS'!$J$2:$J$89,"0")</f>
        <v>1</v>
      </c>
      <c r="E74">
        <f>COUNTIFS('DM_OLAH_SM1&amp;2_CLSTK2_NONSKS'!$J$2:$J$89,"0",'DM_OLAH_SM1&amp;2_CLSTK2_NONSKS'!$R$2:$R$89,"LowRisk")</f>
        <v>0</v>
      </c>
      <c r="F74">
        <f>COUNTIFS('DM_OLAH_SM1&amp;2_CLSTK2_NONSKS'!$J$2:$J$89,"0",'DM_OLAH_SM1&amp;2_CLSTK2_NONSKS'!$R$2:$R$89,"MediumRisk")</f>
        <v>0</v>
      </c>
      <c r="G74">
        <f>COUNTIFS('DM_OLAH_SM1&amp;2_CLSTK2_NONSKS'!$J$2:$J$89,"0",'DM_OLAH_SM1&amp;2_CLSTK2_NONSKS'!$R$2:$R$89,"HighRisk")</f>
        <v>0</v>
      </c>
      <c r="H74">
        <f>COUNTIFS('DM_OLAH_SM1&amp;2_CLSTK2_NONSKS'!$J$2:$J$89,"0",'DM_OLAH_SM1&amp;2_CLSTK2_NONSKS'!$R$2:$R$89,"VeryHighRisk")</f>
        <v>1</v>
      </c>
      <c r="I74">
        <f t="shared" si="26"/>
        <v>0</v>
      </c>
      <c r="K74" t="e">
        <f t="shared" si="27"/>
        <v>#NUM!</v>
      </c>
      <c r="L74" t="e">
        <f t="shared" si="25"/>
        <v>#NUM!</v>
      </c>
      <c r="M74" t="e">
        <f t="shared" si="25"/>
        <v>#NUM!</v>
      </c>
      <c r="N74">
        <f t="shared" si="25"/>
        <v>0</v>
      </c>
      <c r="P74">
        <v>0</v>
      </c>
      <c r="Q74">
        <v>0</v>
      </c>
      <c r="R74">
        <v>0</v>
      </c>
      <c r="S74">
        <v>0</v>
      </c>
    </row>
    <row r="75" spans="2:22" x14ac:dyDescent="0.25">
      <c r="B75" t="s">
        <v>573</v>
      </c>
      <c r="J75">
        <f>($I$2-(((D76/$D$2)*I76)+((D77/$D$2)*I77)+((D78/$D$2)*I78)+((D79/$D$2)*I79)+((D80/$D$2)*I80)+((D81/$D$2)*I81)+((D82/$D$2)*I82)))</f>
        <v>0.56161344722852591</v>
      </c>
    </row>
    <row r="76" spans="2:22" x14ac:dyDescent="0.25">
      <c r="C76" t="s">
        <v>551</v>
      </c>
      <c r="D76">
        <f>COUNTIF('DM_OLAH_SM1&amp;2_CLSTK2_NONSKS'!$K$2:$K$89,"4")</f>
        <v>11</v>
      </c>
      <c r="E76">
        <f>COUNTIFS('DM_OLAH_SM1&amp;2_CLSTK2_NONSKS'!$K$2:$K$89,"4",'DM_OLAH_SM1&amp;2_CLSTK2_NONSKS'!$R$2:$R$89,"LowRisk")</f>
        <v>9</v>
      </c>
      <c r="F76">
        <f>COUNTIFS('DM_OLAH_SM1&amp;2_CLSTK2_NONSKS'!$K$2:$K$89,"4",'DM_OLAH_SM1&amp;2_CLSTK2_NONSKS'!$R$2:$R$89,"MediumRisk")</f>
        <v>2</v>
      </c>
      <c r="G76">
        <f>COUNTIFS('DM_OLAH_SM1&amp;2_CLSTK2_NONSKS'!$K$2:$K$89,"4",'DM_OLAH_SM1&amp;2_CLSTK2_NONSKS'!$R$2:$R$89,"HighRisk")</f>
        <v>0</v>
      </c>
      <c r="H76">
        <f>COUNTIFS('DM_OLAH_SM1&amp;2_CLSTK2_NONSKS'!$K$2:$K$89,"4",'DM_OLAH_SM1&amp;2_CLSTK2_NONSKS'!$R$2:$R$89,"VeryHighRisk")</f>
        <v>0</v>
      </c>
      <c r="I76">
        <f>SUM(P76:S76)</f>
        <v>0.68403843563904165</v>
      </c>
      <c r="K76">
        <f>-(E76/$D76)*(LOG((E76/$D76),2))</f>
        <v>0.23686905043226034</v>
      </c>
      <c r="L76">
        <f t="shared" ref="L76:N82" si="28">-(F76/$D76)*(LOG((F76/$D76),2))</f>
        <v>0.44716938520678134</v>
      </c>
      <c r="M76" t="e">
        <f t="shared" si="28"/>
        <v>#NUM!</v>
      </c>
      <c r="N76" t="e">
        <f t="shared" si="28"/>
        <v>#NUM!</v>
      </c>
      <c r="P76">
        <v>0.23686905043226034</v>
      </c>
      <c r="Q76">
        <v>0.44716938520678134</v>
      </c>
      <c r="R76">
        <v>0</v>
      </c>
      <c r="S76">
        <v>0</v>
      </c>
    </row>
    <row r="77" spans="2:22" x14ac:dyDescent="0.25">
      <c r="C77" t="s">
        <v>553</v>
      </c>
      <c r="D77">
        <f>COUNTIF('DM_OLAH_SM1&amp;2_CLSTK2_NONSKS'!$K$2:$K$89,"3.5")</f>
        <v>13</v>
      </c>
      <c r="E77">
        <f>COUNTIFS('DM_OLAH_SM1&amp;2_CLSTK2_NONSKS'!$K$2:$K$89,"3.5",'DM_OLAH_SM1&amp;2_CLSTK2_NONSKS'!$R$2:$R$89,"LowRisk")</f>
        <v>7</v>
      </c>
      <c r="F77">
        <f>COUNTIFS('DM_OLAH_SM1&amp;2_CLSTK2_NONSKS'!$K$2:$K$89,"3.5",'DM_OLAH_SM1&amp;2_CLSTK2_NONSKS'!$R$2:$R$89,"MediumRisk")</f>
        <v>6</v>
      </c>
      <c r="G77">
        <f>COUNTIFS('DM_OLAH_SM1&amp;2_CLSTK2_NONSKS'!$K$2:$K$89,"3.5",'DM_OLAH_SM1&amp;2_CLSTK2_NONSKS'!$R$2:$R$89,"HighRisk")</f>
        <v>0</v>
      </c>
      <c r="H77">
        <f>COUNTIFS('DM_OLAH_SM1&amp;2_CLSTK2_NONSKS'!$K$2:$K$89,"3.5",'DM_OLAH_SM1&amp;2_CLSTK2_NONSKS'!$R$2:$R$89,"VeryHighRisk")</f>
        <v>0</v>
      </c>
      <c r="I77">
        <f t="shared" ref="I77:I82" si="29">SUM(P77:S77)</f>
        <v>0.99572745208492563</v>
      </c>
      <c r="K77">
        <f t="shared" ref="K77:K82" si="30">-(E77/$D77)*(LOG((E77/$D77),2))</f>
        <v>0.48089181327572439</v>
      </c>
      <c r="L77">
        <f t="shared" si="28"/>
        <v>0.51483563880920125</v>
      </c>
      <c r="M77" t="e">
        <f t="shared" si="28"/>
        <v>#NUM!</v>
      </c>
      <c r="N77" t="e">
        <f t="shared" si="28"/>
        <v>#NUM!</v>
      </c>
      <c r="P77">
        <v>0.48089181327572439</v>
      </c>
      <c r="Q77">
        <v>0.51483563880920125</v>
      </c>
      <c r="R77">
        <v>0</v>
      </c>
      <c r="S77">
        <v>0</v>
      </c>
    </row>
    <row r="78" spans="2:22" x14ac:dyDescent="0.25">
      <c r="C78" t="s">
        <v>552</v>
      </c>
      <c r="D78">
        <f>COUNTIF('DM_OLAH_SM1&amp;2_CLSTK2_NONSKS'!$K$2:$K$89,"3")</f>
        <v>15</v>
      </c>
      <c r="E78">
        <f>COUNTIFS('DM_OLAH_SM1&amp;2_CLSTK2_NONSKS'!$K$2:$K$89,"3",'DM_OLAH_SM1&amp;2_CLSTK2_NONSKS'!$R$2:$R$89,"LowRisk")</f>
        <v>2</v>
      </c>
      <c r="F78">
        <f>COUNTIFS('DM_OLAH_SM1&amp;2_CLSTK2_NONSKS'!$K$2:$K$89,"3",'DM_OLAH_SM1&amp;2_CLSTK2_NONSKS'!$R$2:$R$89,"MediumRisk")</f>
        <v>11</v>
      </c>
      <c r="G78">
        <f>COUNTIFS('DM_OLAH_SM1&amp;2_CLSTK2_NONSKS'!$K$2:$K$89,"3",'DM_OLAH_SM1&amp;2_CLSTK2_NONSKS'!$R$2:$R$89,"HighRisk")</f>
        <v>2</v>
      </c>
      <c r="H78">
        <f>COUNTIFS('DM_OLAH_SM1&amp;2_CLSTK2_NONSKS'!$K$2:$K$89,"3",'DM_OLAH_SM1&amp;2_CLSTK2_NONSKS'!$R$2:$R$89,"VeryHighRisk")</f>
        <v>0</v>
      </c>
      <c r="I78">
        <f t="shared" si="29"/>
        <v>1.1033074086078341</v>
      </c>
      <c r="K78">
        <f t="shared" si="30"/>
        <v>0.3875854127478025</v>
      </c>
      <c r="L78">
        <f t="shared" si="28"/>
        <v>0.32813658311222904</v>
      </c>
      <c r="M78">
        <f>-(G78/$D78)*(LOG((G78/$D78),2))</f>
        <v>0.3875854127478025</v>
      </c>
      <c r="N78" t="e">
        <f>-(H78/$D78)*(LOG((H78/$D78),2))</f>
        <v>#NUM!</v>
      </c>
      <c r="P78">
        <v>0.3875854127478025</v>
      </c>
      <c r="Q78">
        <v>0.32813658311222904</v>
      </c>
      <c r="R78">
        <v>0.3875854127478025</v>
      </c>
      <c r="S78">
        <v>0</v>
      </c>
    </row>
    <row r="79" spans="2:22" x14ac:dyDescent="0.25">
      <c r="C79" t="s">
        <v>558</v>
      </c>
      <c r="D79">
        <f>COUNTIF('DM_OLAH_SM1&amp;2_CLSTK2_NONSKS'!$K$2:$K$89,"2.5")</f>
        <v>33</v>
      </c>
      <c r="E79">
        <f>COUNTIFS('DM_OLAH_SM1&amp;2_CLSTK2_NONSKS'!$K$2:$K$89,"2.5",'DM_OLAH_SM1&amp;2_CLSTK2_NONSKS'!$R$2:$R$89,"LowRisk")</f>
        <v>1</v>
      </c>
      <c r="F79">
        <f>COUNTIFS('DM_OLAH_SM1&amp;2_CLSTK2_NONSKS'!$K$2:$K$89,"2.5",'DM_OLAH_SM1&amp;2_CLSTK2_NONSKS'!$R$2:$R$89,"MediumRisk")</f>
        <v>20</v>
      </c>
      <c r="G79">
        <f>COUNTIFS('DM_OLAH_SM1&amp;2_CLSTK2_NONSKS'!$K$2:$K$89,"2.5",'DM_OLAH_SM1&amp;2_CLSTK2_NONSKS'!$R$2:$R$89,"HighRisk")</f>
        <v>10</v>
      </c>
      <c r="H79">
        <f>COUNTIFS('DM_OLAH_SM1&amp;2_CLSTK2_NONSKS'!$K$2:$K$89,"2.5",'DM_OLAH_SM1&amp;2_CLSTK2_NONSKS'!$R$2:$R$89,"VeryHighRisk")</f>
        <v>2</v>
      </c>
      <c r="I79">
        <f t="shared" si="29"/>
        <v>1.3577928209760031</v>
      </c>
      <c r="K79">
        <f t="shared" si="30"/>
        <v>0.15286042785934709</v>
      </c>
      <c r="L79">
        <f t="shared" si="28"/>
        <v>0.4378581966491461</v>
      </c>
      <c r="M79">
        <f t="shared" si="28"/>
        <v>0.52195940135487617</v>
      </c>
      <c r="N79">
        <f t="shared" si="28"/>
        <v>0.24511479511263354</v>
      </c>
      <c r="P79">
        <v>0.15286042785934709</v>
      </c>
      <c r="Q79">
        <v>0.4378581966491461</v>
      </c>
      <c r="R79">
        <v>0.52195940135487617</v>
      </c>
      <c r="S79">
        <v>0.24511479511263354</v>
      </c>
    </row>
    <row r="80" spans="2:22" x14ac:dyDescent="0.25">
      <c r="C80" t="s">
        <v>555</v>
      </c>
      <c r="D80">
        <f>COUNTIF('DM_OLAH_SM1&amp;2_CLSTK2_NONSKS'!$K$2:$K$89,"2")</f>
        <v>14</v>
      </c>
      <c r="E80">
        <f>COUNTIFS('DM_OLAH_SM1&amp;2_CLSTK2_NONSKS'!$K$2:$K$89,"2",'DM_OLAH_SM1&amp;2_CLSTK2_NONSKS'!$R$2:$R$89,"LowRisk")</f>
        <v>0</v>
      </c>
      <c r="F80">
        <f>COUNTIFS('DM_OLAH_SM1&amp;2_CLSTK2_NONSKS'!$K$2:$K$89,"2",'DM_OLAH_SM1&amp;2_CLSTK2_NONSKS'!$R$2:$R$89,"MediumRisk")</f>
        <v>4</v>
      </c>
      <c r="G80">
        <f>COUNTIFS('DM_OLAH_SM1&amp;2_CLSTK2_NONSKS'!$K$2:$K$89,"2",'DM_OLAH_SM1&amp;2_CLSTK2_NONSKS'!$R$2:$R$89,"HighRisk")</f>
        <v>5</v>
      </c>
      <c r="H80">
        <f>COUNTIFS('DM_OLAH_SM1&amp;2_CLSTK2_NONSKS'!$K$2:$K$89,"2",'DM_OLAH_SM1&amp;2_CLSTK2_NONSKS'!$R$2:$R$89,"VeryHighRisk")</f>
        <v>5</v>
      </c>
      <c r="I80">
        <f t="shared" si="29"/>
        <v>1.5774062828523452</v>
      </c>
      <c r="K80" t="e">
        <f t="shared" si="30"/>
        <v>#NUM!</v>
      </c>
      <c r="L80">
        <f t="shared" si="28"/>
        <v>0.51638712058788683</v>
      </c>
      <c r="M80">
        <f t="shared" si="28"/>
        <v>0.53050958113222912</v>
      </c>
      <c r="N80">
        <f t="shared" si="28"/>
        <v>0.53050958113222912</v>
      </c>
      <c r="P80">
        <v>0</v>
      </c>
      <c r="Q80">
        <v>0.51638712058788683</v>
      </c>
      <c r="R80">
        <v>0.53050958113222912</v>
      </c>
      <c r="S80">
        <v>0.53050958113222912</v>
      </c>
    </row>
    <row r="81" spans="2:19" x14ac:dyDescent="0.25">
      <c r="C81" t="s">
        <v>557</v>
      </c>
      <c r="D81">
        <f>COUNTIF('DM_OLAH_SM1&amp;2_CLSTK2_NONSKS'!$K$2:$K$89,"1")</f>
        <v>2</v>
      </c>
      <c r="E81">
        <f>COUNTIFS('DM_OLAH_SM1&amp;2_CLSTK2_NONSKS'!$K$2:$K$89,"1",'DM_OLAH_SM1&amp;2_CLSTK2_NONSKS'!$R$2:$R$89,"LowRisk")</f>
        <v>0</v>
      </c>
      <c r="F81">
        <f>COUNTIFS('DM_OLAH_SM1&amp;2_CLSTK2_NONSKS'!$K$2:$K$89,"1",'DM_OLAH_SM1&amp;2_CLSTK2_NONSKS'!$R$2:$R$89,"MediumRisk")</f>
        <v>0</v>
      </c>
      <c r="G81">
        <f>COUNTIFS('DM_OLAH_SM1&amp;2_CLSTK2_NONSKS'!$K$2:$K$89,"1",'DM_OLAH_SM1&amp;2_CLSTK2_NONSKS'!$R$2:$R$89,"HighRisk")</f>
        <v>1</v>
      </c>
      <c r="H81">
        <f>COUNTIFS('DM_OLAH_SM1&amp;2_CLSTK2_NONSKS'!$K$2:$K$89,"1",'DM_OLAH_SM1&amp;2_CLSTK2_NONSKS'!$R$2:$R$89,"VeryHighRisk")</f>
        <v>1</v>
      </c>
      <c r="I81">
        <f t="shared" si="29"/>
        <v>1</v>
      </c>
      <c r="K81" t="e">
        <f t="shared" si="30"/>
        <v>#NUM!</v>
      </c>
      <c r="L81" t="e">
        <f t="shared" si="28"/>
        <v>#NUM!</v>
      </c>
      <c r="M81">
        <f t="shared" si="28"/>
        <v>0.5</v>
      </c>
      <c r="N81">
        <f t="shared" si="28"/>
        <v>0.5</v>
      </c>
      <c r="P81">
        <v>0</v>
      </c>
      <c r="Q81">
        <v>0</v>
      </c>
      <c r="R81">
        <v>0.5</v>
      </c>
      <c r="S81">
        <v>0.5</v>
      </c>
    </row>
    <row r="82" spans="2:19" x14ac:dyDescent="0.25">
      <c r="C82" t="s">
        <v>567</v>
      </c>
      <c r="D82">
        <f>COUNTIF('DM_OLAH_SM1&amp;2_CLSTK2_NONSKS'!$K$2:$K$89,"0")</f>
        <v>0</v>
      </c>
      <c r="E82">
        <f>COUNTIFS('DM_OLAH_SM1&amp;2_CLSTK2_NONSKS'!$K$2:$K$89,"0",'DM_OLAH_SM1&amp;2_CLSTK2_NONSKS'!$R$2:$R$89,"LowRisk")</f>
        <v>0</v>
      </c>
      <c r="F82">
        <f>COUNTIFS('DM_OLAH_SM1&amp;2_CLSTK2_NONSKS'!$K$2:$K$89,"0",'DM_OLAH_SM1&amp;2_CLSTK2_NONSKS'!$R$2:$R$89,"MediumRisk")</f>
        <v>0</v>
      </c>
      <c r="G82">
        <f>COUNTIFS('DM_OLAH_SM1&amp;2_CLSTK2_NONSKS'!$K$2:$K$89,"0",'DM_OLAH_SM1&amp;2_CLSTK2_NONSKS'!$R$2:$R$89,"HighRisk")</f>
        <v>0</v>
      </c>
      <c r="H82">
        <f>COUNTIFS('DM_OLAH_SM1&amp;2_CLSTK2_NONSKS'!$K$2:$K$89,"0",'DM_OLAH_SM1&amp;2_CLSTK2_NONSKS'!$R$2:$R$89,"VeryHighRisk")</f>
        <v>0</v>
      </c>
      <c r="I82">
        <f t="shared" si="29"/>
        <v>0</v>
      </c>
      <c r="K82" t="e">
        <f t="shared" si="30"/>
        <v>#DIV/0!</v>
      </c>
      <c r="L82" t="e">
        <f t="shared" si="28"/>
        <v>#DIV/0!</v>
      </c>
      <c r="M82" t="e">
        <f t="shared" si="28"/>
        <v>#DIV/0!</v>
      </c>
      <c r="N82" t="e">
        <f t="shared" si="28"/>
        <v>#DIV/0!</v>
      </c>
      <c r="P82">
        <v>0</v>
      </c>
      <c r="Q82">
        <v>0</v>
      </c>
      <c r="R82">
        <v>0</v>
      </c>
      <c r="S82">
        <v>0</v>
      </c>
    </row>
    <row r="83" spans="2:19" x14ac:dyDescent="0.25">
      <c r="B83" t="s">
        <v>576</v>
      </c>
      <c r="J83">
        <f>($I$2-(((D84/$D$2)*I84)+((D85/$D$2)*I85)+((D86/$D$2)*I86)+((D87/$D$2)*I87)+((D88/$D$2)*I88)+((D89/$D$2)*I89)+((D90/$D$2)*I90)))</f>
        <v>0.52900177175308682</v>
      </c>
    </row>
    <row r="84" spans="2:19" x14ac:dyDescent="0.25">
      <c r="C84" t="s">
        <v>551</v>
      </c>
      <c r="D84">
        <f>COUNTIF('DM_OLAH_SM1&amp;2_CLSTK2_NONSKS'!$L$2:$L$89,"4")</f>
        <v>6</v>
      </c>
      <c r="E84">
        <f>COUNTIFS('DM_OLAH_SM1&amp;2_CLSTK2_NONSKS'!$L$2:$L$89,"4",'DM_OLAH_SM1&amp;2_CLSTK2_NONSKS'!$R$2:$R$89,"LowRisk")</f>
        <v>5</v>
      </c>
      <c r="F84">
        <f>COUNTIFS('DM_OLAH_SM1&amp;2_CLSTK2_NONSKS'!$L$2:$L$89,"4",'DM_OLAH_SM1&amp;2_CLSTK2_NONSKS'!$R$2:$R$89,"MediumRisk")</f>
        <v>1</v>
      </c>
      <c r="G84">
        <f>COUNTIFS('DM_OLAH_SM1&amp;2_CLSTK2_NONSKS'!$L$2:$L$89,"4",'DM_OLAH_SM1&amp;2_CLSTK2_NONSKS'!$R$2:$R$89,"HighRisk")</f>
        <v>0</v>
      </c>
      <c r="H84">
        <f>COUNTIFS('DM_OLAH_SM1&amp;2_CLSTK2_NONSKS'!$L$2:$L$89,"4",'DM_OLAH_SM1&amp;2_CLSTK2_NONSKS'!$R$2:$R$89,"VeryHighRisk")</f>
        <v>0</v>
      </c>
      <c r="I84">
        <f>SUM(P84:S84)</f>
        <v>0.65002242164835411</v>
      </c>
      <c r="K84">
        <f>-(E84/$D84)*(LOG((E84/$D84),2))</f>
        <v>0.21919533819482817</v>
      </c>
      <c r="L84">
        <f t="shared" ref="L84:N90" si="31">-(F84/$D84)*(LOG((F84/$D84),2))</f>
        <v>0.43082708345352599</v>
      </c>
      <c r="M84" t="e">
        <f t="shared" si="31"/>
        <v>#NUM!</v>
      </c>
      <c r="N84" t="e">
        <f t="shared" si="31"/>
        <v>#NUM!</v>
      </c>
      <c r="P84">
        <v>0.21919533819482817</v>
      </c>
      <c r="Q84">
        <v>0.43082708345352599</v>
      </c>
      <c r="R84">
        <v>0</v>
      </c>
      <c r="S84">
        <v>0</v>
      </c>
    </row>
    <row r="85" spans="2:19" x14ac:dyDescent="0.25">
      <c r="C85" t="s">
        <v>553</v>
      </c>
      <c r="D85">
        <f>COUNTIF('DM_OLAH_SM1&amp;2_CLSTK2_NONSKS'!$L$2:$L$89,"3.5")</f>
        <v>4</v>
      </c>
      <c r="E85">
        <f>COUNTIFS('DM_OLAH_SM1&amp;2_CLSTK2_NONSKS'!$L$2:$L$89,"3.5",'DM_OLAH_SM1&amp;2_CLSTK2_NONSKS'!$R$2:$R$89,"LowRisk")</f>
        <v>3</v>
      </c>
      <c r="F85">
        <f>COUNTIFS('DM_OLAH_SM1&amp;2_CLSTK2_NONSKS'!$L$2:$L$89,"3.5",'DM_OLAH_SM1&amp;2_CLSTK2_NONSKS'!$R$2:$R$89,"MediumRisk")</f>
        <v>1</v>
      </c>
      <c r="G85">
        <f>COUNTIFS('DM_OLAH_SM1&amp;2_CLSTK2_NONSKS'!$L$2:$L$89,"3.5",'DM_OLAH_SM1&amp;2_CLSTK2_NONSKS'!$R$2:$R$89,"HighRisk")</f>
        <v>0</v>
      </c>
      <c r="H85">
        <f>COUNTIFS('DM_OLAH_SM1&amp;2_CLSTK2_NONSKS'!$L$2:$L$89,"3.5",'DM_OLAH_SM1&amp;2_CLSTK2_NONSKS'!$R$2:$R$89,"VeryHighRisk")</f>
        <v>0</v>
      </c>
      <c r="I85">
        <f t="shared" ref="I85:I90" si="32">SUM(P85:S85)</f>
        <v>0.81127812445913283</v>
      </c>
      <c r="K85">
        <f t="shared" ref="K85:K90" si="33">-(E85/$D85)*(LOG((E85/$D85),2))</f>
        <v>0.31127812445913283</v>
      </c>
      <c r="L85">
        <f t="shared" si="31"/>
        <v>0.5</v>
      </c>
      <c r="M85" t="e">
        <f t="shared" si="31"/>
        <v>#NUM!</v>
      </c>
      <c r="N85" t="e">
        <f t="shared" si="31"/>
        <v>#NUM!</v>
      </c>
      <c r="P85">
        <v>0.31127812445913283</v>
      </c>
      <c r="Q85">
        <v>0.5</v>
      </c>
      <c r="R85">
        <v>0</v>
      </c>
      <c r="S85">
        <v>0</v>
      </c>
    </row>
    <row r="86" spans="2:19" x14ac:dyDescent="0.25">
      <c r="C86" t="s">
        <v>552</v>
      </c>
      <c r="D86">
        <f>COUNTIF('DM_OLAH_SM1&amp;2_CLSTK2_NONSKS'!$L$2:$L$89,"3")</f>
        <v>13</v>
      </c>
      <c r="E86">
        <f>COUNTIFS('DM_OLAH_SM1&amp;2_CLSTK2_NONSKS'!$L$2:$L$89,"3",'DM_OLAH_SM1&amp;2_CLSTK2_NONSKS'!$R$2:$R$89,"LowRisk")</f>
        <v>6</v>
      </c>
      <c r="F86">
        <f>COUNTIFS('DM_OLAH_SM1&amp;2_CLSTK2_NONSKS'!$L$2:$L$89,"3",'DM_OLAH_SM1&amp;2_CLSTK2_NONSKS'!$R$2:$R$89,"MediumRisk")</f>
        <v>7</v>
      </c>
      <c r="G86">
        <f>COUNTIFS('DM_OLAH_SM1&amp;2_CLSTK2_NONSKS'!$L$2:$L$89,"3",'DM_OLAH_SM1&amp;2_CLSTK2_NONSKS'!$R$2:$R$89,"HighRisk")</f>
        <v>0</v>
      </c>
      <c r="H86">
        <f>COUNTIFS('DM_OLAH_SM1&amp;2_CLSTK2_NONSKS'!$L$2:$L$89,"3",'DM_OLAH_SM1&amp;2_CLSTK2_NONSKS'!$R$2:$R$89,"VeryHighRisk")</f>
        <v>0</v>
      </c>
      <c r="I86">
        <f t="shared" si="32"/>
        <v>0.99572745208492563</v>
      </c>
      <c r="K86">
        <f t="shared" si="33"/>
        <v>0.51483563880920125</v>
      </c>
      <c r="L86">
        <f t="shared" si="31"/>
        <v>0.48089181327572439</v>
      </c>
      <c r="M86" t="e">
        <f>-(G86/$D86)*(LOG((G86/$D86),2))</f>
        <v>#NUM!</v>
      </c>
      <c r="N86" t="e">
        <f>-(H86/$D86)*(LOG((H86/$D86),2))</f>
        <v>#NUM!</v>
      </c>
      <c r="P86">
        <v>0.51483563880920125</v>
      </c>
      <c r="Q86">
        <v>0.48089181327572439</v>
      </c>
      <c r="R86">
        <v>0</v>
      </c>
      <c r="S86">
        <v>0</v>
      </c>
    </row>
    <row r="87" spans="2:19" x14ac:dyDescent="0.25">
      <c r="C87" t="s">
        <v>558</v>
      </c>
      <c r="D87">
        <f>COUNTIF('DM_OLAH_SM1&amp;2_CLSTK2_NONSKS'!$L$2:$L$89,"2.5")</f>
        <v>26</v>
      </c>
      <c r="E87">
        <f>COUNTIFS('DM_OLAH_SM1&amp;2_CLSTK2_NONSKS'!$L$2:$L$89,"2.5",'DM_OLAH_SM1&amp;2_CLSTK2_NONSKS'!$R$2:$R$89,"LowRisk")</f>
        <v>5</v>
      </c>
      <c r="F87">
        <f>COUNTIFS('DM_OLAH_SM1&amp;2_CLSTK2_NONSKS'!$L$2:$L$89,"2.5",'DM_OLAH_SM1&amp;2_CLSTK2_NONSKS'!$R$2:$R$89,"MediumRisk")</f>
        <v>17</v>
      </c>
      <c r="G87">
        <f>COUNTIFS('DM_OLAH_SM1&amp;2_CLSTK2_NONSKS'!$L$2:$L$89,"2.5",'DM_OLAH_SM1&amp;2_CLSTK2_NONSKS'!$R$2:$R$89,"HighRisk")</f>
        <v>3</v>
      </c>
      <c r="H87">
        <f>COUNTIFS('DM_OLAH_SM1&amp;2_CLSTK2_NONSKS'!$L$2:$L$89,"2.5",'DM_OLAH_SM1&amp;2_CLSTK2_NONSKS'!$R$2:$R$89,"VeryHighRisk")</f>
        <v>1</v>
      </c>
      <c r="I87">
        <f t="shared" si="32"/>
        <v>1.3984629382235518</v>
      </c>
      <c r="K87">
        <f t="shared" si="33"/>
        <v>0.45740608139494809</v>
      </c>
      <c r="L87">
        <f t="shared" si="31"/>
        <v>0.40079257335164603</v>
      </c>
      <c r="M87">
        <f t="shared" si="31"/>
        <v>0.35947814047153104</v>
      </c>
      <c r="N87">
        <f t="shared" si="31"/>
        <v>0.18078614300542664</v>
      </c>
      <c r="P87">
        <v>0.45740608139494809</v>
      </c>
      <c r="Q87">
        <v>0.40079257335164603</v>
      </c>
      <c r="R87">
        <v>0.35947814047153104</v>
      </c>
      <c r="S87">
        <v>0.18078614300542664</v>
      </c>
    </row>
    <row r="88" spans="2:19" x14ac:dyDescent="0.25">
      <c r="C88" t="s">
        <v>555</v>
      </c>
      <c r="D88">
        <f>COUNTIF('DM_OLAH_SM1&amp;2_CLSTK2_NONSKS'!$L$2:$L$89,"2")</f>
        <v>18</v>
      </c>
      <c r="E88">
        <f>COUNTIFS('DM_OLAH_SM1&amp;2_CLSTK2_NONSKS'!$L$2:$L$89,"2",'DM_OLAH_SM1&amp;2_CLSTK2_NONSKS'!$R$2:$R$89,"LowRisk")</f>
        <v>0</v>
      </c>
      <c r="F88">
        <f>COUNTIFS('DM_OLAH_SM1&amp;2_CLSTK2_NONSKS'!$L$2:$L$89,"2",'DM_OLAH_SM1&amp;2_CLSTK2_NONSKS'!$R$2:$R$89,"MediumRisk")</f>
        <v>12</v>
      </c>
      <c r="G88">
        <f>COUNTIFS('DM_OLAH_SM1&amp;2_CLSTK2_NONSKS'!$L$2:$L$89,"2",'DM_OLAH_SM1&amp;2_CLSTK2_NONSKS'!$R$2:$R$89,"HighRisk")</f>
        <v>5</v>
      </c>
      <c r="H88">
        <f>COUNTIFS('DM_OLAH_SM1&amp;2_CLSTK2_NONSKS'!$L$2:$L$89,"2",'DM_OLAH_SM1&amp;2_CLSTK2_NONSKS'!$R$2:$R$89,"VeryHighRisk")</f>
        <v>1</v>
      </c>
      <c r="I88">
        <f t="shared" si="32"/>
        <v>1.134969974603941</v>
      </c>
      <c r="K88" t="e">
        <f t="shared" si="33"/>
        <v>#NUM!</v>
      </c>
      <c r="L88">
        <f t="shared" si="31"/>
        <v>0.38997500048077083</v>
      </c>
      <c r="M88">
        <f t="shared" si="31"/>
        <v>0.51333247404304172</v>
      </c>
      <c r="N88">
        <f t="shared" si="31"/>
        <v>0.23166250008012848</v>
      </c>
      <c r="P88">
        <v>0</v>
      </c>
      <c r="Q88">
        <v>0.38997500048077083</v>
      </c>
      <c r="R88">
        <v>0.51333247404304172</v>
      </c>
      <c r="S88">
        <v>0.23166250008012848</v>
      </c>
    </row>
    <row r="89" spans="2:19" x14ac:dyDescent="0.25">
      <c r="C89" t="s">
        <v>557</v>
      </c>
      <c r="D89">
        <f>COUNTIF('DM_OLAH_SM1&amp;2_CLSTK2_NONSKS'!$L$2:$L$89,"1")</f>
        <v>21</v>
      </c>
      <c r="E89">
        <f>COUNTIFS('DM_OLAH_SM1&amp;2_CLSTK2_NONSKS'!$L$2:$L$89,"1",'DM_OLAH_SM1&amp;2_CLSTK2_NONSKS'!$R$2:$R$89,"LowRisk")</f>
        <v>0</v>
      </c>
      <c r="F89">
        <f>COUNTIFS('DM_OLAH_SM1&amp;2_CLSTK2_NONSKS'!$L$2:$L$89,"1",'DM_OLAH_SM1&amp;2_CLSTK2_NONSKS'!$R$2:$R$89,"MediumRisk")</f>
        <v>5</v>
      </c>
      <c r="G89">
        <f>COUNTIFS('DM_OLAH_SM1&amp;2_CLSTK2_NONSKS'!$L$2:$L$89,"1",'DM_OLAH_SM1&amp;2_CLSTK2_NONSKS'!$R$2:$R$89,"HighRisk")</f>
        <v>10</v>
      </c>
      <c r="H89">
        <f>COUNTIFS('DM_OLAH_SM1&amp;2_CLSTK2_NONSKS'!$L$2:$L$89,"1",'DM_OLAH_SM1&amp;2_CLSTK2_NONSKS'!$R$2:$R$89,"VeryHighRisk")</f>
        <v>6</v>
      </c>
      <c r="I89">
        <f t="shared" si="32"/>
        <v>1.5190461643198376</v>
      </c>
      <c r="K89" t="e">
        <f t="shared" si="33"/>
        <v>#NUM!</v>
      </c>
      <c r="L89">
        <f t="shared" si="31"/>
        <v>0.49294983997414238</v>
      </c>
      <c r="M89">
        <f t="shared" si="31"/>
        <v>0.50970920375780859</v>
      </c>
      <c r="N89">
        <f t="shared" si="31"/>
        <v>0.51638712058788683</v>
      </c>
      <c r="P89">
        <v>0</v>
      </c>
      <c r="Q89">
        <v>0.49294983997414238</v>
      </c>
      <c r="R89">
        <v>0.50970920375780859</v>
      </c>
      <c r="S89">
        <v>0.51638712058788683</v>
      </c>
    </row>
    <row r="90" spans="2:19" x14ac:dyDescent="0.25">
      <c r="C90" t="s">
        <v>567</v>
      </c>
      <c r="D90">
        <f>COUNTIF('DM_OLAH_SM1&amp;2_CLSTK2_NONSKS'!$L$2:$L$89,"0")</f>
        <v>0</v>
      </c>
      <c r="E90">
        <f>COUNTIFS('DM_OLAH_SM1&amp;2_CLSTK2_NONSKS'!$L$2:$L$89,"0",'DM_OLAH_SM1&amp;2_CLSTK2_NONSKS'!$R$2:$R$89,"LowRisk")</f>
        <v>0</v>
      </c>
      <c r="F90">
        <f>COUNTIFS('DM_OLAH_SM1&amp;2_CLSTK2_NONSKS'!$L$2:$L$89,"0",'DM_OLAH_SM1&amp;2_CLSTK2_NONSKS'!$R$2:$R$89,"MediumRisk")</f>
        <v>0</v>
      </c>
      <c r="G90">
        <f>COUNTIFS('DM_OLAH_SM1&amp;2_CLSTK2_NONSKS'!$L$2:$L$89,"0",'DM_OLAH_SM1&amp;2_CLSTK2_NONSKS'!$R$2:$R$89,"HighRisk")</f>
        <v>0</v>
      </c>
      <c r="H90">
        <f>COUNTIFS('DM_OLAH_SM1&amp;2_CLSTK2_NONSKS'!$L$2:$L$89,"0",'DM_OLAH_SM1&amp;2_CLSTK2_NONSKS'!$R$2:$R$89,"VeryHighRisk")</f>
        <v>0</v>
      </c>
      <c r="I90">
        <f t="shared" si="32"/>
        <v>0</v>
      </c>
      <c r="K90" t="e">
        <f t="shared" si="33"/>
        <v>#DIV/0!</v>
      </c>
      <c r="L90" t="e">
        <f t="shared" si="31"/>
        <v>#DIV/0!</v>
      </c>
      <c r="M90" t="e">
        <f t="shared" si="31"/>
        <v>#DIV/0!</v>
      </c>
      <c r="N90" t="e">
        <f t="shared" si="31"/>
        <v>#DIV/0!</v>
      </c>
      <c r="P90">
        <v>0</v>
      </c>
      <c r="Q90">
        <v>0</v>
      </c>
      <c r="R90">
        <v>0</v>
      </c>
      <c r="S90">
        <v>0</v>
      </c>
    </row>
    <row r="91" spans="2:19" x14ac:dyDescent="0.25">
      <c r="B91" t="s">
        <v>574</v>
      </c>
      <c r="J91">
        <f>($I$2-(((D92/$D$2)*I92)+((D93/$D$2)*I93)+((D94/$D$2)*I94)+((D95/$D$2)*I95)+((D96/$D$2)*I96)+((D97/$D$2)*I97)+((D98/$D$2)*I98)))</f>
        <v>0.4901444245212685</v>
      </c>
    </row>
    <row r="92" spans="2:19" x14ac:dyDescent="0.25">
      <c r="C92" t="s">
        <v>551</v>
      </c>
      <c r="D92">
        <f>COUNTIF('DM_OLAH_SM1&amp;2_CLSTK2_NONSKS'!$M$2:$M$89,"4")</f>
        <v>22</v>
      </c>
      <c r="E92">
        <f>COUNTIFS('DM_OLAH_SM1&amp;2_CLSTK2_NONSKS'!$M$2:$M$89,"4",'DM_OLAH_SM1&amp;2_CLSTK2_NONSKS'!$R$2:$R$89,"LowRisk")</f>
        <v>13</v>
      </c>
      <c r="F92">
        <f>COUNTIFS('DM_OLAH_SM1&amp;2_CLSTK2_NONSKS'!$M$2:$M$89,"4",'DM_OLAH_SM1&amp;2_CLSTK2_NONSKS'!$R$2:$R$89,"MediumRisk")</f>
        <v>8</v>
      </c>
      <c r="G92">
        <f>COUNTIFS('DM_OLAH_SM1&amp;2_CLSTK2_NONSKS'!$M$2:$M$89,"4",'DM_OLAH_SM1&amp;2_CLSTK2_NONSKS'!$R$2:$R$89,"HighRisk")</f>
        <v>0</v>
      </c>
      <c r="H92">
        <f>COUNTIFS('DM_OLAH_SM1&amp;2_CLSTK2_NONSKS'!$M$2:$M$89,"4",'DM_OLAH_SM1&amp;2_CLSTK2_NONSKS'!$R$2:$R$89,"VeryHighRisk")</f>
        <v>1</v>
      </c>
      <c r="I92">
        <f>SUM(P92:S92)</f>
        <v>1.181899057917561</v>
      </c>
      <c r="K92">
        <f>-(E92/$D92)*(LOG((E92/$D92),2))</f>
        <v>0.44849521392957581</v>
      </c>
      <c r="L92">
        <f t="shared" ref="L92:N98" si="34">-(F92/$D92)*(LOG((F92/$D92),2))</f>
        <v>0.53070240677719904</v>
      </c>
      <c r="M92" t="e">
        <f t="shared" si="34"/>
        <v>#NUM!</v>
      </c>
      <c r="N92">
        <f t="shared" si="34"/>
        <v>0.20270143721078623</v>
      </c>
      <c r="P92">
        <v>0.44849521392957581</v>
      </c>
      <c r="Q92">
        <v>0.53070240677719904</v>
      </c>
      <c r="R92">
        <v>0</v>
      </c>
      <c r="S92">
        <v>0.20270143721078623</v>
      </c>
    </row>
    <row r="93" spans="2:19" x14ac:dyDescent="0.25">
      <c r="C93" t="s">
        <v>553</v>
      </c>
      <c r="D93">
        <f>COUNTIF('DM_OLAH_SM1&amp;2_CLSTK2_NONSKS'!$M$2:$M$89,"3.5")</f>
        <v>7</v>
      </c>
      <c r="E93">
        <f>COUNTIFS('DM_OLAH_SM1&amp;2_CLSTK2_NONSKS'!$M$2:$M$89,"3.5",'DM_OLAH_SM1&amp;2_CLSTK2_NONSKS'!$R$2:$R$89,"LowRisk")</f>
        <v>3</v>
      </c>
      <c r="F93">
        <f>COUNTIFS('DM_OLAH_SM1&amp;2_CLSTK2_NONSKS'!$M$2:$M$89,"3.5",'DM_OLAH_SM1&amp;2_CLSTK2_NONSKS'!$R$2:$R$89,"MediumRisk")</f>
        <v>3</v>
      </c>
      <c r="G93">
        <f>COUNTIFS('DM_OLAH_SM1&amp;2_CLSTK2_NONSKS'!$M$2:$M$89,"3.5",'DM_OLAH_SM1&amp;2_CLSTK2_NONSKS'!$R$2:$R$89,"HighRisk")</f>
        <v>1</v>
      </c>
      <c r="H93">
        <f>COUNTIFS('DM_OLAH_SM1&amp;2_CLSTK2_NONSKS'!$M$2:$M$89,"3.5",'DM_OLAH_SM1&amp;2_CLSTK2_NONSKS'!$R$2:$R$89,"VeryHighRisk")</f>
        <v>0</v>
      </c>
      <c r="I93">
        <f t="shared" ref="I93:I98" si="35">SUM(P93:S93)</f>
        <v>1.4488156357251847</v>
      </c>
      <c r="K93">
        <f t="shared" ref="K93:K98" si="36">-(E93/$D93)*(LOG((E93/$D93),2))</f>
        <v>0.52388246628704915</v>
      </c>
      <c r="L93">
        <f t="shared" si="34"/>
        <v>0.52388246628704915</v>
      </c>
      <c r="M93">
        <f t="shared" si="34"/>
        <v>0.40105070315108637</v>
      </c>
      <c r="N93" t="e">
        <f t="shared" si="34"/>
        <v>#NUM!</v>
      </c>
      <c r="P93">
        <v>0.52388246628704915</v>
      </c>
      <c r="Q93">
        <v>0.52388246628704915</v>
      </c>
      <c r="R93">
        <v>0.40105070315108637</v>
      </c>
      <c r="S93">
        <v>0</v>
      </c>
    </row>
    <row r="94" spans="2:19" x14ac:dyDescent="0.25">
      <c r="C94" t="s">
        <v>552</v>
      </c>
      <c r="D94">
        <f>COUNTIF('DM_OLAH_SM1&amp;2_CLSTK2_NONSKS'!$M$2:$M$89,"3")</f>
        <v>16</v>
      </c>
      <c r="E94">
        <f>COUNTIFS('DM_OLAH_SM1&amp;2_CLSTK2_NONSKS'!$M$2:$M$89,"3",'DM_OLAH_SM1&amp;2_CLSTK2_NONSKS'!$R$2:$R$89,"LowRisk")</f>
        <v>2</v>
      </c>
      <c r="F94">
        <f>COUNTIFS('DM_OLAH_SM1&amp;2_CLSTK2_NONSKS'!$M$2:$M$89,"3",'DM_OLAH_SM1&amp;2_CLSTK2_NONSKS'!$R$2:$R$89,"MediumRisk")</f>
        <v>12</v>
      </c>
      <c r="G94">
        <f>COUNTIFS('DM_OLAH_SM1&amp;2_CLSTK2_NONSKS'!$M$2:$M$89,"3",'DM_OLAH_SM1&amp;2_CLSTK2_NONSKS'!$R$2:$R$89,"HighRisk")</f>
        <v>2</v>
      </c>
      <c r="H94">
        <f>COUNTIFS('DM_OLAH_SM1&amp;2_CLSTK2_NONSKS'!$M$2:$M$89,"3",'DM_OLAH_SM1&amp;2_CLSTK2_NONSKS'!$R$2:$R$89,"VeryHighRisk")</f>
        <v>0</v>
      </c>
      <c r="I94">
        <f t="shared" si="35"/>
        <v>1.0612781244591329</v>
      </c>
      <c r="K94">
        <f t="shared" si="36"/>
        <v>0.375</v>
      </c>
      <c r="L94">
        <f t="shared" si="34"/>
        <v>0.31127812445913283</v>
      </c>
      <c r="M94">
        <f>-(G94/$D94)*(LOG((G94/$D94),2))</f>
        <v>0.375</v>
      </c>
      <c r="N94" t="e">
        <f>-(H94/$D94)*(LOG((H94/$D94),2))</f>
        <v>#NUM!</v>
      </c>
      <c r="P94">
        <v>0.375</v>
      </c>
      <c r="Q94">
        <v>0.31127812445913283</v>
      </c>
      <c r="R94">
        <v>0.375</v>
      </c>
      <c r="S94">
        <v>0</v>
      </c>
    </row>
    <row r="95" spans="2:19" x14ac:dyDescent="0.25">
      <c r="C95" t="s">
        <v>558</v>
      </c>
      <c r="D95">
        <f>COUNTIF('DM_OLAH_SM1&amp;2_CLSTK2_NONSKS'!$M$2:$M$89,"2.5")</f>
        <v>16</v>
      </c>
      <c r="E95">
        <f>COUNTIFS('DM_OLAH_SM1&amp;2_CLSTK2_NONSKS'!$M$2:$M$89,"2.5",'DM_OLAH_SM1&amp;2_CLSTK2_NONSKS'!$R$2:$R$89,"LowRisk")</f>
        <v>1</v>
      </c>
      <c r="F95">
        <f>COUNTIFS('DM_OLAH_SM1&amp;2_CLSTK2_NONSKS'!$M$2:$M$89,"2.5",'DM_OLAH_SM1&amp;2_CLSTK2_NONSKS'!$R$2:$R$89,"MediumRisk")</f>
        <v>10</v>
      </c>
      <c r="G95">
        <f>COUNTIFS('DM_OLAH_SM1&amp;2_CLSTK2_NONSKS'!$M$2:$M$89,"2.5",'DM_OLAH_SM1&amp;2_CLSTK2_NONSKS'!$R$2:$R$89,"HighRisk")</f>
        <v>5</v>
      </c>
      <c r="H95">
        <f>COUNTIFS('DM_OLAH_SM1&amp;2_CLSTK2_NONSKS'!$M$2:$M$89,"2.5",'DM_OLAH_SM1&amp;2_CLSTK2_NONSKS'!$R$2:$R$89,"VeryHighRisk")</f>
        <v>0</v>
      </c>
      <c r="I95">
        <f t="shared" si="35"/>
        <v>1.1981924110430979</v>
      </c>
      <c r="K95">
        <f t="shared" si="36"/>
        <v>0.25</v>
      </c>
      <c r="L95">
        <f t="shared" si="34"/>
        <v>0.42379494069539858</v>
      </c>
      <c r="M95">
        <f t="shared" si="34"/>
        <v>0.52439747034769935</v>
      </c>
      <c r="N95" t="e">
        <f t="shared" si="34"/>
        <v>#NUM!</v>
      </c>
      <c r="P95">
        <v>0.25</v>
      </c>
      <c r="Q95">
        <v>0.42379494069539858</v>
      </c>
      <c r="R95">
        <v>0.52439747034769935</v>
      </c>
      <c r="S95">
        <v>0</v>
      </c>
    </row>
    <row r="96" spans="2:19" x14ac:dyDescent="0.25">
      <c r="C96" t="s">
        <v>555</v>
      </c>
      <c r="D96">
        <f>COUNTIF('DM_OLAH_SM1&amp;2_CLSTK2_NONSKS'!$M$2:$M$89,"2")</f>
        <v>22</v>
      </c>
      <c r="E96">
        <f>COUNTIFS('DM_OLAH_SM1&amp;2_CLSTK2_NONSKS'!$M$2:$M$89,"2",'DM_OLAH_SM1&amp;2_CLSTK2_NONSKS'!$R$2:$R$89,"LowRisk")</f>
        <v>0</v>
      </c>
      <c r="F96">
        <f>COUNTIFS('DM_OLAH_SM1&amp;2_CLSTK2_NONSKS'!$M$2:$M$89,"2",'DM_OLAH_SM1&amp;2_CLSTK2_NONSKS'!$R$2:$R$89,"MediumRisk")</f>
        <v>9</v>
      </c>
      <c r="G96">
        <f>COUNTIFS('DM_OLAH_SM1&amp;2_CLSTK2_NONSKS'!$M$2:$M$89,"2",'DM_OLAH_SM1&amp;2_CLSTK2_NONSKS'!$R$2:$R$89,"HighRisk")</f>
        <v>9</v>
      </c>
      <c r="H96">
        <f>COUNTIFS('DM_OLAH_SM1&amp;2_CLSTK2_NONSKS'!$M$2:$M$89,"2",'DM_OLAH_SM1&amp;2_CLSTK2_NONSKS'!$R$2:$R$89,"VeryHighRisk")</f>
        <v>4</v>
      </c>
      <c r="I96">
        <f t="shared" si="35"/>
        <v>1.5022202538208598</v>
      </c>
      <c r="K96" t="e">
        <f t="shared" si="36"/>
        <v>#NUM!</v>
      </c>
      <c r="L96">
        <f t="shared" si="34"/>
        <v>0.52752543430703924</v>
      </c>
      <c r="M96">
        <f t="shared" si="34"/>
        <v>0.52752543430703924</v>
      </c>
      <c r="N96">
        <f t="shared" si="34"/>
        <v>0.44716938520678134</v>
      </c>
      <c r="P96">
        <v>0</v>
      </c>
      <c r="Q96">
        <v>0.52752543430703924</v>
      </c>
      <c r="R96">
        <v>0.52752543430703924</v>
      </c>
      <c r="S96">
        <v>0.44716938520678134</v>
      </c>
    </row>
    <row r="97" spans="2:19" x14ac:dyDescent="0.25">
      <c r="C97" t="s">
        <v>557</v>
      </c>
      <c r="D97">
        <f>COUNTIF('DM_OLAH_SM1&amp;2_CLSTK2_NONSKS'!$M$2:$M$89,"1")</f>
        <v>5</v>
      </c>
      <c r="E97">
        <f>COUNTIFS('DM_OLAH_SM1&amp;2_CLSTK2_NONSKS'!$M$2:$M$89,"1",'DM_OLAH_SM1&amp;2_CLSTK2_NONSKS'!$R$2:$R$89,"LowRisk")</f>
        <v>0</v>
      </c>
      <c r="F97">
        <f>COUNTIFS('DM_OLAH_SM1&amp;2_CLSTK2_NONSKS'!$M$2:$M$89,"1",'DM_OLAH_SM1&amp;2_CLSTK2_NONSKS'!$R$2:$R$89,"MediumRisk")</f>
        <v>1</v>
      </c>
      <c r="G97">
        <f>COUNTIFS('DM_OLAH_SM1&amp;2_CLSTK2_NONSKS'!$M$2:$M$89,"1",'DM_OLAH_SM1&amp;2_CLSTK2_NONSKS'!$R$2:$R$89,"HighRisk")</f>
        <v>1</v>
      </c>
      <c r="H97">
        <f>COUNTIFS('DM_OLAH_SM1&amp;2_CLSTK2_NONSKS'!$M$2:$M$89,"1",'DM_OLAH_SM1&amp;2_CLSTK2_NONSKS'!$R$2:$R$89,"VeryHighRisk")</f>
        <v>3</v>
      </c>
      <c r="I97">
        <f t="shared" si="35"/>
        <v>1.3709505944546687</v>
      </c>
      <c r="K97" t="e">
        <f t="shared" si="36"/>
        <v>#NUM!</v>
      </c>
      <c r="L97">
        <f t="shared" si="34"/>
        <v>0.46438561897747244</v>
      </c>
      <c r="M97">
        <f t="shared" si="34"/>
        <v>0.46438561897747244</v>
      </c>
      <c r="N97">
        <f t="shared" si="34"/>
        <v>0.44217935649972373</v>
      </c>
      <c r="P97">
        <v>0</v>
      </c>
      <c r="Q97">
        <v>0.46438561897747244</v>
      </c>
      <c r="R97">
        <v>0.46438561897747244</v>
      </c>
      <c r="S97">
        <v>0.44217935649972373</v>
      </c>
    </row>
    <row r="98" spans="2:19" x14ac:dyDescent="0.25">
      <c r="C98" t="s">
        <v>567</v>
      </c>
      <c r="D98">
        <f>COUNTIF('DM_OLAH_SM1&amp;2_CLSTK2_NONSKS'!$M$2:$M$89,"0")</f>
        <v>0</v>
      </c>
      <c r="E98">
        <f>COUNTIFS('DM_OLAH_SM1&amp;2_CLSTK2_NONSKS'!$M$2:$M$89,"0",'DM_OLAH_SM1&amp;2_CLSTK2_NONSKS'!$R$2:$R$89,"LowRisk")</f>
        <v>0</v>
      </c>
      <c r="F98">
        <f>COUNTIFS('DM_OLAH_SM1&amp;2_CLSTK2_NONSKS'!$M$2:$M$89,"0",'DM_OLAH_SM1&amp;2_CLSTK2_NONSKS'!$R$2:$R$89,"MediumRisk")</f>
        <v>0</v>
      </c>
      <c r="G98">
        <f>COUNTIFS('DM_OLAH_SM1&amp;2_CLSTK2_NONSKS'!$M$2:$M$89,"0",'DM_OLAH_SM1&amp;2_CLSTK2_NONSKS'!$R$2:$R$89,"HighRisk")</f>
        <v>0</v>
      </c>
      <c r="H98">
        <f>COUNTIFS('DM_OLAH_SM1&amp;2_CLSTK2_NONSKS'!$M$2:$M$89,"0",'DM_OLAH_SM1&amp;2_CLSTK2_NONSKS'!$R$2:$R$89,"VeryHighRisk")</f>
        <v>0</v>
      </c>
      <c r="I98">
        <f t="shared" si="35"/>
        <v>0</v>
      </c>
      <c r="K98" t="e">
        <f t="shared" si="36"/>
        <v>#DIV/0!</v>
      </c>
      <c r="L98" t="e">
        <f t="shared" si="34"/>
        <v>#DIV/0!</v>
      </c>
      <c r="M98" t="e">
        <f t="shared" si="34"/>
        <v>#DIV/0!</v>
      </c>
      <c r="N98" t="e">
        <f t="shared" si="34"/>
        <v>#DIV/0!</v>
      </c>
      <c r="P98">
        <v>0</v>
      </c>
      <c r="Q98">
        <v>0</v>
      </c>
      <c r="R98">
        <v>0</v>
      </c>
      <c r="S98">
        <v>0</v>
      </c>
    </row>
    <row r="99" spans="2:19" x14ac:dyDescent="0.25">
      <c r="B99" t="s">
        <v>575</v>
      </c>
      <c r="J99">
        <f>($I$2-(((D100/$D$2)*I100)+((D101/$D$2)*I101)+((D102/$D$2)*I102)+((D103/$D$2)*I103)+((D104/$D$2)*I104)+((D105/$D$2)*I105)+((D106/$D$2)*I106)))</f>
        <v>0.21645415290492709</v>
      </c>
    </row>
    <row r="100" spans="2:19" x14ac:dyDescent="0.25">
      <c r="C100" t="s">
        <v>551</v>
      </c>
      <c r="D100">
        <f>COUNTIF('DM_OLAH_SM1&amp;2_CLSTK2_NONSKS'!$N$2:$N$89,"4")</f>
        <v>68</v>
      </c>
      <c r="E100">
        <f>COUNTIFS('DM_OLAH_SM1&amp;2_CLSTK2_NONSKS'!$N$2:$N$89,"4",'DM_OLAH_SM1&amp;2_CLSTK2_NONSKS'!$R$2:$R$89,"LowRisk")</f>
        <v>19</v>
      </c>
      <c r="F100">
        <f>COUNTIFS('DM_OLAH_SM1&amp;2_CLSTK2_NONSKS'!$N$2:$N$89,"4",'DM_OLAH_SM1&amp;2_CLSTK2_NONSKS'!$R$2:$R$89,"MediumRisk")</f>
        <v>37</v>
      </c>
      <c r="G100">
        <f>COUNTIFS('DM_OLAH_SM1&amp;2_CLSTK2_NONSKS'!$N$2:$N$89,"4",'DM_OLAH_SM1&amp;2_CLSTK2_NONSKS'!$R$2:$R$89,"HighRisk")</f>
        <v>9</v>
      </c>
      <c r="H100">
        <f>COUNTIFS('DM_OLAH_SM1&amp;2_CLSTK2_NONSKS'!$N$2:$N$89,"4",'DM_OLAH_SM1&amp;2_CLSTK2_NONSKS'!$R$2:$R$89,"VeryHighRisk")</f>
        <v>3</v>
      </c>
      <c r="I100">
        <f>SUM(P100:S100)</f>
        <v>1.5765126971496994</v>
      </c>
      <c r="K100">
        <f>-(E100/$D100)*(LOG((E100/$D100),2))</f>
        <v>0.51398781218129896</v>
      </c>
      <c r="L100">
        <f t="shared" ref="L100:N106" si="37">-(F100/$D100)*(LOG((F100/$D100),2))</f>
        <v>0.47774044997046211</v>
      </c>
      <c r="M100">
        <f t="shared" si="37"/>
        <v>0.38614471409223894</v>
      </c>
      <c r="N100">
        <f t="shared" si="37"/>
        <v>0.19863972090569926</v>
      </c>
      <c r="P100">
        <v>0.51398781218129896</v>
      </c>
      <c r="Q100">
        <v>0.47774044997046211</v>
      </c>
      <c r="R100">
        <v>0.38614471409223894</v>
      </c>
      <c r="S100">
        <v>0.19863972090569926</v>
      </c>
    </row>
    <row r="101" spans="2:19" x14ac:dyDescent="0.25">
      <c r="C101" t="s">
        <v>553</v>
      </c>
      <c r="D101">
        <f>COUNTIF('DM_OLAH_SM1&amp;2_CLSTK2_NONSKS'!$N$2:$N$89,"3.5")</f>
        <v>17</v>
      </c>
      <c r="E101">
        <f>COUNTIFS('DM_OLAH_SM1&amp;2_CLSTK2_NONSKS'!$N$2:$N$89,"3.5",'DM_OLAH_SM1&amp;2_CLSTK2_NONSKS'!$R$2:$R$89,"LowRisk")</f>
        <v>0</v>
      </c>
      <c r="F101">
        <f>COUNTIFS('DM_OLAH_SM1&amp;2_CLSTK2_NONSKS'!$N$2:$N$89,"3.5",'DM_OLAH_SM1&amp;2_CLSTK2_NONSKS'!$R$2:$R$89,"MediumRisk")</f>
        <v>6</v>
      </c>
      <c r="G101">
        <f>COUNTIFS('DM_OLAH_SM1&amp;2_CLSTK2_NONSKS'!$N$2:$N$89,"3.5",'DM_OLAH_SM1&amp;2_CLSTK2_NONSKS'!$R$2:$R$89,"HighRisk")</f>
        <v>7</v>
      </c>
      <c r="H101">
        <f>COUNTIFS('DM_OLAH_SM1&amp;2_CLSTK2_NONSKS'!$N$2:$N$89,"3.5",'DM_OLAH_SM1&amp;2_CLSTK2_NONSKS'!$R$2:$R$89,"VeryHighRisk")</f>
        <v>4</v>
      </c>
      <c r="I101">
        <f t="shared" ref="I101:I106" si="38">SUM(P101:S101)</f>
        <v>1.548565226030918</v>
      </c>
      <c r="K101" t="e">
        <f t="shared" ref="K101:K106" si="39">-(E101/$D101)*(LOG((E101/$D101),2))</f>
        <v>#NUM!</v>
      </c>
      <c r="L101">
        <f t="shared" si="37"/>
        <v>0.53029423783382945</v>
      </c>
      <c r="M101">
        <f t="shared" si="37"/>
        <v>0.52710326084406744</v>
      </c>
      <c r="N101">
        <f t="shared" si="37"/>
        <v>0.49116772735302106</v>
      </c>
      <c r="P101">
        <v>0</v>
      </c>
      <c r="Q101">
        <v>0.53029423783382945</v>
      </c>
      <c r="R101">
        <v>0.52710326084406744</v>
      </c>
      <c r="S101">
        <v>0.49116772735302106</v>
      </c>
    </row>
    <row r="102" spans="2:19" x14ac:dyDescent="0.25">
      <c r="C102" t="s">
        <v>552</v>
      </c>
      <c r="D102">
        <f>COUNTIF('DM_OLAH_SM1&amp;2_CLSTK2_NONSKS'!$N$2:$N$89,"3")</f>
        <v>3</v>
      </c>
      <c r="E102">
        <f>COUNTIFS('DM_OLAH_SM1&amp;2_CLSTK2_NONSKS'!$N$2:$N$89,"3",'DM_OLAH_SM1&amp;2_CLSTK2_NONSKS'!$R$2:$R$89,"LowRisk")</f>
        <v>0</v>
      </c>
      <c r="F102">
        <f>COUNTIFS('DM_OLAH_SM1&amp;2_CLSTK2_NONSKS'!$N$2:$N$89,"3",'DM_OLAH_SM1&amp;2_CLSTK2_NONSKS'!$R$2:$R$89,"MediumRisk")</f>
        <v>0</v>
      </c>
      <c r="G102">
        <f>COUNTIFS('DM_OLAH_SM1&amp;2_CLSTK2_NONSKS'!$N$2:$N$89,"3",'DM_OLAH_SM1&amp;2_CLSTK2_NONSKS'!$R$2:$R$89,"HighRisk")</f>
        <v>2</v>
      </c>
      <c r="H102">
        <f>COUNTIFS('DM_OLAH_SM1&amp;2_CLSTK2_NONSKS'!$N$2:$N$89,"3",'DM_OLAH_SM1&amp;2_CLSTK2_NONSKS'!$R$2:$R$89,"VeryHighRisk")</f>
        <v>1</v>
      </c>
      <c r="I102">
        <f t="shared" si="38"/>
        <v>0.91829583405448956</v>
      </c>
      <c r="K102" t="e">
        <f t="shared" si="39"/>
        <v>#NUM!</v>
      </c>
      <c r="L102" t="e">
        <f t="shared" si="37"/>
        <v>#NUM!</v>
      </c>
      <c r="M102">
        <f>-(G102/$D102)*(LOG((G102/$D102),2))</f>
        <v>0.38997500048077083</v>
      </c>
      <c r="N102">
        <f>-(H102/$D102)*(LOG((H102/$D102),2))</f>
        <v>0.52832083357371873</v>
      </c>
      <c r="P102">
        <v>0</v>
      </c>
      <c r="Q102">
        <v>0</v>
      </c>
      <c r="R102">
        <v>0.38997500048077083</v>
      </c>
      <c r="S102">
        <v>0.52832083357371873</v>
      </c>
    </row>
    <row r="103" spans="2:19" x14ac:dyDescent="0.25">
      <c r="C103" t="s">
        <v>558</v>
      </c>
      <c r="D103">
        <f>COUNTIF('DM_OLAH_SM1&amp;2_CLSTK2_NONSKS'!$N$2:$N$89,"2.5")</f>
        <v>0</v>
      </c>
      <c r="E103">
        <f>COUNTIFS('DM_OLAH_SM1&amp;2_CLSTK2_NONSKS'!$N$2:$N$89,"2.5",'DM_OLAH_SM1&amp;2_CLSTK2_NONSKS'!$R$2:$R$89,"LowRisk")</f>
        <v>0</v>
      </c>
      <c r="F103">
        <f>COUNTIFS('DM_OLAH_SM1&amp;2_CLSTK2_NONSKS'!$N$2:$N$89,"2.5",'DM_OLAH_SM1&amp;2_CLSTK2_NONSKS'!$R$2:$R$89,"MediumRisk")</f>
        <v>0</v>
      </c>
      <c r="G103">
        <f>COUNTIFS('DM_OLAH_SM1&amp;2_CLSTK2_NONSKS'!$N$2:$N$89,"2.5",'DM_OLAH_SM1&amp;2_CLSTK2_NONSKS'!$R$2:$R$89,"HighRisk")</f>
        <v>0</v>
      </c>
      <c r="H103">
        <f>COUNTIFS('DM_OLAH_SM1&amp;2_CLSTK2_NONSKS'!$N$2:$N$89,"2.5",'DM_OLAH_SM1&amp;2_CLSTK2_NONSKS'!$R$2:$R$89,"VeryHighRisk")</f>
        <v>0</v>
      </c>
      <c r="I103">
        <f t="shared" si="38"/>
        <v>0</v>
      </c>
      <c r="K103" t="e">
        <f t="shared" si="39"/>
        <v>#DIV/0!</v>
      </c>
      <c r="L103" t="e">
        <f t="shared" si="37"/>
        <v>#DIV/0!</v>
      </c>
      <c r="M103" t="e">
        <f t="shared" si="37"/>
        <v>#DIV/0!</v>
      </c>
      <c r="N103" t="e">
        <f t="shared" si="37"/>
        <v>#DIV/0!</v>
      </c>
      <c r="P103">
        <v>0</v>
      </c>
      <c r="Q103">
        <v>0</v>
      </c>
      <c r="R103">
        <v>0</v>
      </c>
      <c r="S103">
        <v>0</v>
      </c>
    </row>
    <row r="104" spans="2:19" x14ac:dyDescent="0.25">
      <c r="C104" t="s">
        <v>555</v>
      </c>
      <c r="D104">
        <f>COUNTIF('DM_OLAH_SM1&amp;2_CLSTK2_NONSKS'!$N$2:$N$89,"2")</f>
        <v>0</v>
      </c>
      <c r="E104">
        <f>COUNTIFS('DM_OLAH_SM1&amp;2_CLSTK2_NONSKS'!$N$2:$N$89,"2",'DM_OLAH_SM1&amp;2_CLSTK2_NONSKS'!$R$2:$R$89,"LowRisk")</f>
        <v>0</v>
      </c>
      <c r="F104">
        <f>COUNTIFS('DM_OLAH_SM1&amp;2_CLSTK2_NONSKS'!$N$2:$N$89,"2",'DM_OLAH_SM1&amp;2_CLSTK2_NONSKS'!$R$2:$R$89,"MediumRisk")</f>
        <v>0</v>
      </c>
      <c r="G104">
        <f>COUNTIFS('DM_OLAH_SM1&amp;2_CLSTK2_NONSKS'!$N$2:$N$89,"2",'DM_OLAH_SM1&amp;2_CLSTK2_NONSKS'!$R$2:$R$89,"HighRisk")</f>
        <v>0</v>
      </c>
      <c r="H104">
        <f>COUNTIFS('DM_OLAH_SM1&amp;2_CLSTK2_NONSKS'!$N$2:$N$89,"2",'DM_OLAH_SM1&amp;2_CLSTK2_NONSKS'!$R$2:$R$89,"VeryHighRisk")</f>
        <v>0</v>
      </c>
      <c r="I104">
        <f t="shared" si="38"/>
        <v>0</v>
      </c>
      <c r="K104" t="e">
        <f t="shared" si="39"/>
        <v>#DIV/0!</v>
      </c>
      <c r="L104" t="e">
        <f t="shared" si="37"/>
        <v>#DIV/0!</v>
      </c>
      <c r="M104" t="e">
        <f t="shared" si="37"/>
        <v>#DIV/0!</v>
      </c>
      <c r="N104" t="e">
        <f t="shared" si="37"/>
        <v>#DIV/0!</v>
      </c>
      <c r="P104">
        <v>0</v>
      </c>
      <c r="Q104">
        <v>0</v>
      </c>
      <c r="R104">
        <v>0</v>
      </c>
      <c r="S104">
        <v>0</v>
      </c>
    </row>
    <row r="105" spans="2:19" x14ac:dyDescent="0.25">
      <c r="C105" t="s">
        <v>557</v>
      </c>
      <c r="D105">
        <f>COUNTIF('DM_OLAH_SM1&amp;2_CLSTK2_NONSKS'!$N$2:$N$89,"1")</f>
        <v>0</v>
      </c>
      <c r="E105">
        <f>COUNTIFS('DM_OLAH_SM1&amp;2_CLSTK2_NONSKS'!$N$2:$N$89,"1",'DM_OLAH_SM1&amp;2_CLSTK2_NONSKS'!$R$2:$R$89,"LowRisk")</f>
        <v>0</v>
      </c>
      <c r="F105">
        <f>COUNTIFS('DM_OLAH_SM1&amp;2_CLSTK2_NONSKS'!$N$2:$N$89,"1",'DM_OLAH_SM1&amp;2_CLSTK2_NONSKS'!$R$2:$R$89,"MediumRisk")</f>
        <v>0</v>
      </c>
      <c r="G105">
        <f>COUNTIFS('DM_OLAH_SM1&amp;2_CLSTK2_NONSKS'!$N$2:$N$89,"1",'DM_OLAH_SM1&amp;2_CLSTK2_NONSKS'!$R$2:$R$89,"HighRisk")</f>
        <v>0</v>
      </c>
      <c r="H105">
        <f>COUNTIFS('DM_OLAH_SM1&amp;2_CLSTK2_NONSKS'!$N$2:$N$89,"1",'DM_OLAH_SM1&amp;2_CLSTK2_NONSKS'!$R$2:$R$89,"VeryHighRisk")</f>
        <v>0</v>
      </c>
      <c r="I105">
        <f t="shared" si="38"/>
        <v>0</v>
      </c>
      <c r="K105" t="e">
        <f t="shared" si="39"/>
        <v>#DIV/0!</v>
      </c>
      <c r="L105" t="e">
        <f t="shared" si="37"/>
        <v>#DIV/0!</v>
      </c>
      <c r="M105" t="e">
        <f t="shared" si="37"/>
        <v>#DIV/0!</v>
      </c>
      <c r="N105" t="e">
        <f t="shared" si="37"/>
        <v>#DIV/0!</v>
      </c>
      <c r="P105">
        <v>0</v>
      </c>
      <c r="Q105">
        <v>0</v>
      </c>
      <c r="R105">
        <v>0</v>
      </c>
      <c r="S105">
        <v>0</v>
      </c>
    </row>
    <row r="106" spans="2:19" x14ac:dyDescent="0.25">
      <c r="C106" t="s">
        <v>567</v>
      </c>
      <c r="D106">
        <f>COUNTIF('DM_OLAH_SM1&amp;2_CLSTK2_NONSKS'!$N$2:$N$89,"0")</f>
        <v>0</v>
      </c>
      <c r="E106">
        <f>COUNTIFS('DM_OLAH_SM1&amp;2_CLSTK2_NONSKS'!$N$2:$N$89,"0",'DM_OLAH_SM1&amp;2_CLSTK2_NONSKS'!$R$2:$R$89,"LowRisk")</f>
        <v>0</v>
      </c>
      <c r="F106">
        <f>COUNTIFS('DM_OLAH_SM1&amp;2_CLSTK2_NONSKS'!$N$2:$N$89,"0",'DM_OLAH_SM1&amp;2_CLSTK2_NONSKS'!$R$2:$R$89,"MediumRisk")</f>
        <v>0</v>
      </c>
      <c r="G106">
        <f>COUNTIFS('DM_OLAH_SM1&amp;2_CLSTK2_NONSKS'!$N$2:$N$89,"0",'DM_OLAH_SM1&amp;2_CLSTK2_NONSKS'!$R$2:$R$89,"HighRisk")</f>
        <v>0</v>
      </c>
      <c r="H106">
        <f>COUNTIFS('DM_OLAH_SM1&amp;2_CLSTK2_NONSKS'!$N$2:$N$89,"0",'DM_OLAH_SM1&amp;2_CLSTK2_NONSKS'!$R$2:$R$89,"VeryHighRisk")</f>
        <v>0</v>
      </c>
      <c r="I106">
        <f t="shared" si="38"/>
        <v>0</v>
      </c>
      <c r="K106" t="e">
        <f t="shared" si="39"/>
        <v>#DIV/0!</v>
      </c>
      <c r="L106" t="e">
        <f t="shared" si="37"/>
        <v>#DIV/0!</v>
      </c>
      <c r="M106" t="e">
        <f t="shared" si="37"/>
        <v>#DIV/0!</v>
      </c>
      <c r="N106" t="e">
        <f t="shared" si="37"/>
        <v>#DIV/0!</v>
      </c>
      <c r="P106">
        <v>0</v>
      </c>
      <c r="Q106">
        <v>0</v>
      </c>
      <c r="R106">
        <v>0</v>
      </c>
      <c r="S106">
        <v>0</v>
      </c>
    </row>
    <row r="107" spans="2:19" x14ac:dyDescent="0.25">
      <c r="B107" t="s">
        <v>572</v>
      </c>
      <c r="J107">
        <f>($I$2-(((D108/$D$2)*I108)+((D109/$D$2)*I109)+((D110/$D$2)*I110)+((D111/$D$2)*I111)+((D112/$D$2)*I112)+((D113/$D$2)*I113)+((D114/$D$2)*I114)))</f>
        <v>0.18892178273323235</v>
      </c>
    </row>
    <row r="108" spans="2:19" x14ac:dyDescent="0.25">
      <c r="C108" t="s">
        <v>551</v>
      </c>
      <c r="D108">
        <f>COUNTIF('DM_OLAH_SM1&amp;2_CLSTK2_NONSKS'!$O$2:$O$89,"4")</f>
        <v>46</v>
      </c>
      <c r="E108">
        <f>COUNTIFS('DM_OLAH_SM1&amp;2_CLSTK2_NONSKS'!$O$2:$O$89,"4",'DM_OLAH_SM1&amp;2_CLSTK2_NONSKS'!$R$2:$R$89,"LowRisk")</f>
        <v>15</v>
      </c>
      <c r="F108">
        <f>COUNTIFS('DM_OLAH_SM1&amp;2_CLSTK2_NONSKS'!$O$2:$O$89,"4",'DM_OLAH_SM1&amp;2_CLSTK2_NONSKS'!$R$2:$R$89,"MediumRisk")</f>
        <v>23</v>
      </c>
      <c r="G108">
        <f>COUNTIFS('DM_OLAH_SM1&amp;2_CLSTK2_NONSKS'!$O$2:$O$89,"4",'DM_OLAH_SM1&amp;2_CLSTK2_NONSKS'!$R$2:$R$89,"HighRisk")</f>
        <v>6</v>
      </c>
      <c r="H108">
        <f>COUNTIFS('DM_OLAH_SM1&amp;2_CLSTK2_NONSKS'!$O$2:$O$89,"4",'DM_OLAH_SM1&amp;2_CLSTK2_NONSKS'!$R$2:$R$89,"VeryHighRisk")</f>
        <v>2</v>
      </c>
      <c r="I108">
        <f>SUM(P108:S108)</f>
        <v>1.6071476315403606</v>
      </c>
      <c r="K108">
        <f>-(E108/$D108)*(LOG((E108/$D108),2))</f>
        <v>0.52717544362450908</v>
      </c>
      <c r="L108">
        <f t="shared" ref="L108:N114" si="40">-(F108/$D108)*(LOG((F108/$D108),2))</f>
        <v>0.5</v>
      </c>
      <c r="M108">
        <f t="shared" si="40"/>
        <v>0.38329558113076395</v>
      </c>
      <c r="N108">
        <f t="shared" si="40"/>
        <v>0.19667660678508753</v>
      </c>
      <c r="P108">
        <v>0.52717544362450908</v>
      </c>
      <c r="Q108">
        <v>0.5</v>
      </c>
      <c r="R108">
        <v>0.38329558113076395</v>
      </c>
      <c r="S108">
        <v>0.19667660678508753</v>
      </c>
    </row>
    <row r="109" spans="2:19" x14ac:dyDescent="0.25">
      <c r="C109" t="s">
        <v>553</v>
      </c>
      <c r="D109">
        <f>COUNTIF('DM_OLAH_SM1&amp;2_CLSTK2_NONSKS'!$O$2:$O$89,"3.5")</f>
        <v>29</v>
      </c>
      <c r="E109">
        <f>COUNTIFS('DM_OLAH_SM1&amp;2_CLSTK2_NONSKS'!$O$2:$O$89,"3.5",'DM_OLAH_SM1&amp;2_CLSTK2_NONSKS'!$R$2:$R$89,"LowRisk")</f>
        <v>3</v>
      </c>
      <c r="F109">
        <f>COUNTIFS('DM_OLAH_SM1&amp;2_CLSTK2_NONSKS'!$O$2:$O$89,"3.5",'DM_OLAH_SM1&amp;2_CLSTK2_NONSKS'!$R$2:$R$89,"MediumRisk")</f>
        <v>18</v>
      </c>
      <c r="G109">
        <f>COUNTIFS('DM_OLAH_SM1&amp;2_CLSTK2_NONSKS'!$O$2:$O$89,"3.5",'DM_OLAH_SM1&amp;2_CLSTK2_NONSKS'!$R$2:$R$89,"HighRisk")</f>
        <v>6</v>
      </c>
      <c r="H109">
        <f>COUNTIFS('DM_OLAH_SM1&amp;2_CLSTK2_NONSKS'!$O$2:$O$89,"3.5",'DM_OLAH_SM1&amp;2_CLSTK2_NONSKS'!$R$2:$R$89,"VeryHighRisk")</f>
        <v>2</v>
      </c>
      <c r="I109">
        <f t="shared" ref="I109:I114" si="41">SUM(P109:S109)</f>
        <v>1.5020047009050883</v>
      </c>
      <c r="K109">
        <f t="shared" ref="K109:K114" si="42">-(E109/$D109)*(LOG((E109/$D109),2))</f>
        <v>0.33858812011100853</v>
      </c>
      <c r="L109">
        <f t="shared" si="40"/>
        <v>0.4270692374598164</v>
      </c>
      <c r="M109">
        <f t="shared" si="40"/>
        <v>0.4702796884978791</v>
      </c>
      <c r="N109">
        <f t="shared" si="40"/>
        <v>0.26606765483638428</v>
      </c>
      <c r="P109">
        <v>0.33858812011100853</v>
      </c>
      <c r="Q109">
        <v>0.4270692374598164</v>
      </c>
      <c r="R109">
        <v>0.4702796884978791</v>
      </c>
      <c r="S109">
        <v>0.26606765483638428</v>
      </c>
    </row>
    <row r="110" spans="2:19" x14ac:dyDescent="0.25">
      <c r="C110" t="s">
        <v>552</v>
      </c>
      <c r="D110">
        <f>COUNTIF('DM_OLAH_SM1&amp;2_CLSTK2_NONSKS'!$O$2:$O$89,"3")</f>
        <v>10</v>
      </c>
      <c r="E110">
        <f>COUNTIFS('DM_OLAH_SM1&amp;2_CLSTK2_NONSKS'!$O$2:$O$89,"3",'DM_OLAH_SM1&amp;2_CLSTK2_NONSKS'!$R$2:$R$89,"LowRisk")</f>
        <v>1</v>
      </c>
      <c r="F110">
        <f>COUNTIFS('DM_OLAH_SM1&amp;2_CLSTK2_NONSKS'!$O$2:$O$89,"3",'DM_OLAH_SM1&amp;2_CLSTK2_NONSKS'!$R$2:$R$89,"MediumRisk")</f>
        <v>2</v>
      </c>
      <c r="G110">
        <f>COUNTIFS('DM_OLAH_SM1&amp;2_CLSTK2_NONSKS'!$O$2:$O$89,"3",'DM_OLAH_SM1&amp;2_CLSTK2_NONSKS'!$R$2:$R$89,"HighRisk")</f>
        <v>4</v>
      </c>
      <c r="H110">
        <f>COUNTIFS('DM_OLAH_SM1&amp;2_CLSTK2_NONSKS'!$O$2:$O$89,"3",'DM_OLAH_SM1&amp;2_CLSTK2_NONSKS'!$R$2:$R$89,"VeryHighRisk")</f>
        <v>3</v>
      </c>
      <c r="I110">
        <f t="shared" si="41"/>
        <v>1.8464393446710154</v>
      </c>
      <c r="K110">
        <f t="shared" si="42"/>
        <v>0.33219280948873625</v>
      </c>
      <c r="L110">
        <f t="shared" si="40"/>
        <v>0.46438561897747244</v>
      </c>
      <c r="M110">
        <f>-(G110/$D110)*(LOG((G110/$D110),2))</f>
        <v>0.52877123795494485</v>
      </c>
      <c r="N110">
        <f>-(H110/$D110)*(LOG((H110/$D110),2))</f>
        <v>0.52108967824986185</v>
      </c>
      <c r="P110">
        <v>0.33219280948873625</v>
      </c>
      <c r="Q110">
        <v>0.46438561897747244</v>
      </c>
      <c r="R110">
        <v>0.52877123795494485</v>
      </c>
      <c r="S110">
        <v>0.52108967824986185</v>
      </c>
    </row>
    <row r="111" spans="2:19" x14ac:dyDescent="0.25">
      <c r="C111" t="s">
        <v>558</v>
      </c>
      <c r="D111">
        <f>COUNTIF('DM_OLAH_SM1&amp;2_CLSTK2_NONSKS'!$O$2:$O$89,"2.5")</f>
        <v>3</v>
      </c>
      <c r="E111">
        <f>COUNTIFS('DM_OLAH_SM1&amp;2_CLSTK2_NONSKS'!$O$2:$O$89,"2.5",'DM_OLAH_SM1&amp;2_CLSTK2_NONSKS'!$R$2:$R$89,"LowRisk")</f>
        <v>0</v>
      </c>
      <c r="F111">
        <f>COUNTIFS('DM_OLAH_SM1&amp;2_CLSTK2_NONSKS'!$O$2:$O$89,"2.5",'DM_OLAH_SM1&amp;2_CLSTK2_NONSKS'!$R$2:$R$89,"MediumRisk")</f>
        <v>0</v>
      </c>
      <c r="G111">
        <f>COUNTIFS('DM_OLAH_SM1&amp;2_CLSTK2_NONSKS'!$O$2:$O$89,"2.5",'DM_OLAH_SM1&amp;2_CLSTK2_NONSKS'!$R$2:$R$89,"HighRisk")</f>
        <v>2</v>
      </c>
      <c r="H111">
        <f>COUNTIFS('DM_OLAH_SM1&amp;2_CLSTK2_NONSKS'!$O$2:$O$89,"2.5",'DM_OLAH_SM1&amp;2_CLSTK2_NONSKS'!$R$2:$R$89,"VeryHighRisk")</f>
        <v>1</v>
      </c>
      <c r="I111">
        <f t="shared" si="41"/>
        <v>0.91829583405448956</v>
      </c>
      <c r="K111" t="e">
        <f t="shared" si="42"/>
        <v>#NUM!</v>
      </c>
      <c r="L111" t="e">
        <f t="shared" si="40"/>
        <v>#NUM!</v>
      </c>
      <c r="M111">
        <f t="shared" si="40"/>
        <v>0.38997500048077083</v>
      </c>
      <c r="N111">
        <f t="shared" si="40"/>
        <v>0.52832083357371873</v>
      </c>
      <c r="P111">
        <v>0</v>
      </c>
      <c r="Q111">
        <v>0</v>
      </c>
      <c r="R111">
        <v>0.38997500048077083</v>
      </c>
      <c r="S111">
        <v>0.52832083357371873</v>
      </c>
    </row>
    <row r="112" spans="2:19" x14ac:dyDescent="0.25">
      <c r="C112" t="s">
        <v>555</v>
      </c>
      <c r="D112">
        <f>COUNTIF('DM_OLAH_SM1&amp;2_CLSTK2_NONSKS'!$O$2:$O$89,"2")</f>
        <v>0</v>
      </c>
      <c r="E112">
        <f>COUNTIFS('DM_OLAH_SM1&amp;2_CLSTK2_NONSKS'!$O$2:$O$89,"2",'DM_OLAH_SM1&amp;2_CLSTK2_NONSKS'!$R$2:$R$89,"LowRisk")</f>
        <v>0</v>
      </c>
      <c r="F112">
        <f>COUNTIFS('DM_OLAH_SM1&amp;2_CLSTK2_NONSKS'!$O$2:$O$89,"2",'DM_OLAH_SM1&amp;2_CLSTK2_NONSKS'!$R$2:$R$89,"MediumRisk")</f>
        <v>0</v>
      </c>
      <c r="G112">
        <f>COUNTIFS('DM_OLAH_SM1&amp;2_CLSTK2_NONSKS'!$O$2:$O$89,"2",'DM_OLAH_SM1&amp;2_CLSTK2_NONSKS'!$R$2:$R$89,"HighRisk")</f>
        <v>0</v>
      </c>
      <c r="H112">
        <f>COUNTIFS('DM_OLAH_SM1&amp;2_CLSTK2_NONSKS'!$O$2:$O$89,"2",'DM_OLAH_SM1&amp;2_CLSTK2_NONSKS'!$R$2:$R$89,"VeryHighRisk")</f>
        <v>0</v>
      </c>
      <c r="I112">
        <f t="shared" si="41"/>
        <v>0</v>
      </c>
      <c r="K112" t="e">
        <f t="shared" si="42"/>
        <v>#DIV/0!</v>
      </c>
      <c r="L112" t="e">
        <f t="shared" si="40"/>
        <v>#DIV/0!</v>
      </c>
      <c r="M112" t="e">
        <f t="shared" si="40"/>
        <v>#DIV/0!</v>
      </c>
      <c r="N112" t="e">
        <f t="shared" si="40"/>
        <v>#DIV/0!</v>
      </c>
      <c r="P112">
        <v>0</v>
      </c>
      <c r="Q112">
        <v>0</v>
      </c>
      <c r="R112">
        <v>0</v>
      </c>
      <c r="S112">
        <v>0</v>
      </c>
    </row>
    <row r="113" spans="2:19" x14ac:dyDescent="0.25">
      <c r="C113" t="s">
        <v>557</v>
      </c>
      <c r="D113">
        <f>COUNTIF('DM_OLAH_SM1&amp;2_CLSTK2_NONSKS'!$O$2:$O$89,"1")</f>
        <v>0</v>
      </c>
      <c r="E113">
        <f>COUNTIFS('DM_OLAH_SM1&amp;2_CLSTK2_NONSKS'!$O$2:$O$89,"1",'DM_OLAH_SM1&amp;2_CLSTK2_NONSKS'!$R$2:$R$89,"LowRisk")</f>
        <v>0</v>
      </c>
      <c r="F113">
        <f>COUNTIFS('DM_OLAH_SM1&amp;2_CLSTK2_NONSKS'!$O$2:$O$89,"1",'DM_OLAH_SM1&amp;2_CLSTK2_NONSKS'!$R$2:$R$89,"MediumRisk")</f>
        <v>0</v>
      </c>
      <c r="G113">
        <f>COUNTIFS('DM_OLAH_SM1&amp;2_CLSTK2_NONSKS'!$O$2:$O$89,"1",'DM_OLAH_SM1&amp;2_CLSTK2_NONSKS'!$R$2:$R$89,"HighRisk")</f>
        <v>0</v>
      </c>
      <c r="H113">
        <f>COUNTIFS('DM_OLAH_SM1&amp;2_CLSTK2_NONSKS'!$O$2:$O$89,"1",'DM_OLAH_SM1&amp;2_CLSTK2_NONSKS'!$R$2:$R$89,"VeryHighRisk")</f>
        <v>0</v>
      </c>
      <c r="I113">
        <f t="shared" si="41"/>
        <v>0</v>
      </c>
      <c r="K113" t="e">
        <f t="shared" si="42"/>
        <v>#DIV/0!</v>
      </c>
      <c r="L113" t="e">
        <f t="shared" si="40"/>
        <v>#DIV/0!</v>
      </c>
      <c r="M113" t="e">
        <f t="shared" si="40"/>
        <v>#DIV/0!</v>
      </c>
      <c r="N113" t="e">
        <f t="shared" si="40"/>
        <v>#DIV/0!</v>
      </c>
      <c r="P113">
        <v>0</v>
      </c>
      <c r="Q113">
        <v>0</v>
      </c>
      <c r="R113">
        <v>0</v>
      </c>
      <c r="S113">
        <v>0</v>
      </c>
    </row>
    <row r="114" spans="2:19" x14ac:dyDescent="0.25">
      <c r="C114" t="s">
        <v>567</v>
      </c>
      <c r="D114">
        <f>COUNTIF('DM_OLAH_SM1&amp;2_CLSTK2_NONSKS'!$O$2:$O$89,"0")</f>
        <v>0</v>
      </c>
      <c r="E114">
        <f>COUNTIFS('DM_OLAH_SM1&amp;2_CLSTK2_NONSKS'!$O$2:$O$89,"0",'DM_OLAH_SM1&amp;2_CLSTK2_NONSKS'!$R$2:$R$89,"LowRisk")</f>
        <v>0</v>
      </c>
      <c r="F114">
        <f>COUNTIFS('DM_OLAH_SM1&amp;2_CLSTK2_NONSKS'!$O$2:$O$89,"0",'DM_OLAH_SM1&amp;2_CLSTK2_NONSKS'!$R$2:$R$89,"MediumRisk")</f>
        <v>0</v>
      </c>
      <c r="G114">
        <f>COUNTIFS('DM_OLAH_SM1&amp;2_CLSTK2_NONSKS'!$O$2:$O$89,"0",'DM_OLAH_SM1&amp;2_CLSTK2_NONSKS'!$R$2:$R$89,"HighRisk")</f>
        <v>0</v>
      </c>
      <c r="H114">
        <f>COUNTIFS('DM_OLAH_SM1&amp;2_CLSTK2_NONSKS'!$O$2:$O$89,"0",'DM_OLAH_SM1&amp;2_CLSTK2_NONSKS'!$R$2:$R$89,"VeryHighRisk")</f>
        <v>0</v>
      </c>
      <c r="I114">
        <f t="shared" si="41"/>
        <v>0</v>
      </c>
      <c r="K114" t="e">
        <f t="shared" si="42"/>
        <v>#DIV/0!</v>
      </c>
      <c r="L114" t="e">
        <f t="shared" si="40"/>
        <v>#DIV/0!</v>
      </c>
      <c r="M114" t="e">
        <f t="shared" si="40"/>
        <v>#DIV/0!</v>
      </c>
      <c r="N114" t="e">
        <f t="shared" si="40"/>
        <v>#DIV/0!</v>
      </c>
      <c r="P114">
        <v>0</v>
      </c>
      <c r="Q114">
        <v>0</v>
      </c>
      <c r="R114">
        <v>0</v>
      </c>
      <c r="S114">
        <v>0</v>
      </c>
    </row>
    <row r="115" spans="2:19" x14ac:dyDescent="0.25">
      <c r="B115" t="s">
        <v>571</v>
      </c>
      <c r="J115">
        <f>($I$2-(((D116/$D$2)*I116)+((D117/$D$2)*I117)+((D118/$D$2)*I118)+((D119/$D$2)*I119)+((D120/$D$2)*I120)+((D121/$D$2)*I121)+((D122/$D$2)*I122)))</f>
        <v>0.13484716179114509</v>
      </c>
    </row>
    <row r="116" spans="2:19" x14ac:dyDescent="0.25">
      <c r="C116" t="s">
        <v>551</v>
      </c>
      <c r="D116">
        <f>COUNTIF('DM_OLAH_SM1&amp;2_CLSTK2_NONSKS'!$P$2:$P$89,"4")</f>
        <v>35</v>
      </c>
      <c r="E116">
        <f>COUNTIFS('DM_OLAH_SM1&amp;2_CLSTK2_NONSKS'!$P$2:$P$89,"4",'DM_OLAH_SM1&amp;2_CLSTK2_NONSKS'!$R$2:$R$89,"LowRisk")</f>
        <v>14</v>
      </c>
      <c r="F116">
        <f>COUNTIFS('DM_OLAH_SM1&amp;2_CLSTK2_NONSKS'!$P$2:$P$89,"4",'DM_OLAH_SM1&amp;2_CLSTK2_NONSKS'!$R$2:$R$89,"MediumRisk")</f>
        <v>13</v>
      </c>
      <c r="G116">
        <f>COUNTIFS('DM_OLAH_SM1&amp;2_CLSTK2_NONSKS'!$P$2:$P$89,"4",'DM_OLAH_SM1&amp;2_CLSTK2_NONSKS'!$R$2:$R$89,"HighRisk")</f>
        <v>7</v>
      </c>
      <c r="H116">
        <f>COUNTIFS('DM_OLAH_SM1&amp;2_CLSTK2_NONSKS'!$P$2:$P$89,"4",'DM_OLAH_SM1&amp;2_CLSTK2_NONSKS'!$R$2:$R$89,"VeryHighRisk")</f>
        <v>1</v>
      </c>
      <c r="I116">
        <f>SUM(P116:S116)</f>
        <v>1.6704210255437124</v>
      </c>
      <c r="K116">
        <f>-(E116/$D116)*(LOG((E116/$D116),2))</f>
        <v>0.52877123795494485</v>
      </c>
      <c r="L116">
        <f t="shared" ref="L116:N122" si="43">-(F116/$D116)*(LOG((F116/$D116),2))</f>
        <v>0.53071322527001041</v>
      </c>
      <c r="M116">
        <f t="shared" si="43"/>
        <v>0.46438561897747244</v>
      </c>
      <c r="N116">
        <f>-(H116/$D116)*(LOG((H116/$D116),2))</f>
        <v>0.14655094334128474</v>
      </c>
      <c r="P116">
        <v>0.52877123795494485</v>
      </c>
      <c r="Q116">
        <v>0.53071322527001041</v>
      </c>
      <c r="R116">
        <v>0.46438561897747244</v>
      </c>
      <c r="S116">
        <v>0.14655094334128474</v>
      </c>
    </row>
    <row r="117" spans="2:19" x14ac:dyDescent="0.25">
      <c r="C117" t="s">
        <v>553</v>
      </c>
      <c r="D117">
        <f>COUNTIF('DM_OLAH_SM1&amp;2_CLSTK2_NONSKS'!$P$2:$P$89,"3.5")</f>
        <v>47</v>
      </c>
      <c r="E117">
        <f>COUNTIFS('DM_OLAH_SM1&amp;2_CLSTK2_NONSKS'!$P$2:$P$89,"3.5",'DM_OLAH_SM1&amp;2_CLSTK2_NONSKS'!$R$2:$R$89,"LowRisk")</f>
        <v>5</v>
      </c>
      <c r="F117">
        <f>COUNTIFS('DM_OLAH_SM1&amp;2_CLSTK2_NONSKS'!$P$2:$P$89,"3.5",'DM_OLAH_SM1&amp;2_CLSTK2_NONSKS'!$R$2:$R$89,"MediumRisk")</f>
        <v>27</v>
      </c>
      <c r="G117">
        <f>COUNTIFS('DM_OLAH_SM1&amp;2_CLSTK2_NONSKS'!$P$2:$P$89,"3.5",'DM_OLAH_SM1&amp;2_CLSTK2_NONSKS'!$R$2:$R$89,"HighRisk")</f>
        <v>10</v>
      </c>
      <c r="H117">
        <f>COUNTIFS('DM_OLAH_SM1&amp;2_CLSTK2_NONSKS'!$P$2:$P$89,"3.5",'DM_OLAH_SM1&amp;2_CLSTK2_NONSKS'!$R$2:$R$89,"VeryHighRisk")</f>
        <v>5</v>
      </c>
      <c r="I117">
        <f t="shared" ref="I117:I122" si="44">SUM(P117:S117)</f>
        <v>1.6222372675040013</v>
      </c>
      <c r="K117">
        <f t="shared" ref="K117:K122" si="45">-(E117/$D117)*(LOG((E117/$D117),2))</f>
        <v>0.34390008050960374</v>
      </c>
      <c r="L117">
        <f t="shared" si="43"/>
        <v>0.45940290291239483</v>
      </c>
      <c r="M117">
        <f t="shared" si="43"/>
        <v>0.47503420357239895</v>
      </c>
      <c r="N117">
        <f t="shared" si="43"/>
        <v>0.34390008050960374</v>
      </c>
      <c r="P117">
        <v>0.34390008050960374</v>
      </c>
      <c r="Q117">
        <v>0.45940290291239483</v>
      </c>
      <c r="R117">
        <v>0.47503420357239895</v>
      </c>
      <c r="S117">
        <v>0.34390008050960374</v>
      </c>
    </row>
    <row r="118" spans="2:19" x14ac:dyDescent="0.25">
      <c r="C118" t="s">
        <v>552</v>
      </c>
      <c r="D118">
        <f>COUNTIF('DM_OLAH_SM1&amp;2_CLSTK2_NONSKS'!$P$2:$P$89,"3")</f>
        <v>6</v>
      </c>
      <c r="E118">
        <f>COUNTIFS('DM_OLAH_SM1&amp;2_CLSTK2_NONSKS'!$P$2:$P$89,"3",'DM_OLAH_SM1&amp;2_CLSTK2_NONSKS'!$R$2:$R$89,"LowRisk")</f>
        <v>0</v>
      </c>
      <c r="F118">
        <f>COUNTIFS('DM_OLAH_SM1&amp;2_CLSTK2_NONSKS'!$P$2:$P$89,"3",'DM_OLAH_SM1&amp;2_CLSTK2_NONSKS'!$R$2:$R$89,"MediumRisk")</f>
        <v>3</v>
      </c>
      <c r="G118">
        <f>COUNTIFS('DM_OLAH_SM1&amp;2_CLSTK2_NONSKS'!$P$2:$P$89,"3",'DM_OLAH_SM1&amp;2_CLSTK2_NONSKS'!$R$2:$R$89,"HighRisk")</f>
        <v>1</v>
      </c>
      <c r="H118">
        <f>COUNTIFS('DM_OLAH_SM1&amp;2_CLSTK2_NONSKS'!$P$2:$P$89,"3",'DM_OLAH_SM1&amp;2_CLSTK2_NONSKS'!$R$2:$R$89,"VeryHighRisk")</f>
        <v>2</v>
      </c>
      <c r="I118">
        <f t="shared" si="44"/>
        <v>1.4591479170272446</v>
      </c>
      <c r="K118" t="e">
        <f t="shared" si="45"/>
        <v>#NUM!</v>
      </c>
      <c r="L118">
        <f t="shared" si="43"/>
        <v>0.5</v>
      </c>
      <c r="M118">
        <f>-(G118/$D118)*(LOG((G118/$D118),2))</f>
        <v>0.43082708345352599</v>
      </c>
      <c r="N118">
        <f>-(H118/$D118)*(LOG((H118/$D118),2))</f>
        <v>0.52832083357371873</v>
      </c>
      <c r="P118">
        <v>0</v>
      </c>
      <c r="Q118">
        <v>0.5</v>
      </c>
      <c r="R118">
        <v>0.43082708345352599</v>
      </c>
      <c r="S118">
        <v>0.52832083357371873</v>
      </c>
    </row>
    <row r="119" spans="2:19" x14ac:dyDescent="0.25">
      <c r="C119" t="s">
        <v>558</v>
      </c>
      <c r="D119">
        <f>COUNTIF('DM_OLAH_SM1&amp;2_CLSTK2_NONSKS'!$P$2:$P$89,"2.5")</f>
        <v>0</v>
      </c>
      <c r="E119">
        <f>COUNTIFS('DM_OLAH_SM1&amp;2_CLSTK2_NONSKS'!$P$2:$P$89,"2.5",'DM_OLAH_SM1&amp;2_CLSTK2_NONSKS'!$R$2:$R$89,"LowRisk")</f>
        <v>0</v>
      </c>
      <c r="F119">
        <f>COUNTIFS('DM_OLAH_SM1&amp;2_CLSTK2_NONSKS'!$P$2:$P$89,"2.5",'DM_OLAH_SM1&amp;2_CLSTK2_NONSKS'!$R$2:$R$89,"MediumRisk")</f>
        <v>0</v>
      </c>
      <c r="G119">
        <f>COUNTIFS('DM_OLAH_SM1&amp;2_CLSTK2_NONSKS'!$P$2:$P$89,"2.5",'DM_OLAH_SM1&amp;2_CLSTK2_NONSKS'!$R$2:$R$89,"HighRisk")</f>
        <v>0</v>
      </c>
      <c r="H119">
        <f>COUNTIFS('DM_OLAH_SM1&amp;2_CLSTK2_NONSKS'!$P$2:$P$89,"2.5",'DM_OLAH_SM1&amp;2_CLSTK2_NONSKS'!$R$2:$R$89,"VeryHighRisk")</f>
        <v>0</v>
      </c>
      <c r="I119">
        <f t="shared" si="44"/>
        <v>0</v>
      </c>
      <c r="K119" t="e">
        <f t="shared" si="45"/>
        <v>#DIV/0!</v>
      </c>
      <c r="L119" t="e">
        <f t="shared" si="43"/>
        <v>#DIV/0!</v>
      </c>
      <c r="M119" t="e">
        <f t="shared" si="43"/>
        <v>#DIV/0!</v>
      </c>
      <c r="N119" t="e">
        <f t="shared" si="43"/>
        <v>#DIV/0!</v>
      </c>
      <c r="P119">
        <v>0</v>
      </c>
      <c r="Q119">
        <v>0</v>
      </c>
      <c r="R119">
        <v>0</v>
      </c>
      <c r="S119">
        <v>0</v>
      </c>
    </row>
    <row r="120" spans="2:19" x14ac:dyDescent="0.25">
      <c r="C120" t="s">
        <v>555</v>
      </c>
      <c r="D120">
        <f>COUNTIF('DM_OLAH_SM1&amp;2_CLSTK2_NONSKS'!$P$2:$P$89,"2")</f>
        <v>0</v>
      </c>
      <c r="E120">
        <f>COUNTIFS('DM_OLAH_SM1&amp;2_CLSTK2_NONSKS'!$P$2:$P$89,"2",'DM_OLAH_SM1&amp;2_CLSTK2_NONSKS'!$R$2:$R$89,"LowRisk")</f>
        <v>0</v>
      </c>
      <c r="F120">
        <f>COUNTIFS('DM_OLAH_SM1&amp;2_CLSTK2_NONSKS'!$P$2:$P$89,"2",'DM_OLAH_SM1&amp;2_CLSTK2_NONSKS'!$R$2:$R$89,"MediumRisk")</f>
        <v>0</v>
      </c>
      <c r="G120">
        <f>COUNTIFS('DM_OLAH_SM1&amp;2_CLSTK2_NONSKS'!$P$2:$P$89,"2",'DM_OLAH_SM1&amp;2_CLSTK2_NONSKS'!$R$2:$R$89,"HighRisk")</f>
        <v>0</v>
      </c>
      <c r="H120">
        <f>COUNTIFS('DM_OLAH_SM1&amp;2_CLSTK2_NONSKS'!$P$2:$P$89,"2",'DM_OLAH_SM1&amp;2_CLSTK2_NONSKS'!$R$2:$R$89,"VeryHighRisk")</f>
        <v>0</v>
      </c>
      <c r="I120">
        <f t="shared" si="44"/>
        <v>0</v>
      </c>
      <c r="K120" t="e">
        <f t="shared" si="45"/>
        <v>#DIV/0!</v>
      </c>
      <c r="L120" t="e">
        <f t="shared" si="43"/>
        <v>#DIV/0!</v>
      </c>
      <c r="M120" t="e">
        <f t="shared" si="43"/>
        <v>#DIV/0!</v>
      </c>
      <c r="N120" t="e">
        <f t="shared" si="43"/>
        <v>#DIV/0!</v>
      </c>
      <c r="P120">
        <v>0</v>
      </c>
      <c r="Q120">
        <v>0</v>
      </c>
      <c r="R120">
        <v>0</v>
      </c>
      <c r="S120">
        <v>0</v>
      </c>
    </row>
    <row r="121" spans="2:19" x14ac:dyDescent="0.25">
      <c r="C121" t="s">
        <v>557</v>
      </c>
      <c r="D121">
        <f>COUNTIF('DM_OLAH_SM1&amp;2_CLSTK2_NONSKS'!$P$2:$P$89,"1")</f>
        <v>0</v>
      </c>
      <c r="E121">
        <f>COUNTIFS('DM_OLAH_SM1&amp;2_CLSTK2_NONSKS'!$P$2:$P$89,"1",'DM_OLAH_SM1&amp;2_CLSTK2_NONSKS'!$R$2:$R$89,"LowRisk")</f>
        <v>0</v>
      </c>
      <c r="F121">
        <f>COUNTIFS('DM_OLAH_SM1&amp;2_CLSTK2_NONSKS'!$P$2:$P$89,"1",'DM_OLAH_SM1&amp;2_CLSTK2_NONSKS'!$R$2:$R$89,"MediumRisk")</f>
        <v>0</v>
      </c>
      <c r="G121">
        <f>COUNTIFS('DM_OLAH_SM1&amp;2_CLSTK2_NONSKS'!$P$2:$P$89,"1",'DM_OLAH_SM1&amp;2_CLSTK2_NONSKS'!$R$2:$R$89,"HighRisk")</f>
        <v>0</v>
      </c>
      <c r="H121">
        <f>COUNTIFS('DM_OLAH_SM1&amp;2_CLSTK2_NONSKS'!$P$2:$P$89,"1",'DM_OLAH_SM1&amp;2_CLSTK2_NONSKS'!$R$2:$R$89,"VeryHighRisk")</f>
        <v>0</v>
      </c>
      <c r="I121">
        <f t="shared" si="44"/>
        <v>0</v>
      </c>
      <c r="K121" t="e">
        <f t="shared" si="45"/>
        <v>#DIV/0!</v>
      </c>
      <c r="L121" t="e">
        <f t="shared" si="43"/>
        <v>#DIV/0!</v>
      </c>
      <c r="M121" t="e">
        <f t="shared" si="43"/>
        <v>#DIV/0!</v>
      </c>
      <c r="N121" t="e">
        <f t="shared" si="43"/>
        <v>#DIV/0!</v>
      </c>
      <c r="P121">
        <v>0</v>
      </c>
      <c r="Q121">
        <v>0</v>
      </c>
      <c r="R121">
        <v>0</v>
      </c>
      <c r="S121">
        <v>0</v>
      </c>
    </row>
    <row r="122" spans="2:19" x14ac:dyDescent="0.25">
      <c r="C122" t="s">
        <v>567</v>
      </c>
      <c r="D122">
        <f>COUNTIF('DM_OLAH_SM1&amp;2_CLSTK2_NONSKS'!$P$2:$P$89,"0")</f>
        <v>0</v>
      </c>
      <c r="E122">
        <f>COUNTIFS('DM_OLAH_SM1&amp;2_CLSTK2_NONSKS'!$P$2:$P$89,"0",'DM_OLAH_SM1&amp;2_CLSTK2_NONSKS'!$R$2:$R$89,"LowRisk")</f>
        <v>0</v>
      </c>
      <c r="F122">
        <f>COUNTIFS('DM_OLAH_SM1&amp;2_CLSTK2_NONSKS'!$P$2:$P$89,"0",'DM_OLAH_SM1&amp;2_CLSTK2_NONSKS'!$R$2:$R$89,"MediumRisk")</f>
        <v>0</v>
      </c>
      <c r="G122">
        <f>COUNTIFS('DM_OLAH_SM1&amp;2_CLSTK2_NONSKS'!$P$2:$P$89,"0",'DM_OLAH_SM1&amp;2_CLSTK2_NONSKS'!$R$2:$R$89,"HighRisk")</f>
        <v>0</v>
      </c>
      <c r="H122">
        <f>COUNTIFS('DM_OLAH_SM1&amp;2_CLSTK2_NONSKS'!$P$2:$P$89,"0",'DM_OLAH_SM1&amp;2_CLSTK2_NONSKS'!$R$2:$R$89,"VeryHighRisk")</f>
        <v>0</v>
      </c>
      <c r="I122">
        <f t="shared" si="44"/>
        <v>0</v>
      </c>
      <c r="K122" t="e">
        <f t="shared" si="45"/>
        <v>#DIV/0!</v>
      </c>
      <c r="L122" t="e">
        <f t="shared" si="43"/>
        <v>#DIV/0!</v>
      </c>
      <c r="M122" t="e">
        <f t="shared" si="43"/>
        <v>#DIV/0!</v>
      </c>
      <c r="N122" t="e">
        <f t="shared" si="43"/>
        <v>#DIV/0!</v>
      </c>
      <c r="P122">
        <v>0</v>
      </c>
      <c r="Q122">
        <v>0</v>
      </c>
      <c r="R122">
        <v>0</v>
      </c>
      <c r="S122">
        <v>0</v>
      </c>
    </row>
    <row r="123" spans="2:19" x14ac:dyDescent="0.25">
      <c r="B123" t="s">
        <v>570</v>
      </c>
      <c r="J123">
        <f>($I$2-(((D124/$D$2)*I124)+((D125/$D$2)*I125)+((D126/$D$2)*I126)+((D127/$D$2)*I127)+((D128/$D$2)*I128)+((D129/$D$2)*I129)+((D130/$D$2)*I130)))</f>
        <v>0.42893659969862163</v>
      </c>
    </row>
    <row r="124" spans="2:19" x14ac:dyDescent="0.25">
      <c r="C124" t="s">
        <v>551</v>
      </c>
      <c r="D124">
        <f>COUNTIF('DM_OLAH_SM1&amp;2_CLSTK2_NONSKS'!$Q$2:$Q$89,"4")</f>
        <v>27</v>
      </c>
      <c r="E124">
        <f>COUNTIFS('DM_OLAH_SM1&amp;2_CLSTK2_NONSKS'!$Q$2:$Q$89,"4",'DM_OLAH_SM1&amp;2_CLSTK2_NONSKS'!$R$2:$R$89,"LowRisk")</f>
        <v>13</v>
      </c>
      <c r="F124">
        <f>COUNTIFS('DM_OLAH_SM1&amp;2_CLSTK2_NONSKS'!$Q$2:$Q$89,"4",'DM_OLAH_SM1&amp;2_CLSTK2_NONSKS'!$R$2:$R$89,"MediumRisk")</f>
        <v>10</v>
      </c>
      <c r="G124">
        <f>COUNTIFS('DM_OLAH_SM1&amp;2_CLSTK2_NONSKS'!$Q$2:$Q$89,"4",'DM_OLAH_SM1&amp;2_CLSTK2_NONSKS'!$R$2:$R$89,"HighRisk")</f>
        <v>3</v>
      </c>
      <c r="H124">
        <f>COUNTIFS('DM_OLAH_SM1&amp;2_CLSTK2_NONSKS'!$Q$2:$Q$89,"4",'DM_OLAH_SM1&amp;2_CLSTK2_NONSKS'!$R$2:$R$89,"VeryHighRisk")</f>
        <v>1</v>
      </c>
      <c r="I124">
        <f t="shared" ref="I124:I130" si="46">SUM(P124:S124)</f>
        <v>1.5667436211682355</v>
      </c>
      <c r="K124">
        <f>-(E124/$D124)*(LOG((E124/$D124),2))</f>
        <v>0.50769708119595902</v>
      </c>
      <c r="L124">
        <f t="shared" ref="L124:N130" si="47">-(F124/$D124)*(LOG((F124/$D124),2))</f>
        <v>0.53072570639855787</v>
      </c>
      <c r="M124">
        <f t="shared" si="47"/>
        <v>0.3522138890491458</v>
      </c>
      <c r="N124">
        <f t="shared" si="47"/>
        <v>0.17610694452457293</v>
      </c>
      <c r="P124">
        <v>0.50769708119595902</v>
      </c>
      <c r="Q124">
        <v>0.53072570639855787</v>
      </c>
      <c r="R124">
        <v>0.3522138890491458</v>
      </c>
      <c r="S124">
        <v>0.17610694452457293</v>
      </c>
    </row>
    <row r="125" spans="2:19" x14ac:dyDescent="0.25">
      <c r="C125" t="s">
        <v>553</v>
      </c>
      <c r="D125">
        <f>COUNTIF('DM_OLAH_SM1&amp;2_CLSTK2_NONSKS'!$Q$2:$Q$89,"3.5")</f>
        <v>26</v>
      </c>
      <c r="E125">
        <f>COUNTIFS('DM_OLAH_SM1&amp;2_CLSTK2_NONSKS'!$Q$2:$Q$89,"3.5",'DM_OLAH_SM1&amp;2_CLSTK2_NONSKS'!$R$2:$R$89,"LowRisk")</f>
        <v>5</v>
      </c>
      <c r="F125">
        <f>COUNTIFS('DM_OLAH_SM1&amp;2_CLSTK2_NONSKS'!$Q$2:$Q$89,"3.5",'DM_OLAH_SM1&amp;2_CLSTK2_NONSKS'!$R$2:$R$89,"MediumRisk")</f>
        <v>20</v>
      </c>
      <c r="G125">
        <f>COUNTIFS('DM_OLAH_SM1&amp;2_CLSTK2_NONSKS'!$Q$2:$Q$89,"3.5",'DM_OLAH_SM1&amp;2_CLSTK2_NONSKS'!$R$2:$R$89,"HighRisk")</f>
        <v>1</v>
      </c>
      <c r="H125">
        <f>COUNTIFS('DM_OLAH_SM1&amp;2_CLSTK2_NONSKS'!$Q$2:$Q$89,"3.5",'DM_OLAH_SM1&amp;2_CLSTK2_NONSKS'!$R$2:$R$89,"VeryHighRisk")</f>
        <v>0</v>
      </c>
      <c r="I125">
        <f t="shared" si="46"/>
        <v>0.92935501151862843</v>
      </c>
      <c r="K125">
        <f t="shared" ref="K125:K130" si="48">-(E125/$D125)*(LOG((E125/$D125),2))</f>
        <v>0.45740608139494809</v>
      </c>
      <c r="L125">
        <f t="shared" si="47"/>
        <v>0.29116278711825372</v>
      </c>
      <c r="M125">
        <f t="shared" si="47"/>
        <v>0.18078614300542664</v>
      </c>
      <c r="N125" t="e">
        <f t="shared" si="47"/>
        <v>#NUM!</v>
      </c>
      <c r="P125">
        <v>0.45740608139494809</v>
      </c>
      <c r="Q125">
        <v>0.29116278711825372</v>
      </c>
      <c r="R125">
        <v>0.18078614300542664</v>
      </c>
      <c r="S125">
        <v>0</v>
      </c>
    </row>
    <row r="126" spans="2:19" x14ac:dyDescent="0.25">
      <c r="C126" t="s">
        <v>552</v>
      </c>
      <c r="D126">
        <f>COUNTIF('DM_OLAH_SM1&amp;2_CLSTK2_NONSKS'!$Q$2:$Q$89,"3")</f>
        <v>17</v>
      </c>
      <c r="E126">
        <f>COUNTIFS('DM_OLAH_SM1&amp;2_CLSTK2_NONSKS'!$Q$2:$Q$89,"3",'DM_OLAH_SM1&amp;2_CLSTK2_NONSKS'!$R$2:$R$89,"LowRisk")</f>
        <v>1</v>
      </c>
      <c r="F126">
        <f>COUNTIFS('DM_OLAH_SM1&amp;2_CLSTK2_NONSKS'!$Q$2:$Q$89,"3",'DM_OLAH_SM1&amp;2_CLSTK2_NONSKS'!$R$2:$R$89,"MediumRisk")</f>
        <v>8</v>
      </c>
      <c r="G126">
        <f>COUNTIFS('DM_OLAH_SM1&amp;2_CLSTK2_NONSKS'!$Q$2:$Q$89,"3",'DM_OLAH_SM1&amp;2_CLSTK2_NONSKS'!$R$2:$R$89,"HighRisk")</f>
        <v>7</v>
      </c>
      <c r="H126">
        <f>COUNTIFS('DM_OLAH_SM1&amp;2_CLSTK2_NONSKS'!$Q$2:$Q$89,"3",'DM_OLAH_SM1&amp;2_CLSTK2_NONSKS'!$R$2:$R$89,"VeryHighRisk")</f>
        <v>1</v>
      </c>
      <c r="I126">
        <f t="shared" si="46"/>
        <v>1.5197284615795614</v>
      </c>
      <c r="K126">
        <f t="shared" si="48"/>
        <v>0.2404389906617847</v>
      </c>
      <c r="L126">
        <f t="shared" si="47"/>
        <v>0.51174721941192447</v>
      </c>
      <c r="M126">
        <f>-(G126/$D126)*(LOG((G126/$D126),2))</f>
        <v>0.52710326084406744</v>
      </c>
      <c r="N126">
        <f>-(H126/$D126)*(LOG((H126/$D126),2))</f>
        <v>0.2404389906617847</v>
      </c>
      <c r="P126">
        <v>0.2404389906617847</v>
      </c>
      <c r="Q126">
        <v>0.51174721941192447</v>
      </c>
      <c r="R126">
        <v>0.52710326084406744</v>
      </c>
      <c r="S126">
        <v>0.2404389906617847</v>
      </c>
    </row>
    <row r="127" spans="2:19" x14ac:dyDescent="0.25">
      <c r="C127" t="s">
        <v>558</v>
      </c>
      <c r="D127">
        <f>COUNTIF('DM_OLAH_SM1&amp;2_CLSTK2_NONSKS'!$Q$2:$Q$89,"2.5")</f>
        <v>9</v>
      </c>
      <c r="E127">
        <f>COUNTIFS('DM_OLAH_SM1&amp;2_CLSTK2_NONSKS'!$Q$2:$Q$89,"2.5",'DM_OLAH_SM1&amp;2_CLSTK2_NONSKS'!$R$2:$R$89,"LowRisk")</f>
        <v>0</v>
      </c>
      <c r="F127">
        <f>COUNTIFS('DM_OLAH_SM1&amp;2_CLSTK2_NONSKS'!$Q$2:$Q$89,"2.5",'DM_OLAH_SM1&amp;2_CLSTK2_NONSKS'!$R$2:$R$89,"MediumRisk")</f>
        <v>4</v>
      </c>
      <c r="G127">
        <f>COUNTIFS('DM_OLAH_SM1&amp;2_CLSTK2_NONSKS'!$Q$2:$Q$89,"2.5",'DM_OLAH_SM1&amp;2_CLSTK2_NONSKS'!$R$2:$R$89,"HighRisk")</f>
        <v>3</v>
      </c>
      <c r="H127">
        <f>COUNTIFS('DM_OLAH_SM1&amp;2_CLSTK2_NONSKS'!$Q$2:$Q$89,"2.5",'DM_OLAH_SM1&amp;2_CLSTK2_NONSKS'!$R$2:$R$89,"VeryHighRisk")</f>
        <v>2</v>
      </c>
      <c r="I127">
        <f t="shared" si="46"/>
        <v>1.5304930567574824</v>
      </c>
      <c r="K127" t="e">
        <f>-(E127/$D127)*(LOG((E127/$D127),2))</f>
        <v>#NUM!</v>
      </c>
      <c r="L127">
        <f t="shared" si="47"/>
        <v>0.51996666730769436</v>
      </c>
      <c r="M127">
        <f t="shared" si="47"/>
        <v>0.52832083357371873</v>
      </c>
      <c r="N127">
        <f t="shared" si="47"/>
        <v>0.48220555587606945</v>
      </c>
      <c r="P127">
        <v>0</v>
      </c>
      <c r="Q127">
        <v>0.51996666730769436</v>
      </c>
      <c r="R127">
        <v>0.52832083357371873</v>
      </c>
      <c r="S127">
        <v>0.48220555587606945</v>
      </c>
    </row>
    <row r="128" spans="2:19" x14ac:dyDescent="0.25">
      <c r="C128" t="s">
        <v>555</v>
      </c>
      <c r="D128">
        <f>COUNTIF('DM_OLAH_SM1&amp;2_CLSTK2_NONSKS'!$Q$2:$Q$89,"2")</f>
        <v>6</v>
      </c>
      <c r="E128">
        <f>COUNTIFS('DM_OLAH_SM1&amp;2_CLSTK2_NONSKS'!$Q$2:$Q$89,"2",'DM_OLAH_SM1&amp;2_CLSTK2_NONSKS'!$R$2:$R$89,"LowRisk")</f>
        <v>0</v>
      </c>
      <c r="F128">
        <f>COUNTIFS('DM_OLAH_SM1&amp;2_CLSTK2_NONSKS'!$Q$2:$Q$89,"2",'DM_OLAH_SM1&amp;2_CLSTK2_NONSKS'!$R$2:$R$89,"MediumRisk")</f>
        <v>1</v>
      </c>
      <c r="G128">
        <f>COUNTIFS('DM_OLAH_SM1&amp;2_CLSTK2_NONSKS'!$Q$2:$Q$89,"2",'DM_OLAH_SM1&amp;2_CLSTK2_NONSKS'!$R$2:$R$89,"HighRisk")</f>
        <v>3</v>
      </c>
      <c r="H128">
        <f>COUNTIFS('DM_OLAH_SM1&amp;2_CLSTK2_NONSKS'!$Q$2:$Q$89,"2",'DM_OLAH_SM1&amp;2_CLSTK2_NONSKS'!$R$2:$R$89,"VeryHighRisk")</f>
        <v>2</v>
      </c>
      <c r="I128">
        <f t="shared" si="46"/>
        <v>1.4591479170272446</v>
      </c>
      <c r="K128" t="e">
        <f t="shared" si="48"/>
        <v>#NUM!</v>
      </c>
      <c r="L128">
        <f t="shared" si="47"/>
        <v>0.43082708345352599</v>
      </c>
      <c r="M128">
        <f t="shared" si="47"/>
        <v>0.5</v>
      </c>
      <c r="N128">
        <f t="shared" si="47"/>
        <v>0.52832083357371873</v>
      </c>
      <c r="P128">
        <v>0</v>
      </c>
      <c r="Q128">
        <v>0.43082708345352599</v>
      </c>
      <c r="R128">
        <v>0.5</v>
      </c>
      <c r="S128">
        <v>0.52832083357371873</v>
      </c>
    </row>
    <row r="129" spans="3:19" x14ac:dyDescent="0.25">
      <c r="C129" t="s">
        <v>557</v>
      </c>
      <c r="D129">
        <f>COUNTIF('DM_OLAH_SM1&amp;2_CLSTK2_NONSKS'!$Q$2:$Q$89,"1")</f>
        <v>3</v>
      </c>
      <c r="E129">
        <f>COUNTIFS('DM_OLAH_SM1&amp;2_CLSTK2_NONSKS'!$Q$2:$Q$89,"1",'DM_OLAH_SM1&amp;2_CLSTK2_NONSKS'!$R$2:$R$89,"LowRisk")</f>
        <v>0</v>
      </c>
      <c r="F129">
        <f>COUNTIFS('DM_OLAH_SM1&amp;2_CLSTK2_NONSKS'!$Q$2:$Q$89,"1",'DM_OLAH_SM1&amp;2_CLSTK2_NONSKS'!$R$2:$R$89,"MediumRisk")</f>
        <v>0</v>
      </c>
      <c r="G129">
        <f>COUNTIFS('DM_OLAH_SM1&amp;2_CLSTK2_NONSKS'!$Q$2:$Q$89,"1",'DM_OLAH_SM1&amp;2_CLSTK2_NONSKS'!$R$2:$R$89,"HighRisk")</f>
        <v>1</v>
      </c>
      <c r="H129">
        <f>COUNTIFS('DM_OLAH_SM1&amp;2_CLSTK2_NONSKS'!$Q$2:$Q$89,"1",'DM_OLAH_SM1&amp;2_CLSTK2_NONSKS'!$R$2:$R$89,"VeryHighRisk")</f>
        <v>2</v>
      </c>
      <c r="I129">
        <f t="shared" si="46"/>
        <v>0.91829583405448956</v>
      </c>
      <c r="K129" t="e">
        <f>-(E129/$D129)*(LOG((E129/$D129),2))</f>
        <v>#NUM!</v>
      </c>
      <c r="L129" t="e">
        <f>-(F129/$D129)*(LOG((F129/$D129),2))</f>
        <v>#NUM!</v>
      </c>
      <c r="M129">
        <f t="shared" si="47"/>
        <v>0.52832083357371873</v>
      </c>
      <c r="N129">
        <f t="shared" si="47"/>
        <v>0.38997500048077083</v>
      </c>
      <c r="P129">
        <v>0</v>
      </c>
      <c r="Q129">
        <v>0</v>
      </c>
      <c r="R129">
        <v>0.52832083357371873</v>
      </c>
      <c r="S129">
        <v>0.38997500048077083</v>
      </c>
    </row>
    <row r="130" spans="3:19" x14ac:dyDescent="0.25">
      <c r="D130">
        <f>COUNTIF('DM_OLAH_SM1&amp;2_CLSTK2_NONSKS'!$Q$2:$Q$89,"0")</f>
        <v>0</v>
      </c>
      <c r="E130">
        <f>COUNTIFS('DM_OLAH_SM1&amp;2_CLSTK2_NONSKS'!$Q$2:$Q$89,"0",'DM_OLAH_SM1&amp;2_CLSTK2_NONSKS'!$R$2:$R$89,"LowRisk")</f>
        <v>0</v>
      </c>
      <c r="F130">
        <f>COUNTIFS('DM_OLAH_SM1&amp;2_CLSTK2_NONSKS'!$Q$2:$Q$89,"0",'DM_OLAH_SM1&amp;2_CLSTK2_NONSKS'!$R$2:$R$89,"MediumRisk")</f>
        <v>0</v>
      </c>
      <c r="G130">
        <f>COUNTIFS('DM_OLAH_SM1&amp;2_CLSTK2_NONSKS'!$Q$2:$Q$89,"0",'DM_OLAH_SM1&amp;2_CLSTK2_NONSKS'!$R$2:$R$89,"HighRisk")</f>
        <v>0</v>
      </c>
      <c r="H130">
        <f>COUNTIFS('DM_OLAH_SM1&amp;2_CLSTK2_NONSKS'!$Q$2:$Q$89,"0",'DM_OLAH_SM1&amp;2_CLSTK2_NONSKS'!$R$2:$R$89,"VeryHighRisk")</f>
        <v>0</v>
      </c>
      <c r="I130">
        <f t="shared" si="46"/>
        <v>0</v>
      </c>
      <c r="K130" t="e">
        <f t="shared" si="48"/>
        <v>#DIV/0!</v>
      </c>
      <c r="L130" t="e">
        <f t="shared" si="47"/>
        <v>#DIV/0!</v>
      </c>
      <c r="M130" t="e">
        <f t="shared" si="47"/>
        <v>#DIV/0!</v>
      </c>
      <c r="N130" t="e">
        <f t="shared" si="47"/>
        <v>#DIV/0!</v>
      </c>
      <c r="P130">
        <v>0</v>
      </c>
      <c r="Q130">
        <v>0</v>
      </c>
      <c r="R130">
        <v>0</v>
      </c>
      <c r="S130">
        <v>0</v>
      </c>
    </row>
    <row r="132" spans="3:19" x14ac:dyDescent="0.25">
      <c r="J132">
        <f>MAX(J2:J130)</f>
        <v>0.62190629244413964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6"/>
  <sheetViews>
    <sheetView topLeftCell="A10" workbookViewId="0">
      <selection activeCell="D12" sqref="D12"/>
    </sheetView>
  </sheetViews>
  <sheetFormatPr defaultRowHeight="15" x14ac:dyDescent="0.25"/>
  <sheetData>
    <row r="1" spans="1:20" x14ac:dyDescent="0.25">
      <c r="A1" t="s">
        <v>692</v>
      </c>
      <c r="D1" t="s">
        <v>693</v>
      </c>
      <c r="E1" t="s">
        <v>694</v>
      </c>
      <c r="F1" t="s">
        <v>695</v>
      </c>
      <c r="G1" t="s">
        <v>696</v>
      </c>
      <c r="H1" t="s">
        <v>697</v>
      </c>
      <c r="I1" t="s">
        <v>698</v>
      </c>
      <c r="J1" t="s">
        <v>702</v>
      </c>
      <c r="N1" t="s">
        <v>693</v>
      </c>
      <c r="O1" t="s">
        <v>694</v>
      </c>
      <c r="P1" t="s">
        <v>695</v>
      </c>
      <c r="Q1" t="s">
        <v>696</v>
      </c>
      <c r="R1" t="s">
        <v>697</v>
      </c>
      <c r="S1" t="s">
        <v>698</v>
      </c>
      <c r="T1" t="s">
        <v>702</v>
      </c>
    </row>
    <row r="2" spans="1:20" x14ac:dyDescent="0.25">
      <c r="A2">
        <v>1</v>
      </c>
      <c r="B2" t="s">
        <v>699</v>
      </c>
      <c r="D2">
        <v>15</v>
      </c>
      <c r="E2">
        <v>2</v>
      </c>
      <c r="F2">
        <v>7</v>
      </c>
      <c r="G2">
        <v>5</v>
      </c>
      <c r="H2">
        <v>1</v>
      </c>
      <c r="I2">
        <f>SUM(-(E2/D2)*(LOG((E2/D2),2)),-(F2/D2)*(LOG((F2/D2),2)),-(G2/D2)*(LOG((G2/D2),2)),-(H2/D2)*(LOG((H2/D2),2)))</f>
        <v>1.6894822670191825</v>
      </c>
    </row>
    <row r="3" spans="1:20" x14ac:dyDescent="0.25">
      <c r="B3" t="s">
        <v>550</v>
      </c>
      <c r="J3">
        <f>(I2-((D4/D2)*I4))</f>
        <v>0</v>
      </c>
      <c r="L3" t="s">
        <v>569</v>
      </c>
    </row>
    <row r="4" spans="1:20" x14ac:dyDescent="0.25">
      <c r="B4" t="s">
        <v>700</v>
      </c>
      <c r="C4" t="s">
        <v>551</v>
      </c>
      <c r="D4">
        <v>15</v>
      </c>
      <c r="E4">
        <v>2</v>
      </c>
      <c r="F4">
        <v>7</v>
      </c>
      <c r="G4">
        <v>5</v>
      </c>
      <c r="H4">
        <v>1</v>
      </c>
      <c r="I4">
        <f>SUM(-(E4/D4)*(LOG((E4/D4),2)),-(F4/D4)*(LOG((F4/D4),2)),-(G4/D4)*(LOG((G4/D4),2)),-(H4/D4)*(LOG((H4/D4),2)))</f>
        <v>1.6894822670191825</v>
      </c>
      <c r="M4" t="s">
        <v>551</v>
      </c>
    </row>
    <row r="5" spans="1:20" x14ac:dyDescent="0.25">
      <c r="C5" t="s">
        <v>553</v>
      </c>
      <c r="D5" t="s">
        <v>701</v>
      </c>
      <c r="M5" t="s">
        <v>553</v>
      </c>
    </row>
    <row r="6" spans="1:20" x14ac:dyDescent="0.25">
      <c r="C6" t="s">
        <v>552</v>
      </c>
      <c r="D6" t="s">
        <v>701</v>
      </c>
      <c r="M6" t="s">
        <v>552</v>
      </c>
    </row>
    <row r="7" spans="1:20" x14ac:dyDescent="0.25">
      <c r="C7" t="s">
        <v>558</v>
      </c>
      <c r="D7" t="s">
        <v>701</v>
      </c>
      <c r="M7" t="s">
        <v>558</v>
      </c>
    </row>
    <row r="8" spans="1:20" x14ac:dyDescent="0.25">
      <c r="C8" t="s">
        <v>555</v>
      </c>
      <c r="D8" t="s">
        <v>701</v>
      </c>
      <c r="M8" t="s">
        <v>555</v>
      </c>
    </row>
    <row r="9" spans="1:20" x14ac:dyDescent="0.25">
      <c r="C9" t="s">
        <v>557</v>
      </c>
      <c r="D9" t="s">
        <v>701</v>
      </c>
      <c r="M9" t="s">
        <v>557</v>
      </c>
    </row>
    <row r="10" spans="1:20" x14ac:dyDescent="0.25">
      <c r="C10" t="s">
        <v>567</v>
      </c>
      <c r="D10" t="s">
        <v>701</v>
      </c>
      <c r="M10" t="s">
        <v>567</v>
      </c>
    </row>
    <row r="11" spans="1:20" x14ac:dyDescent="0.25">
      <c r="B11" t="s">
        <v>566</v>
      </c>
      <c r="L11" t="s">
        <v>573</v>
      </c>
    </row>
    <row r="12" spans="1:20" x14ac:dyDescent="0.25">
      <c r="C12" t="s">
        <v>551</v>
      </c>
      <c r="D12">
        <v>1</v>
      </c>
      <c r="E12">
        <v>1</v>
      </c>
      <c r="I12" t="s">
        <v>701</v>
      </c>
      <c r="M12" t="s">
        <v>551</v>
      </c>
    </row>
    <row r="13" spans="1:20" x14ac:dyDescent="0.25">
      <c r="C13" t="s">
        <v>553</v>
      </c>
      <c r="D13">
        <v>3</v>
      </c>
      <c r="E13">
        <v>1</v>
      </c>
      <c r="F13">
        <v>1</v>
      </c>
      <c r="H13">
        <v>1</v>
      </c>
      <c r="I13" t="s">
        <v>701</v>
      </c>
      <c r="M13" t="s">
        <v>553</v>
      </c>
    </row>
    <row r="14" spans="1:20" x14ac:dyDescent="0.25">
      <c r="C14" t="s">
        <v>552</v>
      </c>
      <c r="D14">
        <v>4</v>
      </c>
      <c r="F14">
        <v>3</v>
      </c>
      <c r="G14">
        <v>1</v>
      </c>
      <c r="I14" t="s">
        <v>701</v>
      </c>
      <c r="M14" t="s">
        <v>552</v>
      </c>
    </row>
    <row r="15" spans="1:20" x14ac:dyDescent="0.25">
      <c r="C15" t="s">
        <v>558</v>
      </c>
      <c r="D15">
        <v>5</v>
      </c>
      <c r="F15">
        <v>3</v>
      </c>
      <c r="G15">
        <v>2</v>
      </c>
      <c r="I15" t="s">
        <v>701</v>
      </c>
      <c r="M15" t="s">
        <v>558</v>
      </c>
    </row>
    <row r="16" spans="1:20" x14ac:dyDescent="0.25">
      <c r="C16" t="s">
        <v>555</v>
      </c>
      <c r="D16">
        <v>0</v>
      </c>
      <c r="I16" t="s">
        <v>701</v>
      </c>
      <c r="M16" t="s">
        <v>555</v>
      </c>
    </row>
    <row r="17" spans="2:17" x14ac:dyDescent="0.25">
      <c r="C17" t="s">
        <v>557</v>
      </c>
      <c r="D17">
        <v>2</v>
      </c>
      <c r="G17">
        <v>2</v>
      </c>
      <c r="I17" t="s">
        <v>701</v>
      </c>
      <c r="M17" t="s">
        <v>557</v>
      </c>
    </row>
    <row r="18" spans="2:17" x14ac:dyDescent="0.25">
      <c r="C18" t="s">
        <v>567</v>
      </c>
      <c r="D18">
        <v>0</v>
      </c>
      <c r="I18" t="s">
        <v>701</v>
      </c>
      <c r="M18" t="s">
        <v>567</v>
      </c>
    </row>
    <row r="19" spans="2:17" x14ac:dyDescent="0.25">
      <c r="B19" t="s">
        <v>565</v>
      </c>
      <c r="J19" t="e">
        <f>(I18-((D20/D18)*I20))</f>
        <v>#VALUE!</v>
      </c>
      <c r="L19" t="s">
        <v>576</v>
      </c>
    </row>
    <row r="20" spans="2:17" x14ac:dyDescent="0.25">
      <c r="C20" t="s">
        <v>551</v>
      </c>
      <c r="D20">
        <v>5</v>
      </c>
      <c r="E20">
        <v>1</v>
      </c>
      <c r="F20">
        <v>2</v>
      </c>
      <c r="G20">
        <v>1</v>
      </c>
      <c r="H20">
        <v>1</v>
      </c>
      <c r="I20">
        <f>SUM(-(E20/D20)*(LOG((E20/D20),2)),-(F20/D20)*(LOG((F20/D20),2)),-(G20/D20)*(LOG((G20/D20),2)),-(H20/D20)*(LOG((H20/D20),2)))</f>
        <v>1.9219280948873623</v>
      </c>
      <c r="M20" t="s">
        <v>551</v>
      </c>
    </row>
    <row r="21" spans="2:17" x14ac:dyDescent="0.25">
      <c r="C21" t="s">
        <v>553</v>
      </c>
      <c r="D21">
        <v>5</v>
      </c>
      <c r="E21">
        <v>1</v>
      </c>
      <c r="F21">
        <v>4</v>
      </c>
      <c r="M21" t="s">
        <v>553</v>
      </c>
    </row>
    <row r="22" spans="2:17" x14ac:dyDescent="0.25">
      <c r="C22" t="s">
        <v>552</v>
      </c>
      <c r="D22">
        <v>3</v>
      </c>
      <c r="G22">
        <v>3</v>
      </c>
      <c r="M22" t="s">
        <v>552</v>
      </c>
      <c r="N22">
        <v>2</v>
      </c>
      <c r="O22">
        <v>1</v>
      </c>
      <c r="P22">
        <v>1</v>
      </c>
    </row>
    <row r="23" spans="2:17" x14ac:dyDescent="0.25">
      <c r="C23" t="s">
        <v>558</v>
      </c>
      <c r="D23">
        <v>2</v>
      </c>
      <c r="F23">
        <v>1</v>
      </c>
      <c r="G23">
        <v>1</v>
      </c>
      <c r="M23" t="s">
        <v>558</v>
      </c>
      <c r="N23">
        <v>5</v>
      </c>
      <c r="O23">
        <v>1</v>
      </c>
      <c r="P23">
        <v>3</v>
      </c>
      <c r="Q23">
        <v>1</v>
      </c>
    </row>
    <row r="24" spans="2:17" x14ac:dyDescent="0.25">
      <c r="C24" t="s">
        <v>555</v>
      </c>
      <c r="D24" t="s">
        <v>701</v>
      </c>
      <c r="M24" t="s">
        <v>555</v>
      </c>
      <c r="N24">
        <v>4</v>
      </c>
    </row>
    <row r="25" spans="2:17" x14ac:dyDescent="0.25">
      <c r="C25" t="s">
        <v>557</v>
      </c>
      <c r="D25" t="s">
        <v>701</v>
      </c>
      <c r="M25" t="s">
        <v>557</v>
      </c>
      <c r="N25">
        <v>4</v>
      </c>
    </row>
    <row r="26" spans="2:17" x14ac:dyDescent="0.25">
      <c r="C26" t="s">
        <v>567</v>
      </c>
      <c r="D26" t="s">
        <v>701</v>
      </c>
      <c r="M26" t="s">
        <v>567</v>
      </c>
    </row>
    <row r="27" spans="2:17" x14ac:dyDescent="0.25">
      <c r="B27" t="s">
        <v>564</v>
      </c>
      <c r="L27" t="s">
        <v>574</v>
      </c>
    </row>
    <row r="28" spans="2:17" x14ac:dyDescent="0.25">
      <c r="C28" t="s">
        <v>551</v>
      </c>
      <c r="M28" t="s">
        <v>551</v>
      </c>
    </row>
    <row r="29" spans="2:17" x14ac:dyDescent="0.25">
      <c r="C29" t="s">
        <v>553</v>
      </c>
      <c r="M29" t="s">
        <v>553</v>
      </c>
    </row>
    <row r="30" spans="2:17" x14ac:dyDescent="0.25">
      <c r="C30" t="s">
        <v>552</v>
      </c>
      <c r="M30" t="s">
        <v>552</v>
      </c>
    </row>
    <row r="31" spans="2:17" x14ac:dyDescent="0.25">
      <c r="C31" t="s">
        <v>558</v>
      </c>
      <c r="M31" t="s">
        <v>558</v>
      </c>
    </row>
    <row r="32" spans="2:17" x14ac:dyDescent="0.25">
      <c r="C32" t="s">
        <v>555</v>
      </c>
      <c r="M32" t="s">
        <v>555</v>
      </c>
    </row>
    <row r="33" spans="2:13" x14ac:dyDescent="0.25">
      <c r="C33" t="s">
        <v>557</v>
      </c>
      <c r="M33" t="s">
        <v>557</v>
      </c>
    </row>
    <row r="34" spans="2:13" x14ac:dyDescent="0.25">
      <c r="C34" t="s">
        <v>567</v>
      </c>
      <c r="M34" t="s">
        <v>567</v>
      </c>
    </row>
    <row r="35" spans="2:13" x14ac:dyDescent="0.25">
      <c r="B35" t="s">
        <v>563</v>
      </c>
      <c r="L35" t="s">
        <v>575</v>
      </c>
    </row>
    <row r="36" spans="2:13" x14ac:dyDescent="0.25">
      <c r="C36" t="s">
        <v>551</v>
      </c>
      <c r="M36" t="s">
        <v>551</v>
      </c>
    </row>
    <row r="37" spans="2:13" x14ac:dyDescent="0.25">
      <c r="C37" t="s">
        <v>553</v>
      </c>
      <c r="M37" t="s">
        <v>553</v>
      </c>
    </row>
    <row r="38" spans="2:13" x14ac:dyDescent="0.25">
      <c r="C38" t="s">
        <v>552</v>
      </c>
      <c r="M38" t="s">
        <v>552</v>
      </c>
    </row>
    <row r="39" spans="2:13" x14ac:dyDescent="0.25">
      <c r="C39" t="s">
        <v>558</v>
      </c>
      <c r="M39" t="s">
        <v>558</v>
      </c>
    </row>
    <row r="40" spans="2:13" x14ac:dyDescent="0.25">
      <c r="C40" t="s">
        <v>555</v>
      </c>
      <c r="M40" t="s">
        <v>555</v>
      </c>
    </row>
    <row r="41" spans="2:13" x14ac:dyDescent="0.25">
      <c r="C41" t="s">
        <v>557</v>
      </c>
      <c r="M41" t="s">
        <v>557</v>
      </c>
    </row>
    <row r="42" spans="2:13" x14ac:dyDescent="0.25">
      <c r="C42" t="s">
        <v>567</v>
      </c>
      <c r="M42" t="s">
        <v>567</v>
      </c>
    </row>
    <row r="43" spans="2:13" x14ac:dyDescent="0.25">
      <c r="B43" t="s">
        <v>561</v>
      </c>
      <c r="L43" t="s">
        <v>572</v>
      </c>
    </row>
    <row r="44" spans="2:13" x14ac:dyDescent="0.25">
      <c r="C44" t="s">
        <v>551</v>
      </c>
      <c r="M44" t="s">
        <v>551</v>
      </c>
    </row>
    <row r="45" spans="2:13" x14ac:dyDescent="0.25">
      <c r="C45" t="s">
        <v>553</v>
      </c>
      <c r="M45" t="s">
        <v>553</v>
      </c>
    </row>
    <row r="46" spans="2:13" x14ac:dyDescent="0.25">
      <c r="C46" t="s">
        <v>552</v>
      </c>
      <c r="M46" t="s">
        <v>552</v>
      </c>
    </row>
    <row r="47" spans="2:13" x14ac:dyDescent="0.25">
      <c r="C47" t="s">
        <v>558</v>
      </c>
      <c r="M47" t="s">
        <v>558</v>
      </c>
    </row>
    <row r="48" spans="2:13" x14ac:dyDescent="0.25">
      <c r="C48" t="s">
        <v>555</v>
      </c>
      <c r="M48" t="s">
        <v>555</v>
      </c>
    </row>
    <row r="49" spans="2:13" x14ac:dyDescent="0.25">
      <c r="C49" t="s">
        <v>557</v>
      </c>
      <c r="M49" t="s">
        <v>557</v>
      </c>
    </row>
    <row r="50" spans="2:13" x14ac:dyDescent="0.25">
      <c r="C50" t="s">
        <v>567</v>
      </c>
      <c r="M50" t="s">
        <v>567</v>
      </c>
    </row>
    <row r="51" spans="2:13" x14ac:dyDescent="0.25">
      <c r="B51" t="s">
        <v>554</v>
      </c>
      <c r="L51" t="s">
        <v>571</v>
      </c>
    </row>
    <row r="52" spans="2:13" x14ac:dyDescent="0.25">
      <c r="C52" t="s">
        <v>551</v>
      </c>
      <c r="M52" t="s">
        <v>551</v>
      </c>
    </row>
    <row r="53" spans="2:13" x14ac:dyDescent="0.25">
      <c r="C53" t="s">
        <v>553</v>
      </c>
      <c r="M53" t="s">
        <v>553</v>
      </c>
    </row>
    <row r="54" spans="2:13" x14ac:dyDescent="0.25">
      <c r="C54" t="s">
        <v>552</v>
      </c>
      <c r="M54" t="s">
        <v>552</v>
      </c>
    </row>
    <row r="55" spans="2:13" x14ac:dyDescent="0.25">
      <c r="C55" t="s">
        <v>558</v>
      </c>
      <c r="M55" t="s">
        <v>558</v>
      </c>
    </row>
    <row r="56" spans="2:13" x14ac:dyDescent="0.25">
      <c r="C56" t="s">
        <v>555</v>
      </c>
      <c r="M56" t="s">
        <v>555</v>
      </c>
    </row>
    <row r="57" spans="2:13" x14ac:dyDescent="0.25">
      <c r="C57" t="s">
        <v>557</v>
      </c>
      <c r="M57" t="s">
        <v>557</v>
      </c>
    </row>
    <row r="58" spans="2:13" x14ac:dyDescent="0.25">
      <c r="C58" t="s">
        <v>567</v>
      </c>
      <c r="M58" t="s">
        <v>567</v>
      </c>
    </row>
    <row r="59" spans="2:13" x14ac:dyDescent="0.25">
      <c r="B59" t="s">
        <v>556</v>
      </c>
      <c r="L59" t="s">
        <v>570</v>
      </c>
    </row>
    <row r="60" spans="2:13" x14ac:dyDescent="0.25">
      <c r="C60" t="s">
        <v>551</v>
      </c>
      <c r="M60" t="s">
        <v>551</v>
      </c>
    </row>
    <row r="61" spans="2:13" x14ac:dyDescent="0.25">
      <c r="C61" t="s">
        <v>553</v>
      </c>
      <c r="M61" t="s">
        <v>553</v>
      </c>
    </row>
    <row r="62" spans="2:13" x14ac:dyDescent="0.25">
      <c r="C62" t="s">
        <v>552</v>
      </c>
      <c r="M62" t="s">
        <v>552</v>
      </c>
    </row>
    <row r="63" spans="2:13" x14ac:dyDescent="0.25">
      <c r="C63" t="s">
        <v>558</v>
      </c>
      <c r="M63" t="s">
        <v>558</v>
      </c>
    </row>
    <row r="64" spans="2:13" x14ac:dyDescent="0.25">
      <c r="C64" t="s">
        <v>555</v>
      </c>
      <c r="M64" t="s">
        <v>555</v>
      </c>
    </row>
    <row r="65" spans="3:13" x14ac:dyDescent="0.25">
      <c r="C65" t="s">
        <v>557</v>
      </c>
      <c r="M65" t="s">
        <v>557</v>
      </c>
    </row>
    <row r="66" spans="3:13" x14ac:dyDescent="0.25">
      <c r="C66" t="s">
        <v>567</v>
      </c>
      <c r="M66" t="s">
        <v>567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9"/>
  <sheetViews>
    <sheetView workbookViewId="0">
      <selection activeCell="I13" sqref="I13"/>
    </sheetView>
  </sheetViews>
  <sheetFormatPr defaultRowHeight="15" x14ac:dyDescent="0.25"/>
  <sheetData>
    <row r="2" spans="2:13" x14ac:dyDescent="0.25">
      <c r="C2" t="s">
        <v>693</v>
      </c>
      <c r="E2" t="s">
        <v>704</v>
      </c>
      <c r="F2" t="s">
        <v>705</v>
      </c>
      <c r="G2" t="s">
        <v>698</v>
      </c>
      <c r="H2" t="s">
        <v>702</v>
      </c>
    </row>
    <row r="3" spans="2:13" x14ac:dyDescent="0.25">
      <c r="B3" t="s">
        <v>703</v>
      </c>
      <c r="C3">
        <v>14</v>
      </c>
      <c r="E3">
        <v>5</v>
      </c>
      <c r="F3">
        <v>9</v>
      </c>
      <c r="G3">
        <f>SUM(-(E3/C3)*(LOG((E3/C3),2)),-(F3/C3)*(LOG((F3/C3),2)))</f>
        <v>0.94028595867063092</v>
      </c>
    </row>
    <row r="4" spans="2:13" x14ac:dyDescent="0.25">
      <c r="B4" t="s">
        <v>706</v>
      </c>
      <c r="C4" t="s">
        <v>707</v>
      </c>
      <c r="D4">
        <v>5</v>
      </c>
      <c r="E4">
        <v>3</v>
      </c>
      <c r="F4">
        <v>2</v>
      </c>
      <c r="G4">
        <f t="shared" ref="G4:G9" si="0">SUM(L4:M4)</f>
        <v>0.97095059445466858</v>
      </c>
      <c r="H4">
        <f>($G$3-(((D4/$C$3)*G4)+((D5/$C$3)*G5)+((D6/$C$3)*G6)))</f>
        <v>0.24674981977443911</v>
      </c>
      <c r="I4">
        <f t="shared" ref="I4:J9" si="1">-(E4/$D4)*(LOG((E4/$D4),2))</f>
        <v>0.44217935649972373</v>
      </c>
      <c r="J4">
        <f t="shared" si="1"/>
        <v>0.52877123795494485</v>
      </c>
      <c r="L4">
        <v>0.44217935649972373</v>
      </c>
      <c r="M4">
        <v>0.52877123795494485</v>
      </c>
    </row>
    <row r="5" spans="2:13" x14ac:dyDescent="0.25">
      <c r="C5" t="s">
        <v>708</v>
      </c>
      <c r="D5">
        <v>4</v>
      </c>
      <c r="E5">
        <v>0</v>
      </c>
      <c r="F5">
        <v>4</v>
      </c>
      <c r="G5">
        <f t="shared" si="0"/>
        <v>0</v>
      </c>
      <c r="I5" t="e">
        <f t="shared" si="1"/>
        <v>#NUM!</v>
      </c>
      <c r="J5">
        <f t="shared" si="1"/>
        <v>0</v>
      </c>
      <c r="L5">
        <v>0</v>
      </c>
      <c r="M5">
        <v>0</v>
      </c>
    </row>
    <row r="6" spans="2:13" x14ac:dyDescent="0.25">
      <c r="C6" t="s">
        <v>709</v>
      </c>
      <c r="D6">
        <v>5</v>
      </c>
      <c r="E6">
        <v>2</v>
      </c>
      <c r="F6">
        <v>3</v>
      </c>
      <c r="G6">
        <f t="shared" si="0"/>
        <v>0.97095059445466858</v>
      </c>
      <c r="I6">
        <f t="shared" si="1"/>
        <v>0.52877123795494485</v>
      </c>
      <c r="J6">
        <f t="shared" si="1"/>
        <v>0.44217935649972373</v>
      </c>
      <c r="L6">
        <v>0.52877123795494485</v>
      </c>
      <c r="M6">
        <v>0.44217935649972373</v>
      </c>
    </row>
    <row r="7" spans="2:13" x14ac:dyDescent="0.25">
      <c r="B7" t="s">
        <v>710</v>
      </c>
      <c r="C7" t="s">
        <v>711</v>
      </c>
      <c r="D7">
        <v>4</v>
      </c>
      <c r="E7">
        <v>2</v>
      </c>
      <c r="F7">
        <v>2</v>
      </c>
      <c r="G7">
        <f t="shared" si="0"/>
        <v>1</v>
      </c>
      <c r="H7">
        <f>($G$3-(((D7/$C$3)*G7)+((D8/$C$3)*G8)+((D9/$C$3)*G9)))</f>
        <v>2.9222565658954647E-2</v>
      </c>
      <c r="I7">
        <f t="shared" si="1"/>
        <v>0.5</v>
      </c>
      <c r="J7">
        <f t="shared" si="1"/>
        <v>0.5</v>
      </c>
      <c r="L7">
        <v>0.5</v>
      </c>
      <c r="M7">
        <v>0.5</v>
      </c>
    </row>
    <row r="8" spans="2:13" x14ac:dyDescent="0.25">
      <c r="C8" t="s">
        <v>712</v>
      </c>
      <c r="D8">
        <v>6</v>
      </c>
      <c r="E8">
        <v>2</v>
      </c>
      <c r="F8">
        <v>4</v>
      </c>
      <c r="G8">
        <f t="shared" si="0"/>
        <v>0.91829583405448956</v>
      </c>
      <c r="I8">
        <f t="shared" si="1"/>
        <v>0.52832083357371873</v>
      </c>
      <c r="J8">
        <f t="shared" si="1"/>
        <v>0.38997500048077083</v>
      </c>
      <c r="L8">
        <v>0.52832083357371873</v>
      </c>
      <c r="M8">
        <v>0.38997500048077083</v>
      </c>
    </row>
    <row r="9" spans="2:13" x14ac:dyDescent="0.25">
      <c r="C9" t="s">
        <v>713</v>
      </c>
      <c r="D9">
        <v>4</v>
      </c>
      <c r="E9">
        <v>1</v>
      </c>
      <c r="F9">
        <v>3</v>
      </c>
      <c r="G9">
        <f t="shared" si="0"/>
        <v>0.81127812445913283</v>
      </c>
      <c r="I9">
        <f t="shared" si="1"/>
        <v>0.5</v>
      </c>
      <c r="J9">
        <f t="shared" si="1"/>
        <v>0.31127812445913283</v>
      </c>
      <c r="L9">
        <v>0.5</v>
      </c>
      <c r="M9">
        <v>0.31127812445913283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90"/>
  <sheetViews>
    <sheetView zoomScale="70" zoomScaleNormal="70" workbookViewId="0">
      <selection activeCell="S23" sqref="S23"/>
    </sheetView>
  </sheetViews>
  <sheetFormatPr defaultRowHeight="15" x14ac:dyDescent="0.25"/>
  <cols>
    <col min="10" max="10" width="9.140625" style="24"/>
    <col min="19" max="19" width="12.7109375" bestFit="1" customWidth="1"/>
  </cols>
  <sheetData>
    <row r="2" spans="2:22" x14ac:dyDescent="0.25">
      <c r="B2" s="20"/>
      <c r="C2" s="20" t="s">
        <v>550</v>
      </c>
      <c r="D2" s="20" t="s">
        <v>566</v>
      </c>
      <c r="E2" s="20" t="s">
        <v>565</v>
      </c>
      <c r="F2" s="20" t="s">
        <v>564</v>
      </c>
      <c r="G2" s="20" t="s">
        <v>563</v>
      </c>
      <c r="H2" s="20" t="s">
        <v>561</v>
      </c>
      <c r="I2" s="20" t="s">
        <v>554</v>
      </c>
      <c r="J2" s="23" t="s">
        <v>556</v>
      </c>
      <c r="K2" s="22" t="s">
        <v>569</v>
      </c>
      <c r="L2" s="20" t="s">
        <v>560</v>
      </c>
      <c r="M2" s="22" t="s">
        <v>575</v>
      </c>
      <c r="N2" s="22" t="s">
        <v>576</v>
      </c>
      <c r="O2" s="22" t="s">
        <v>574</v>
      </c>
      <c r="P2" s="22" t="s">
        <v>573</v>
      </c>
      <c r="Q2" s="22" t="s">
        <v>572</v>
      </c>
      <c r="R2" s="22" t="s">
        <v>570</v>
      </c>
      <c r="S2" s="22" t="s">
        <v>584</v>
      </c>
      <c r="V2" s="26"/>
    </row>
    <row r="3" spans="2:22" x14ac:dyDescent="0.25">
      <c r="B3" s="20">
        <v>19</v>
      </c>
      <c r="C3" s="20">
        <v>4</v>
      </c>
      <c r="D3" s="20">
        <v>7.5</v>
      </c>
      <c r="E3" s="20">
        <v>10.5</v>
      </c>
      <c r="F3" s="20">
        <v>4</v>
      </c>
      <c r="G3" s="20">
        <v>6</v>
      </c>
      <c r="H3" s="20">
        <v>3</v>
      </c>
      <c r="I3" s="20">
        <v>4</v>
      </c>
      <c r="J3" s="23">
        <v>6</v>
      </c>
      <c r="K3" s="22">
        <v>3</v>
      </c>
      <c r="L3" s="22">
        <v>10.5</v>
      </c>
      <c r="M3" s="22" t="s">
        <v>581</v>
      </c>
      <c r="N3" s="22" t="s">
        <v>581</v>
      </c>
      <c r="O3" s="22">
        <v>6</v>
      </c>
      <c r="P3" s="22">
        <v>7.5</v>
      </c>
      <c r="Q3" s="22">
        <v>7</v>
      </c>
      <c r="R3" s="22">
        <v>10.5</v>
      </c>
      <c r="S3" s="15" t="s">
        <v>618</v>
      </c>
      <c r="U3" s="39"/>
    </row>
    <row r="4" spans="2:22" x14ac:dyDescent="0.25">
      <c r="B4" s="20">
        <v>33</v>
      </c>
      <c r="C4" s="20">
        <v>4</v>
      </c>
      <c r="D4" s="20">
        <v>9</v>
      </c>
      <c r="E4" s="20">
        <v>10.5</v>
      </c>
      <c r="F4" s="20">
        <v>4</v>
      </c>
      <c r="G4" s="20">
        <v>8</v>
      </c>
      <c r="H4" s="20">
        <v>12</v>
      </c>
      <c r="I4" s="20">
        <v>6</v>
      </c>
      <c r="J4" s="23">
        <v>9</v>
      </c>
      <c r="K4" s="22">
        <v>9</v>
      </c>
      <c r="L4" s="22">
        <v>12</v>
      </c>
      <c r="M4" s="22" t="s">
        <v>581</v>
      </c>
      <c r="N4" s="22" t="s">
        <v>581</v>
      </c>
      <c r="O4" s="22">
        <v>9</v>
      </c>
      <c r="P4" s="22">
        <v>9</v>
      </c>
      <c r="Q4" s="22">
        <v>8</v>
      </c>
      <c r="R4" s="22">
        <v>7.5</v>
      </c>
      <c r="S4" s="15" t="s">
        <v>618</v>
      </c>
    </row>
    <row r="5" spans="2:22" x14ac:dyDescent="0.25">
      <c r="B5" s="20">
        <v>36</v>
      </c>
      <c r="C5" s="20">
        <v>4</v>
      </c>
      <c r="D5" s="20">
        <v>7.5</v>
      </c>
      <c r="E5" s="20">
        <v>9</v>
      </c>
      <c r="F5" s="20">
        <v>4</v>
      </c>
      <c r="G5" s="20">
        <v>6</v>
      </c>
      <c r="H5" s="20">
        <v>12</v>
      </c>
      <c r="I5" s="20">
        <v>4</v>
      </c>
      <c r="J5" s="23">
        <v>9</v>
      </c>
      <c r="K5" s="22">
        <v>3</v>
      </c>
      <c r="L5" s="22">
        <v>10.5</v>
      </c>
      <c r="M5" s="22" t="s">
        <v>580</v>
      </c>
      <c r="N5" s="22" t="s">
        <v>580</v>
      </c>
      <c r="O5" s="22">
        <v>7.5</v>
      </c>
      <c r="P5" s="22">
        <v>7.5</v>
      </c>
      <c r="Q5" s="22">
        <v>7</v>
      </c>
      <c r="R5" s="22">
        <v>6</v>
      </c>
      <c r="S5" s="15" t="s">
        <v>616</v>
      </c>
    </row>
    <row r="6" spans="2:22" x14ac:dyDescent="0.25">
      <c r="B6" s="20">
        <v>39</v>
      </c>
      <c r="C6" s="20">
        <v>4</v>
      </c>
      <c r="D6" s="20">
        <v>9</v>
      </c>
      <c r="E6" s="20">
        <v>12</v>
      </c>
      <c r="F6" s="20">
        <v>4</v>
      </c>
      <c r="G6" s="20">
        <v>7</v>
      </c>
      <c r="H6" s="20">
        <v>12</v>
      </c>
      <c r="I6" s="20">
        <v>8</v>
      </c>
      <c r="J6" s="23">
        <v>6</v>
      </c>
      <c r="K6" s="22">
        <v>6</v>
      </c>
      <c r="L6" s="22">
        <v>10.5</v>
      </c>
      <c r="M6" s="22" t="s">
        <v>580</v>
      </c>
      <c r="N6" s="22" t="s">
        <v>580</v>
      </c>
      <c r="O6" s="22">
        <v>7.5</v>
      </c>
      <c r="P6" s="22">
        <v>7.5</v>
      </c>
      <c r="Q6" s="22">
        <v>7</v>
      </c>
      <c r="R6" s="22">
        <v>10.5</v>
      </c>
      <c r="S6" s="15" t="s">
        <v>618</v>
      </c>
    </row>
    <row r="7" spans="2:22" x14ac:dyDescent="0.25">
      <c r="B7" s="20">
        <v>62</v>
      </c>
      <c r="C7" s="20">
        <v>4</v>
      </c>
      <c r="D7" s="20">
        <v>3</v>
      </c>
      <c r="E7" s="20">
        <v>9</v>
      </c>
      <c r="F7" s="20">
        <v>4</v>
      </c>
      <c r="G7" s="20">
        <v>8</v>
      </c>
      <c r="H7" s="20">
        <v>12</v>
      </c>
      <c r="I7" s="20">
        <v>4</v>
      </c>
      <c r="J7" s="23">
        <v>6</v>
      </c>
      <c r="K7" s="22">
        <v>7.5</v>
      </c>
      <c r="L7" s="22">
        <v>10.5</v>
      </c>
      <c r="M7" s="22" t="s">
        <v>578</v>
      </c>
      <c r="N7" s="22" t="s">
        <v>578</v>
      </c>
      <c r="O7" s="22">
        <v>7.5</v>
      </c>
      <c r="P7" s="22">
        <v>7.5</v>
      </c>
      <c r="Q7" s="22">
        <v>8</v>
      </c>
      <c r="R7" s="22">
        <v>7.5</v>
      </c>
      <c r="S7" s="15" t="s">
        <v>616</v>
      </c>
    </row>
    <row r="8" spans="2:22" x14ac:dyDescent="0.25">
      <c r="B8" s="20">
        <v>64</v>
      </c>
      <c r="C8" s="20">
        <v>4</v>
      </c>
      <c r="D8" s="20">
        <v>9</v>
      </c>
      <c r="E8" s="20">
        <v>12</v>
      </c>
      <c r="F8" s="20">
        <v>4</v>
      </c>
      <c r="G8" s="20">
        <v>8</v>
      </c>
      <c r="H8" s="20">
        <v>12</v>
      </c>
      <c r="I8" s="20">
        <v>6</v>
      </c>
      <c r="J8" s="23">
        <v>7.5</v>
      </c>
      <c r="K8" s="22">
        <v>6</v>
      </c>
      <c r="L8" s="22">
        <v>12</v>
      </c>
      <c r="M8" s="22" t="s">
        <v>581</v>
      </c>
      <c r="N8" s="22" t="s">
        <v>581</v>
      </c>
      <c r="O8" s="22">
        <v>6</v>
      </c>
      <c r="P8" s="22">
        <v>7.5</v>
      </c>
      <c r="Q8" s="22">
        <v>7</v>
      </c>
      <c r="R8" s="22">
        <v>10.5</v>
      </c>
      <c r="S8" s="15" t="s">
        <v>616</v>
      </c>
    </row>
    <row r="9" spans="2:22" x14ac:dyDescent="0.25">
      <c r="B9" s="20">
        <v>80</v>
      </c>
      <c r="C9" s="20">
        <v>4</v>
      </c>
      <c r="D9" s="20">
        <v>7.5</v>
      </c>
      <c r="E9" s="20">
        <v>10.5</v>
      </c>
      <c r="F9" s="20">
        <v>4</v>
      </c>
      <c r="G9" s="20">
        <v>7</v>
      </c>
      <c r="H9" s="20">
        <v>10.5</v>
      </c>
      <c r="I9" s="20">
        <v>4</v>
      </c>
      <c r="J9" s="23">
        <v>6</v>
      </c>
      <c r="K9" s="22">
        <v>6</v>
      </c>
      <c r="L9" s="20">
        <v>10.5</v>
      </c>
      <c r="M9" s="22">
        <v>12</v>
      </c>
      <c r="N9" s="22">
        <v>3</v>
      </c>
      <c r="O9" s="22">
        <v>9</v>
      </c>
      <c r="P9" s="22">
        <v>7.5</v>
      </c>
      <c r="Q9" s="22">
        <v>7</v>
      </c>
      <c r="R9" s="22">
        <v>10.5</v>
      </c>
      <c r="S9" s="15" t="s">
        <v>618</v>
      </c>
    </row>
    <row r="10" spans="2:22" x14ac:dyDescent="0.25">
      <c r="B10" s="20">
        <v>90</v>
      </c>
      <c r="C10" s="20">
        <v>4</v>
      </c>
      <c r="D10" s="20">
        <v>12</v>
      </c>
      <c r="E10" s="20">
        <v>10.5</v>
      </c>
      <c r="F10" s="20">
        <v>3</v>
      </c>
      <c r="G10" s="20">
        <v>8</v>
      </c>
      <c r="H10" s="20">
        <v>12</v>
      </c>
      <c r="I10" s="20">
        <v>6</v>
      </c>
      <c r="J10" s="23">
        <v>12</v>
      </c>
      <c r="K10" s="22">
        <v>10.5</v>
      </c>
      <c r="L10" s="22">
        <v>12</v>
      </c>
      <c r="M10" s="22" t="s">
        <v>579</v>
      </c>
      <c r="N10" s="22" t="s">
        <v>579</v>
      </c>
      <c r="O10" s="22">
        <v>12</v>
      </c>
      <c r="P10" s="22">
        <v>12</v>
      </c>
      <c r="Q10" s="22">
        <v>8</v>
      </c>
      <c r="R10" s="22">
        <v>12</v>
      </c>
      <c r="S10" s="15" t="s">
        <v>619</v>
      </c>
    </row>
    <row r="11" spans="2:22" x14ac:dyDescent="0.25">
      <c r="B11" s="20">
        <v>92</v>
      </c>
      <c r="C11" s="20">
        <v>4</v>
      </c>
      <c r="D11" s="20">
        <v>3</v>
      </c>
      <c r="E11" s="20">
        <v>7.5</v>
      </c>
      <c r="F11" s="20">
        <v>4</v>
      </c>
      <c r="G11" s="20">
        <v>7</v>
      </c>
      <c r="H11" s="20">
        <v>10.5</v>
      </c>
      <c r="I11" s="20">
        <v>6</v>
      </c>
      <c r="J11" s="23">
        <v>7.5</v>
      </c>
      <c r="K11" s="22">
        <v>6</v>
      </c>
      <c r="L11" s="22">
        <v>10.5</v>
      </c>
      <c r="M11" s="22" t="s">
        <v>578</v>
      </c>
      <c r="N11" s="22" t="s">
        <v>578</v>
      </c>
      <c r="O11" s="22">
        <v>6</v>
      </c>
      <c r="P11" s="22">
        <v>6</v>
      </c>
      <c r="Q11" s="22">
        <v>5</v>
      </c>
      <c r="R11" s="22">
        <v>6</v>
      </c>
      <c r="S11" s="15" t="s">
        <v>616</v>
      </c>
    </row>
    <row r="12" spans="2:22" x14ac:dyDescent="0.25">
      <c r="B12" s="20">
        <v>129</v>
      </c>
      <c r="C12" s="20">
        <v>4</v>
      </c>
      <c r="D12" s="20">
        <v>7.5</v>
      </c>
      <c r="E12" s="20">
        <v>12</v>
      </c>
      <c r="F12" s="20">
        <v>4</v>
      </c>
      <c r="G12" s="20">
        <v>7</v>
      </c>
      <c r="H12" s="20">
        <v>12</v>
      </c>
      <c r="I12" s="20">
        <v>7</v>
      </c>
      <c r="J12" s="23">
        <v>7.5</v>
      </c>
      <c r="K12" s="22">
        <v>3</v>
      </c>
      <c r="L12" s="22">
        <v>10.5</v>
      </c>
      <c r="M12" s="22">
        <v>12</v>
      </c>
      <c r="N12" s="22">
        <v>0</v>
      </c>
      <c r="O12" s="22">
        <v>7.5</v>
      </c>
      <c r="P12" s="22">
        <v>6</v>
      </c>
      <c r="Q12" s="22">
        <v>7</v>
      </c>
      <c r="R12" s="22">
        <v>7.5</v>
      </c>
      <c r="S12" s="15" t="s">
        <v>618</v>
      </c>
    </row>
    <row r="13" spans="2:22" x14ac:dyDescent="0.25">
      <c r="B13" s="20">
        <v>138</v>
      </c>
      <c r="C13" s="20">
        <v>4</v>
      </c>
      <c r="D13" s="20">
        <v>10.5</v>
      </c>
      <c r="E13" s="20">
        <v>12</v>
      </c>
      <c r="F13" s="20">
        <v>3</v>
      </c>
      <c r="G13" s="20">
        <v>6</v>
      </c>
      <c r="H13" s="20">
        <v>12</v>
      </c>
      <c r="I13" s="20">
        <v>6</v>
      </c>
      <c r="J13" s="23">
        <v>9</v>
      </c>
      <c r="K13" s="22">
        <v>6</v>
      </c>
      <c r="L13" s="22">
        <v>10.5</v>
      </c>
      <c r="M13" s="22" t="s">
        <v>580</v>
      </c>
      <c r="N13" s="22" t="s">
        <v>580</v>
      </c>
      <c r="O13" s="22">
        <v>12</v>
      </c>
      <c r="P13" s="22">
        <v>6</v>
      </c>
      <c r="Q13" s="22">
        <v>8</v>
      </c>
      <c r="R13" s="22">
        <v>9</v>
      </c>
      <c r="S13" s="15" t="s">
        <v>617</v>
      </c>
    </row>
    <row r="14" spans="2:22" x14ac:dyDescent="0.25">
      <c r="B14" s="20">
        <v>145</v>
      </c>
      <c r="C14" s="20">
        <v>4</v>
      </c>
      <c r="D14" s="20">
        <v>10.5</v>
      </c>
      <c r="E14" s="20">
        <v>10.5</v>
      </c>
      <c r="F14" s="20">
        <v>4</v>
      </c>
      <c r="G14" s="20">
        <v>8</v>
      </c>
      <c r="H14" s="20">
        <v>10.5</v>
      </c>
      <c r="I14" s="20">
        <v>5</v>
      </c>
      <c r="J14" s="23">
        <v>6</v>
      </c>
      <c r="K14" s="22">
        <v>9</v>
      </c>
      <c r="L14" s="22">
        <v>10.5</v>
      </c>
      <c r="M14" s="22" t="s">
        <v>579</v>
      </c>
      <c r="N14" s="22" t="s">
        <v>579</v>
      </c>
      <c r="O14" s="22">
        <v>12</v>
      </c>
      <c r="P14" s="22">
        <v>10.5</v>
      </c>
      <c r="Q14" s="22">
        <v>8</v>
      </c>
      <c r="R14" s="22">
        <v>12</v>
      </c>
      <c r="S14" s="15" t="s">
        <v>618</v>
      </c>
    </row>
    <row r="15" spans="2:22" x14ac:dyDescent="0.25">
      <c r="B15" s="20">
        <v>149</v>
      </c>
      <c r="C15" s="20">
        <v>4</v>
      </c>
      <c r="D15" s="20">
        <v>7.5</v>
      </c>
      <c r="E15" s="20">
        <v>9</v>
      </c>
      <c r="F15" s="20">
        <v>4</v>
      </c>
      <c r="G15" s="20">
        <v>6</v>
      </c>
      <c r="H15" s="20">
        <v>9</v>
      </c>
      <c r="I15" s="20">
        <v>6</v>
      </c>
      <c r="J15" s="23">
        <v>6</v>
      </c>
      <c r="K15" s="22">
        <v>3</v>
      </c>
      <c r="L15" s="22">
        <v>10.5</v>
      </c>
      <c r="M15" s="22" t="s">
        <v>578</v>
      </c>
      <c r="N15" s="22" t="s">
        <v>578</v>
      </c>
      <c r="O15" s="22">
        <v>6</v>
      </c>
      <c r="P15" s="22">
        <v>6</v>
      </c>
      <c r="Q15" s="22">
        <v>8</v>
      </c>
      <c r="R15" s="22">
        <v>9</v>
      </c>
      <c r="S15" s="15" t="s">
        <v>616</v>
      </c>
    </row>
    <row r="16" spans="2:22" x14ac:dyDescent="0.25">
      <c r="B16" s="20">
        <v>152</v>
      </c>
      <c r="C16" s="20">
        <v>4</v>
      </c>
      <c r="D16" s="20">
        <v>9</v>
      </c>
      <c r="E16" s="20">
        <v>7.5</v>
      </c>
      <c r="F16" s="20">
        <v>3</v>
      </c>
      <c r="G16" s="20">
        <v>6</v>
      </c>
      <c r="H16" s="20">
        <v>12</v>
      </c>
      <c r="I16" s="20">
        <v>8</v>
      </c>
      <c r="J16" s="23">
        <v>7.5</v>
      </c>
      <c r="K16" s="22">
        <v>6</v>
      </c>
      <c r="L16" s="22">
        <v>10.5</v>
      </c>
      <c r="M16" s="22" t="s">
        <v>581</v>
      </c>
      <c r="N16" s="22" t="s">
        <v>581</v>
      </c>
      <c r="O16" s="22">
        <v>10.5</v>
      </c>
      <c r="P16" s="22">
        <v>7.5</v>
      </c>
      <c r="Q16" s="22">
        <v>8</v>
      </c>
      <c r="R16" s="22">
        <v>10.5</v>
      </c>
      <c r="S16" s="15" t="s">
        <v>618</v>
      </c>
    </row>
    <row r="17" spans="2:19" x14ac:dyDescent="0.25">
      <c r="B17" s="20">
        <v>158</v>
      </c>
      <c r="C17" s="20">
        <v>4</v>
      </c>
      <c r="D17" s="20">
        <v>10.5</v>
      </c>
      <c r="E17" s="20">
        <v>12</v>
      </c>
      <c r="F17" s="20">
        <v>4</v>
      </c>
      <c r="G17" s="20">
        <v>8</v>
      </c>
      <c r="H17" s="20">
        <v>12</v>
      </c>
      <c r="I17" s="20">
        <v>6</v>
      </c>
      <c r="J17" s="23">
        <v>10.5</v>
      </c>
      <c r="K17" s="22">
        <v>7.5</v>
      </c>
      <c r="L17" s="22">
        <v>10.5</v>
      </c>
      <c r="M17" s="22">
        <v>12</v>
      </c>
      <c r="N17" s="22">
        <v>0</v>
      </c>
      <c r="O17" s="22">
        <v>9</v>
      </c>
      <c r="P17" s="22">
        <v>10.5</v>
      </c>
      <c r="Q17" s="22">
        <v>8</v>
      </c>
      <c r="R17" s="22">
        <v>12</v>
      </c>
      <c r="S17" s="15" t="s">
        <v>619</v>
      </c>
    </row>
    <row r="18" spans="2:19" x14ac:dyDescent="0.25">
      <c r="B18" s="20">
        <v>163</v>
      </c>
      <c r="C18" s="20">
        <v>4</v>
      </c>
      <c r="D18" s="20">
        <v>9</v>
      </c>
      <c r="E18" s="20">
        <v>10.5</v>
      </c>
      <c r="F18" s="20">
        <v>4</v>
      </c>
      <c r="G18" s="20">
        <v>7</v>
      </c>
      <c r="H18" s="20">
        <v>12</v>
      </c>
      <c r="I18" s="20">
        <v>8</v>
      </c>
      <c r="J18" s="23">
        <v>7.5</v>
      </c>
      <c r="K18" s="22">
        <v>3</v>
      </c>
      <c r="L18" s="22">
        <v>12</v>
      </c>
      <c r="M18" s="22">
        <v>12</v>
      </c>
      <c r="N18" s="22">
        <v>0</v>
      </c>
      <c r="O18" s="22">
        <v>10.5</v>
      </c>
      <c r="P18" s="22">
        <v>6</v>
      </c>
      <c r="Q18" s="22">
        <v>7</v>
      </c>
      <c r="R18" s="22">
        <v>10.5</v>
      </c>
      <c r="S18" s="15" t="s">
        <v>618</v>
      </c>
    </row>
    <row r="19" spans="2:19" x14ac:dyDescent="0.25">
      <c r="B19" s="20">
        <v>166</v>
      </c>
      <c r="C19" s="20">
        <v>4</v>
      </c>
      <c r="D19" s="20">
        <v>12</v>
      </c>
      <c r="E19" s="20">
        <v>10.5</v>
      </c>
      <c r="F19" s="20">
        <v>4</v>
      </c>
      <c r="G19" s="20">
        <v>5</v>
      </c>
      <c r="H19" s="20">
        <v>10.5</v>
      </c>
      <c r="I19" s="20">
        <v>8</v>
      </c>
      <c r="J19" s="23">
        <v>9</v>
      </c>
      <c r="K19" s="22">
        <v>7.5</v>
      </c>
      <c r="L19" s="22">
        <v>10.5</v>
      </c>
      <c r="M19" s="22" t="s">
        <v>581</v>
      </c>
      <c r="N19" s="22" t="s">
        <v>581</v>
      </c>
      <c r="O19" s="22">
        <v>9</v>
      </c>
      <c r="P19" s="22">
        <v>9</v>
      </c>
      <c r="Q19" s="22">
        <v>6</v>
      </c>
      <c r="R19" s="22">
        <v>12</v>
      </c>
      <c r="S19" s="15" t="s">
        <v>618</v>
      </c>
    </row>
    <row r="20" spans="2:19" x14ac:dyDescent="0.25">
      <c r="B20" s="20">
        <v>169</v>
      </c>
      <c r="C20" s="20">
        <v>4</v>
      </c>
      <c r="D20" s="20">
        <v>12</v>
      </c>
      <c r="E20" s="20">
        <v>12</v>
      </c>
      <c r="F20" s="20">
        <v>3</v>
      </c>
      <c r="G20" s="20">
        <v>8</v>
      </c>
      <c r="H20" s="20">
        <v>12</v>
      </c>
      <c r="I20" s="20">
        <v>8</v>
      </c>
      <c r="J20" s="23">
        <v>10.5</v>
      </c>
      <c r="K20" s="22">
        <v>12</v>
      </c>
      <c r="L20" s="22">
        <v>12</v>
      </c>
      <c r="M20" s="22" t="s">
        <v>583</v>
      </c>
      <c r="N20" s="22" t="s">
        <v>583</v>
      </c>
      <c r="O20" s="22">
        <v>12</v>
      </c>
      <c r="P20" s="22">
        <v>12</v>
      </c>
      <c r="Q20" s="22">
        <v>8</v>
      </c>
      <c r="R20" s="22">
        <v>12</v>
      </c>
      <c r="S20" s="15" t="s">
        <v>619</v>
      </c>
    </row>
    <row r="21" spans="2:19" x14ac:dyDescent="0.25">
      <c r="B21" s="20">
        <v>176</v>
      </c>
      <c r="C21" s="20">
        <v>4</v>
      </c>
      <c r="D21" s="20">
        <v>10.5</v>
      </c>
      <c r="E21" s="20">
        <v>10.5</v>
      </c>
      <c r="F21" s="20">
        <v>4</v>
      </c>
      <c r="G21" s="20">
        <v>6</v>
      </c>
      <c r="H21" s="20">
        <v>10.5</v>
      </c>
      <c r="I21" s="20">
        <v>7</v>
      </c>
      <c r="J21" s="23">
        <v>10.5</v>
      </c>
      <c r="K21" s="22">
        <v>12</v>
      </c>
      <c r="L21" s="22">
        <v>10.5</v>
      </c>
      <c r="M21" s="22" t="s">
        <v>581</v>
      </c>
      <c r="N21" s="22" t="s">
        <v>581</v>
      </c>
      <c r="O21" s="22">
        <v>9</v>
      </c>
      <c r="P21" s="22">
        <v>10.5</v>
      </c>
      <c r="Q21" s="22">
        <v>7</v>
      </c>
      <c r="R21" s="22">
        <v>10.5</v>
      </c>
      <c r="S21" s="15" t="s">
        <v>618</v>
      </c>
    </row>
    <row r="22" spans="2:19" x14ac:dyDescent="0.25">
      <c r="B22" s="20">
        <v>192</v>
      </c>
      <c r="C22" s="20">
        <v>4</v>
      </c>
      <c r="D22" s="20">
        <v>7.5</v>
      </c>
      <c r="E22" s="20">
        <v>9</v>
      </c>
      <c r="F22" s="20">
        <v>4</v>
      </c>
      <c r="G22" s="20">
        <v>7</v>
      </c>
      <c r="H22" s="20">
        <v>10.5</v>
      </c>
      <c r="I22" s="20">
        <v>6</v>
      </c>
      <c r="J22" s="23">
        <v>6</v>
      </c>
      <c r="K22" s="22">
        <v>7.5</v>
      </c>
      <c r="L22" s="22">
        <v>10.5</v>
      </c>
      <c r="M22" s="22" t="s">
        <v>578</v>
      </c>
      <c r="N22" s="22" t="s">
        <v>578</v>
      </c>
      <c r="O22" s="22">
        <v>7.5</v>
      </c>
      <c r="P22" s="22">
        <v>7.5</v>
      </c>
      <c r="Q22" s="22">
        <v>7</v>
      </c>
      <c r="R22" s="22">
        <v>9</v>
      </c>
      <c r="S22" s="15" t="s">
        <v>618</v>
      </c>
    </row>
    <row r="23" spans="2:19" x14ac:dyDescent="0.25">
      <c r="B23" s="20">
        <v>213</v>
      </c>
      <c r="C23" s="20">
        <v>4</v>
      </c>
      <c r="D23" s="20">
        <v>12</v>
      </c>
      <c r="E23" s="20">
        <v>12</v>
      </c>
      <c r="F23" s="20">
        <v>4</v>
      </c>
      <c r="G23" s="20">
        <v>8</v>
      </c>
      <c r="H23" s="20">
        <v>12</v>
      </c>
      <c r="I23" s="20">
        <v>8</v>
      </c>
      <c r="J23" s="23">
        <v>10.5</v>
      </c>
      <c r="K23" s="22">
        <v>12</v>
      </c>
      <c r="L23" s="22">
        <v>12</v>
      </c>
      <c r="M23" s="22">
        <v>12</v>
      </c>
      <c r="N23" s="22">
        <v>0</v>
      </c>
      <c r="O23" s="22">
        <v>10.5</v>
      </c>
      <c r="P23" s="22">
        <v>12</v>
      </c>
      <c r="Q23" s="22">
        <v>8</v>
      </c>
      <c r="R23" s="22">
        <v>12</v>
      </c>
      <c r="S23" s="15" t="s">
        <v>619</v>
      </c>
    </row>
    <row r="24" spans="2:19" x14ac:dyDescent="0.25">
      <c r="B24" s="20">
        <v>235</v>
      </c>
      <c r="C24" s="20">
        <v>4</v>
      </c>
      <c r="D24" s="20">
        <v>10.5</v>
      </c>
      <c r="E24" s="20">
        <v>10.5</v>
      </c>
      <c r="F24" s="20">
        <v>3</v>
      </c>
      <c r="G24" s="20">
        <v>8</v>
      </c>
      <c r="H24" s="20">
        <v>12</v>
      </c>
      <c r="I24" s="20">
        <v>7</v>
      </c>
      <c r="J24" s="23">
        <v>9</v>
      </c>
      <c r="K24" s="22">
        <v>9</v>
      </c>
      <c r="L24" s="22">
        <v>9</v>
      </c>
      <c r="M24" s="22" t="s">
        <v>581</v>
      </c>
      <c r="N24" s="22" t="s">
        <v>581</v>
      </c>
      <c r="O24" s="22">
        <v>9</v>
      </c>
      <c r="P24" s="22">
        <v>10.5</v>
      </c>
      <c r="Q24" s="22">
        <v>8</v>
      </c>
      <c r="R24" s="22">
        <v>10.5</v>
      </c>
      <c r="S24" s="15" t="s">
        <v>618</v>
      </c>
    </row>
    <row r="25" spans="2:19" x14ac:dyDescent="0.25">
      <c r="B25" s="20">
        <v>250</v>
      </c>
      <c r="C25" s="20">
        <v>4</v>
      </c>
      <c r="D25" s="20">
        <v>12</v>
      </c>
      <c r="E25" s="20">
        <v>10.5</v>
      </c>
      <c r="F25" s="20">
        <v>4</v>
      </c>
      <c r="G25" s="20">
        <v>6</v>
      </c>
      <c r="H25" s="20">
        <v>12</v>
      </c>
      <c r="I25" s="20">
        <v>5</v>
      </c>
      <c r="J25" s="23">
        <v>10.5</v>
      </c>
      <c r="K25" s="22">
        <v>6</v>
      </c>
      <c r="L25" s="22">
        <v>12</v>
      </c>
      <c r="M25" s="22">
        <v>12</v>
      </c>
      <c r="N25" s="22">
        <v>0</v>
      </c>
      <c r="O25" s="22">
        <v>12</v>
      </c>
      <c r="P25" s="22">
        <v>9</v>
      </c>
      <c r="Q25" s="22">
        <v>8</v>
      </c>
      <c r="R25" s="22">
        <v>12</v>
      </c>
      <c r="S25" s="15" t="s">
        <v>618</v>
      </c>
    </row>
    <row r="26" spans="2:19" x14ac:dyDescent="0.25">
      <c r="B26" s="20">
        <v>257</v>
      </c>
      <c r="C26" s="20">
        <v>4</v>
      </c>
      <c r="D26" s="20">
        <v>12</v>
      </c>
      <c r="E26" s="20">
        <v>12</v>
      </c>
      <c r="F26" s="20">
        <v>3</v>
      </c>
      <c r="G26" s="20">
        <v>7</v>
      </c>
      <c r="H26" s="20">
        <v>12</v>
      </c>
      <c r="I26" s="20">
        <v>7</v>
      </c>
      <c r="J26" s="23">
        <v>9</v>
      </c>
      <c r="K26" s="22">
        <v>7.5</v>
      </c>
      <c r="L26" s="22">
        <v>10.5</v>
      </c>
      <c r="M26" s="22" t="s">
        <v>583</v>
      </c>
      <c r="N26" s="22" t="s">
        <v>583</v>
      </c>
      <c r="O26" s="22">
        <v>7.5</v>
      </c>
      <c r="P26" s="22">
        <v>12</v>
      </c>
      <c r="Q26" s="22">
        <v>8</v>
      </c>
      <c r="R26" s="22">
        <v>12</v>
      </c>
      <c r="S26" s="15" t="s">
        <v>618</v>
      </c>
    </row>
    <row r="27" spans="2:19" x14ac:dyDescent="0.25">
      <c r="B27" s="20">
        <v>258</v>
      </c>
      <c r="C27" s="20">
        <v>4</v>
      </c>
      <c r="D27" s="20">
        <v>10.5</v>
      </c>
      <c r="E27" s="20">
        <v>12</v>
      </c>
      <c r="F27" s="20">
        <v>4</v>
      </c>
      <c r="G27" s="20">
        <v>7</v>
      </c>
      <c r="H27" s="20">
        <v>10.5</v>
      </c>
      <c r="I27" s="20">
        <v>5</v>
      </c>
      <c r="J27" s="23">
        <v>9</v>
      </c>
      <c r="K27" s="22">
        <v>7.5</v>
      </c>
      <c r="L27" s="22">
        <v>12</v>
      </c>
      <c r="M27" s="22">
        <v>12</v>
      </c>
      <c r="N27" s="22">
        <v>0</v>
      </c>
      <c r="O27" s="22">
        <v>9</v>
      </c>
      <c r="P27" s="22">
        <v>7.5</v>
      </c>
      <c r="Q27" s="22">
        <v>8</v>
      </c>
      <c r="R27" s="22">
        <v>10.5</v>
      </c>
      <c r="S27" s="15" t="s">
        <v>618</v>
      </c>
    </row>
    <row r="28" spans="2:19" x14ac:dyDescent="0.25">
      <c r="B28" s="20">
        <v>259</v>
      </c>
      <c r="C28" s="20">
        <v>4</v>
      </c>
      <c r="D28" s="20">
        <v>9</v>
      </c>
      <c r="E28" s="20">
        <v>12</v>
      </c>
      <c r="F28" s="20">
        <v>4</v>
      </c>
      <c r="G28" s="20">
        <v>6</v>
      </c>
      <c r="H28" s="20">
        <v>12</v>
      </c>
      <c r="I28" s="20">
        <v>6</v>
      </c>
      <c r="J28" s="23">
        <v>7.5</v>
      </c>
      <c r="K28" s="22">
        <v>6</v>
      </c>
      <c r="L28" s="22">
        <v>10.5</v>
      </c>
      <c r="M28" s="22" t="s">
        <v>579</v>
      </c>
      <c r="N28" s="22" t="s">
        <v>579</v>
      </c>
      <c r="O28" s="22">
        <v>9</v>
      </c>
      <c r="P28" s="22">
        <v>12</v>
      </c>
      <c r="Q28" s="22">
        <v>8</v>
      </c>
      <c r="R28" s="22">
        <v>12</v>
      </c>
      <c r="S28" s="15" t="s">
        <v>618</v>
      </c>
    </row>
    <row r="29" spans="2:19" x14ac:dyDescent="0.25">
      <c r="B29" s="20">
        <v>268</v>
      </c>
      <c r="C29" s="20">
        <v>4</v>
      </c>
      <c r="D29" s="29">
        <v>12</v>
      </c>
      <c r="E29" s="20">
        <v>10.5</v>
      </c>
      <c r="F29" s="20">
        <v>4</v>
      </c>
      <c r="G29" s="20">
        <v>7</v>
      </c>
      <c r="H29" s="20">
        <v>9</v>
      </c>
      <c r="I29" s="20">
        <v>4</v>
      </c>
      <c r="J29" s="23">
        <v>6</v>
      </c>
      <c r="K29" s="22">
        <v>6</v>
      </c>
      <c r="L29" s="22">
        <v>10.5</v>
      </c>
      <c r="M29" s="22" t="s">
        <v>581</v>
      </c>
      <c r="N29" s="22" t="s">
        <v>581</v>
      </c>
      <c r="O29" s="22">
        <v>6</v>
      </c>
      <c r="P29" s="22">
        <v>7.5</v>
      </c>
      <c r="Q29" s="22">
        <v>7</v>
      </c>
      <c r="R29" s="22">
        <v>9</v>
      </c>
      <c r="S29" s="15" t="s">
        <v>616</v>
      </c>
    </row>
    <row r="30" spans="2:19" x14ac:dyDescent="0.25">
      <c r="B30" s="20">
        <v>272</v>
      </c>
      <c r="C30" s="20">
        <v>4</v>
      </c>
      <c r="D30" s="20">
        <v>9</v>
      </c>
      <c r="E30" s="20">
        <v>10.5</v>
      </c>
      <c r="F30" s="20">
        <v>4</v>
      </c>
      <c r="G30" s="20">
        <v>7</v>
      </c>
      <c r="H30" s="20">
        <v>9</v>
      </c>
      <c r="I30" s="20">
        <v>6</v>
      </c>
      <c r="J30" s="23">
        <v>9</v>
      </c>
      <c r="K30" s="22">
        <v>3</v>
      </c>
      <c r="L30" s="20">
        <v>9</v>
      </c>
      <c r="M30" s="22">
        <v>12</v>
      </c>
      <c r="N30" s="22">
        <v>0</v>
      </c>
      <c r="O30" s="22">
        <v>9</v>
      </c>
      <c r="P30" s="22">
        <v>7.5</v>
      </c>
      <c r="Q30" s="22">
        <v>7</v>
      </c>
      <c r="R30" s="22">
        <v>9</v>
      </c>
      <c r="S30" s="15" t="s">
        <v>618</v>
      </c>
    </row>
    <row r="31" spans="2:19" x14ac:dyDescent="0.25">
      <c r="B31" s="20">
        <v>287</v>
      </c>
      <c r="C31" s="20">
        <v>4</v>
      </c>
      <c r="D31" s="20">
        <v>12</v>
      </c>
      <c r="E31" s="20">
        <v>12</v>
      </c>
      <c r="F31" s="20">
        <v>4</v>
      </c>
      <c r="G31" s="20">
        <v>7</v>
      </c>
      <c r="H31" s="20">
        <v>12</v>
      </c>
      <c r="I31" s="20">
        <v>6</v>
      </c>
      <c r="J31" s="23">
        <v>10.5</v>
      </c>
      <c r="K31" s="22">
        <v>10.5</v>
      </c>
      <c r="L31" s="22">
        <v>10.5</v>
      </c>
      <c r="M31" s="22" t="s">
        <v>582</v>
      </c>
      <c r="N31" s="22" t="s">
        <v>582</v>
      </c>
      <c r="O31" s="22">
        <v>12</v>
      </c>
      <c r="P31" s="22">
        <v>12</v>
      </c>
      <c r="Q31" s="22">
        <v>8</v>
      </c>
      <c r="R31" s="22">
        <v>9</v>
      </c>
      <c r="S31" s="15" t="s">
        <v>619</v>
      </c>
    </row>
    <row r="32" spans="2:19" x14ac:dyDescent="0.25">
      <c r="B32" s="20">
        <v>320</v>
      </c>
      <c r="C32" s="20">
        <v>4</v>
      </c>
      <c r="D32" s="20">
        <v>6</v>
      </c>
      <c r="E32" s="20">
        <v>6</v>
      </c>
      <c r="F32" s="20">
        <v>3</v>
      </c>
      <c r="G32" s="20">
        <v>5</v>
      </c>
      <c r="H32" s="20">
        <v>9</v>
      </c>
      <c r="I32" s="20">
        <v>5</v>
      </c>
      <c r="J32" s="23">
        <v>6</v>
      </c>
      <c r="K32" s="22">
        <v>3</v>
      </c>
      <c r="L32" s="22">
        <v>10.5</v>
      </c>
      <c r="M32" s="22">
        <v>10.5</v>
      </c>
      <c r="N32" s="22">
        <v>0</v>
      </c>
      <c r="O32" s="22">
        <v>7.5</v>
      </c>
      <c r="P32" s="22">
        <v>3</v>
      </c>
      <c r="Q32" s="22">
        <v>7</v>
      </c>
      <c r="R32" s="22">
        <v>3</v>
      </c>
      <c r="S32" s="15" t="s">
        <v>616</v>
      </c>
    </row>
    <row r="33" spans="2:19" x14ac:dyDescent="0.25">
      <c r="B33" s="20">
        <v>329</v>
      </c>
      <c r="C33" s="20">
        <v>4</v>
      </c>
      <c r="D33" s="20">
        <v>10.5</v>
      </c>
      <c r="E33" s="20">
        <v>12</v>
      </c>
      <c r="F33" s="20">
        <v>3</v>
      </c>
      <c r="G33" s="20">
        <v>6</v>
      </c>
      <c r="H33" s="20">
        <v>6</v>
      </c>
      <c r="I33" s="20">
        <v>7</v>
      </c>
      <c r="J33" s="23">
        <v>6</v>
      </c>
      <c r="K33" s="22">
        <v>10.5</v>
      </c>
      <c r="L33" s="20">
        <v>12</v>
      </c>
      <c r="M33" s="22">
        <v>9</v>
      </c>
      <c r="N33" s="22">
        <v>7.5</v>
      </c>
      <c r="O33" s="22">
        <v>6</v>
      </c>
      <c r="P33" s="22">
        <v>7.5</v>
      </c>
      <c r="Q33" s="22">
        <v>6</v>
      </c>
      <c r="R33" s="22">
        <v>7.5</v>
      </c>
      <c r="S33" s="15" t="s">
        <v>617</v>
      </c>
    </row>
    <row r="34" spans="2:19" x14ac:dyDescent="0.25">
      <c r="B34" s="20">
        <v>334</v>
      </c>
      <c r="C34" s="20">
        <v>4</v>
      </c>
      <c r="D34" s="20">
        <v>12</v>
      </c>
      <c r="E34" s="20">
        <v>12</v>
      </c>
      <c r="F34" s="20">
        <v>4</v>
      </c>
      <c r="G34" s="20">
        <v>7</v>
      </c>
      <c r="H34" s="20">
        <v>10.5</v>
      </c>
      <c r="I34" s="20">
        <v>8</v>
      </c>
      <c r="J34" s="23">
        <v>12</v>
      </c>
      <c r="K34" s="22">
        <v>9</v>
      </c>
      <c r="L34" s="22">
        <v>12</v>
      </c>
      <c r="M34" s="22" t="s">
        <v>579</v>
      </c>
      <c r="N34" s="22" t="s">
        <v>579</v>
      </c>
      <c r="O34" s="22">
        <v>7.5</v>
      </c>
      <c r="P34" s="22">
        <v>10.5</v>
      </c>
      <c r="Q34" s="22">
        <v>8</v>
      </c>
      <c r="R34" s="22">
        <v>10.5</v>
      </c>
      <c r="S34" s="15" t="s">
        <v>619</v>
      </c>
    </row>
    <row r="35" spans="2:19" x14ac:dyDescent="0.25">
      <c r="B35" s="20">
        <v>369</v>
      </c>
      <c r="C35" s="20">
        <v>4</v>
      </c>
      <c r="D35" s="20">
        <v>7.5</v>
      </c>
      <c r="E35" s="20">
        <v>12</v>
      </c>
      <c r="F35" s="20">
        <v>4</v>
      </c>
      <c r="G35" s="20">
        <v>7</v>
      </c>
      <c r="H35" s="20">
        <v>12</v>
      </c>
      <c r="I35" s="20">
        <v>7</v>
      </c>
      <c r="J35" s="23">
        <v>7.5</v>
      </c>
      <c r="K35" s="22">
        <v>10.5</v>
      </c>
      <c r="L35" s="22">
        <v>12</v>
      </c>
      <c r="M35" s="22" t="s">
        <v>581</v>
      </c>
      <c r="N35" s="22" t="s">
        <v>581</v>
      </c>
      <c r="O35" s="22">
        <v>10.5</v>
      </c>
      <c r="P35" s="22">
        <v>9</v>
      </c>
      <c r="Q35" s="22">
        <v>8</v>
      </c>
      <c r="R35" s="22">
        <v>12</v>
      </c>
      <c r="S35" s="15" t="s">
        <v>619</v>
      </c>
    </row>
    <row r="36" spans="2:19" x14ac:dyDescent="0.25">
      <c r="B36" s="20">
        <v>396</v>
      </c>
      <c r="C36" s="20">
        <v>4</v>
      </c>
      <c r="D36" s="20">
        <v>7.5</v>
      </c>
      <c r="E36" s="20">
        <v>10.5</v>
      </c>
      <c r="F36" s="20">
        <v>4</v>
      </c>
      <c r="G36" s="20">
        <v>7</v>
      </c>
      <c r="H36" s="20">
        <v>10.5</v>
      </c>
      <c r="I36" s="20">
        <v>5</v>
      </c>
      <c r="J36" s="23">
        <v>6</v>
      </c>
      <c r="K36" s="22">
        <v>3</v>
      </c>
      <c r="L36" s="22">
        <v>10.5</v>
      </c>
      <c r="M36" s="22" t="s">
        <v>580</v>
      </c>
      <c r="N36" s="22" t="s">
        <v>580</v>
      </c>
      <c r="O36" s="22">
        <v>10.5</v>
      </c>
      <c r="P36" s="22">
        <v>6</v>
      </c>
      <c r="Q36" s="22">
        <v>7</v>
      </c>
      <c r="R36" s="22">
        <v>9</v>
      </c>
      <c r="S36" s="15" t="s">
        <v>618</v>
      </c>
    </row>
    <row r="37" spans="2:19" x14ac:dyDescent="0.25">
      <c r="B37" s="20">
        <v>400</v>
      </c>
      <c r="C37" s="20">
        <v>4</v>
      </c>
      <c r="D37" s="20">
        <v>7.5</v>
      </c>
      <c r="E37" s="20">
        <v>12</v>
      </c>
      <c r="F37" s="20">
        <v>4</v>
      </c>
      <c r="G37" s="20">
        <v>6</v>
      </c>
      <c r="H37" s="20">
        <v>9</v>
      </c>
      <c r="I37" s="20">
        <v>5</v>
      </c>
      <c r="J37" s="23">
        <v>7.5</v>
      </c>
      <c r="K37" s="22">
        <v>7.5</v>
      </c>
      <c r="L37" s="22">
        <v>10.5</v>
      </c>
      <c r="M37" s="22" t="s">
        <v>581</v>
      </c>
      <c r="N37" s="22" t="s">
        <v>581</v>
      </c>
      <c r="O37" s="22">
        <v>6</v>
      </c>
      <c r="P37" s="22">
        <v>7.5</v>
      </c>
      <c r="Q37" s="22">
        <v>7</v>
      </c>
      <c r="R37" s="22">
        <v>10.5</v>
      </c>
      <c r="S37" s="15" t="s">
        <v>618</v>
      </c>
    </row>
    <row r="38" spans="2:19" x14ac:dyDescent="0.25">
      <c r="B38" s="20">
        <v>405</v>
      </c>
      <c r="C38" s="20">
        <v>4</v>
      </c>
      <c r="D38" s="20">
        <v>9</v>
      </c>
      <c r="E38" s="20">
        <v>10.5</v>
      </c>
      <c r="F38" s="20">
        <v>4</v>
      </c>
      <c r="G38" s="20">
        <v>7</v>
      </c>
      <c r="H38" s="20">
        <v>7.5</v>
      </c>
      <c r="I38" s="20">
        <v>5</v>
      </c>
      <c r="J38" s="23">
        <v>6</v>
      </c>
      <c r="K38" s="22">
        <v>6</v>
      </c>
      <c r="L38" s="22">
        <v>10.5</v>
      </c>
      <c r="M38" s="22" t="s">
        <v>581</v>
      </c>
      <c r="N38" s="22" t="s">
        <v>581</v>
      </c>
      <c r="O38" s="22">
        <v>6</v>
      </c>
      <c r="P38" s="22">
        <v>7.5</v>
      </c>
      <c r="Q38" s="22">
        <v>7</v>
      </c>
      <c r="R38" s="22">
        <v>10.5</v>
      </c>
      <c r="S38" s="15" t="s">
        <v>618</v>
      </c>
    </row>
    <row r="39" spans="2:19" x14ac:dyDescent="0.25">
      <c r="B39" s="20">
        <v>410</v>
      </c>
      <c r="C39" s="20">
        <v>4</v>
      </c>
      <c r="D39" s="20">
        <v>9</v>
      </c>
      <c r="E39" s="20">
        <v>6</v>
      </c>
      <c r="F39" s="20">
        <v>3</v>
      </c>
      <c r="G39" s="20">
        <v>7</v>
      </c>
      <c r="H39" s="20">
        <v>10.5</v>
      </c>
      <c r="I39" s="20">
        <v>2</v>
      </c>
      <c r="J39" s="23">
        <v>6</v>
      </c>
      <c r="K39" s="22">
        <v>3</v>
      </c>
      <c r="L39" s="22">
        <v>10.5</v>
      </c>
      <c r="M39" s="22" t="s">
        <v>578</v>
      </c>
      <c r="N39" s="22" t="s">
        <v>578</v>
      </c>
      <c r="O39" s="22">
        <v>6</v>
      </c>
      <c r="P39" s="22">
        <v>6</v>
      </c>
      <c r="Q39" s="22">
        <v>7</v>
      </c>
      <c r="R39" s="22">
        <v>3</v>
      </c>
      <c r="S39" s="15" t="s">
        <v>617</v>
      </c>
    </row>
    <row r="40" spans="2:19" x14ac:dyDescent="0.25">
      <c r="B40" s="20">
        <v>414</v>
      </c>
      <c r="C40" s="20">
        <v>4</v>
      </c>
      <c r="D40" s="20">
        <v>7.5</v>
      </c>
      <c r="E40" s="20">
        <v>12</v>
      </c>
      <c r="F40" s="20">
        <v>3</v>
      </c>
      <c r="G40" s="20">
        <v>6</v>
      </c>
      <c r="H40" s="20">
        <v>10.5</v>
      </c>
      <c r="I40" s="20">
        <v>5</v>
      </c>
      <c r="J40" s="23">
        <v>6</v>
      </c>
      <c r="K40" s="22">
        <v>3</v>
      </c>
      <c r="L40" s="22">
        <v>10.5</v>
      </c>
      <c r="M40" s="22" t="s">
        <v>578</v>
      </c>
      <c r="N40" s="22" t="s">
        <v>578</v>
      </c>
      <c r="O40" s="22">
        <v>6</v>
      </c>
      <c r="P40" s="22">
        <v>7.5</v>
      </c>
      <c r="Q40" s="22">
        <v>7</v>
      </c>
      <c r="R40" s="22">
        <v>7.5</v>
      </c>
      <c r="S40" s="15" t="s">
        <v>616</v>
      </c>
    </row>
    <row r="41" spans="2:19" x14ac:dyDescent="0.25">
      <c r="B41" s="20">
        <v>421</v>
      </c>
      <c r="C41" s="20">
        <v>4</v>
      </c>
      <c r="D41" s="20">
        <v>9</v>
      </c>
      <c r="E41" s="20">
        <v>10.5</v>
      </c>
      <c r="F41" s="20">
        <v>4</v>
      </c>
      <c r="G41" s="20">
        <v>5</v>
      </c>
      <c r="H41" s="20">
        <v>12</v>
      </c>
      <c r="I41" s="20">
        <v>7</v>
      </c>
      <c r="J41" s="23">
        <v>7.5</v>
      </c>
      <c r="K41" s="22">
        <v>7.5</v>
      </c>
      <c r="L41" s="22">
        <v>12</v>
      </c>
      <c r="M41" s="22" t="s">
        <v>580</v>
      </c>
      <c r="N41" s="22" t="s">
        <v>580</v>
      </c>
      <c r="O41" s="22">
        <v>7.5</v>
      </c>
      <c r="P41" s="22">
        <v>7.5</v>
      </c>
      <c r="Q41" s="22">
        <v>8</v>
      </c>
      <c r="R41" s="22">
        <v>7.5</v>
      </c>
      <c r="S41" s="15" t="s">
        <v>618</v>
      </c>
    </row>
    <row r="42" spans="2:19" x14ac:dyDescent="0.25">
      <c r="B42" s="20">
        <v>423</v>
      </c>
      <c r="C42" s="20">
        <v>4</v>
      </c>
      <c r="D42" s="20">
        <v>10.5</v>
      </c>
      <c r="E42" s="20">
        <v>10.5</v>
      </c>
      <c r="F42" s="20">
        <v>4</v>
      </c>
      <c r="G42" s="20">
        <v>7</v>
      </c>
      <c r="H42" s="20">
        <v>12</v>
      </c>
      <c r="I42" s="20">
        <v>7</v>
      </c>
      <c r="J42" s="23">
        <v>10.5</v>
      </c>
      <c r="K42" s="22">
        <v>9</v>
      </c>
      <c r="L42" s="22">
        <v>10.5</v>
      </c>
      <c r="M42" s="22">
        <v>12</v>
      </c>
      <c r="N42" s="22">
        <v>0</v>
      </c>
      <c r="O42" s="22">
        <v>12</v>
      </c>
      <c r="P42" s="22">
        <v>9</v>
      </c>
      <c r="Q42" s="22">
        <v>7</v>
      </c>
      <c r="R42" s="22">
        <v>10.5</v>
      </c>
      <c r="S42" s="15" t="s">
        <v>619</v>
      </c>
    </row>
    <row r="43" spans="2:19" x14ac:dyDescent="0.25">
      <c r="B43" s="20">
        <v>432</v>
      </c>
      <c r="C43" s="20">
        <v>4</v>
      </c>
      <c r="D43" s="20">
        <v>9</v>
      </c>
      <c r="E43" s="20">
        <v>9</v>
      </c>
      <c r="F43" s="20">
        <v>3</v>
      </c>
      <c r="G43" s="20">
        <v>8</v>
      </c>
      <c r="H43" s="20">
        <v>12</v>
      </c>
      <c r="I43" s="20">
        <v>4</v>
      </c>
      <c r="J43" s="23">
        <v>7.5</v>
      </c>
      <c r="K43" s="22">
        <v>6</v>
      </c>
      <c r="L43" s="20">
        <v>12</v>
      </c>
      <c r="M43" s="22">
        <v>12</v>
      </c>
      <c r="N43" s="22">
        <v>0</v>
      </c>
      <c r="O43" s="22">
        <v>7.5</v>
      </c>
      <c r="P43" s="22">
        <v>9</v>
      </c>
      <c r="Q43" s="22">
        <v>8</v>
      </c>
      <c r="R43" s="22">
        <v>12</v>
      </c>
      <c r="S43" s="15" t="s">
        <v>616</v>
      </c>
    </row>
    <row r="44" spans="2:19" x14ac:dyDescent="0.25">
      <c r="B44" s="20">
        <v>462</v>
      </c>
      <c r="C44" s="20">
        <v>4</v>
      </c>
      <c r="D44" s="20">
        <v>7.5</v>
      </c>
      <c r="E44" s="20">
        <v>7.5</v>
      </c>
      <c r="F44" s="20">
        <v>4</v>
      </c>
      <c r="G44" s="20">
        <v>6</v>
      </c>
      <c r="H44" s="20">
        <v>9</v>
      </c>
      <c r="I44" s="20">
        <v>6</v>
      </c>
      <c r="J44" s="23">
        <v>6</v>
      </c>
      <c r="K44" s="22">
        <v>3</v>
      </c>
      <c r="L44" s="22">
        <v>9</v>
      </c>
      <c r="M44" s="22" t="s">
        <v>578</v>
      </c>
      <c r="N44" s="22" t="s">
        <v>578</v>
      </c>
      <c r="O44" s="22">
        <v>6</v>
      </c>
      <c r="P44" s="22">
        <v>6</v>
      </c>
      <c r="Q44" s="22">
        <v>8</v>
      </c>
      <c r="R44" s="22">
        <v>12</v>
      </c>
      <c r="S44" s="15" t="s">
        <v>617</v>
      </c>
    </row>
    <row r="45" spans="2:19" x14ac:dyDescent="0.25">
      <c r="B45" s="20">
        <v>491</v>
      </c>
      <c r="C45" s="20">
        <v>4</v>
      </c>
      <c r="D45" s="20">
        <v>12</v>
      </c>
      <c r="E45" s="20">
        <v>12</v>
      </c>
      <c r="F45" s="20">
        <v>4</v>
      </c>
      <c r="G45" s="20">
        <v>8</v>
      </c>
      <c r="H45" s="20">
        <v>12</v>
      </c>
      <c r="I45" s="20">
        <v>7</v>
      </c>
      <c r="J45" s="23">
        <v>10.5</v>
      </c>
      <c r="K45" s="22">
        <v>12</v>
      </c>
      <c r="L45" s="20">
        <v>12</v>
      </c>
      <c r="M45" s="22">
        <v>12</v>
      </c>
      <c r="N45" s="22">
        <v>7.5</v>
      </c>
      <c r="O45" s="22">
        <v>12</v>
      </c>
      <c r="P45" s="22">
        <v>12</v>
      </c>
      <c r="Q45" s="22">
        <v>8</v>
      </c>
      <c r="R45" s="22">
        <v>12</v>
      </c>
      <c r="S45" s="15" t="s">
        <v>619</v>
      </c>
    </row>
    <row r="46" spans="2:19" x14ac:dyDescent="0.25">
      <c r="B46" s="20">
        <v>501</v>
      </c>
      <c r="C46" s="20">
        <v>4</v>
      </c>
      <c r="D46" s="20">
        <v>9</v>
      </c>
      <c r="E46" s="20">
        <v>10.5</v>
      </c>
      <c r="F46" s="20">
        <v>4</v>
      </c>
      <c r="G46" s="20">
        <v>7</v>
      </c>
      <c r="H46" s="20">
        <v>12</v>
      </c>
      <c r="I46" s="20">
        <v>6</v>
      </c>
      <c r="J46" s="23">
        <v>7.5</v>
      </c>
      <c r="K46" s="22">
        <v>7.5</v>
      </c>
      <c r="L46" s="22">
        <v>10.5</v>
      </c>
      <c r="M46" s="22">
        <v>12</v>
      </c>
      <c r="N46" s="22">
        <v>0</v>
      </c>
      <c r="O46" s="22">
        <v>12</v>
      </c>
      <c r="P46" s="22">
        <v>7.5</v>
      </c>
      <c r="Q46" s="22">
        <v>8</v>
      </c>
      <c r="R46" s="22">
        <v>10.5</v>
      </c>
      <c r="S46" s="15" t="s">
        <v>618</v>
      </c>
    </row>
    <row r="47" spans="2:19" x14ac:dyDescent="0.25">
      <c r="B47" s="20">
        <v>511</v>
      </c>
      <c r="C47" s="20">
        <v>4</v>
      </c>
      <c r="D47" s="20">
        <v>6</v>
      </c>
      <c r="E47" s="20">
        <v>12</v>
      </c>
      <c r="F47" s="20">
        <v>4</v>
      </c>
      <c r="G47" s="20">
        <v>7</v>
      </c>
      <c r="H47" s="20">
        <v>6</v>
      </c>
      <c r="I47" s="20">
        <v>6</v>
      </c>
      <c r="J47" s="23">
        <v>6</v>
      </c>
      <c r="K47" s="22">
        <v>6</v>
      </c>
      <c r="L47" s="20">
        <v>12</v>
      </c>
      <c r="M47" s="22">
        <v>10.5</v>
      </c>
      <c r="N47" s="22">
        <v>0</v>
      </c>
      <c r="O47" s="22">
        <v>6</v>
      </c>
      <c r="P47" s="22">
        <v>6</v>
      </c>
      <c r="Q47" s="22">
        <v>6</v>
      </c>
      <c r="R47" s="22">
        <v>9</v>
      </c>
      <c r="S47" s="15" t="s">
        <v>616</v>
      </c>
    </row>
    <row r="48" spans="2:19" x14ac:dyDescent="0.25">
      <c r="B48" s="20">
        <v>524</v>
      </c>
      <c r="C48" s="20">
        <v>4</v>
      </c>
      <c r="D48" s="20">
        <v>9</v>
      </c>
      <c r="E48" s="20">
        <v>10.5</v>
      </c>
      <c r="F48" s="20">
        <v>4</v>
      </c>
      <c r="G48" s="20">
        <v>7</v>
      </c>
      <c r="H48" s="20">
        <v>10.5</v>
      </c>
      <c r="I48" s="20">
        <v>6</v>
      </c>
      <c r="J48" s="23">
        <v>9</v>
      </c>
      <c r="K48" s="22">
        <v>7.5</v>
      </c>
      <c r="L48" s="22">
        <v>10.5</v>
      </c>
      <c r="M48" s="22">
        <v>12</v>
      </c>
      <c r="N48" s="22">
        <v>0</v>
      </c>
      <c r="O48" s="22">
        <v>9</v>
      </c>
      <c r="P48" s="22">
        <v>9</v>
      </c>
      <c r="Q48" s="22">
        <v>6</v>
      </c>
      <c r="R48" s="22">
        <v>9</v>
      </c>
      <c r="S48" s="15" t="s">
        <v>616</v>
      </c>
    </row>
    <row r="49" spans="2:19" x14ac:dyDescent="0.25">
      <c r="B49" s="20">
        <v>536</v>
      </c>
      <c r="C49" s="20">
        <v>4</v>
      </c>
      <c r="D49" s="20">
        <v>10.5</v>
      </c>
      <c r="E49" s="20">
        <v>12</v>
      </c>
      <c r="F49" s="20">
        <v>4</v>
      </c>
      <c r="G49" s="20">
        <v>7</v>
      </c>
      <c r="H49" s="20">
        <v>12</v>
      </c>
      <c r="I49" s="20">
        <v>8</v>
      </c>
      <c r="J49" s="23">
        <v>6</v>
      </c>
      <c r="K49" s="22">
        <v>9</v>
      </c>
      <c r="L49" s="22">
        <v>12</v>
      </c>
      <c r="M49" s="22" t="s">
        <v>581</v>
      </c>
      <c r="N49" s="22" t="s">
        <v>581</v>
      </c>
      <c r="O49" s="22">
        <v>9</v>
      </c>
      <c r="P49" s="22">
        <v>9</v>
      </c>
      <c r="Q49" s="22">
        <v>8</v>
      </c>
      <c r="R49" s="22">
        <v>10.5</v>
      </c>
      <c r="S49" s="15" t="s">
        <v>618</v>
      </c>
    </row>
    <row r="50" spans="2:19" x14ac:dyDescent="0.25">
      <c r="B50" s="20">
        <v>554</v>
      </c>
      <c r="C50" s="20">
        <v>4</v>
      </c>
      <c r="D50" s="20">
        <v>6</v>
      </c>
      <c r="E50" s="20">
        <v>7.5</v>
      </c>
      <c r="F50" s="20">
        <v>4</v>
      </c>
      <c r="G50" s="20">
        <v>6</v>
      </c>
      <c r="H50" s="20">
        <v>10.5</v>
      </c>
      <c r="I50" s="20">
        <v>8</v>
      </c>
      <c r="J50" s="23">
        <v>6</v>
      </c>
      <c r="K50" s="22">
        <v>3</v>
      </c>
      <c r="L50" s="22">
        <v>10.5</v>
      </c>
      <c r="M50" s="22" t="s">
        <v>578</v>
      </c>
      <c r="N50" s="22" t="s">
        <v>578</v>
      </c>
      <c r="O50" s="22">
        <v>3</v>
      </c>
      <c r="P50" s="22">
        <v>7.5</v>
      </c>
      <c r="Q50" s="22">
        <v>7</v>
      </c>
      <c r="R50" s="22">
        <v>6</v>
      </c>
      <c r="S50" s="15" t="s">
        <v>617</v>
      </c>
    </row>
    <row r="51" spans="2:19" x14ac:dyDescent="0.25">
      <c r="B51" s="20">
        <v>555</v>
      </c>
      <c r="C51" s="20">
        <v>4</v>
      </c>
      <c r="D51" s="20">
        <v>6</v>
      </c>
      <c r="E51" s="20">
        <v>9</v>
      </c>
      <c r="F51" s="20">
        <v>4</v>
      </c>
      <c r="G51" s="20">
        <v>7</v>
      </c>
      <c r="H51" s="20">
        <v>9</v>
      </c>
      <c r="I51" s="20">
        <v>4</v>
      </c>
      <c r="J51" s="23">
        <v>6</v>
      </c>
      <c r="K51" s="22">
        <v>3</v>
      </c>
      <c r="L51" s="22">
        <v>10.5</v>
      </c>
      <c r="M51" s="22">
        <v>12</v>
      </c>
      <c r="N51" s="22">
        <v>0</v>
      </c>
      <c r="O51" s="22">
        <v>3</v>
      </c>
      <c r="P51" s="22">
        <v>6</v>
      </c>
      <c r="Q51" s="22">
        <v>6</v>
      </c>
      <c r="R51" s="22">
        <v>3</v>
      </c>
      <c r="S51" s="15" t="s">
        <v>617</v>
      </c>
    </row>
    <row r="52" spans="2:19" x14ac:dyDescent="0.25">
      <c r="B52" s="20">
        <v>580</v>
      </c>
      <c r="C52" s="20">
        <v>4</v>
      </c>
      <c r="D52" s="20">
        <v>7.5</v>
      </c>
      <c r="E52" s="20">
        <v>12</v>
      </c>
      <c r="F52" s="20">
        <v>4</v>
      </c>
      <c r="G52" s="20">
        <v>8</v>
      </c>
      <c r="H52" s="20">
        <v>12</v>
      </c>
      <c r="I52" s="20">
        <v>8</v>
      </c>
      <c r="J52" s="23">
        <v>10.5</v>
      </c>
      <c r="K52" s="22">
        <v>10.5</v>
      </c>
      <c r="L52" s="22">
        <v>12</v>
      </c>
      <c r="M52" s="22" t="s">
        <v>580</v>
      </c>
      <c r="N52" s="22" t="s">
        <v>580</v>
      </c>
      <c r="O52" s="22">
        <v>12</v>
      </c>
      <c r="P52" s="22">
        <v>9</v>
      </c>
      <c r="Q52" s="22">
        <v>6</v>
      </c>
      <c r="R52" s="22">
        <v>9</v>
      </c>
      <c r="S52" s="15" t="s">
        <v>618</v>
      </c>
    </row>
    <row r="53" spans="2:19" x14ac:dyDescent="0.25">
      <c r="B53" s="20">
        <v>610</v>
      </c>
      <c r="C53" s="20">
        <v>4</v>
      </c>
      <c r="D53" s="20">
        <v>7.5</v>
      </c>
      <c r="E53" s="20">
        <v>12</v>
      </c>
      <c r="F53" s="20">
        <v>4</v>
      </c>
      <c r="G53" s="20">
        <v>5</v>
      </c>
      <c r="H53" s="20">
        <v>12</v>
      </c>
      <c r="I53" s="20">
        <v>6</v>
      </c>
      <c r="J53" s="23">
        <v>6</v>
      </c>
      <c r="K53" s="22">
        <v>7.5</v>
      </c>
      <c r="L53" s="22">
        <v>10.5</v>
      </c>
      <c r="M53" s="22" t="s">
        <v>581</v>
      </c>
      <c r="N53" s="22" t="s">
        <v>581</v>
      </c>
      <c r="O53" s="22">
        <v>6</v>
      </c>
      <c r="P53" s="22">
        <v>6</v>
      </c>
      <c r="Q53" s="22">
        <v>7</v>
      </c>
      <c r="R53" s="22">
        <v>7.5</v>
      </c>
      <c r="S53" s="15" t="s">
        <v>618</v>
      </c>
    </row>
    <row r="54" spans="2:19" x14ac:dyDescent="0.25">
      <c r="B54" s="20">
        <v>612</v>
      </c>
      <c r="C54" s="20">
        <v>4</v>
      </c>
      <c r="D54" s="20">
        <v>7.5</v>
      </c>
      <c r="E54" s="20">
        <v>10.5</v>
      </c>
      <c r="F54" s="20">
        <v>4</v>
      </c>
      <c r="G54" s="20">
        <v>6</v>
      </c>
      <c r="H54" s="20">
        <v>9</v>
      </c>
      <c r="I54" s="20">
        <v>5</v>
      </c>
      <c r="J54" s="23">
        <v>6</v>
      </c>
      <c r="K54" s="22">
        <v>6</v>
      </c>
      <c r="L54" s="22">
        <v>12</v>
      </c>
      <c r="M54" s="22" t="s">
        <v>578</v>
      </c>
      <c r="N54" s="22" t="s">
        <v>578</v>
      </c>
      <c r="O54" s="22">
        <v>6</v>
      </c>
      <c r="P54" s="22">
        <v>7.5</v>
      </c>
      <c r="Q54" s="22">
        <v>8</v>
      </c>
      <c r="R54" s="22">
        <v>9</v>
      </c>
      <c r="S54" s="15" t="s">
        <v>616</v>
      </c>
    </row>
    <row r="55" spans="2:19" x14ac:dyDescent="0.25">
      <c r="B55" s="20">
        <v>625</v>
      </c>
      <c r="C55" s="20">
        <v>4</v>
      </c>
      <c r="D55" s="20">
        <v>7.5</v>
      </c>
      <c r="E55" s="20">
        <v>9</v>
      </c>
      <c r="F55" s="20">
        <v>3</v>
      </c>
      <c r="G55" s="20">
        <v>7</v>
      </c>
      <c r="H55" s="20">
        <v>9</v>
      </c>
      <c r="I55" s="20">
        <v>5</v>
      </c>
      <c r="J55" s="23">
        <v>6</v>
      </c>
      <c r="K55" s="22">
        <v>3</v>
      </c>
      <c r="L55" s="20">
        <v>12</v>
      </c>
      <c r="M55" s="22">
        <v>9</v>
      </c>
      <c r="N55" s="22">
        <v>3</v>
      </c>
      <c r="O55" s="22">
        <v>3</v>
      </c>
      <c r="P55" s="22">
        <v>7.5</v>
      </c>
      <c r="Q55" s="22">
        <v>8</v>
      </c>
      <c r="R55" s="22">
        <v>9</v>
      </c>
      <c r="S55" s="15" t="s">
        <v>616</v>
      </c>
    </row>
    <row r="56" spans="2:19" x14ac:dyDescent="0.25">
      <c r="B56" s="20">
        <v>638</v>
      </c>
      <c r="C56" s="20">
        <v>4</v>
      </c>
      <c r="D56" s="20">
        <v>12</v>
      </c>
      <c r="E56" s="20">
        <v>12</v>
      </c>
      <c r="F56" s="20">
        <v>4</v>
      </c>
      <c r="G56" s="20">
        <v>8</v>
      </c>
      <c r="H56" s="20">
        <v>12</v>
      </c>
      <c r="I56" s="20">
        <v>7</v>
      </c>
      <c r="J56" s="23">
        <v>10.5</v>
      </c>
      <c r="K56" s="22">
        <v>10.5</v>
      </c>
      <c r="L56" s="22">
        <v>12</v>
      </c>
      <c r="M56" s="22" t="s">
        <v>579</v>
      </c>
      <c r="N56" s="22" t="s">
        <v>579</v>
      </c>
      <c r="O56" s="22">
        <v>12</v>
      </c>
      <c r="P56" s="22">
        <v>10.5</v>
      </c>
      <c r="Q56" s="22">
        <v>8</v>
      </c>
      <c r="R56" s="22">
        <v>12</v>
      </c>
      <c r="S56" s="15" t="s">
        <v>618</v>
      </c>
    </row>
    <row r="57" spans="2:19" x14ac:dyDescent="0.25">
      <c r="B57" s="20">
        <v>643</v>
      </c>
      <c r="C57" s="20">
        <v>4</v>
      </c>
      <c r="D57" s="20">
        <v>12</v>
      </c>
      <c r="E57" s="20">
        <v>12</v>
      </c>
      <c r="F57" s="20">
        <v>3</v>
      </c>
      <c r="G57" s="20">
        <v>7</v>
      </c>
      <c r="H57" s="20">
        <v>12</v>
      </c>
      <c r="I57" s="20">
        <v>7</v>
      </c>
      <c r="J57" s="23">
        <v>10.5</v>
      </c>
      <c r="K57" s="22">
        <v>12</v>
      </c>
      <c r="L57" s="22">
        <v>12</v>
      </c>
      <c r="M57" s="22" t="s">
        <v>583</v>
      </c>
      <c r="N57" s="22" t="s">
        <v>583</v>
      </c>
      <c r="O57" s="22">
        <v>12</v>
      </c>
      <c r="P57" s="22">
        <v>12</v>
      </c>
      <c r="Q57" s="22">
        <v>8</v>
      </c>
      <c r="R57" s="22">
        <v>12</v>
      </c>
      <c r="S57" s="15" t="s">
        <v>619</v>
      </c>
    </row>
    <row r="58" spans="2:19" x14ac:dyDescent="0.25">
      <c r="B58" s="20">
        <v>644</v>
      </c>
      <c r="C58" s="20">
        <v>4</v>
      </c>
      <c r="D58" s="20">
        <v>12</v>
      </c>
      <c r="E58" s="20">
        <v>12</v>
      </c>
      <c r="F58" s="20">
        <v>4</v>
      </c>
      <c r="G58" s="20">
        <v>7</v>
      </c>
      <c r="H58" s="20">
        <v>10.5</v>
      </c>
      <c r="I58" s="20">
        <v>7</v>
      </c>
      <c r="J58" s="23">
        <v>10.5</v>
      </c>
      <c r="K58" s="22">
        <v>10.5</v>
      </c>
      <c r="L58" s="22">
        <v>12</v>
      </c>
      <c r="M58" s="22" t="s">
        <v>579</v>
      </c>
      <c r="N58" s="22" t="s">
        <v>579</v>
      </c>
      <c r="O58" s="22">
        <v>9</v>
      </c>
      <c r="P58" s="22">
        <v>12</v>
      </c>
      <c r="Q58" s="22">
        <v>8</v>
      </c>
      <c r="R58" s="22">
        <v>12</v>
      </c>
      <c r="S58" s="15" t="s">
        <v>619</v>
      </c>
    </row>
    <row r="59" spans="2:19" x14ac:dyDescent="0.25">
      <c r="B59" s="20">
        <v>658</v>
      </c>
      <c r="C59" s="20">
        <v>4</v>
      </c>
      <c r="D59" s="20">
        <v>9</v>
      </c>
      <c r="E59" s="20">
        <v>10.5</v>
      </c>
      <c r="F59" s="20">
        <v>4</v>
      </c>
      <c r="G59" s="20">
        <v>6</v>
      </c>
      <c r="H59" s="20">
        <v>9</v>
      </c>
      <c r="I59" s="20">
        <v>7</v>
      </c>
      <c r="J59" s="23">
        <v>9</v>
      </c>
      <c r="K59" s="22">
        <v>9</v>
      </c>
      <c r="L59" s="22">
        <v>10.5</v>
      </c>
      <c r="M59" s="22" t="s">
        <v>579</v>
      </c>
      <c r="N59" s="22" t="s">
        <v>579</v>
      </c>
      <c r="O59" s="22">
        <v>12</v>
      </c>
      <c r="P59" s="22">
        <v>7.5</v>
      </c>
      <c r="Q59" s="22">
        <v>8</v>
      </c>
      <c r="R59" s="22">
        <v>9</v>
      </c>
      <c r="S59" s="15" t="s">
        <v>618</v>
      </c>
    </row>
    <row r="60" spans="2:19" x14ac:dyDescent="0.25">
      <c r="B60" s="20">
        <v>676</v>
      </c>
      <c r="C60" s="20">
        <v>4</v>
      </c>
      <c r="D60" s="20">
        <v>6</v>
      </c>
      <c r="E60" s="20">
        <v>6</v>
      </c>
      <c r="F60" s="20">
        <v>4</v>
      </c>
      <c r="G60" s="20">
        <v>7</v>
      </c>
      <c r="H60" s="20">
        <v>12</v>
      </c>
      <c r="I60" s="20">
        <v>5</v>
      </c>
      <c r="J60" s="23">
        <v>7.5</v>
      </c>
      <c r="K60" s="22">
        <v>3</v>
      </c>
      <c r="L60" s="22">
        <v>10.5</v>
      </c>
      <c r="M60" s="22">
        <v>10.5</v>
      </c>
      <c r="N60" s="22">
        <v>0</v>
      </c>
      <c r="O60" s="22">
        <v>9</v>
      </c>
      <c r="P60" s="22">
        <v>7.5</v>
      </c>
      <c r="Q60" s="22">
        <v>8</v>
      </c>
      <c r="R60" s="22">
        <v>6</v>
      </c>
      <c r="S60" s="15" t="s">
        <v>616</v>
      </c>
    </row>
    <row r="61" spans="2:19" x14ac:dyDescent="0.25">
      <c r="B61" s="20">
        <v>679</v>
      </c>
      <c r="C61" s="20">
        <v>4</v>
      </c>
      <c r="D61" s="20">
        <v>12</v>
      </c>
      <c r="E61" s="20">
        <v>10.5</v>
      </c>
      <c r="F61" s="20">
        <v>3</v>
      </c>
      <c r="G61" s="20">
        <v>7</v>
      </c>
      <c r="H61" s="20">
        <v>12</v>
      </c>
      <c r="I61" s="20">
        <v>7</v>
      </c>
      <c r="J61" s="23">
        <v>10.5</v>
      </c>
      <c r="K61" s="22">
        <v>10.5</v>
      </c>
      <c r="L61" s="22">
        <v>10.5</v>
      </c>
      <c r="M61" s="22" t="s">
        <v>583</v>
      </c>
      <c r="N61" s="22" t="s">
        <v>583</v>
      </c>
      <c r="O61" s="22">
        <v>10.5</v>
      </c>
      <c r="P61" s="22">
        <v>12</v>
      </c>
      <c r="Q61" s="22">
        <v>6</v>
      </c>
      <c r="R61" s="22">
        <v>12</v>
      </c>
      <c r="S61" s="15" t="s">
        <v>619</v>
      </c>
    </row>
    <row r="62" spans="2:19" x14ac:dyDescent="0.25">
      <c r="B62" s="20">
        <v>701</v>
      </c>
      <c r="C62" s="20">
        <v>4</v>
      </c>
      <c r="D62" s="20">
        <v>9</v>
      </c>
      <c r="E62" s="20">
        <v>10.5</v>
      </c>
      <c r="F62" s="20">
        <v>4</v>
      </c>
      <c r="G62" s="20">
        <v>7</v>
      </c>
      <c r="H62" s="20">
        <v>12</v>
      </c>
      <c r="I62" s="20">
        <v>5</v>
      </c>
      <c r="J62" s="23">
        <v>6</v>
      </c>
      <c r="K62" s="22">
        <v>9</v>
      </c>
      <c r="L62" s="22">
        <v>10.5</v>
      </c>
      <c r="M62" s="22" t="s">
        <v>580</v>
      </c>
      <c r="N62" s="22" t="s">
        <v>580</v>
      </c>
      <c r="O62" s="22">
        <v>6</v>
      </c>
      <c r="P62" s="22">
        <v>7.5</v>
      </c>
      <c r="Q62" s="22">
        <v>8</v>
      </c>
      <c r="R62" s="22">
        <v>10.5</v>
      </c>
      <c r="S62" s="15" t="s">
        <v>618</v>
      </c>
    </row>
    <row r="63" spans="2:19" x14ac:dyDescent="0.25">
      <c r="B63" s="20">
        <v>707</v>
      </c>
      <c r="C63" s="20">
        <v>4</v>
      </c>
      <c r="D63" s="20">
        <v>12</v>
      </c>
      <c r="E63" s="20">
        <v>10.5</v>
      </c>
      <c r="F63" s="20">
        <v>4</v>
      </c>
      <c r="G63" s="20">
        <v>7</v>
      </c>
      <c r="H63" s="20">
        <v>12</v>
      </c>
      <c r="I63" s="20">
        <v>7</v>
      </c>
      <c r="J63" s="23">
        <v>9</v>
      </c>
      <c r="K63" s="22">
        <v>6</v>
      </c>
      <c r="L63" s="22">
        <v>10.5</v>
      </c>
      <c r="M63" s="22">
        <v>12</v>
      </c>
      <c r="N63" s="22">
        <v>0</v>
      </c>
      <c r="O63" s="22">
        <v>6</v>
      </c>
      <c r="P63" s="22">
        <v>7.5</v>
      </c>
      <c r="Q63" s="22">
        <v>8</v>
      </c>
      <c r="R63" s="22">
        <v>10.5</v>
      </c>
      <c r="S63" s="15" t="s">
        <v>618</v>
      </c>
    </row>
    <row r="64" spans="2:19" x14ac:dyDescent="0.25">
      <c r="B64" s="20">
        <v>713</v>
      </c>
      <c r="C64" s="20">
        <v>4</v>
      </c>
      <c r="D64" s="20">
        <v>9</v>
      </c>
      <c r="E64" s="20">
        <v>12</v>
      </c>
      <c r="F64" s="20">
        <v>4</v>
      </c>
      <c r="G64" s="20">
        <v>8</v>
      </c>
      <c r="H64" s="20">
        <v>12</v>
      </c>
      <c r="I64" s="20">
        <v>8</v>
      </c>
      <c r="J64" s="23">
        <v>10.5</v>
      </c>
      <c r="K64" s="22">
        <v>7.5</v>
      </c>
      <c r="L64" s="22">
        <v>12</v>
      </c>
      <c r="M64" s="22" t="s">
        <v>580</v>
      </c>
      <c r="N64" s="22" t="s">
        <v>580</v>
      </c>
      <c r="O64" s="22">
        <v>9</v>
      </c>
      <c r="P64" s="22">
        <v>7.5</v>
      </c>
      <c r="Q64" s="22">
        <v>8</v>
      </c>
      <c r="R64" s="22">
        <v>9</v>
      </c>
      <c r="S64" s="15" t="s">
        <v>618</v>
      </c>
    </row>
    <row r="65" spans="2:19" x14ac:dyDescent="0.25">
      <c r="B65" s="20">
        <v>723</v>
      </c>
      <c r="C65" s="20">
        <v>4</v>
      </c>
      <c r="D65" s="20">
        <v>12</v>
      </c>
      <c r="E65" s="20">
        <v>12</v>
      </c>
      <c r="F65" s="20">
        <v>4</v>
      </c>
      <c r="G65" s="20">
        <v>8</v>
      </c>
      <c r="H65" s="20">
        <v>12</v>
      </c>
      <c r="I65" s="20">
        <v>8</v>
      </c>
      <c r="J65" s="23">
        <v>10.5</v>
      </c>
      <c r="K65" s="22">
        <v>12</v>
      </c>
      <c r="L65" s="22">
        <v>12</v>
      </c>
      <c r="M65" s="22" t="s">
        <v>582</v>
      </c>
      <c r="N65" s="22" t="s">
        <v>582</v>
      </c>
      <c r="O65" s="22">
        <v>12</v>
      </c>
      <c r="P65" s="22">
        <v>10.5</v>
      </c>
      <c r="Q65" s="22">
        <v>8</v>
      </c>
      <c r="R65" s="22">
        <v>12</v>
      </c>
      <c r="S65" s="15" t="s">
        <v>619</v>
      </c>
    </row>
    <row r="66" spans="2:19" x14ac:dyDescent="0.25">
      <c r="B66" s="20">
        <v>740</v>
      </c>
      <c r="C66" s="20">
        <v>4</v>
      </c>
      <c r="D66" s="20">
        <v>7.5</v>
      </c>
      <c r="E66" s="20">
        <v>12</v>
      </c>
      <c r="F66" s="20">
        <v>4</v>
      </c>
      <c r="G66" s="20">
        <v>8</v>
      </c>
      <c r="H66" s="20">
        <v>12</v>
      </c>
      <c r="I66" s="20">
        <v>6</v>
      </c>
      <c r="J66" s="23">
        <v>6</v>
      </c>
      <c r="K66" s="22">
        <v>7.5</v>
      </c>
      <c r="L66" s="22">
        <v>10.5</v>
      </c>
      <c r="M66" s="22" t="s">
        <v>580</v>
      </c>
      <c r="N66" s="22" t="s">
        <v>580</v>
      </c>
      <c r="O66" s="22">
        <v>9</v>
      </c>
      <c r="P66" s="22">
        <v>7.5</v>
      </c>
      <c r="Q66" s="22">
        <v>8</v>
      </c>
      <c r="R66" s="22">
        <v>12</v>
      </c>
      <c r="S66" s="15" t="s">
        <v>618</v>
      </c>
    </row>
    <row r="67" spans="2:19" x14ac:dyDescent="0.25">
      <c r="B67" s="20">
        <v>754</v>
      </c>
      <c r="C67" s="20">
        <v>4</v>
      </c>
      <c r="D67" s="20">
        <v>7.5</v>
      </c>
      <c r="E67" s="20">
        <v>12</v>
      </c>
      <c r="F67" s="20">
        <v>4</v>
      </c>
      <c r="G67" s="20">
        <v>8</v>
      </c>
      <c r="H67" s="20">
        <v>12</v>
      </c>
      <c r="I67" s="20">
        <v>5</v>
      </c>
      <c r="J67" s="23">
        <v>10.5</v>
      </c>
      <c r="K67" s="22">
        <v>9</v>
      </c>
      <c r="L67" s="22">
        <v>10.5</v>
      </c>
      <c r="M67" s="22">
        <v>12</v>
      </c>
      <c r="N67" s="22">
        <v>0</v>
      </c>
      <c r="O67" s="22">
        <v>12</v>
      </c>
      <c r="P67" s="22">
        <v>9</v>
      </c>
      <c r="Q67" s="22">
        <v>7</v>
      </c>
      <c r="R67" s="22">
        <v>9</v>
      </c>
      <c r="S67" s="15" t="s">
        <v>618</v>
      </c>
    </row>
    <row r="68" spans="2:19" x14ac:dyDescent="0.25">
      <c r="B68" s="20">
        <v>763</v>
      </c>
      <c r="C68" s="20">
        <v>4</v>
      </c>
      <c r="D68" s="20">
        <v>9</v>
      </c>
      <c r="E68" s="20">
        <v>9</v>
      </c>
      <c r="F68" s="20">
        <v>4</v>
      </c>
      <c r="G68" s="20">
        <v>6</v>
      </c>
      <c r="H68" s="20">
        <v>12</v>
      </c>
      <c r="I68" s="20">
        <v>7</v>
      </c>
      <c r="J68" s="23">
        <v>7.5</v>
      </c>
      <c r="K68" s="22">
        <v>7.5</v>
      </c>
      <c r="L68" s="20">
        <v>9</v>
      </c>
      <c r="M68" s="22">
        <v>12</v>
      </c>
      <c r="N68" s="22">
        <v>7.5</v>
      </c>
      <c r="O68" s="22">
        <v>10.5</v>
      </c>
      <c r="P68" s="22">
        <v>7.5</v>
      </c>
      <c r="Q68" s="22">
        <v>7</v>
      </c>
      <c r="R68" s="22">
        <v>12</v>
      </c>
      <c r="S68" s="15" t="s">
        <v>616</v>
      </c>
    </row>
    <row r="69" spans="2:19" x14ac:dyDescent="0.25">
      <c r="B69" s="20">
        <v>769</v>
      </c>
      <c r="C69" s="20">
        <v>4</v>
      </c>
      <c r="D69" s="20">
        <v>10.5</v>
      </c>
      <c r="E69" s="20">
        <v>10.5</v>
      </c>
      <c r="F69" s="20">
        <v>3</v>
      </c>
      <c r="G69" s="20">
        <v>8</v>
      </c>
      <c r="H69" s="20">
        <v>12</v>
      </c>
      <c r="I69" s="20">
        <v>8</v>
      </c>
      <c r="J69" s="23">
        <v>9</v>
      </c>
      <c r="K69" s="22">
        <v>12</v>
      </c>
      <c r="L69" s="22">
        <v>12</v>
      </c>
      <c r="M69" s="22">
        <v>12</v>
      </c>
      <c r="N69" s="22">
        <v>0</v>
      </c>
      <c r="O69" s="22">
        <v>12</v>
      </c>
      <c r="P69" s="22">
        <v>12</v>
      </c>
      <c r="Q69" s="22">
        <v>8</v>
      </c>
      <c r="R69" s="22">
        <v>12</v>
      </c>
      <c r="S69" s="15" t="s">
        <v>619</v>
      </c>
    </row>
    <row r="70" spans="2:19" x14ac:dyDescent="0.25">
      <c r="B70" s="20">
        <v>770</v>
      </c>
      <c r="C70" s="20">
        <v>4</v>
      </c>
      <c r="D70" s="20">
        <v>12</v>
      </c>
      <c r="E70" s="20">
        <v>10.5</v>
      </c>
      <c r="F70" s="20">
        <v>4</v>
      </c>
      <c r="G70" s="20">
        <v>7</v>
      </c>
      <c r="H70" s="20">
        <v>12</v>
      </c>
      <c r="I70" s="20">
        <v>7</v>
      </c>
      <c r="J70" s="23">
        <v>10.5</v>
      </c>
      <c r="K70" s="22">
        <v>9</v>
      </c>
      <c r="L70" s="22">
        <v>12</v>
      </c>
      <c r="M70" s="22">
        <v>12</v>
      </c>
      <c r="N70" s="22">
        <v>0</v>
      </c>
      <c r="O70" s="22">
        <v>12</v>
      </c>
      <c r="P70" s="22">
        <v>10.5</v>
      </c>
      <c r="Q70" s="22">
        <v>8</v>
      </c>
      <c r="R70" s="22">
        <v>12</v>
      </c>
      <c r="S70" s="15" t="s">
        <v>619</v>
      </c>
    </row>
    <row r="71" spans="2:19" x14ac:dyDescent="0.25">
      <c r="B71" s="20">
        <v>773</v>
      </c>
      <c r="C71" s="20">
        <v>4</v>
      </c>
      <c r="D71" s="20">
        <v>9</v>
      </c>
      <c r="E71" s="20">
        <v>12</v>
      </c>
      <c r="F71" s="20">
        <v>4</v>
      </c>
      <c r="G71" s="20">
        <v>7</v>
      </c>
      <c r="H71" s="20">
        <v>12</v>
      </c>
      <c r="I71" s="20">
        <v>5</v>
      </c>
      <c r="J71" s="23">
        <v>7.5</v>
      </c>
      <c r="K71" s="22">
        <v>7.5</v>
      </c>
      <c r="L71" s="22">
        <v>10.5</v>
      </c>
      <c r="M71" s="22" t="s">
        <v>578</v>
      </c>
      <c r="N71" s="22" t="s">
        <v>578</v>
      </c>
      <c r="O71" s="22">
        <v>7.5</v>
      </c>
      <c r="P71" s="22">
        <v>9</v>
      </c>
      <c r="Q71" s="22">
        <v>7</v>
      </c>
      <c r="R71" s="22">
        <v>10.5</v>
      </c>
      <c r="S71" s="15" t="s">
        <v>618</v>
      </c>
    </row>
    <row r="72" spans="2:19" x14ac:dyDescent="0.25">
      <c r="B72" s="20">
        <v>783</v>
      </c>
      <c r="C72" s="20">
        <v>4</v>
      </c>
      <c r="D72" s="20">
        <v>7.5</v>
      </c>
      <c r="E72" s="20">
        <v>10.5</v>
      </c>
      <c r="F72" s="20">
        <v>3</v>
      </c>
      <c r="G72" s="20">
        <v>7</v>
      </c>
      <c r="H72" s="20">
        <v>10.5</v>
      </c>
      <c r="I72" s="20">
        <v>7</v>
      </c>
      <c r="J72" s="23">
        <v>6</v>
      </c>
      <c r="K72" s="22">
        <v>7.5</v>
      </c>
      <c r="L72" s="22">
        <v>12</v>
      </c>
      <c r="M72" s="22" t="s">
        <v>578</v>
      </c>
      <c r="N72" s="22" t="s">
        <v>578</v>
      </c>
      <c r="O72" s="22">
        <v>7.5</v>
      </c>
      <c r="P72" s="22">
        <v>7.5</v>
      </c>
      <c r="Q72" s="22">
        <v>8</v>
      </c>
      <c r="R72" s="22">
        <v>12</v>
      </c>
      <c r="S72" s="15" t="s">
        <v>618</v>
      </c>
    </row>
    <row r="73" spans="2:19" x14ac:dyDescent="0.25">
      <c r="B73" s="20">
        <v>796</v>
      </c>
      <c r="C73" s="20">
        <v>4</v>
      </c>
      <c r="D73" s="29">
        <v>6.5</v>
      </c>
      <c r="E73" s="20">
        <v>7.5</v>
      </c>
      <c r="F73" s="20">
        <v>3</v>
      </c>
      <c r="G73" s="20">
        <v>6</v>
      </c>
      <c r="H73" s="20">
        <v>12</v>
      </c>
      <c r="I73" s="20">
        <v>5</v>
      </c>
      <c r="J73" s="23">
        <v>6</v>
      </c>
      <c r="K73" s="22">
        <v>3</v>
      </c>
      <c r="L73" s="22">
        <v>10.5</v>
      </c>
      <c r="M73" s="22" t="s">
        <v>578</v>
      </c>
      <c r="N73" s="22" t="s">
        <v>578</v>
      </c>
      <c r="O73" s="22">
        <v>6</v>
      </c>
      <c r="P73" s="22">
        <v>6</v>
      </c>
      <c r="Q73" s="22">
        <v>6</v>
      </c>
      <c r="R73" s="22">
        <v>7.5</v>
      </c>
      <c r="S73" s="15" t="s">
        <v>617</v>
      </c>
    </row>
    <row r="74" spans="2:19" x14ac:dyDescent="0.25">
      <c r="B74" s="20">
        <v>807</v>
      </c>
      <c r="C74" s="20">
        <v>4</v>
      </c>
      <c r="D74" s="20">
        <v>12</v>
      </c>
      <c r="E74" s="20">
        <v>10.5</v>
      </c>
      <c r="F74" s="20">
        <v>4</v>
      </c>
      <c r="G74" s="20">
        <v>8</v>
      </c>
      <c r="H74" s="20">
        <v>12</v>
      </c>
      <c r="I74" s="20">
        <v>8</v>
      </c>
      <c r="J74" s="23">
        <v>9</v>
      </c>
      <c r="K74" s="22">
        <v>10.5</v>
      </c>
      <c r="L74" s="22">
        <v>10.5</v>
      </c>
      <c r="M74" s="22" t="s">
        <v>579</v>
      </c>
      <c r="N74" s="22" t="s">
        <v>579</v>
      </c>
      <c r="O74" s="22">
        <v>12</v>
      </c>
      <c r="P74" s="22">
        <v>10.5</v>
      </c>
      <c r="Q74" s="22">
        <v>8</v>
      </c>
      <c r="R74" s="22">
        <v>10.5</v>
      </c>
      <c r="S74" s="15" t="s">
        <v>618</v>
      </c>
    </row>
    <row r="75" spans="2:19" x14ac:dyDescent="0.25">
      <c r="B75" s="20">
        <v>812</v>
      </c>
      <c r="C75" s="20">
        <v>4</v>
      </c>
      <c r="D75" s="20">
        <v>7.5</v>
      </c>
      <c r="E75" s="20">
        <v>9</v>
      </c>
      <c r="F75" s="20">
        <v>4</v>
      </c>
      <c r="G75" s="20">
        <v>7</v>
      </c>
      <c r="H75" s="20">
        <v>10.5</v>
      </c>
      <c r="I75" s="20">
        <v>6</v>
      </c>
      <c r="J75" s="23">
        <v>7.5</v>
      </c>
      <c r="K75" s="22">
        <v>7.5</v>
      </c>
      <c r="L75" s="22">
        <v>9</v>
      </c>
      <c r="M75" s="22" t="s">
        <v>580</v>
      </c>
      <c r="N75" s="22" t="s">
        <v>580</v>
      </c>
      <c r="O75" s="22">
        <v>6</v>
      </c>
      <c r="P75" s="22">
        <v>9</v>
      </c>
      <c r="Q75" s="22">
        <v>7</v>
      </c>
      <c r="R75" s="22">
        <v>12</v>
      </c>
      <c r="S75" s="15" t="s">
        <v>618</v>
      </c>
    </row>
    <row r="76" spans="2:19" x14ac:dyDescent="0.25">
      <c r="B76" s="20">
        <v>830</v>
      </c>
      <c r="C76" s="20">
        <v>4</v>
      </c>
      <c r="D76" s="20">
        <v>6</v>
      </c>
      <c r="E76" s="20">
        <v>10.5</v>
      </c>
      <c r="F76" s="20">
        <v>4</v>
      </c>
      <c r="G76" s="20">
        <v>7</v>
      </c>
      <c r="H76" s="20">
        <v>12</v>
      </c>
      <c r="I76" s="20">
        <v>4</v>
      </c>
      <c r="J76" s="23">
        <v>7.5</v>
      </c>
      <c r="K76" s="22">
        <v>6</v>
      </c>
      <c r="L76" s="22">
        <v>10.5</v>
      </c>
      <c r="M76" s="22" t="s">
        <v>578</v>
      </c>
      <c r="N76" s="22" t="s">
        <v>578</v>
      </c>
      <c r="O76" s="22">
        <v>6</v>
      </c>
      <c r="P76" s="22">
        <v>6</v>
      </c>
      <c r="Q76" s="22">
        <v>6</v>
      </c>
      <c r="R76" s="22">
        <v>7.5</v>
      </c>
      <c r="S76" s="15" t="s">
        <v>616</v>
      </c>
    </row>
    <row r="77" spans="2:19" x14ac:dyDescent="0.25">
      <c r="B77" s="20">
        <v>831</v>
      </c>
      <c r="C77" s="20">
        <v>4</v>
      </c>
      <c r="D77" s="20">
        <v>7.5</v>
      </c>
      <c r="E77" s="20">
        <v>10.5</v>
      </c>
      <c r="F77" s="20">
        <v>4</v>
      </c>
      <c r="G77" s="20">
        <v>7</v>
      </c>
      <c r="H77" s="20">
        <v>12</v>
      </c>
      <c r="I77" s="20">
        <v>5</v>
      </c>
      <c r="J77" s="23">
        <v>7.5</v>
      </c>
      <c r="K77" s="22">
        <v>6</v>
      </c>
      <c r="L77" s="20">
        <v>12</v>
      </c>
      <c r="M77" s="22">
        <v>12</v>
      </c>
      <c r="N77" s="22">
        <v>7.5</v>
      </c>
      <c r="O77" s="22">
        <v>7.5</v>
      </c>
      <c r="P77" s="22">
        <v>9</v>
      </c>
      <c r="Q77" s="22">
        <v>7</v>
      </c>
      <c r="R77" s="22">
        <v>10.5</v>
      </c>
      <c r="S77" s="15" t="s">
        <v>618</v>
      </c>
    </row>
    <row r="78" spans="2:19" x14ac:dyDescent="0.25">
      <c r="B78" s="20">
        <v>833</v>
      </c>
      <c r="C78" s="20">
        <v>3</v>
      </c>
      <c r="D78" s="20">
        <v>6</v>
      </c>
      <c r="E78" s="20">
        <v>9</v>
      </c>
      <c r="F78" s="20">
        <v>4</v>
      </c>
      <c r="G78" s="20">
        <v>7</v>
      </c>
      <c r="H78" s="20">
        <v>10.5</v>
      </c>
      <c r="I78" s="20">
        <v>6</v>
      </c>
      <c r="J78" s="23">
        <v>6</v>
      </c>
      <c r="K78" s="22">
        <v>7.5</v>
      </c>
      <c r="L78" s="22">
        <v>10.5</v>
      </c>
      <c r="M78" s="22">
        <v>12</v>
      </c>
      <c r="N78" s="22">
        <v>0</v>
      </c>
      <c r="O78" s="22">
        <v>7.5</v>
      </c>
      <c r="P78" s="22">
        <v>7.5</v>
      </c>
      <c r="Q78" s="22">
        <v>7</v>
      </c>
      <c r="R78" s="22">
        <v>10.5</v>
      </c>
      <c r="S78" s="15" t="s">
        <v>618</v>
      </c>
    </row>
    <row r="79" spans="2:19" x14ac:dyDescent="0.25">
      <c r="B79" s="20">
        <v>841</v>
      </c>
      <c r="C79" s="20">
        <v>4</v>
      </c>
      <c r="D79" s="20">
        <v>12</v>
      </c>
      <c r="E79" s="20">
        <v>12</v>
      </c>
      <c r="F79" s="20">
        <v>4</v>
      </c>
      <c r="G79" s="20">
        <v>6</v>
      </c>
      <c r="H79" s="20">
        <v>12</v>
      </c>
      <c r="I79" s="20">
        <v>6</v>
      </c>
      <c r="J79" s="23">
        <v>10.5</v>
      </c>
      <c r="K79" s="22">
        <v>9</v>
      </c>
      <c r="L79" s="22">
        <v>12</v>
      </c>
      <c r="M79" s="22">
        <v>12</v>
      </c>
      <c r="N79" s="22">
        <v>0</v>
      </c>
      <c r="O79" s="22">
        <v>12</v>
      </c>
      <c r="P79" s="22">
        <v>7.5</v>
      </c>
      <c r="Q79" s="22">
        <v>8</v>
      </c>
      <c r="R79" s="22">
        <v>10.5</v>
      </c>
      <c r="S79" s="15" t="s">
        <v>619</v>
      </c>
    </row>
    <row r="80" spans="2:19" x14ac:dyDescent="0.25">
      <c r="B80" s="20">
        <v>854</v>
      </c>
      <c r="C80" s="20">
        <v>4</v>
      </c>
      <c r="D80" s="20">
        <v>9</v>
      </c>
      <c r="E80" s="20">
        <v>6</v>
      </c>
      <c r="F80" s="20">
        <v>3</v>
      </c>
      <c r="G80" s="20">
        <v>7</v>
      </c>
      <c r="H80" s="20">
        <v>10.5</v>
      </c>
      <c r="I80" s="20">
        <v>2</v>
      </c>
      <c r="J80" s="23">
        <v>10.5</v>
      </c>
      <c r="K80" s="22">
        <v>7.5</v>
      </c>
      <c r="L80" s="22">
        <v>10.5</v>
      </c>
      <c r="M80" s="22">
        <v>10.5</v>
      </c>
      <c r="N80" s="22">
        <v>0</v>
      </c>
      <c r="O80" s="22">
        <v>3</v>
      </c>
      <c r="P80" s="22">
        <v>9</v>
      </c>
      <c r="Q80" s="22">
        <v>8</v>
      </c>
      <c r="R80" s="22">
        <v>9</v>
      </c>
      <c r="S80" s="15" t="s">
        <v>618</v>
      </c>
    </row>
    <row r="81" spans="2:19" x14ac:dyDescent="0.25">
      <c r="B81" s="20">
        <v>855</v>
      </c>
      <c r="C81" s="20">
        <v>4</v>
      </c>
      <c r="D81" s="20">
        <v>10.5</v>
      </c>
      <c r="E81" s="20">
        <v>10.5</v>
      </c>
      <c r="F81" s="20">
        <v>4</v>
      </c>
      <c r="G81" s="20">
        <v>7</v>
      </c>
      <c r="H81" s="20">
        <v>12</v>
      </c>
      <c r="I81" s="20">
        <v>6</v>
      </c>
      <c r="J81" s="23">
        <v>10.5</v>
      </c>
      <c r="K81" s="22">
        <v>6</v>
      </c>
      <c r="L81" s="22">
        <v>12</v>
      </c>
      <c r="M81" s="22">
        <v>10.5</v>
      </c>
      <c r="N81" s="22">
        <v>0</v>
      </c>
      <c r="O81" s="22">
        <v>6</v>
      </c>
      <c r="P81" s="22">
        <v>10.5</v>
      </c>
      <c r="Q81" s="22">
        <v>7</v>
      </c>
      <c r="R81" s="22">
        <v>10.5</v>
      </c>
      <c r="S81" s="15" t="s">
        <v>618</v>
      </c>
    </row>
    <row r="82" spans="2:19" x14ac:dyDescent="0.25">
      <c r="B82" s="20">
        <v>856</v>
      </c>
      <c r="C82" s="20">
        <v>4</v>
      </c>
      <c r="D82" s="20">
        <v>7.5</v>
      </c>
      <c r="E82" s="20">
        <v>12</v>
      </c>
      <c r="F82" s="20">
        <v>4</v>
      </c>
      <c r="G82" s="20">
        <v>7</v>
      </c>
      <c r="H82" s="20">
        <v>12</v>
      </c>
      <c r="I82" s="20">
        <v>6</v>
      </c>
      <c r="J82" s="23">
        <v>7.5</v>
      </c>
      <c r="K82" s="22">
        <v>9</v>
      </c>
      <c r="L82" s="22">
        <v>12</v>
      </c>
      <c r="M82" s="22" t="s">
        <v>581</v>
      </c>
      <c r="N82" s="22" t="s">
        <v>581</v>
      </c>
      <c r="O82" s="22">
        <v>7.5</v>
      </c>
      <c r="P82" s="22">
        <v>9</v>
      </c>
      <c r="Q82" s="22">
        <v>8</v>
      </c>
      <c r="R82" s="22">
        <v>6</v>
      </c>
      <c r="S82" s="15" t="s">
        <v>618</v>
      </c>
    </row>
    <row r="83" spans="2:19" x14ac:dyDescent="0.25">
      <c r="B83" s="20">
        <v>863</v>
      </c>
      <c r="C83" s="20">
        <v>4</v>
      </c>
      <c r="D83" s="20">
        <v>12</v>
      </c>
      <c r="E83" s="20">
        <v>12</v>
      </c>
      <c r="F83" s="20">
        <v>3</v>
      </c>
      <c r="G83" s="20">
        <v>8</v>
      </c>
      <c r="H83" s="20">
        <v>12</v>
      </c>
      <c r="I83" s="20">
        <v>7</v>
      </c>
      <c r="J83" s="23">
        <v>10.5</v>
      </c>
      <c r="K83" s="22">
        <v>10.5</v>
      </c>
      <c r="L83" s="22">
        <v>12</v>
      </c>
      <c r="M83" s="22">
        <v>12</v>
      </c>
      <c r="N83" s="22">
        <v>0</v>
      </c>
      <c r="O83" s="22">
        <v>12</v>
      </c>
      <c r="P83" s="22">
        <v>10.5</v>
      </c>
      <c r="Q83" s="22">
        <v>8</v>
      </c>
      <c r="R83" s="22">
        <v>12</v>
      </c>
      <c r="S83" s="15" t="s">
        <v>619</v>
      </c>
    </row>
    <row r="84" spans="2:19" x14ac:dyDescent="0.25">
      <c r="B84" s="20">
        <v>874</v>
      </c>
      <c r="C84" s="20">
        <v>4</v>
      </c>
      <c r="D84" s="20">
        <v>12</v>
      </c>
      <c r="E84" s="20">
        <v>10.5</v>
      </c>
      <c r="F84" s="20">
        <v>3</v>
      </c>
      <c r="G84" s="20">
        <v>7</v>
      </c>
      <c r="H84" s="20">
        <v>12</v>
      </c>
      <c r="I84" s="20">
        <v>5</v>
      </c>
      <c r="J84" s="23">
        <v>10.5</v>
      </c>
      <c r="K84" s="22">
        <v>7.5</v>
      </c>
      <c r="L84" s="22">
        <v>10.5</v>
      </c>
      <c r="M84" s="22">
        <v>12</v>
      </c>
      <c r="N84" s="22">
        <v>0</v>
      </c>
      <c r="O84" s="22">
        <v>9</v>
      </c>
      <c r="P84" s="22">
        <v>7.5</v>
      </c>
      <c r="Q84" s="22">
        <v>8</v>
      </c>
      <c r="R84" s="22">
        <v>10.5</v>
      </c>
      <c r="S84" s="15" t="s">
        <v>618</v>
      </c>
    </row>
    <row r="85" spans="2:19" x14ac:dyDescent="0.25">
      <c r="B85" s="20">
        <v>879</v>
      </c>
      <c r="C85" s="20">
        <v>4</v>
      </c>
      <c r="D85" s="20">
        <v>10.5</v>
      </c>
      <c r="E85" s="20">
        <v>12</v>
      </c>
      <c r="F85" s="20">
        <v>3</v>
      </c>
      <c r="G85" s="20">
        <v>6</v>
      </c>
      <c r="H85" s="20">
        <v>12</v>
      </c>
      <c r="I85" s="20">
        <v>6</v>
      </c>
      <c r="J85" s="23">
        <v>10.5</v>
      </c>
      <c r="K85" s="22">
        <v>9</v>
      </c>
      <c r="L85" s="22">
        <v>12</v>
      </c>
      <c r="M85" s="22">
        <v>12</v>
      </c>
      <c r="N85" s="22">
        <v>0</v>
      </c>
      <c r="O85" s="22">
        <v>12</v>
      </c>
      <c r="P85" s="22">
        <v>10.5</v>
      </c>
      <c r="Q85" s="22">
        <v>7</v>
      </c>
      <c r="R85" s="22">
        <v>10.5</v>
      </c>
      <c r="S85" s="15" t="s">
        <v>619</v>
      </c>
    </row>
    <row r="86" spans="2:19" x14ac:dyDescent="0.25">
      <c r="B86" s="20">
        <v>924</v>
      </c>
      <c r="C86" s="20">
        <v>4</v>
      </c>
      <c r="D86" s="20">
        <v>9</v>
      </c>
      <c r="E86" s="20">
        <v>7.5</v>
      </c>
      <c r="F86" s="20">
        <v>3</v>
      </c>
      <c r="G86" s="20">
        <v>8</v>
      </c>
      <c r="H86" s="20">
        <v>12</v>
      </c>
      <c r="I86" s="20">
        <v>8</v>
      </c>
      <c r="J86" s="23">
        <v>9</v>
      </c>
      <c r="K86" s="22">
        <v>7.5</v>
      </c>
      <c r="L86" s="22">
        <v>10.5</v>
      </c>
      <c r="M86" s="22">
        <v>12</v>
      </c>
      <c r="N86" s="22">
        <v>0</v>
      </c>
      <c r="O86" s="22">
        <v>12</v>
      </c>
      <c r="P86" s="22">
        <v>10.5</v>
      </c>
      <c r="Q86" s="22">
        <v>7</v>
      </c>
      <c r="R86" s="22">
        <v>10.5</v>
      </c>
      <c r="S86" s="15" t="s">
        <v>619</v>
      </c>
    </row>
    <row r="87" spans="2:19" x14ac:dyDescent="0.25">
      <c r="B87" s="20">
        <v>942</v>
      </c>
      <c r="C87" s="20">
        <v>4</v>
      </c>
      <c r="D87" s="20">
        <v>7.5</v>
      </c>
      <c r="E87" s="20">
        <v>10.5</v>
      </c>
      <c r="F87" s="20">
        <v>4</v>
      </c>
      <c r="G87" s="20">
        <v>7</v>
      </c>
      <c r="H87" s="20">
        <v>9</v>
      </c>
      <c r="I87" s="20">
        <v>7</v>
      </c>
      <c r="J87" s="23">
        <v>6</v>
      </c>
      <c r="K87" s="22">
        <v>7.5</v>
      </c>
      <c r="L87" s="22">
        <v>10.5</v>
      </c>
      <c r="M87" s="22" t="s">
        <v>578</v>
      </c>
      <c r="N87" s="22" t="s">
        <v>578</v>
      </c>
      <c r="O87" s="22">
        <v>6</v>
      </c>
      <c r="P87" s="22">
        <v>7.5</v>
      </c>
      <c r="Q87" s="22">
        <v>8</v>
      </c>
      <c r="R87" s="22">
        <v>12</v>
      </c>
      <c r="S87" s="15" t="s">
        <v>618</v>
      </c>
    </row>
    <row r="88" spans="2:19" x14ac:dyDescent="0.25">
      <c r="B88" s="20">
        <v>950</v>
      </c>
      <c r="C88" s="20">
        <v>4</v>
      </c>
      <c r="D88" s="20">
        <v>7.5</v>
      </c>
      <c r="E88" s="20">
        <v>12</v>
      </c>
      <c r="F88" s="20">
        <v>4</v>
      </c>
      <c r="G88" s="20">
        <v>6</v>
      </c>
      <c r="H88" s="20">
        <v>9</v>
      </c>
      <c r="I88" s="20">
        <v>5</v>
      </c>
      <c r="J88" s="23">
        <v>6</v>
      </c>
      <c r="K88" s="22">
        <v>6</v>
      </c>
      <c r="L88" s="22">
        <v>12</v>
      </c>
      <c r="M88" s="22" t="s">
        <v>580</v>
      </c>
      <c r="N88" s="22" t="s">
        <v>580</v>
      </c>
      <c r="O88" s="22">
        <v>6</v>
      </c>
      <c r="P88" s="22">
        <v>7.5</v>
      </c>
      <c r="Q88" s="22">
        <v>5</v>
      </c>
      <c r="R88" s="22">
        <v>9</v>
      </c>
      <c r="S88" s="15" t="s">
        <v>616</v>
      </c>
    </row>
    <row r="89" spans="2:19" x14ac:dyDescent="0.25">
      <c r="B89" s="20">
        <v>972</v>
      </c>
      <c r="C89" s="20">
        <v>3.5</v>
      </c>
      <c r="D89" s="29">
        <v>6</v>
      </c>
      <c r="E89" s="20">
        <v>9</v>
      </c>
      <c r="F89" s="20">
        <v>4</v>
      </c>
      <c r="G89" s="20">
        <v>6</v>
      </c>
      <c r="H89" s="20">
        <v>6</v>
      </c>
      <c r="I89" s="20">
        <v>4</v>
      </c>
      <c r="J89" s="23">
        <v>3</v>
      </c>
      <c r="K89" s="22">
        <v>6</v>
      </c>
      <c r="L89" s="22">
        <v>9</v>
      </c>
      <c r="M89" s="22">
        <v>10.5</v>
      </c>
      <c r="N89" s="22">
        <v>0</v>
      </c>
      <c r="O89" s="22">
        <v>3</v>
      </c>
      <c r="P89" s="22">
        <v>3</v>
      </c>
      <c r="Q89" s="22">
        <v>5</v>
      </c>
      <c r="R89" s="22">
        <v>6</v>
      </c>
      <c r="S89" s="15" t="s">
        <v>617</v>
      </c>
    </row>
    <row r="90" spans="2:19" x14ac:dyDescent="0.25">
      <c r="B90" s="20">
        <v>982</v>
      </c>
      <c r="C90" s="20">
        <v>4</v>
      </c>
      <c r="D90" s="20">
        <v>9</v>
      </c>
      <c r="E90" s="20">
        <v>10.5</v>
      </c>
      <c r="F90" s="20">
        <v>4</v>
      </c>
      <c r="G90" s="20">
        <v>6</v>
      </c>
      <c r="H90" s="20">
        <v>10.5</v>
      </c>
      <c r="I90" s="20">
        <v>8</v>
      </c>
      <c r="J90" s="23">
        <v>6</v>
      </c>
      <c r="K90" s="22">
        <v>3</v>
      </c>
      <c r="L90" s="22">
        <v>12</v>
      </c>
      <c r="M90" s="22" t="s">
        <v>580</v>
      </c>
      <c r="N90" s="22" t="s">
        <v>580</v>
      </c>
      <c r="O90" s="22">
        <v>7.5</v>
      </c>
      <c r="P90" s="22">
        <v>6</v>
      </c>
      <c r="Q90" s="22">
        <v>6</v>
      </c>
      <c r="R90" s="22">
        <v>12</v>
      </c>
      <c r="S90" s="15" t="s">
        <v>616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93"/>
  <sheetViews>
    <sheetView zoomScale="70" zoomScaleNormal="70" workbookViewId="0">
      <selection activeCell="G22" sqref="G22"/>
    </sheetView>
  </sheetViews>
  <sheetFormatPr defaultRowHeight="15" x14ac:dyDescent="0.25"/>
  <cols>
    <col min="10" max="10" width="9.140625" style="24"/>
    <col min="19" max="19" width="12.7109375" bestFit="1" customWidth="1"/>
  </cols>
  <sheetData>
    <row r="2" spans="2:19" x14ac:dyDescent="0.25">
      <c r="B2" s="20"/>
      <c r="C2" s="20" t="s">
        <v>550</v>
      </c>
      <c r="D2" s="20" t="s">
        <v>566</v>
      </c>
      <c r="E2" s="20" t="s">
        <v>565</v>
      </c>
      <c r="F2" s="20" t="s">
        <v>564</v>
      </c>
      <c r="G2" s="20" t="s">
        <v>563</v>
      </c>
      <c r="H2" s="20" t="s">
        <v>561</v>
      </c>
      <c r="I2" s="20" t="s">
        <v>554</v>
      </c>
      <c r="J2" s="23" t="s">
        <v>556</v>
      </c>
      <c r="K2" s="22" t="s">
        <v>569</v>
      </c>
      <c r="L2" s="20" t="s">
        <v>560</v>
      </c>
      <c r="M2" s="22" t="s">
        <v>575</v>
      </c>
      <c r="N2" s="22" t="s">
        <v>576</v>
      </c>
      <c r="O2" s="22" t="s">
        <v>574</v>
      </c>
      <c r="P2" s="22" t="s">
        <v>573</v>
      </c>
      <c r="Q2" s="22" t="s">
        <v>572</v>
      </c>
      <c r="R2" s="22" t="s">
        <v>570</v>
      </c>
      <c r="S2" s="22" t="s">
        <v>584</v>
      </c>
    </row>
    <row r="3" spans="2:19" x14ac:dyDescent="0.25">
      <c r="B3" s="20">
        <v>19</v>
      </c>
      <c r="C3" s="20">
        <v>4</v>
      </c>
      <c r="D3" s="20">
        <v>7.5</v>
      </c>
      <c r="E3" s="20">
        <v>10.5</v>
      </c>
      <c r="F3" s="20">
        <v>4</v>
      </c>
      <c r="G3" s="20">
        <v>6</v>
      </c>
      <c r="H3" s="20">
        <v>3</v>
      </c>
      <c r="I3" s="20">
        <v>4</v>
      </c>
      <c r="J3" s="23">
        <v>6</v>
      </c>
      <c r="K3" s="22">
        <v>3</v>
      </c>
      <c r="L3" s="22">
        <v>10.5</v>
      </c>
      <c r="M3" s="22" t="s">
        <v>581</v>
      </c>
      <c r="N3" s="22" t="s">
        <v>581</v>
      </c>
      <c r="O3" s="22">
        <v>6</v>
      </c>
      <c r="P3" s="22">
        <v>7.5</v>
      </c>
      <c r="Q3" s="22">
        <v>7</v>
      </c>
      <c r="R3" s="22">
        <v>10.5</v>
      </c>
      <c r="S3" s="15" t="s">
        <v>616</v>
      </c>
    </row>
    <row r="4" spans="2:19" x14ac:dyDescent="0.25">
      <c r="B4" s="20">
        <v>23</v>
      </c>
      <c r="C4" s="20">
        <v>4</v>
      </c>
      <c r="D4" s="20">
        <v>0</v>
      </c>
      <c r="E4" s="20">
        <v>3</v>
      </c>
      <c r="F4" s="20">
        <v>4</v>
      </c>
      <c r="G4" s="20">
        <v>6</v>
      </c>
      <c r="H4" s="20">
        <v>3</v>
      </c>
      <c r="I4" s="20">
        <v>4</v>
      </c>
      <c r="J4" s="23">
        <v>3</v>
      </c>
      <c r="K4" s="22">
        <v>0</v>
      </c>
      <c r="L4" s="22">
        <v>7.5</v>
      </c>
      <c r="M4" s="22">
        <v>0</v>
      </c>
      <c r="N4" s="22">
        <v>0</v>
      </c>
      <c r="O4" s="22">
        <v>0</v>
      </c>
      <c r="P4" s="22">
        <v>3</v>
      </c>
      <c r="Q4" s="22">
        <v>4</v>
      </c>
      <c r="R4" s="22">
        <v>0</v>
      </c>
      <c r="S4" s="15" t="s">
        <v>617</v>
      </c>
    </row>
    <row r="5" spans="2:19" x14ac:dyDescent="0.25">
      <c r="B5" s="20">
        <v>33</v>
      </c>
      <c r="C5" s="20">
        <v>4</v>
      </c>
      <c r="D5" s="20">
        <v>9</v>
      </c>
      <c r="E5" s="20">
        <v>10.5</v>
      </c>
      <c r="F5" s="20">
        <v>4</v>
      </c>
      <c r="G5" s="20">
        <v>8</v>
      </c>
      <c r="H5" s="20">
        <v>12</v>
      </c>
      <c r="I5" s="20">
        <v>6</v>
      </c>
      <c r="J5" s="23">
        <v>9</v>
      </c>
      <c r="K5" s="22">
        <v>9</v>
      </c>
      <c r="L5" s="22">
        <v>12</v>
      </c>
      <c r="M5" s="22" t="s">
        <v>581</v>
      </c>
      <c r="N5" s="22" t="s">
        <v>581</v>
      </c>
      <c r="O5" s="22">
        <v>9</v>
      </c>
      <c r="P5" s="22">
        <v>9</v>
      </c>
      <c r="Q5" s="22">
        <v>8</v>
      </c>
      <c r="R5" s="22">
        <v>7.5</v>
      </c>
      <c r="S5" s="15" t="s">
        <v>618</v>
      </c>
    </row>
    <row r="6" spans="2:19" x14ac:dyDescent="0.25">
      <c r="B6" s="20">
        <v>36</v>
      </c>
      <c r="C6" s="20">
        <v>4</v>
      </c>
      <c r="D6" s="20">
        <v>7.5</v>
      </c>
      <c r="E6" s="20">
        <v>9</v>
      </c>
      <c r="F6" s="20">
        <v>4</v>
      </c>
      <c r="G6" s="20">
        <v>6</v>
      </c>
      <c r="H6" s="20">
        <v>12</v>
      </c>
      <c r="I6" s="20">
        <v>4</v>
      </c>
      <c r="J6" s="23">
        <v>9</v>
      </c>
      <c r="K6" s="22">
        <v>3</v>
      </c>
      <c r="L6" s="22">
        <v>10.5</v>
      </c>
      <c r="M6" s="22" t="s">
        <v>580</v>
      </c>
      <c r="N6" s="22" t="s">
        <v>580</v>
      </c>
      <c r="O6" s="22">
        <v>7.5</v>
      </c>
      <c r="P6" s="22">
        <v>7.5</v>
      </c>
      <c r="Q6" s="22">
        <v>7</v>
      </c>
      <c r="R6" s="22">
        <v>6</v>
      </c>
      <c r="S6" s="15" t="s">
        <v>616</v>
      </c>
    </row>
    <row r="7" spans="2:19" x14ac:dyDescent="0.25">
      <c r="B7" s="20">
        <v>39</v>
      </c>
      <c r="C7" s="20">
        <v>4</v>
      </c>
      <c r="D7" s="20">
        <v>9</v>
      </c>
      <c r="E7" s="20">
        <v>12</v>
      </c>
      <c r="F7" s="20">
        <v>4</v>
      </c>
      <c r="G7" s="20">
        <v>7</v>
      </c>
      <c r="H7" s="20">
        <v>12</v>
      </c>
      <c r="I7" s="20">
        <v>8</v>
      </c>
      <c r="J7" s="23">
        <v>6</v>
      </c>
      <c r="K7" s="22">
        <v>6</v>
      </c>
      <c r="L7" s="22">
        <v>10.5</v>
      </c>
      <c r="M7" s="22" t="s">
        <v>580</v>
      </c>
      <c r="N7" s="22" t="s">
        <v>580</v>
      </c>
      <c r="O7" s="22">
        <v>7.5</v>
      </c>
      <c r="P7" s="22">
        <v>7.5</v>
      </c>
      <c r="Q7" s="22">
        <v>7</v>
      </c>
      <c r="R7" s="22">
        <v>10.5</v>
      </c>
      <c r="S7" s="15" t="s">
        <v>616</v>
      </c>
    </row>
    <row r="8" spans="2:19" x14ac:dyDescent="0.25">
      <c r="B8" s="20">
        <v>62</v>
      </c>
      <c r="C8" s="20">
        <v>4</v>
      </c>
      <c r="D8" s="20">
        <v>3</v>
      </c>
      <c r="E8" s="20">
        <v>9</v>
      </c>
      <c r="F8" s="20">
        <v>4</v>
      </c>
      <c r="G8" s="20">
        <v>8</v>
      </c>
      <c r="H8" s="20">
        <v>12</v>
      </c>
      <c r="I8" s="20">
        <v>4</v>
      </c>
      <c r="J8" s="23">
        <v>6</v>
      </c>
      <c r="K8" s="22">
        <v>7.5</v>
      </c>
      <c r="L8" s="22">
        <v>10.5</v>
      </c>
      <c r="M8" s="22" t="s">
        <v>578</v>
      </c>
      <c r="N8" s="22" t="s">
        <v>578</v>
      </c>
      <c r="O8" s="22">
        <v>7.5</v>
      </c>
      <c r="P8" s="22">
        <v>7.5</v>
      </c>
      <c r="Q8" s="22">
        <v>8</v>
      </c>
      <c r="R8" s="22">
        <v>7.5</v>
      </c>
      <c r="S8" s="15" t="s">
        <v>616</v>
      </c>
    </row>
    <row r="9" spans="2:19" x14ac:dyDescent="0.25">
      <c r="B9" s="20">
        <v>64</v>
      </c>
      <c r="C9" s="20">
        <v>4</v>
      </c>
      <c r="D9" s="20">
        <v>9</v>
      </c>
      <c r="E9" s="20">
        <v>12</v>
      </c>
      <c r="F9" s="20">
        <v>4</v>
      </c>
      <c r="G9" s="20">
        <v>8</v>
      </c>
      <c r="H9" s="20">
        <v>12</v>
      </c>
      <c r="I9" s="20">
        <v>6</v>
      </c>
      <c r="J9" s="23">
        <v>7.5</v>
      </c>
      <c r="K9" s="22">
        <v>6</v>
      </c>
      <c r="L9" s="22">
        <v>12</v>
      </c>
      <c r="M9" s="22" t="s">
        <v>581</v>
      </c>
      <c r="N9" s="22" t="s">
        <v>581</v>
      </c>
      <c r="O9" s="22">
        <v>6</v>
      </c>
      <c r="P9" s="22">
        <v>7.5</v>
      </c>
      <c r="Q9" s="22">
        <v>7</v>
      </c>
      <c r="R9" s="22">
        <v>10.5</v>
      </c>
      <c r="S9" s="15" t="s">
        <v>616</v>
      </c>
    </row>
    <row r="10" spans="2:19" x14ac:dyDescent="0.25">
      <c r="B10" s="20">
        <v>80</v>
      </c>
      <c r="C10" s="20">
        <v>4</v>
      </c>
      <c r="D10" s="20">
        <v>7.5</v>
      </c>
      <c r="E10" s="20">
        <v>10.5</v>
      </c>
      <c r="F10" s="20">
        <v>4</v>
      </c>
      <c r="G10" s="20">
        <v>7</v>
      </c>
      <c r="H10" s="20">
        <v>10.5</v>
      </c>
      <c r="I10" s="20">
        <v>4</v>
      </c>
      <c r="J10" s="23">
        <v>6</v>
      </c>
      <c r="K10" s="22">
        <v>6</v>
      </c>
      <c r="L10" s="20">
        <v>10.5</v>
      </c>
      <c r="M10" s="22">
        <v>12</v>
      </c>
      <c r="N10" s="22">
        <v>3</v>
      </c>
      <c r="O10" s="22">
        <v>9</v>
      </c>
      <c r="P10" s="22">
        <v>7.5</v>
      </c>
      <c r="Q10" s="22">
        <v>7</v>
      </c>
      <c r="R10" s="22">
        <v>10.5</v>
      </c>
      <c r="S10" s="15" t="s">
        <v>618</v>
      </c>
    </row>
    <row r="11" spans="2:19" x14ac:dyDescent="0.25">
      <c r="B11" s="20">
        <v>90</v>
      </c>
      <c r="C11" s="20">
        <v>4</v>
      </c>
      <c r="D11" s="20">
        <v>12</v>
      </c>
      <c r="E11" s="20">
        <v>10.5</v>
      </c>
      <c r="F11" s="20">
        <v>3</v>
      </c>
      <c r="G11" s="20">
        <v>8</v>
      </c>
      <c r="H11" s="20">
        <v>12</v>
      </c>
      <c r="I11" s="20">
        <v>6</v>
      </c>
      <c r="J11" s="23">
        <v>12</v>
      </c>
      <c r="K11" s="22">
        <v>10.5</v>
      </c>
      <c r="L11" s="22">
        <v>12</v>
      </c>
      <c r="M11" s="22" t="s">
        <v>579</v>
      </c>
      <c r="N11" s="22" t="s">
        <v>579</v>
      </c>
      <c r="O11" s="22">
        <v>12</v>
      </c>
      <c r="P11" s="22">
        <v>12</v>
      </c>
      <c r="Q11" s="22">
        <v>8</v>
      </c>
      <c r="R11" s="22">
        <v>12</v>
      </c>
      <c r="S11" s="15" t="s">
        <v>618</v>
      </c>
    </row>
    <row r="12" spans="2:19" x14ac:dyDescent="0.25">
      <c r="B12" s="20">
        <v>92</v>
      </c>
      <c r="C12" s="20">
        <v>4</v>
      </c>
      <c r="D12" s="20">
        <v>3</v>
      </c>
      <c r="E12" s="20">
        <v>7.5</v>
      </c>
      <c r="F12" s="20">
        <v>4</v>
      </c>
      <c r="G12" s="20">
        <v>7</v>
      </c>
      <c r="H12" s="20">
        <v>10.5</v>
      </c>
      <c r="I12" s="20">
        <v>6</v>
      </c>
      <c r="J12" s="23">
        <v>7.5</v>
      </c>
      <c r="K12" s="22">
        <v>6</v>
      </c>
      <c r="L12" s="22">
        <v>10.5</v>
      </c>
      <c r="M12" s="22" t="s">
        <v>578</v>
      </c>
      <c r="N12" s="22" t="s">
        <v>578</v>
      </c>
      <c r="O12" s="22">
        <v>6</v>
      </c>
      <c r="P12" s="22">
        <v>6</v>
      </c>
      <c r="Q12" s="22">
        <v>5</v>
      </c>
      <c r="R12" s="22">
        <v>6</v>
      </c>
      <c r="S12" s="15" t="s">
        <v>616</v>
      </c>
    </row>
    <row r="13" spans="2:19" x14ac:dyDescent="0.25">
      <c r="B13" s="20">
        <v>129</v>
      </c>
      <c r="C13" s="20">
        <v>4</v>
      </c>
      <c r="D13" s="20">
        <v>7.5</v>
      </c>
      <c r="E13" s="20">
        <v>12</v>
      </c>
      <c r="F13" s="20">
        <v>4</v>
      </c>
      <c r="G13" s="20">
        <v>7</v>
      </c>
      <c r="H13" s="20">
        <v>12</v>
      </c>
      <c r="I13" s="20">
        <v>7</v>
      </c>
      <c r="J13" s="23">
        <v>7.5</v>
      </c>
      <c r="K13" s="22">
        <v>3</v>
      </c>
      <c r="L13" s="22">
        <v>10.5</v>
      </c>
      <c r="M13" s="22">
        <v>12</v>
      </c>
      <c r="N13" s="22">
        <v>0</v>
      </c>
      <c r="O13" s="22">
        <v>7.5</v>
      </c>
      <c r="P13" s="22">
        <v>6</v>
      </c>
      <c r="Q13" s="22">
        <v>7</v>
      </c>
      <c r="R13" s="22">
        <v>7.5</v>
      </c>
      <c r="S13" s="15" t="s">
        <v>618</v>
      </c>
    </row>
    <row r="14" spans="2:19" x14ac:dyDescent="0.25">
      <c r="B14" s="20">
        <v>138</v>
      </c>
      <c r="C14" s="20">
        <v>4</v>
      </c>
      <c r="D14" s="20">
        <v>10.5</v>
      </c>
      <c r="E14" s="20">
        <v>12</v>
      </c>
      <c r="F14" s="20">
        <v>3</v>
      </c>
      <c r="G14" s="20">
        <v>6</v>
      </c>
      <c r="H14" s="20">
        <v>12</v>
      </c>
      <c r="I14" s="20">
        <v>6</v>
      </c>
      <c r="J14" s="23">
        <v>9</v>
      </c>
      <c r="K14" s="22">
        <v>6</v>
      </c>
      <c r="L14" s="22">
        <v>10.5</v>
      </c>
      <c r="M14" s="22" t="s">
        <v>580</v>
      </c>
      <c r="N14" s="22" t="s">
        <v>580</v>
      </c>
      <c r="O14" s="22">
        <v>12</v>
      </c>
      <c r="P14" s="22">
        <v>6</v>
      </c>
      <c r="Q14" s="22">
        <v>8</v>
      </c>
      <c r="R14" s="22">
        <v>9</v>
      </c>
      <c r="S14" s="15" t="s">
        <v>618</v>
      </c>
    </row>
    <row r="15" spans="2:19" x14ac:dyDescent="0.25">
      <c r="B15" s="20">
        <v>145</v>
      </c>
      <c r="C15" s="20">
        <v>4</v>
      </c>
      <c r="D15" s="20">
        <v>10.5</v>
      </c>
      <c r="E15" s="20">
        <v>10.5</v>
      </c>
      <c r="F15" s="20">
        <v>4</v>
      </c>
      <c r="G15" s="20">
        <v>8</v>
      </c>
      <c r="H15" s="20">
        <v>10.5</v>
      </c>
      <c r="I15" s="20">
        <v>5</v>
      </c>
      <c r="J15" s="23">
        <v>6</v>
      </c>
      <c r="K15" s="22">
        <v>9</v>
      </c>
      <c r="L15" s="22">
        <v>10.5</v>
      </c>
      <c r="M15" s="22" t="s">
        <v>579</v>
      </c>
      <c r="N15" s="22" t="s">
        <v>579</v>
      </c>
      <c r="O15" s="22">
        <v>12</v>
      </c>
      <c r="P15" s="22">
        <v>10.5</v>
      </c>
      <c r="Q15" s="22">
        <v>8</v>
      </c>
      <c r="R15" s="22">
        <v>12</v>
      </c>
      <c r="S15" s="15" t="s">
        <v>618</v>
      </c>
    </row>
    <row r="16" spans="2:19" x14ac:dyDescent="0.25">
      <c r="B16" s="20">
        <v>149</v>
      </c>
      <c r="C16" s="20">
        <v>4</v>
      </c>
      <c r="D16" s="20">
        <v>7.5</v>
      </c>
      <c r="E16" s="20">
        <v>9</v>
      </c>
      <c r="F16" s="20">
        <v>4</v>
      </c>
      <c r="G16" s="20">
        <v>6</v>
      </c>
      <c r="H16" s="20">
        <v>9</v>
      </c>
      <c r="I16" s="20">
        <v>6</v>
      </c>
      <c r="J16" s="23">
        <v>6</v>
      </c>
      <c r="K16" s="22">
        <v>3</v>
      </c>
      <c r="L16" s="22">
        <v>10.5</v>
      </c>
      <c r="M16" s="22" t="s">
        <v>578</v>
      </c>
      <c r="N16" s="22" t="s">
        <v>578</v>
      </c>
      <c r="O16" s="22">
        <v>6</v>
      </c>
      <c r="P16" s="22">
        <v>6</v>
      </c>
      <c r="Q16" s="22">
        <v>8</v>
      </c>
      <c r="R16" s="22">
        <v>9</v>
      </c>
      <c r="S16" s="15" t="s">
        <v>616</v>
      </c>
    </row>
    <row r="17" spans="2:19" x14ac:dyDescent="0.25">
      <c r="B17" s="20">
        <v>152</v>
      </c>
      <c r="C17" s="20">
        <v>4</v>
      </c>
      <c r="D17" s="20">
        <v>9</v>
      </c>
      <c r="E17" s="20">
        <v>7.5</v>
      </c>
      <c r="F17" s="20">
        <v>3</v>
      </c>
      <c r="G17" s="20">
        <v>6</v>
      </c>
      <c r="H17" s="20">
        <v>12</v>
      </c>
      <c r="I17" s="20">
        <v>8</v>
      </c>
      <c r="J17" s="23">
        <v>7.5</v>
      </c>
      <c r="K17" s="22">
        <v>6</v>
      </c>
      <c r="L17" s="22">
        <v>10.5</v>
      </c>
      <c r="M17" s="22" t="s">
        <v>581</v>
      </c>
      <c r="N17" s="22" t="s">
        <v>581</v>
      </c>
      <c r="O17" s="22">
        <v>10.5</v>
      </c>
      <c r="P17" s="22">
        <v>7.5</v>
      </c>
      <c r="Q17" s="22">
        <v>8</v>
      </c>
      <c r="R17" s="22">
        <v>10.5</v>
      </c>
      <c r="S17" s="15" t="s">
        <v>616</v>
      </c>
    </row>
    <row r="18" spans="2:19" x14ac:dyDescent="0.25">
      <c r="B18" s="20">
        <v>158</v>
      </c>
      <c r="C18" s="20">
        <v>4</v>
      </c>
      <c r="D18" s="20">
        <v>10.5</v>
      </c>
      <c r="E18" s="20">
        <v>12</v>
      </c>
      <c r="F18" s="20">
        <v>4</v>
      </c>
      <c r="G18" s="20">
        <v>8</v>
      </c>
      <c r="H18" s="20">
        <v>12</v>
      </c>
      <c r="I18" s="20">
        <v>6</v>
      </c>
      <c r="J18" s="23">
        <v>10.5</v>
      </c>
      <c r="K18" s="22">
        <v>7.5</v>
      </c>
      <c r="L18" s="22">
        <v>10.5</v>
      </c>
      <c r="M18" s="22">
        <v>12</v>
      </c>
      <c r="N18" s="22">
        <v>0</v>
      </c>
      <c r="O18" s="22">
        <v>9</v>
      </c>
      <c r="P18" s="22">
        <v>10.5</v>
      </c>
      <c r="Q18" s="22">
        <v>8</v>
      </c>
      <c r="R18" s="22">
        <v>12</v>
      </c>
      <c r="S18" s="15" t="s">
        <v>618</v>
      </c>
    </row>
    <row r="19" spans="2:19" x14ac:dyDescent="0.25">
      <c r="B19" s="20">
        <v>163</v>
      </c>
      <c r="C19" s="20">
        <v>4</v>
      </c>
      <c r="D19" s="20">
        <v>9</v>
      </c>
      <c r="E19" s="20">
        <v>10.5</v>
      </c>
      <c r="F19" s="20">
        <v>4</v>
      </c>
      <c r="G19" s="20">
        <v>7</v>
      </c>
      <c r="H19" s="20">
        <v>12</v>
      </c>
      <c r="I19" s="20">
        <v>8</v>
      </c>
      <c r="J19" s="23">
        <v>7.5</v>
      </c>
      <c r="K19" s="22">
        <v>3</v>
      </c>
      <c r="L19" s="22">
        <v>12</v>
      </c>
      <c r="M19" s="22">
        <v>12</v>
      </c>
      <c r="N19" s="22">
        <v>0</v>
      </c>
      <c r="O19" s="22">
        <v>10.5</v>
      </c>
      <c r="P19" s="22">
        <v>6</v>
      </c>
      <c r="Q19" s="22">
        <v>7</v>
      </c>
      <c r="R19" s="22">
        <v>10.5</v>
      </c>
      <c r="S19" s="15" t="s">
        <v>618</v>
      </c>
    </row>
    <row r="20" spans="2:19" x14ac:dyDescent="0.25">
      <c r="B20" s="20">
        <v>166</v>
      </c>
      <c r="C20" s="20">
        <v>4</v>
      </c>
      <c r="D20" s="20">
        <v>12</v>
      </c>
      <c r="E20" s="20">
        <v>10.5</v>
      </c>
      <c r="F20" s="20">
        <v>4</v>
      </c>
      <c r="G20" s="20">
        <v>5</v>
      </c>
      <c r="H20" s="20">
        <v>10.5</v>
      </c>
      <c r="I20" s="20">
        <v>8</v>
      </c>
      <c r="J20" s="23">
        <v>9</v>
      </c>
      <c r="K20" s="22">
        <v>7.5</v>
      </c>
      <c r="L20" s="22">
        <v>10.5</v>
      </c>
      <c r="M20" s="22" t="s">
        <v>581</v>
      </c>
      <c r="N20" s="22" t="s">
        <v>581</v>
      </c>
      <c r="O20" s="22">
        <v>9</v>
      </c>
      <c r="P20" s="22">
        <v>9</v>
      </c>
      <c r="Q20" s="22">
        <v>6</v>
      </c>
      <c r="R20" s="22">
        <v>12</v>
      </c>
      <c r="S20" s="15" t="s">
        <v>618</v>
      </c>
    </row>
    <row r="21" spans="2:19" x14ac:dyDescent="0.25">
      <c r="B21" s="20">
        <v>169</v>
      </c>
      <c r="C21" s="20">
        <v>4</v>
      </c>
      <c r="D21" s="20">
        <v>12</v>
      </c>
      <c r="E21" s="20">
        <v>12</v>
      </c>
      <c r="F21" s="20">
        <v>3</v>
      </c>
      <c r="G21" s="20">
        <v>8</v>
      </c>
      <c r="H21" s="20">
        <v>12</v>
      </c>
      <c r="I21" s="20">
        <v>8</v>
      </c>
      <c r="J21" s="23">
        <v>10.5</v>
      </c>
      <c r="K21" s="22">
        <v>12</v>
      </c>
      <c r="L21" s="22">
        <v>12</v>
      </c>
      <c r="M21" s="22" t="s">
        <v>583</v>
      </c>
      <c r="N21" s="22" t="s">
        <v>583</v>
      </c>
      <c r="O21" s="22">
        <v>12</v>
      </c>
      <c r="P21" s="22">
        <v>12</v>
      </c>
      <c r="Q21" s="22">
        <v>8</v>
      </c>
      <c r="R21" s="22">
        <v>12</v>
      </c>
      <c r="S21" s="15" t="s">
        <v>618</v>
      </c>
    </row>
    <row r="22" spans="2:19" x14ac:dyDescent="0.25">
      <c r="B22" s="20">
        <v>176</v>
      </c>
      <c r="C22" s="20">
        <v>4</v>
      </c>
      <c r="D22" s="20">
        <v>10.5</v>
      </c>
      <c r="E22" s="20">
        <v>10.5</v>
      </c>
      <c r="F22" s="20">
        <v>4</v>
      </c>
      <c r="G22" s="20">
        <v>6</v>
      </c>
      <c r="H22" s="20">
        <v>10.5</v>
      </c>
      <c r="I22" s="20">
        <v>7</v>
      </c>
      <c r="J22" s="23">
        <v>10.5</v>
      </c>
      <c r="K22" s="22">
        <v>12</v>
      </c>
      <c r="L22" s="22">
        <v>10.5</v>
      </c>
      <c r="M22" s="22" t="s">
        <v>581</v>
      </c>
      <c r="N22" s="22" t="s">
        <v>581</v>
      </c>
      <c r="O22" s="22">
        <v>9</v>
      </c>
      <c r="P22" s="22">
        <v>10.5</v>
      </c>
      <c r="Q22" s="22">
        <v>7</v>
      </c>
      <c r="R22" s="22">
        <v>10.5</v>
      </c>
      <c r="S22" s="15" t="s">
        <v>618</v>
      </c>
    </row>
    <row r="23" spans="2:19" x14ac:dyDescent="0.25">
      <c r="B23" s="20">
        <v>192</v>
      </c>
      <c r="C23" s="20">
        <v>4</v>
      </c>
      <c r="D23" s="20">
        <v>7.5</v>
      </c>
      <c r="E23" s="20">
        <v>9</v>
      </c>
      <c r="F23" s="20">
        <v>4</v>
      </c>
      <c r="G23" s="20">
        <v>7</v>
      </c>
      <c r="H23" s="20">
        <v>10.5</v>
      </c>
      <c r="I23" s="20">
        <v>6</v>
      </c>
      <c r="J23" s="23">
        <v>6</v>
      </c>
      <c r="K23" s="22">
        <v>7.5</v>
      </c>
      <c r="L23" s="22">
        <v>10.5</v>
      </c>
      <c r="M23" s="22" t="s">
        <v>578</v>
      </c>
      <c r="N23" s="22" t="s">
        <v>578</v>
      </c>
      <c r="O23" s="22">
        <v>7.5</v>
      </c>
      <c r="P23" s="22">
        <v>7.5</v>
      </c>
      <c r="Q23" s="22">
        <v>7</v>
      </c>
      <c r="R23" s="22">
        <v>9</v>
      </c>
      <c r="S23" s="15" t="s">
        <v>616</v>
      </c>
    </row>
    <row r="24" spans="2:19" x14ac:dyDescent="0.25">
      <c r="B24" s="20">
        <v>212</v>
      </c>
      <c r="C24" s="20">
        <v>4</v>
      </c>
      <c r="D24" s="20">
        <v>12</v>
      </c>
      <c r="E24" s="20">
        <v>10.5</v>
      </c>
      <c r="F24" s="20">
        <v>4</v>
      </c>
      <c r="G24" s="20">
        <v>7</v>
      </c>
      <c r="H24" s="20">
        <v>12</v>
      </c>
      <c r="I24" s="20">
        <v>6</v>
      </c>
      <c r="J24" s="23">
        <v>10.5</v>
      </c>
      <c r="K24" s="22">
        <v>9</v>
      </c>
      <c r="L24" s="22">
        <v>12</v>
      </c>
      <c r="M24" s="22" t="s">
        <v>580</v>
      </c>
      <c r="N24" s="22" t="s">
        <v>580</v>
      </c>
      <c r="O24" s="22">
        <v>12</v>
      </c>
      <c r="P24" s="22">
        <v>10.5</v>
      </c>
      <c r="Q24" s="22">
        <v>8</v>
      </c>
      <c r="R24" s="22">
        <v>12</v>
      </c>
      <c r="S24" s="15" t="s">
        <v>618</v>
      </c>
    </row>
    <row r="25" spans="2:19" x14ac:dyDescent="0.25">
      <c r="B25" s="20">
        <v>213</v>
      </c>
      <c r="C25" s="20">
        <v>4</v>
      </c>
      <c r="D25" s="20">
        <v>12</v>
      </c>
      <c r="E25" s="20">
        <v>12</v>
      </c>
      <c r="F25" s="20">
        <v>4</v>
      </c>
      <c r="G25" s="20">
        <v>8</v>
      </c>
      <c r="H25" s="20">
        <v>12</v>
      </c>
      <c r="I25" s="20">
        <v>8</v>
      </c>
      <c r="J25" s="23">
        <v>10.5</v>
      </c>
      <c r="K25" s="22">
        <v>12</v>
      </c>
      <c r="L25" s="22">
        <v>12</v>
      </c>
      <c r="M25" s="22">
        <v>12</v>
      </c>
      <c r="N25" s="22">
        <v>0</v>
      </c>
      <c r="O25" s="22">
        <v>10.5</v>
      </c>
      <c r="P25" s="22">
        <v>12</v>
      </c>
      <c r="Q25" s="22">
        <v>8</v>
      </c>
      <c r="R25" s="22">
        <v>12</v>
      </c>
      <c r="S25" s="15" t="s">
        <v>619</v>
      </c>
    </row>
    <row r="26" spans="2:19" x14ac:dyDescent="0.25">
      <c r="B26" s="20">
        <v>235</v>
      </c>
      <c r="C26" s="20">
        <v>4</v>
      </c>
      <c r="D26" s="20">
        <v>10.5</v>
      </c>
      <c r="E26" s="20">
        <v>10.5</v>
      </c>
      <c r="F26" s="20">
        <v>3</v>
      </c>
      <c r="G26" s="20">
        <v>8</v>
      </c>
      <c r="H26" s="20">
        <v>12</v>
      </c>
      <c r="I26" s="20">
        <v>7</v>
      </c>
      <c r="J26" s="23">
        <v>9</v>
      </c>
      <c r="K26" s="22">
        <v>9</v>
      </c>
      <c r="L26" s="22">
        <v>9</v>
      </c>
      <c r="M26" s="22" t="s">
        <v>581</v>
      </c>
      <c r="N26" s="22" t="s">
        <v>581</v>
      </c>
      <c r="O26" s="22">
        <v>9</v>
      </c>
      <c r="P26" s="22">
        <v>10.5</v>
      </c>
      <c r="Q26" s="22">
        <v>8</v>
      </c>
      <c r="R26" s="22">
        <v>10.5</v>
      </c>
      <c r="S26" s="15" t="s">
        <v>618</v>
      </c>
    </row>
    <row r="27" spans="2:19" x14ac:dyDescent="0.25">
      <c r="B27" s="20">
        <v>250</v>
      </c>
      <c r="C27" s="20">
        <v>4</v>
      </c>
      <c r="D27" s="20">
        <v>12</v>
      </c>
      <c r="E27" s="20">
        <v>10.5</v>
      </c>
      <c r="F27" s="20">
        <v>4</v>
      </c>
      <c r="G27" s="20">
        <v>6</v>
      </c>
      <c r="H27" s="20">
        <v>12</v>
      </c>
      <c r="I27" s="20">
        <v>5</v>
      </c>
      <c r="J27" s="23">
        <v>10.5</v>
      </c>
      <c r="K27" s="22">
        <v>6</v>
      </c>
      <c r="L27" s="22">
        <v>12</v>
      </c>
      <c r="M27" s="22">
        <v>12</v>
      </c>
      <c r="N27" s="22">
        <v>0</v>
      </c>
      <c r="O27" s="22">
        <v>12</v>
      </c>
      <c r="P27" s="22">
        <v>9</v>
      </c>
      <c r="Q27" s="22">
        <v>8</v>
      </c>
      <c r="R27" s="22">
        <v>12</v>
      </c>
      <c r="S27" s="15" t="s">
        <v>618</v>
      </c>
    </row>
    <row r="28" spans="2:19" x14ac:dyDescent="0.25">
      <c r="B28" s="20">
        <v>257</v>
      </c>
      <c r="C28" s="20">
        <v>4</v>
      </c>
      <c r="D28" s="20">
        <v>12</v>
      </c>
      <c r="E28" s="20">
        <v>12</v>
      </c>
      <c r="F28" s="20">
        <v>3</v>
      </c>
      <c r="G28" s="20">
        <v>7</v>
      </c>
      <c r="H28" s="20">
        <v>12</v>
      </c>
      <c r="I28" s="20">
        <v>7</v>
      </c>
      <c r="J28" s="23">
        <v>9</v>
      </c>
      <c r="K28" s="22">
        <v>7.5</v>
      </c>
      <c r="L28" s="22">
        <v>10.5</v>
      </c>
      <c r="M28" s="22" t="s">
        <v>583</v>
      </c>
      <c r="N28" s="22" t="s">
        <v>583</v>
      </c>
      <c r="O28" s="22">
        <v>7.5</v>
      </c>
      <c r="P28" s="22">
        <v>12</v>
      </c>
      <c r="Q28" s="22">
        <v>8</v>
      </c>
      <c r="R28" s="22">
        <v>12</v>
      </c>
      <c r="S28" s="15" t="s">
        <v>618</v>
      </c>
    </row>
    <row r="29" spans="2:19" x14ac:dyDescent="0.25">
      <c r="B29" s="20">
        <v>258</v>
      </c>
      <c r="C29" s="20">
        <v>4</v>
      </c>
      <c r="D29" s="20">
        <v>10.5</v>
      </c>
      <c r="E29" s="20">
        <v>12</v>
      </c>
      <c r="F29" s="20">
        <v>4</v>
      </c>
      <c r="G29" s="20">
        <v>7</v>
      </c>
      <c r="H29" s="20">
        <v>10.5</v>
      </c>
      <c r="I29" s="20">
        <v>5</v>
      </c>
      <c r="J29" s="23">
        <v>9</v>
      </c>
      <c r="K29" s="22">
        <v>7.5</v>
      </c>
      <c r="L29" s="22">
        <v>12</v>
      </c>
      <c r="M29" s="22">
        <v>12</v>
      </c>
      <c r="N29" s="22">
        <v>0</v>
      </c>
      <c r="O29" s="22">
        <v>9</v>
      </c>
      <c r="P29" s="22">
        <v>7.5</v>
      </c>
      <c r="Q29" s="22">
        <v>8</v>
      </c>
      <c r="R29" s="22">
        <v>10.5</v>
      </c>
      <c r="S29" s="15" t="s">
        <v>618</v>
      </c>
    </row>
    <row r="30" spans="2:19" x14ac:dyDescent="0.25">
      <c r="B30" s="20">
        <v>259</v>
      </c>
      <c r="C30" s="20">
        <v>4</v>
      </c>
      <c r="D30" s="20">
        <v>9</v>
      </c>
      <c r="E30" s="20">
        <v>12</v>
      </c>
      <c r="F30" s="20">
        <v>4</v>
      </c>
      <c r="G30" s="20">
        <v>6</v>
      </c>
      <c r="H30" s="20">
        <v>12</v>
      </c>
      <c r="I30" s="20">
        <v>6</v>
      </c>
      <c r="J30" s="23">
        <v>7.5</v>
      </c>
      <c r="K30" s="22">
        <v>6</v>
      </c>
      <c r="L30" s="22">
        <v>10.5</v>
      </c>
      <c r="M30" s="22" t="s">
        <v>579</v>
      </c>
      <c r="N30" s="22" t="s">
        <v>579</v>
      </c>
      <c r="O30" s="22">
        <v>9</v>
      </c>
      <c r="P30" s="22">
        <v>12</v>
      </c>
      <c r="Q30" s="22">
        <v>8</v>
      </c>
      <c r="R30" s="22">
        <v>12</v>
      </c>
      <c r="S30" s="15" t="s">
        <v>618</v>
      </c>
    </row>
    <row r="31" spans="2:19" x14ac:dyDescent="0.25">
      <c r="B31" s="20">
        <v>268</v>
      </c>
      <c r="C31" s="20">
        <v>4</v>
      </c>
      <c r="D31" s="29">
        <v>12</v>
      </c>
      <c r="E31" s="20">
        <v>10.5</v>
      </c>
      <c r="F31" s="20">
        <v>4</v>
      </c>
      <c r="G31" s="20">
        <v>7</v>
      </c>
      <c r="H31" s="20">
        <v>9</v>
      </c>
      <c r="I31" s="20">
        <v>4</v>
      </c>
      <c r="J31" s="23">
        <v>6</v>
      </c>
      <c r="K31" s="22">
        <v>6</v>
      </c>
      <c r="L31" s="22">
        <v>10.5</v>
      </c>
      <c r="M31" s="22" t="s">
        <v>581</v>
      </c>
      <c r="N31" s="22" t="s">
        <v>581</v>
      </c>
      <c r="O31" s="22">
        <v>6</v>
      </c>
      <c r="P31" s="22">
        <v>7.5</v>
      </c>
      <c r="Q31" s="22">
        <v>7</v>
      </c>
      <c r="R31" s="22">
        <v>9</v>
      </c>
      <c r="S31" s="15" t="s">
        <v>616</v>
      </c>
    </row>
    <row r="32" spans="2:19" x14ac:dyDescent="0.25">
      <c r="B32" s="20">
        <v>272</v>
      </c>
      <c r="C32" s="20">
        <v>4</v>
      </c>
      <c r="D32" s="20">
        <v>9</v>
      </c>
      <c r="E32" s="20">
        <v>10.5</v>
      </c>
      <c r="F32" s="20">
        <v>4</v>
      </c>
      <c r="G32" s="20">
        <v>7</v>
      </c>
      <c r="H32" s="20">
        <v>9</v>
      </c>
      <c r="I32" s="20">
        <v>6</v>
      </c>
      <c r="J32" s="23">
        <v>9</v>
      </c>
      <c r="K32" s="22">
        <v>3</v>
      </c>
      <c r="L32" s="20">
        <v>9</v>
      </c>
      <c r="M32" s="22">
        <v>12</v>
      </c>
      <c r="N32" s="22">
        <v>0</v>
      </c>
      <c r="O32" s="22">
        <v>9</v>
      </c>
      <c r="P32" s="22">
        <v>7.5</v>
      </c>
      <c r="Q32" s="22">
        <v>7</v>
      </c>
      <c r="R32" s="22">
        <v>9</v>
      </c>
      <c r="S32" s="15" t="s">
        <v>618</v>
      </c>
    </row>
    <row r="33" spans="2:19" x14ac:dyDescent="0.25">
      <c r="B33" s="20">
        <v>287</v>
      </c>
      <c r="C33" s="20">
        <v>4</v>
      </c>
      <c r="D33" s="20">
        <v>12</v>
      </c>
      <c r="E33" s="20">
        <v>12</v>
      </c>
      <c r="F33" s="20">
        <v>4</v>
      </c>
      <c r="G33" s="20">
        <v>7</v>
      </c>
      <c r="H33" s="20">
        <v>12</v>
      </c>
      <c r="I33" s="20">
        <v>6</v>
      </c>
      <c r="J33" s="23">
        <v>10.5</v>
      </c>
      <c r="K33" s="22">
        <v>10.5</v>
      </c>
      <c r="L33" s="22">
        <v>10.5</v>
      </c>
      <c r="M33" s="22" t="s">
        <v>582</v>
      </c>
      <c r="N33" s="22" t="s">
        <v>582</v>
      </c>
      <c r="O33" s="22">
        <v>12</v>
      </c>
      <c r="P33" s="22">
        <v>12</v>
      </c>
      <c r="Q33" s="22">
        <v>8</v>
      </c>
      <c r="R33" s="22">
        <v>9</v>
      </c>
      <c r="S33" s="15" t="s">
        <v>618</v>
      </c>
    </row>
    <row r="34" spans="2:19" x14ac:dyDescent="0.25">
      <c r="B34" s="20">
        <v>320</v>
      </c>
      <c r="C34" s="20">
        <v>4</v>
      </c>
      <c r="D34" s="20">
        <v>6</v>
      </c>
      <c r="E34" s="20">
        <v>6</v>
      </c>
      <c r="F34" s="20">
        <v>3</v>
      </c>
      <c r="G34" s="20">
        <v>5</v>
      </c>
      <c r="H34" s="20">
        <v>9</v>
      </c>
      <c r="I34" s="20">
        <v>5</v>
      </c>
      <c r="J34" s="23">
        <v>6</v>
      </c>
      <c r="K34" s="22">
        <v>3</v>
      </c>
      <c r="L34" s="22">
        <v>10.5</v>
      </c>
      <c r="M34" s="22">
        <v>10.5</v>
      </c>
      <c r="N34" s="22">
        <v>0</v>
      </c>
      <c r="O34" s="22">
        <v>7.5</v>
      </c>
      <c r="P34" s="22">
        <v>3</v>
      </c>
      <c r="Q34" s="22">
        <v>7</v>
      </c>
      <c r="R34" s="22">
        <v>3</v>
      </c>
      <c r="S34" s="15" t="s">
        <v>616</v>
      </c>
    </row>
    <row r="35" spans="2:19" x14ac:dyDescent="0.25">
      <c r="B35" s="20">
        <v>329</v>
      </c>
      <c r="C35" s="20">
        <v>4</v>
      </c>
      <c r="D35" s="20">
        <v>10.5</v>
      </c>
      <c r="E35" s="20">
        <v>12</v>
      </c>
      <c r="F35" s="20">
        <v>3</v>
      </c>
      <c r="G35" s="20">
        <v>6</v>
      </c>
      <c r="H35" s="20">
        <v>6</v>
      </c>
      <c r="I35" s="20">
        <v>7</v>
      </c>
      <c r="J35" s="23">
        <v>6</v>
      </c>
      <c r="K35" s="22">
        <v>10.5</v>
      </c>
      <c r="L35" s="20">
        <v>12</v>
      </c>
      <c r="M35" s="22">
        <v>9</v>
      </c>
      <c r="N35" s="22">
        <v>7.5</v>
      </c>
      <c r="O35" s="22">
        <v>6</v>
      </c>
      <c r="P35" s="22">
        <v>7.5</v>
      </c>
      <c r="Q35" s="22">
        <v>6</v>
      </c>
      <c r="R35" s="22">
        <v>7.5</v>
      </c>
      <c r="S35" s="15" t="s">
        <v>618</v>
      </c>
    </row>
    <row r="36" spans="2:19" x14ac:dyDescent="0.25">
      <c r="B36" s="20">
        <v>334</v>
      </c>
      <c r="C36" s="20">
        <v>4</v>
      </c>
      <c r="D36" s="20">
        <v>12</v>
      </c>
      <c r="E36" s="20">
        <v>12</v>
      </c>
      <c r="F36" s="20">
        <v>4</v>
      </c>
      <c r="G36" s="20">
        <v>7</v>
      </c>
      <c r="H36" s="20">
        <v>10.5</v>
      </c>
      <c r="I36" s="20">
        <v>8</v>
      </c>
      <c r="J36" s="23">
        <v>12</v>
      </c>
      <c r="K36" s="22">
        <v>9</v>
      </c>
      <c r="L36" s="22">
        <v>12</v>
      </c>
      <c r="M36" s="22" t="s">
        <v>579</v>
      </c>
      <c r="N36" s="22" t="s">
        <v>579</v>
      </c>
      <c r="O36" s="22">
        <v>7.5</v>
      </c>
      <c r="P36" s="22">
        <v>10.5</v>
      </c>
      <c r="Q36" s="22">
        <v>8</v>
      </c>
      <c r="R36" s="22">
        <v>10.5</v>
      </c>
      <c r="S36" s="15" t="s">
        <v>618</v>
      </c>
    </row>
    <row r="37" spans="2:19" x14ac:dyDescent="0.25">
      <c r="B37" s="20">
        <v>369</v>
      </c>
      <c r="C37" s="20">
        <v>4</v>
      </c>
      <c r="D37" s="20">
        <v>7.5</v>
      </c>
      <c r="E37" s="20">
        <v>12</v>
      </c>
      <c r="F37" s="20">
        <v>4</v>
      </c>
      <c r="G37" s="20">
        <v>7</v>
      </c>
      <c r="H37" s="20">
        <v>12</v>
      </c>
      <c r="I37" s="20">
        <v>7</v>
      </c>
      <c r="J37" s="23">
        <v>7.5</v>
      </c>
      <c r="K37" s="22">
        <v>10.5</v>
      </c>
      <c r="L37" s="22">
        <v>12</v>
      </c>
      <c r="M37" s="22" t="s">
        <v>581</v>
      </c>
      <c r="N37" s="22" t="s">
        <v>581</v>
      </c>
      <c r="O37" s="22">
        <v>10.5</v>
      </c>
      <c r="P37" s="22">
        <v>9</v>
      </c>
      <c r="Q37" s="22">
        <v>8</v>
      </c>
      <c r="R37" s="22">
        <v>12</v>
      </c>
      <c r="S37" s="15" t="s">
        <v>618</v>
      </c>
    </row>
    <row r="38" spans="2:19" x14ac:dyDescent="0.25">
      <c r="B38" s="20">
        <v>396</v>
      </c>
      <c r="C38" s="20">
        <v>4</v>
      </c>
      <c r="D38" s="20">
        <v>7.5</v>
      </c>
      <c r="E38" s="20">
        <v>10.5</v>
      </c>
      <c r="F38" s="20">
        <v>4</v>
      </c>
      <c r="G38" s="20">
        <v>7</v>
      </c>
      <c r="H38" s="20">
        <v>10.5</v>
      </c>
      <c r="I38" s="20">
        <v>5</v>
      </c>
      <c r="J38" s="23">
        <v>6</v>
      </c>
      <c r="K38" s="22">
        <v>3</v>
      </c>
      <c r="L38" s="22">
        <v>10.5</v>
      </c>
      <c r="M38" s="22" t="s">
        <v>580</v>
      </c>
      <c r="N38" s="22" t="s">
        <v>580</v>
      </c>
      <c r="O38" s="22">
        <v>10.5</v>
      </c>
      <c r="P38" s="22">
        <v>6</v>
      </c>
      <c r="Q38" s="22">
        <v>7</v>
      </c>
      <c r="R38" s="22">
        <v>9</v>
      </c>
      <c r="S38" s="15" t="s">
        <v>616</v>
      </c>
    </row>
    <row r="39" spans="2:19" x14ac:dyDescent="0.25">
      <c r="B39" s="20">
        <v>400</v>
      </c>
      <c r="C39" s="20">
        <v>4</v>
      </c>
      <c r="D39" s="20">
        <v>7.5</v>
      </c>
      <c r="E39" s="20">
        <v>12</v>
      </c>
      <c r="F39" s="20">
        <v>4</v>
      </c>
      <c r="G39" s="20">
        <v>6</v>
      </c>
      <c r="H39" s="20">
        <v>9</v>
      </c>
      <c r="I39" s="20">
        <v>5</v>
      </c>
      <c r="J39" s="23">
        <v>7.5</v>
      </c>
      <c r="K39" s="22">
        <v>7.5</v>
      </c>
      <c r="L39" s="22">
        <v>10.5</v>
      </c>
      <c r="M39" s="22" t="s">
        <v>581</v>
      </c>
      <c r="N39" s="22" t="s">
        <v>581</v>
      </c>
      <c r="O39" s="22">
        <v>6</v>
      </c>
      <c r="P39" s="22">
        <v>7.5</v>
      </c>
      <c r="Q39" s="22">
        <v>7</v>
      </c>
      <c r="R39" s="22">
        <v>10.5</v>
      </c>
      <c r="S39" s="15" t="s">
        <v>616</v>
      </c>
    </row>
    <row r="40" spans="2:19" x14ac:dyDescent="0.25">
      <c r="B40" s="20">
        <v>405</v>
      </c>
      <c r="C40" s="20">
        <v>4</v>
      </c>
      <c r="D40" s="20">
        <v>9</v>
      </c>
      <c r="E40" s="20">
        <v>10.5</v>
      </c>
      <c r="F40" s="20">
        <v>4</v>
      </c>
      <c r="G40" s="20">
        <v>7</v>
      </c>
      <c r="H40" s="20">
        <v>7.5</v>
      </c>
      <c r="I40" s="20">
        <v>5</v>
      </c>
      <c r="J40" s="23">
        <v>6</v>
      </c>
      <c r="K40" s="22">
        <v>6</v>
      </c>
      <c r="L40" s="22">
        <v>10.5</v>
      </c>
      <c r="M40" s="22" t="s">
        <v>581</v>
      </c>
      <c r="N40" s="22" t="s">
        <v>581</v>
      </c>
      <c r="O40" s="22">
        <v>6</v>
      </c>
      <c r="P40" s="22">
        <v>7.5</v>
      </c>
      <c r="Q40" s="22">
        <v>7</v>
      </c>
      <c r="R40" s="22">
        <v>10.5</v>
      </c>
      <c r="S40" s="15" t="s">
        <v>616</v>
      </c>
    </row>
    <row r="41" spans="2:19" x14ac:dyDescent="0.25">
      <c r="B41" s="20">
        <v>410</v>
      </c>
      <c r="C41" s="20">
        <v>4</v>
      </c>
      <c r="D41" s="20">
        <v>9</v>
      </c>
      <c r="E41" s="20">
        <v>6</v>
      </c>
      <c r="F41" s="20">
        <v>3</v>
      </c>
      <c r="G41" s="20">
        <v>7</v>
      </c>
      <c r="H41" s="20">
        <v>10.5</v>
      </c>
      <c r="I41" s="20">
        <v>2</v>
      </c>
      <c r="J41" s="23">
        <v>6</v>
      </c>
      <c r="K41" s="22">
        <v>3</v>
      </c>
      <c r="L41" s="22">
        <v>10.5</v>
      </c>
      <c r="M41" s="22" t="s">
        <v>578</v>
      </c>
      <c r="N41" s="22" t="s">
        <v>578</v>
      </c>
      <c r="O41" s="22">
        <v>6</v>
      </c>
      <c r="P41" s="22">
        <v>6</v>
      </c>
      <c r="Q41" s="22">
        <v>7</v>
      </c>
      <c r="R41" s="22">
        <v>3</v>
      </c>
      <c r="S41" s="15" t="s">
        <v>617</v>
      </c>
    </row>
    <row r="42" spans="2:19" x14ac:dyDescent="0.25">
      <c r="B42" s="20">
        <v>414</v>
      </c>
      <c r="C42" s="20">
        <v>4</v>
      </c>
      <c r="D42" s="20">
        <v>7.5</v>
      </c>
      <c r="E42" s="20">
        <v>12</v>
      </c>
      <c r="F42" s="20">
        <v>3</v>
      </c>
      <c r="G42" s="20">
        <v>6</v>
      </c>
      <c r="H42" s="20">
        <v>10.5</v>
      </c>
      <c r="I42" s="20">
        <v>5</v>
      </c>
      <c r="J42" s="23">
        <v>6</v>
      </c>
      <c r="K42" s="22">
        <v>3</v>
      </c>
      <c r="L42" s="22">
        <v>10.5</v>
      </c>
      <c r="M42" s="22" t="s">
        <v>578</v>
      </c>
      <c r="N42" s="22" t="s">
        <v>578</v>
      </c>
      <c r="O42" s="22">
        <v>6</v>
      </c>
      <c r="P42" s="22">
        <v>7.5</v>
      </c>
      <c r="Q42" s="22">
        <v>7</v>
      </c>
      <c r="R42" s="22">
        <v>7.5</v>
      </c>
      <c r="S42" s="15" t="s">
        <v>616</v>
      </c>
    </row>
    <row r="43" spans="2:19" x14ac:dyDescent="0.25">
      <c r="B43" s="20">
        <v>421</v>
      </c>
      <c r="C43" s="20">
        <v>4</v>
      </c>
      <c r="D43" s="20">
        <v>9</v>
      </c>
      <c r="E43" s="20">
        <v>10.5</v>
      </c>
      <c r="F43" s="20">
        <v>4</v>
      </c>
      <c r="G43" s="20">
        <v>5</v>
      </c>
      <c r="H43" s="20">
        <v>12</v>
      </c>
      <c r="I43" s="20">
        <v>7</v>
      </c>
      <c r="J43" s="23">
        <v>7.5</v>
      </c>
      <c r="K43" s="22">
        <v>7.5</v>
      </c>
      <c r="L43" s="22">
        <v>12</v>
      </c>
      <c r="M43" s="22" t="s">
        <v>580</v>
      </c>
      <c r="N43" s="22" t="s">
        <v>580</v>
      </c>
      <c r="O43" s="22">
        <v>7.5</v>
      </c>
      <c r="P43" s="22">
        <v>7.5</v>
      </c>
      <c r="Q43" s="22">
        <v>8</v>
      </c>
      <c r="R43" s="22">
        <v>7.5</v>
      </c>
      <c r="S43" s="15" t="s">
        <v>616</v>
      </c>
    </row>
    <row r="44" spans="2:19" x14ac:dyDescent="0.25">
      <c r="B44" s="20">
        <v>423</v>
      </c>
      <c r="C44" s="20">
        <v>4</v>
      </c>
      <c r="D44" s="20">
        <v>10.5</v>
      </c>
      <c r="E44" s="20">
        <v>10.5</v>
      </c>
      <c r="F44" s="20">
        <v>4</v>
      </c>
      <c r="G44" s="20">
        <v>7</v>
      </c>
      <c r="H44" s="20">
        <v>12</v>
      </c>
      <c r="I44" s="20">
        <v>7</v>
      </c>
      <c r="J44" s="23">
        <v>10.5</v>
      </c>
      <c r="K44" s="22">
        <v>9</v>
      </c>
      <c r="L44" s="22">
        <v>10.5</v>
      </c>
      <c r="M44" s="22">
        <v>12</v>
      </c>
      <c r="N44" s="22">
        <v>0</v>
      </c>
      <c r="O44" s="22">
        <v>12</v>
      </c>
      <c r="P44" s="22">
        <v>9</v>
      </c>
      <c r="Q44" s="22">
        <v>7</v>
      </c>
      <c r="R44" s="22">
        <v>10.5</v>
      </c>
      <c r="S44" s="15" t="s">
        <v>618</v>
      </c>
    </row>
    <row r="45" spans="2:19" x14ac:dyDescent="0.25">
      <c r="B45" s="20">
        <v>432</v>
      </c>
      <c r="C45" s="20">
        <v>4</v>
      </c>
      <c r="D45" s="20">
        <v>9</v>
      </c>
      <c r="E45" s="20">
        <v>9</v>
      </c>
      <c r="F45" s="20">
        <v>3</v>
      </c>
      <c r="G45" s="20">
        <v>8</v>
      </c>
      <c r="H45" s="20">
        <v>12</v>
      </c>
      <c r="I45" s="20">
        <v>4</v>
      </c>
      <c r="J45" s="23">
        <v>7.5</v>
      </c>
      <c r="K45" s="22">
        <v>6</v>
      </c>
      <c r="L45" s="20">
        <v>12</v>
      </c>
      <c r="M45" s="22">
        <v>12</v>
      </c>
      <c r="N45" s="22">
        <v>0</v>
      </c>
      <c r="O45" s="22">
        <v>7.5</v>
      </c>
      <c r="P45" s="22">
        <v>9</v>
      </c>
      <c r="Q45" s="22">
        <v>8</v>
      </c>
      <c r="R45" s="22">
        <v>12</v>
      </c>
      <c r="S45" s="15" t="s">
        <v>618</v>
      </c>
    </row>
    <row r="46" spans="2:19" x14ac:dyDescent="0.25">
      <c r="B46" s="20">
        <v>461</v>
      </c>
      <c r="C46" s="20">
        <v>4</v>
      </c>
      <c r="D46" s="20">
        <v>7.5</v>
      </c>
      <c r="E46" s="20">
        <v>9</v>
      </c>
      <c r="F46" s="20">
        <v>4</v>
      </c>
      <c r="G46" s="20">
        <v>7</v>
      </c>
      <c r="H46" s="20">
        <v>10.5</v>
      </c>
      <c r="I46" s="20">
        <v>6</v>
      </c>
      <c r="J46" s="23">
        <v>6</v>
      </c>
      <c r="K46" s="22">
        <v>3</v>
      </c>
      <c r="L46" s="22">
        <v>10.5</v>
      </c>
      <c r="M46" s="22" t="s">
        <v>580</v>
      </c>
      <c r="N46" s="22" t="s">
        <v>580</v>
      </c>
      <c r="O46" s="22">
        <v>6</v>
      </c>
      <c r="P46" s="22">
        <v>6</v>
      </c>
      <c r="Q46" s="22">
        <v>6</v>
      </c>
      <c r="R46" s="22">
        <v>10.5</v>
      </c>
      <c r="S46" s="15" t="s">
        <v>616</v>
      </c>
    </row>
    <row r="47" spans="2:19" x14ac:dyDescent="0.25">
      <c r="B47" s="20">
        <v>462</v>
      </c>
      <c r="C47" s="20">
        <v>4</v>
      </c>
      <c r="D47" s="20">
        <v>7.5</v>
      </c>
      <c r="E47" s="20">
        <v>7.5</v>
      </c>
      <c r="F47" s="20">
        <v>4</v>
      </c>
      <c r="G47" s="20">
        <v>6</v>
      </c>
      <c r="H47" s="20">
        <v>9</v>
      </c>
      <c r="I47" s="20">
        <v>6</v>
      </c>
      <c r="J47" s="23">
        <v>6</v>
      </c>
      <c r="K47" s="22">
        <v>3</v>
      </c>
      <c r="L47" s="22">
        <v>9</v>
      </c>
      <c r="M47" s="22" t="s">
        <v>578</v>
      </c>
      <c r="N47" s="22" t="s">
        <v>578</v>
      </c>
      <c r="O47" s="22">
        <v>6</v>
      </c>
      <c r="P47" s="22">
        <v>6</v>
      </c>
      <c r="Q47" s="22">
        <v>8</v>
      </c>
      <c r="R47" s="22">
        <v>12</v>
      </c>
      <c r="S47" s="15" t="s">
        <v>616</v>
      </c>
    </row>
    <row r="48" spans="2:19" x14ac:dyDescent="0.25">
      <c r="B48" s="20">
        <v>491</v>
      </c>
      <c r="C48" s="20">
        <v>4</v>
      </c>
      <c r="D48" s="20">
        <v>12</v>
      </c>
      <c r="E48" s="20">
        <v>12</v>
      </c>
      <c r="F48" s="20">
        <v>4</v>
      </c>
      <c r="G48" s="20">
        <v>8</v>
      </c>
      <c r="H48" s="20">
        <v>12</v>
      </c>
      <c r="I48" s="20">
        <v>7</v>
      </c>
      <c r="J48" s="23">
        <v>10.5</v>
      </c>
      <c r="K48" s="22">
        <v>12</v>
      </c>
      <c r="L48" s="20">
        <v>12</v>
      </c>
      <c r="M48" s="22">
        <v>12</v>
      </c>
      <c r="N48" s="22">
        <v>7.5</v>
      </c>
      <c r="O48" s="22">
        <v>12</v>
      </c>
      <c r="P48" s="22">
        <v>12</v>
      </c>
      <c r="Q48" s="22">
        <v>8</v>
      </c>
      <c r="R48" s="22">
        <v>12</v>
      </c>
      <c r="S48" s="15" t="s">
        <v>619</v>
      </c>
    </row>
    <row r="49" spans="2:19" x14ac:dyDescent="0.25">
      <c r="B49" s="20">
        <v>501</v>
      </c>
      <c r="C49" s="20">
        <v>4</v>
      </c>
      <c r="D49" s="20">
        <v>9</v>
      </c>
      <c r="E49" s="20">
        <v>10.5</v>
      </c>
      <c r="F49" s="20">
        <v>4</v>
      </c>
      <c r="G49" s="20">
        <v>7</v>
      </c>
      <c r="H49" s="20">
        <v>12</v>
      </c>
      <c r="I49" s="20">
        <v>6</v>
      </c>
      <c r="J49" s="23">
        <v>7.5</v>
      </c>
      <c r="K49" s="22">
        <v>7.5</v>
      </c>
      <c r="L49" s="22">
        <v>10.5</v>
      </c>
      <c r="M49" s="22">
        <v>12</v>
      </c>
      <c r="N49" s="22">
        <v>0</v>
      </c>
      <c r="O49" s="22">
        <v>12</v>
      </c>
      <c r="P49" s="22">
        <v>7.5</v>
      </c>
      <c r="Q49" s="22">
        <v>8</v>
      </c>
      <c r="R49" s="22">
        <v>10.5</v>
      </c>
      <c r="S49" s="15" t="s">
        <v>618</v>
      </c>
    </row>
    <row r="50" spans="2:19" x14ac:dyDescent="0.25">
      <c r="B50" s="20">
        <v>511</v>
      </c>
      <c r="C50" s="20">
        <v>4</v>
      </c>
      <c r="D50" s="20">
        <v>6</v>
      </c>
      <c r="E50" s="20">
        <v>12</v>
      </c>
      <c r="F50" s="20">
        <v>4</v>
      </c>
      <c r="G50" s="20">
        <v>7</v>
      </c>
      <c r="H50" s="20">
        <v>6</v>
      </c>
      <c r="I50" s="20">
        <v>6</v>
      </c>
      <c r="J50" s="23">
        <v>6</v>
      </c>
      <c r="K50" s="22">
        <v>6</v>
      </c>
      <c r="L50" s="20">
        <v>12</v>
      </c>
      <c r="M50" s="22">
        <v>10.5</v>
      </c>
      <c r="N50" s="22">
        <v>0</v>
      </c>
      <c r="O50" s="22">
        <v>6</v>
      </c>
      <c r="P50" s="22">
        <v>6</v>
      </c>
      <c r="Q50" s="22">
        <v>6</v>
      </c>
      <c r="R50" s="22">
        <v>9</v>
      </c>
      <c r="S50" s="15" t="s">
        <v>616</v>
      </c>
    </row>
    <row r="51" spans="2:19" x14ac:dyDescent="0.25">
      <c r="B51" s="20">
        <v>524</v>
      </c>
      <c r="C51" s="20">
        <v>4</v>
      </c>
      <c r="D51" s="20">
        <v>9</v>
      </c>
      <c r="E51" s="20">
        <v>10.5</v>
      </c>
      <c r="F51" s="20">
        <v>4</v>
      </c>
      <c r="G51" s="20">
        <v>7</v>
      </c>
      <c r="H51" s="20">
        <v>10.5</v>
      </c>
      <c r="I51" s="20">
        <v>6</v>
      </c>
      <c r="J51" s="23">
        <v>9</v>
      </c>
      <c r="K51" s="22">
        <v>7.5</v>
      </c>
      <c r="L51" s="22">
        <v>10.5</v>
      </c>
      <c r="M51" s="22">
        <v>12</v>
      </c>
      <c r="N51" s="22">
        <v>0</v>
      </c>
      <c r="O51" s="22">
        <v>9</v>
      </c>
      <c r="P51" s="22">
        <v>9</v>
      </c>
      <c r="Q51" s="22">
        <v>6</v>
      </c>
      <c r="R51" s="22">
        <v>9</v>
      </c>
      <c r="S51" s="15" t="s">
        <v>618</v>
      </c>
    </row>
    <row r="52" spans="2:19" x14ac:dyDescent="0.25">
      <c r="B52" s="20">
        <v>536</v>
      </c>
      <c r="C52" s="20">
        <v>4</v>
      </c>
      <c r="D52" s="20">
        <v>10.5</v>
      </c>
      <c r="E52" s="20">
        <v>12</v>
      </c>
      <c r="F52" s="20">
        <v>4</v>
      </c>
      <c r="G52" s="20">
        <v>7</v>
      </c>
      <c r="H52" s="20">
        <v>12</v>
      </c>
      <c r="I52" s="20">
        <v>8</v>
      </c>
      <c r="J52" s="23">
        <v>6</v>
      </c>
      <c r="K52" s="22">
        <v>9</v>
      </c>
      <c r="L52" s="22">
        <v>12</v>
      </c>
      <c r="M52" s="22" t="s">
        <v>581</v>
      </c>
      <c r="N52" s="22" t="s">
        <v>581</v>
      </c>
      <c r="O52" s="22">
        <v>9</v>
      </c>
      <c r="P52" s="22">
        <v>9</v>
      </c>
      <c r="Q52" s="22">
        <v>8</v>
      </c>
      <c r="R52" s="22">
        <v>10.5</v>
      </c>
      <c r="S52" s="15" t="s">
        <v>618</v>
      </c>
    </row>
    <row r="53" spans="2:19" x14ac:dyDescent="0.25">
      <c r="B53" s="20">
        <v>554</v>
      </c>
      <c r="C53" s="20">
        <v>4</v>
      </c>
      <c r="D53" s="20">
        <v>6</v>
      </c>
      <c r="E53" s="20">
        <v>7.5</v>
      </c>
      <c r="F53" s="20">
        <v>4</v>
      </c>
      <c r="G53" s="20">
        <v>6</v>
      </c>
      <c r="H53" s="20">
        <v>10.5</v>
      </c>
      <c r="I53" s="20">
        <v>8</v>
      </c>
      <c r="J53" s="23">
        <v>6</v>
      </c>
      <c r="K53" s="22">
        <v>3</v>
      </c>
      <c r="L53" s="22">
        <v>10.5</v>
      </c>
      <c r="M53" s="22" t="s">
        <v>578</v>
      </c>
      <c r="N53" s="22" t="s">
        <v>578</v>
      </c>
      <c r="O53" s="22">
        <v>3</v>
      </c>
      <c r="P53" s="22">
        <v>7.5</v>
      </c>
      <c r="Q53" s="22">
        <v>7</v>
      </c>
      <c r="R53" s="22">
        <v>6</v>
      </c>
      <c r="S53" s="15" t="s">
        <v>616</v>
      </c>
    </row>
    <row r="54" spans="2:19" x14ac:dyDescent="0.25">
      <c r="B54" s="20">
        <v>555</v>
      </c>
      <c r="C54" s="20">
        <v>4</v>
      </c>
      <c r="D54" s="20">
        <v>6</v>
      </c>
      <c r="E54" s="20">
        <v>9</v>
      </c>
      <c r="F54" s="20">
        <v>4</v>
      </c>
      <c r="G54" s="20">
        <v>7</v>
      </c>
      <c r="H54" s="20">
        <v>9</v>
      </c>
      <c r="I54" s="20">
        <v>4</v>
      </c>
      <c r="J54" s="23">
        <v>6</v>
      </c>
      <c r="K54" s="22">
        <v>3</v>
      </c>
      <c r="L54" s="22">
        <v>10.5</v>
      </c>
      <c r="M54" s="22">
        <v>12</v>
      </c>
      <c r="N54" s="22">
        <v>0</v>
      </c>
      <c r="O54" s="22">
        <v>3</v>
      </c>
      <c r="P54" s="22">
        <v>6</v>
      </c>
      <c r="Q54" s="22">
        <v>6</v>
      </c>
      <c r="R54" s="22">
        <v>3</v>
      </c>
      <c r="S54" s="15" t="s">
        <v>616</v>
      </c>
    </row>
    <row r="55" spans="2:19" x14ac:dyDescent="0.25">
      <c r="B55" s="20">
        <v>580</v>
      </c>
      <c r="C55" s="20">
        <v>4</v>
      </c>
      <c r="D55" s="20">
        <v>7.5</v>
      </c>
      <c r="E55" s="20">
        <v>12</v>
      </c>
      <c r="F55" s="20">
        <v>4</v>
      </c>
      <c r="G55" s="20">
        <v>8</v>
      </c>
      <c r="H55" s="20">
        <v>12</v>
      </c>
      <c r="I55" s="20">
        <v>8</v>
      </c>
      <c r="J55" s="23">
        <v>10.5</v>
      </c>
      <c r="K55" s="22">
        <v>10.5</v>
      </c>
      <c r="L55" s="22">
        <v>12</v>
      </c>
      <c r="M55" s="22" t="s">
        <v>580</v>
      </c>
      <c r="N55" s="22" t="s">
        <v>580</v>
      </c>
      <c r="O55" s="22">
        <v>12</v>
      </c>
      <c r="P55" s="22">
        <v>9</v>
      </c>
      <c r="Q55" s="22">
        <v>6</v>
      </c>
      <c r="R55" s="22">
        <v>9</v>
      </c>
      <c r="S55" s="15" t="s">
        <v>618</v>
      </c>
    </row>
    <row r="56" spans="2:19" x14ac:dyDescent="0.25">
      <c r="B56" s="20">
        <v>610</v>
      </c>
      <c r="C56" s="20">
        <v>4</v>
      </c>
      <c r="D56" s="20">
        <v>7.5</v>
      </c>
      <c r="E56" s="20">
        <v>12</v>
      </c>
      <c r="F56" s="20">
        <v>4</v>
      </c>
      <c r="G56" s="20">
        <v>5</v>
      </c>
      <c r="H56" s="20">
        <v>12</v>
      </c>
      <c r="I56" s="20">
        <v>6</v>
      </c>
      <c r="J56" s="23">
        <v>6</v>
      </c>
      <c r="K56" s="22">
        <v>7.5</v>
      </c>
      <c r="L56" s="22">
        <v>10.5</v>
      </c>
      <c r="M56" s="22" t="s">
        <v>581</v>
      </c>
      <c r="N56" s="22" t="s">
        <v>581</v>
      </c>
      <c r="O56" s="22">
        <v>6</v>
      </c>
      <c r="P56" s="22">
        <v>6</v>
      </c>
      <c r="Q56" s="22">
        <v>7</v>
      </c>
      <c r="R56" s="22">
        <v>7.5</v>
      </c>
      <c r="S56" s="15" t="s">
        <v>616</v>
      </c>
    </row>
    <row r="57" spans="2:19" x14ac:dyDescent="0.25">
      <c r="B57" s="20">
        <v>612</v>
      </c>
      <c r="C57" s="20">
        <v>4</v>
      </c>
      <c r="D57" s="20">
        <v>7.5</v>
      </c>
      <c r="E57" s="20">
        <v>10.5</v>
      </c>
      <c r="F57" s="20">
        <v>4</v>
      </c>
      <c r="G57" s="20">
        <v>6</v>
      </c>
      <c r="H57" s="20">
        <v>9</v>
      </c>
      <c r="I57" s="20">
        <v>5</v>
      </c>
      <c r="J57" s="23">
        <v>6</v>
      </c>
      <c r="K57" s="22">
        <v>6</v>
      </c>
      <c r="L57" s="22">
        <v>12</v>
      </c>
      <c r="M57" s="22" t="s">
        <v>578</v>
      </c>
      <c r="N57" s="22" t="s">
        <v>578</v>
      </c>
      <c r="O57" s="22">
        <v>6</v>
      </c>
      <c r="P57" s="22">
        <v>7.5</v>
      </c>
      <c r="Q57" s="22">
        <v>8</v>
      </c>
      <c r="R57" s="22">
        <v>9</v>
      </c>
      <c r="S57" s="15" t="s">
        <v>616</v>
      </c>
    </row>
    <row r="58" spans="2:19" x14ac:dyDescent="0.25">
      <c r="B58" s="20">
        <v>625</v>
      </c>
      <c r="C58" s="20">
        <v>4</v>
      </c>
      <c r="D58" s="20">
        <v>7.5</v>
      </c>
      <c r="E58" s="20">
        <v>9</v>
      </c>
      <c r="F58" s="20">
        <v>3</v>
      </c>
      <c r="G58" s="20">
        <v>7</v>
      </c>
      <c r="H58" s="20">
        <v>9</v>
      </c>
      <c r="I58" s="20">
        <v>5</v>
      </c>
      <c r="J58" s="23">
        <v>6</v>
      </c>
      <c r="K58" s="22">
        <v>3</v>
      </c>
      <c r="L58" s="20">
        <v>12</v>
      </c>
      <c r="M58" s="22">
        <v>9</v>
      </c>
      <c r="N58" s="22">
        <v>3</v>
      </c>
      <c r="O58" s="22">
        <v>3</v>
      </c>
      <c r="P58" s="22">
        <v>7.5</v>
      </c>
      <c r="Q58" s="22">
        <v>8</v>
      </c>
      <c r="R58" s="22">
        <v>9</v>
      </c>
      <c r="S58" s="15" t="s">
        <v>616</v>
      </c>
    </row>
    <row r="59" spans="2:19" x14ac:dyDescent="0.25">
      <c r="B59" s="20">
        <v>638</v>
      </c>
      <c r="C59" s="20">
        <v>4</v>
      </c>
      <c r="D59" s="20">
        <v>12</v>
      </c>
      <c r="E59" s="20">
        <v>12</v>
      </c>
      <c r="F59" s="20">
        <v>4</v>
      </c>
      <c r="G59" s="20">
        <v>8</v>
      </c>
      <c r="H59" s="20">
        <v>12</v>
      </c>
      <c r="I59" s="20">
        <v>7</v>
      </c>
      <c r="J59" s="23">
        <v>10.5</v>
      </c>
      <c r="K59" s="22">
        <v>10.5</v>
      </c>
      <c r="L59" s="22">
        <v>12</v>
      </c>
      <c r="M59" s="22" t="s">
        <v>579</v>
      </c>
      <c r="N59" s="22" t="s">
        <v>579</v>
      </c>
      <c r="O59" s="22">
        <v>12</v>
      </c>
      <c r="P59" s="22">
        <v>10.5</v>
      </c>
      <c r="Q59" s="22">
        <v>8</v>
      </c>
      <c r="R59" s="22">
        <v>12</v>
      </c>
      <c r="S59" s="15" t="s">
        <v>618</v>
      </c>
    </row>
    <row r="60" spans="2:19" x14ac:dyDescent="0.25">
      <c r="B60" s="20">
        <v>643</v>
      </c>
      <c r="C60" s="20">
        <v>4</v>
      </c>
      <c r="D60" s="20">
        <v>12</v>
      </c>
      <c r="E60" s="20">
        <v>12</v>
      </c>
      <c r="F60" s="20">
        <v>3</v>
      </c>
      <c r="G60" s="20">
        <v>7</v>
      </c>
      <c r="H60" s="20">
        <v>12</v>
      </c>
      <c r="I60" s="20">
        <v>7</v>
      </c>
      <c r="J60" s="23">
        <v>10.5</v>
      </c>
      <c r="K60" s="22">
        <v>12</v>
      </c>
      <c r="L60" s="22">
        <v>12</v>
      </c>
      <c r="M60" s="22" t="s">
        <v>583</v>
      </c>
      <c r="N60" s="22" t="s">
        <v>583</v>
      </c>
      <c r="O60" s="22">
        <v>12</v>
      </c>
      <c r="P60" s="22">
        <v>12</v>
      </c>
      <c r="Q60" s="22">
        <v>8</v>
      </c>
      <c r="R60" s="22">
        <v>12</v>
      </c>
      <c r="S60" s="15" t="s">
        <v>618</v>
      </c>
    </row>
    <row r="61" spans="2:19" x14ac:dyDescent="0.25">
      <c r="B61" s="20">
        <v>644</v>
      </c>
      <c r="C61" s="20">
        <v>4</v>
      </c>
      <c r="D61" s="20">
        <v>12</v>
      </c>
      <c r="E61" s="20">
        <v>12</v>
      </c>
      <c r="F61" s="20">
        <v>4</v>
      </c>
      <c r="G61" s="20">
        <v>7</v>
      </c>
      <c r="H61" s="20">
        <v>10.5</v>
      </c>
      <c r="I61" s="20">
        <v>7</v>
      </c>
      <c r="J61" s="23">
        <v>10.5</v>
      </c>
      <c r="K61" s="22">
        <v>10.5</v>
      </c>
      <c r="L61" s="22">
        <v>12</v>
      </c>
      <c r="M61" s="22" t="s">
        <v>579</v>
      </c>
      <c r="N61" s="22" t="s">
        <v>579</v>
      </c>
      <c r="O61" s="22">
        <v>9</v>
      </c>
      <c r="P61" s="22">
        <v>12</v>
      </c>
      <c r="Q61" s="22">
        <v>8</v>
      </c>
      <c r="R61" s="22">
        <v>12</v>
      </c>
      <c r="S61" s="15" t="s">
        <v>618</v>
      </c>
    </row>
    <row r="62" spans="2:19" x14ac:dyDescent="0.25">
      <c r="B62" s="20">
        <v>658</v>
      </c>
      <c r="C62" s="20">
        <v>4</v>
      </c>
      <c r="D62" s="20">
        <v>9</v>
      </c>
      <c r="E62" s="20">
        <v>10.5</v>
      </c>
      <c r="F62" s="20">
        <v>4</v>
      </c>
      <c r="G62" s="20">
        <v>6</v>
      </c>
      <c r="H62" s="20">
        <v>9</v>
      </c>
      <c r="I62" s="20">
        <v>7</v>
      </c>
      <c r="J62" s="23">
        <v>9</v>
      </c>
      <c r="K62" s="22">
        <v>9</v>
      </c>
      <c r="L62" s="22">
        <v>10.5</v>
      </c>
      <c r="M62" s="22" t="s">
        <v>579</v>
      </c>
      <c r="N62" s="22" t="s">
        <v>579</v>
      </c>
      <c r="O62" s="22">
        <v>12</v>
      </c>
      <c r="P62" s="22">
        <v>7.5</v>
      </c>
      <c r="Q62" s="22">
        <v>8</v>
      </c>
      <c r="R62" s="22">
        <v>9</v>
      </c>
      <c r="S62" s="15" t="s">
        <v>618</v>
      </c>
    </row>
    <row r="63" spans="2:19" x14ac:dyDescent="0.25">
      <c r="B63" s="20">
        <v>676</v>
      </c>
      <c r="C63" s="20">
        <v>4</v>
      </c>
      <c r="D63" s="20">
        <v>6</v>
      </c>
      <c r="E63" s="20">
        <v>6</v>
      </c>
      <c r="F63" s="20">
        <v>4</v>
      </c>
      <c r="G63" s="20">
        <v>7</v>
      </c>
      <c r="H63" s="20">
        <v>12</v>
      </c>
      <c r="I63" s="20">
        <v>5</v>
      </c>
      <c r="J63" s="23">
        <v>7.5</v>
      </c>
      <c r="K63" s="22">
        <v>3</v>
      </c>
      <c r="L63" s="22">
        <v>10.5</v>
      </c>
      <c r="M63" s="22">
        <v>10.5</v>
      </c>
      <c r="N63" s="22">
        <v>0</v>
      </c>
      <c r="O63" s="22">
        <v>9</v>
      </c>
      <c r="P63" s="22">
        <v>7.5</v>
      </c>
      <c r="Q63" s="22">
        <v>8</v>
      </c>
      <c r="R63" s="22">
        <v>6</v>
      </c>
      <c r="S63" s="15" t="s">
        <v>616</v>
      </c>
    </row>
    <row r="64" spans="2:19" x14ac:dyDescent="0.25">
      <c r="B64" s="20">
        <v>679</v>
      </c>
      <c r="C64" s="20">
        <v>4</v>
      </c>
      <c r="D64" s="20">
        <v>12</v>
      </c>
      <c r="E64" s="20">
        <v>10.5</v>
      </c>
      <c r="F64" s="20">
        <v>3</v>
      </c>
      <c r="G64" s="20">
        <v>7</v>
      </c>
      <c r="H64" s="20">
        <v>12</v>
      </c>
      <c r="I64" s="20">
        <v>7</v>
      </c>
      <c r="J64" s="23">
        <v>10.5</v>
      </c>
      <c r="K64" s="22">
        <v>10.5</v>
      </c>
      <c r="L64" s="22">
        <v>10.5</v>
      </c>
      <c r="M64" s="22" t="s">
        <v>583</v>
      </c>
      <c r="N64" s="22" t="s">
        <v>583</v>
      </c>
      <c r="O64" s="22">
        <v>10.5</v>
      </c>
      <c r="P64" s="22">
        <v>12</v>
      </c>
      <c r="Q64" s="22">
        <v>6</v>
      </c>
      <c r="R64" s="22">
        <v>12</v>
      </c>
      <c r="S64" s="15" t="s">
        <v>618</v>
      </c>
    </row>
    <row r="65" spans="2:19" x14ac:dyDescent="0.25">
      <c r="B65" s="20">
        <v>701</v>
      </c>
      <c r="C65" s="20">
        <v>4</v>
      </c>
      <c r="D65" s="20">
        <v>9</v>
      </c>
      <c r="E65" s="20">
        <v>10.5</v>
      </c>
      <c r="F65" s="20">
        <v>4</v>
      </c>
      <c r="G65" s="20">
        <v>7</v>
      </c>
      <c r="H65" s="20">
        <v>12</v>
      </c>
      <c r="I65" s="20">
        <v>5</v>
      </c>
      <c r="J65" s="23">
        <v>6</v>
      </c>
      <c r="K65" s="22">
        <v>9</v>
      </c>
      <c r="L65" s="22">
        <v>10.5</v>
      </c>
      <c r="M65" s="22" t="s">
        <v>580</v>
      </c>
      <c r="N65" s="22" t="s">
        <v>580</v>
      </c>
      <c r="O65" s="22">
        <v>6</v>
      </c>
      <c r="P65" s="22">
        <v>7.5</v>
      </c>
      <c r="Q65" s="22">
        <v>8</v>
      </c>
      <c r="R65" s="22">
        <v>10.5</v>
      </c>
      <c r="S65" s="15" t="s">
        <v>616</v>
      </c>
    </row>
    <row r="66" spans="2:19" x14ac:dyDescent="0.25">
      <c r="B66" s="20">
        <v>707</v>
      </c>
      <c r="C66" s="20">
        <v>4</v>
      </c>
      <c r="D66" s="20">
        <v>12</v>
      </c>
      <c r="E66" s="20">
        <v>10.5</v>
      </c>
      <c r="F66" s="20">
        <v>4</v>
      </c>
      <c r="G66" s="20">
        <v>7</v>
      </c>
      <c r="H66" s="20">
        <v>12</v>
      </c>
      <c r="I66" s="20">
        <v>7</v>
      </c>
      <c r="J66" s="23">
        <v>9</v>
      </c>
      <c r="K66" s="22">
        <v>6</v>
      </c>
      <c r="L66" s="22">
        <v>10.5</v>
      </c>
      <c r="M66" s="22">
        <v>12</v>
      </c>
      <c r="N66" s="22">
        <v>0</v>
      </c>
      <c r="O66" s="22">
        <v>6</v>
      </c>
      <c r="P66" s="22">
        <v>7.5</v>
      </c>
      <c r="Q66" s="22">
        <v>8</v>
      </c>
      <c r="R66" s="22">
        <v>10.5</v>
      </c>
      <c r="S66" s="15" t="s">
        <v>618</v>
      </c>
    </row>
    <row r="67" spans="2:19" x14ac:dyDescent="0.25">
      <c r="B67" s="20">
        <v>713</v>
      </c>
      <c r="C67" s="20">
        <v>4</v>
      </c>
      <c r="D67" s="20">
        <v>9</v>
      </c>
      <c r="E67" s="20">
        <v>12</v>
      </c>
      <c r="F67" s="20">
        <v>4</v>
      </c>
      <c r="G67" s="20">
        <v>8</v>
      </c>
      <c r="H67" s="20">
        <v>12</v>
      </c>
      <c r="I67" s="20">
        <v>8</v>
      </c>
      <c r="J67" s="23">
        <v>10.5</v>
      </c>
      <c r="K67" s="22">
        <v>7.5</v>
      </c>
      <c r="L67" s="22">
        <v>12</v>
      </c>
      <c r="M67" s="22" t="s">
        <v>580</v>
      </c>
      <c r="N67" s="22" t="s">
        <v>580</v>
      </c>
      <c r="O67" s="22">
        <v>9</v>
      </c>
      <c r="P67" s="22">
        <v>7.5</v>
      </c>
      <c r="Q67" s="22">
        <v>8</v>
      </c>
      <c r="R67" s="22">
        <v>9</v>
      </c>
      <c r="S67" s="15" t="s">
        <v>618</v>
      </c>
    </row>
    <row r="68" spans="2:19" x14ac:dyDescent="0.25">
      <c r="B68" s="20">
        <v>723</v>
      </c>
      <c r="C68" s="20">
        <v>4</v>
      </c>
      <c r="D68" s="20">
        <v>12</v>
      </c>
      <c r="E68" s="20">
        <v>12</v>
      </c>
      <c r="F68" s="20">
        <v>4</v>
      </c>
      <c r="G68" s="20">
        <v>8</v>
      </c>
      <c r="H68" s="20">
        <v>12</v>
      </c>
      <c r="I68" s="20">
        <v>8</v>
      </c>
      <c r="J68" s="23">
        <v>10.5</v>
      </c>
      <c r="K68" s="22">
        <v>12</v>
      </c>
      <c r="L68" s="22">
        <v>12</v>
      </c>
      <c r="M68" s="22" t="s">
        <v>582</v>
      </c>
      <c r="N68" s="22" t="s">
        <v>582</v>
      </c>
      <c r="O68" s="22">
        <v>12</v>
      </c>
      <c r="P68" s="22">
        <v>10.5</v>
      </c>
      <c r="Q68" s="22">
        <v>8</v>
      </c>
      <c r="R68" s="22">
        <v>12</v>
      </c>
      <c r="S68" s="15" t="s">
        <v>618</v>
      </c>
    </row>
    <row r="69" spans="2:19" x14ac:dyDescent="0.25">
      <c r="B69" s="20">
        <v>740</v>
      </c>
      <c r="C69" s="20">
        <v>4</v>
      </c>
      <c r="D69" s="20">
        <v>7.5</v>
      </c>
      <c r="E69" s="20">
        <v>12</v>
      </c>
      <c r="F69" s="20">
        <v>4</v>
      </c>
      <c r="G69" s="20">
        <v>8</v>
      </c>
      <c r="H69" s="20">
        <v>12</v>
      </c>
      <c r="I69" s="20">
        <v>6</v>
      </c>
      <c r="J69" s="23">
        <v>6</v>
      </c>
      <c r="K69" s="22">
        <v>7.5</v>
      </c>
      <c r="L69" s="22">
        <v>10.5</v>
      </c>
      <c r="M69" s="22" t="s">
        <v>580</v>
      </c>
      <c r="N69" s="22" t="s">
        <v>580</v>
      </c>
      <c r="O69" s="22">
        <v>9</v>
      </c>
      <c r="P69" s="22">
        <v>7.5</v>
      </c>
      <c r="Q69" s="22">
        <v>8</v>
      </c>
      <c r="R69" s="22">
        <v>12</v>
      </c>
      <c r="S69" s="15" t="s">
        <v>618</v>
      </c>
    </row>
    <row r="70" spans="2:19" x14ac:dyDescent="0.25">
      <c r="B70" s="20">
        <v>754</v>
      </c>
      <c r="C70" s="20">
        <v>4</v>
      </c>
      <c r="D70" s="20">
        <v>7.5</v>
      </c>
      <c r="E70" s="20">
        <v>12</v>
      </c>
      <c r="F70" s="20">
        <v>4</v>
      </c>
      <c r="G70" s="20">
        <v>8</v>
      </c>
      <c r="H70" s="20">
        <v>12</v>
      </c>
      <c r="I70" s="20">
        <v>5</v>
      </c>
      <c r="J70" s="23">
        <v>10.5</v>
      </c>
      <c r="K70" s="22">
        <v>9</v>
      </c>
      <c r="L70" s="22">
        <v>10.5</v>
      </c>
      <c r="M70" s="22">
        <v>12</v>
      </c>
      <c r="N70" s="22">
        <v>0</v>
      </c>
      <c r="O70" s="22">
        <v>12</v>
      </c>
      <c r="P70" s="22">
        <v>9</v>
      </c>
      <c r="Q70" s="22">
        <v>7</v>
      </c>
      <c r="R70" s="22">
        <v>9</v>
      </c>
      <c r="S70" s="15" t="s">
        <v>618</v>
      </c>
    </row>
    <row r="71" spans="2:19" x14ac:dyDescent="0.25">
      <c r="B71" s="20">
        <v>763</v>
      </c>
      <c r="C71" s="20">
        <v>4</v>
      </c>
      <c r="D71" s="20">
        <v>9</v>
      </c>
      <c r="E71" s="20">
        <v>9</v>
      </c>
      <c r="F71" s="20">
        <v>4</v>
      </c>
      <c r="G71" s="20">
        <v>6</v>
      </c>
      <c r="H71" s="20">
        <v>12</v>
      </c>
      <c r="I71" s="20">
        <v>7</v>
      </c>
      <c r="J71" s="23">
        <v>7.5</v>
      </c>
      <c r="K71" s="22">
        <v>7.5</v>
      </c>
      <c r="L71" s="20">
        <v>9</v>
      </c>
      <c r="M71" s="22">
        <v>12</v>
      </c>
      <c r="N71" s="22">
        <v>7.5</v>
      </c>
      <c r="O71" s="22">
        <v>10.5</v>
      </c>
      <c r="P71" s="22">
        <v>7.5</v>
      </c>
      <c r="Q71" s="22">
        <v>7</v>
      </c>
      <c r="R71" s="22">
        <v>12</v>
      </c>
      <c r="S71" s="15" t="s">
        <v>618</v>
      </c>
    </row>
    <row r="72" spans="2:19" x14ac:dyDescent="0.25">
      <c r="B72" s="20">
        <v>769</v>
      </c>
      <c r="C72" s="20">
        <v>4</v>
      </c>
      <c r="D72" s="20">
        <v>10.5</v>
      </c>
      <c r="E72" s="20">
        <v>10.5</v>
      </c>
      <c r="F72" s="20">
        <v>3</v>
      </c>
      <c r="G72" s="20">
        <v>8</v>
      </c>
      <c r="H72" s="20">
        <v>12</v>
      </c>
      <c r="I72" s="20">
        <v>8</v>
      </c>
      <c r="J72" s="23">
        <v>9</v>
      </c>
      <c r="K72" s="22">
        <v>12</v>
      </c>
      <c r="L72" s="22">
        <v>12</v>
      </c>
      <c r="M72" s="22">
        <v>12</v>
      </c>
      <c r="N72" s="22">
        <v>0</v>
      </c>
      <c r="O72" s="22">
        <v>12</v>
      </c>
      <c r="P72" s="22">
        <v>12</v>
      </c>
      <c r="Q72" s="22">
        <v>8</v>
      </c>
      <c r="R72" s="22">
        <v>12</v>
      </c>
      <c r="S72" s="15" t="s">
        <v>619</v>
      </c>
    </row>
    <row r="73" spans="2:19" x14ac:dyDescent="0.25">
      <c r="B73" s="20">
        <v>770</v>
      </c>
      <c r="C73" s="20">
        <v>4</v>
      </c>
      <c r="D73" s="20">
        <v>12</v>
      </c>
      <c r="E73" s="20">
        <v>10.5</v>
      </c>
      <c r="F73" s="20">
        <v>4</v>
      </c>
      <c r="G73" s="20">
        <v>7</v>
      </c>
      <c r="H73" s="20">
        <v>12</v>
      </c>
      <c r="I73" s="20">
        <v>7</v>
      </c>
      <c r="J73" s="23">
        <v>10.5</v>
      </c>
      <c r="K73" s="22">
        <v>9</v>
      </c>
      <c r="L73" s="22">
        <v>12</v>
      </c>
      <c r="M73" s="22">
        <v>12</v>
      </c>
      <c r="N73" s="22">
        <v>0</v>
      </c>
      <c r="O73" s="22">
        <v>12</v>
      </c>
      <c r="P73" s="22">
        <v>10.5</v>
      </c>
      <c r="Q73" s="22">
        <v>8</v>
      </c>
      <c r="R73" s="22">
        <v>12</v>
      </c>
      <c r="S73" s="15" t="s">
        <v>619</v>
      </c>
    </row>
    <row r="74" spans="2:19" x14ac:dyDescent="0.25">
      <c r="B74" s="20">
        <v>773</v>
      </c>
      <c r="C74" s="20">
        <v>4</v>
      </c>
      <c r="D74" s="20">
        <v>9</v>
      </c>
      <c r="E74" s="20">
        <v>12</v>
      </c>
      <c r="F74" s="20">
        <v>4</v>
      </c>
      <c r="G74" s="20">
        <v>7</v>
      </c>
      <c r="H74" s="20">
        <v>12</v>
      </c>
      <c r="I74" s="20">
        <v>5</v>
      </c>
      <c r="J74" s="23">
        <v>7.5</v>
      </c>
      <c r="K74" s="22">
        <v>7.5</v>
      </c>
      <c r="L74" s="22">
        <v>10.5</v>
      </c>
      <c r="M74" s="22" t="s">
        <v>578</v>
      </c>
      <c r="N74" s="22" t="s">
        <v>578</v>
      </c>
      <c r="O74" s="22">
        <v>7.5</v>
      </c>
      <c r="P74" s="22">
        <v>9</v>
      </c>
      <c r="Q74" s="22">
        <v>7</v>
      </c>
      <c r="R74" s="22">
        <v>10.5</v>
      </c>
      <c r="S74" s="15" t="s">
        <v>616</v>
      </c>
    </row>
    <row r="75" spans="2:19" x14ac:dyDescent="0.25">
      <c r="B75" s="20">
        <v>783</v>
      </c>
      <c r="C75" s="20">
        <v>4</v>
      </c>
      <c r="D75" s="20">
        <v>7.5</v>
      </c>
      <c r="E75" s="20">
        <v>10.5</v>
      </c>
      <c r="F75" s="20">
        <v>3</v>
      </c>
      <c r="G75" s="20">
        <v>7</v>
      </c>
      <c r="H75" s="20">
        <v>10.5</v>
      </c>
      <c r="I75" s="20">
        <v>7</v>
      </c>
      <c r="J75" s="23">
        <v>6</v>
      </c>
      <c r="K75" s="22">
        <v>7.5</v>
      </c>
      <c r="L75" s="22">
        <v>12</v>
      </c>
      <c r="M75" s="22" t="s">
        <v>578</v>
      </c>
      <c r="N75" s="22" t="s">
        <v>578</v>
      </c>
      <c r="O75" s="22">
        <v>7.5</v>
      </c>
      <c r="P75" s="22">
        <v>7.5</v>
      </c>
      <c r="Q75" s="22">
        <v>8</v>
      </c>
      <c r="R75" s="22">
        <v>12</v>
      </c>
      <c r="S75" s="15" t="s">
        <v>616</v>
      </c>
    </row>
    <row r="76" spans="2:19" x14ac:dyDescent="0.25">
      <c r="B76" s="20">
        <v>796</v>
      </c>
      <c r="C76" s="20">
        <v>4</v>
      </c>
      <c r="D76" s="29">
        <v>6.5</v>
      </c>
      <c r="E76" s="20">
        <v>7.5</v>
      </c>
      <c r="F76" s="20">
        <v>3</v>
      </c>
      <c r="G76" s="20">
        <v>6</v>
      </c>
      <c r="H76" s="20">
        <v>12</v>
      </c>
      <c r="I76" s="20">
        <v>5</v>
      </c>
      <c r="J76" s="23">
        <v>6</v>
      </c>
      <c r="K76" s="22">
        <v>3</v>
      </c>
      <c r="L76" s="22">
        <v>10.5</v>
      </c>
      <c r="M76" s="22" t="s">
        <v>578</v>
      </c>
      <c r="N76" s="22" t="s">
        <v>578</v>
      </c>
      <c r="O76" s="22">
        <v>6</v>
      </c>
      <c r="P76" s="22">
        <v>6</v>
      </c>
      <c r="Q76" s="22">
        <v>6</v>
      </c>
      <c r="R76" s="22">
        <v>7.5</v>
      </c>
      <c r="S76" s="15" t="s">
        <v>616</v>
      </c>
    </row>
    <row r="77" spans="2:19" x14ac:dyDescent="0.25">
      <c r="B77" s="20">
        <v>807</v>
      </c>
      <c r="C77" s="20">
        <v>4</v>
      </c>
      <c r="D77" s="20">
        <v>12</v>
      </c>
      <c r="E77" s="20">
        <v>10.5</v>
      </c>
      <c r="F77" s="20">
        <v>4</v>
      </c>
      <c r="G77" s="20">
        <v>8</v>
      </c>
      <c r="H77" s="20">
        <v>12</v>
      </c>
      <c r="I77" s="20">
        <v>8</v>
      </c>
      <c r="J77" s="23">
        <v>9</v>
      </c>
      <c r="K77" s="22">
        <v>10.5</v>
      </c>
      <c r="L77" s="22">
        <v>10.5</v>
      </c>
      <c r="M77" s="22" t="s">
        <v>579</v>
      </c>
      <c r="N77" s="22" t="s">
        <v>579</v>
      </c>
      <c r="O77" s="22">
        <v>12</v>
      </c>
      <c r="P77" s="22">
        <v>10.5</v>
      </c>
      <c r="Q77" s="22">
        <v>8</v>
      </c>
      <c r="R77" s="22">
        <v>10.5</v>
      </c>
      <c r="S77" s="15" t="s">
        <v>618</v>
      </c>
    </row>
    <row r="78" spans="2:19" x14ac:dyDescent="0.25">
      <c r="B78" s="20">
        <v>812</v>
      </c>
      <c r="C78" s="20">
        <v>4</v>
      </c>
      <c r="D78" s="20">
        <v>7.5</v>
      </c>
      <c r="E78" s="20">
        <v>9</v>
      </c>
      <c r="F78" s="20">
        <v>4</v>
      </c>
      <c r="G78" s="20">
        <v>7</v>
      </c>
      <c r="H78" s="20">
        <v>10.5</v>
      </c>
      <c r="I78" s="20">
        <v>6</v>
      </c>
      <c r="J78" s="23">
        <v>7.5</v>
      </c>
      <c r="K78" s="22">
        <v>7.5</v>
      </c>
      <c r="L78" s="22">
        <v>9</v>
      </c>
      <c r="M78" s="22" t="s">
        <v>580</v>
      </c>
      <c r="N78" s="22" t="s">
        <v>580</v>
      </c>
      <c r="O78" s="22">
        <v>6</v>
      </c>
      <c r="P78" s="22">
        <v>9</v>
      </c>
      <c r="Q78" s="22">
        <v>7</v>
      </c>
      <c r="R78" s="22">
        <v>12</v>
      </c>
      <c r="S78" s="15" t="s">
        <v>616</v>
      </c>
    </row>
    <row r="79" spans="2:19" x14ac:dyDescent="0.25">
      <c r="B79" s="20">
        <v>830</v>
      </c>
      <c r="C79" s="20">
        <v>4</v>
      </c>
      <c r="D79" s="20">
        <v>6</v>
      </c>
      <c r="E79" s="20">
        <v>10.5</v>
      </c>
      <c r="F79" s="20">
        <v>4</v>
      </c>
      <c r="G79" s="20">
        <v>7</v>
      </c>
      <c r="H79" s="20">
        <v>12</v>
      </c>
      <c r="I79" s="20">
        <v>4</v>
      </c>
      <c r="J79" s="23">
        <v>7.5</v>
      </c>
      <c r="K79" s="22">
        <v>6</v>
      </c>
      <c r="L79" s="22">
        <v>10.5</v>
      </c>
      <c r="M79" s="22" t="s">
        <v>578</v>
      </c>
      <c r="N79" s="22" t="s">
        <v>578</v>
      </c>
      <c r="O79" s="22">
        <v>6</v>
      </c>
      <c r="P79" s="22">
        <v>6</v>
      </c>
      <c r="Q79" s="22">
        <v>6</v>
      </c>
      <c r="R79" s="22">
        <v>7.5</v>
      </c>
      <c r="S79" s="15" t="s">
        <v>616</v>
      </c>
    </row>
    <row r="80" spans="2:19" x14ac:dyDescent="0.25">
      <c r="B80" s="20">
        <v>831</v>
      </c>
      <c r="C80" s="20">
        <v>4</v>
      </c>
      <c r="D80" s="20">
        <v>7.5</v>
      </c>
      <c r="E80" s="20">
        <v>10.5</v>
      </c>
      <c r="F80" s="20">
        <v>4</v>
      </c>
      <c r="G80" s="20">
        <v>7</v>
      </c>
      <c r="H80" s="20">
        <v>12</v>
      </c>
      <c r="I80" s="20">
        <v>5</v>
      </c>
      <c r="J80" s="23">
        <v>7.5</v>
      </c>
      <c r="K80" s="22">
        <v>6</v>
      </c>
      <c r="L80" s="20">
        <v>12</v>
      </c>
      <c r="M80" s="22">
        <v>12</v>
      </c>
      <c r="N80" s="22">
        <v>7.5</v>
      </c>
      <c r="O80" s="22">
        <v>7.5</v>
      </c>
      <c r="P80" s="22">
        <v>9</v>
      </c>
      <c r="Q80" s="22">
        <v>7</v>
      </c>
      <c r="R80" s="22">
        <v>10.5</v>
      </c>
      <c r="S80" s="15" t="s">
        <v>618</v>
      </c>
    </row>
    <row r="81" spans="2:19" x14ac:dyDescent="0.25">
      <c r="B81" s="20">
        <v>833</v>
      </c>
      <c r="C81" s="20">
        <v>3</v>
      </c>
      <c r="D81" s="20">
        <v>6</v>
      </c>
      <c r="E81" s="20">
        <v>9</v>
      </c>
      <c r="F81" s="20">
        <v>4</v>
      </c>
      <c r="G81" s="20">
        <v>7</v>
      </c>
      <c r="H81" s="20">
        <v>10.5</v>
      </c>
      <c r="I81" s="20">
        <v>6</v>
      </c>
      <c r="J81" s="23">
        <v>6</v>
      </c>
      <c r="K81" s="22">
        <v>7.5</v>
      </c>
      <c r="L81" s="22">
        <v>10.5</v>
      </c>
      <c r="M81" s="22">
        <v>12</v>
      </c>
      <c r="N81" s="22">
        <v>0</v>
      </c>
      <c r="O81" s="22">
        <v>7.5</v>
      </c>
      <c r="P81" s="22">
        <v>7.5</v>
      </c>
      <c r="Q81" s="22">
        <v>7</v>
      </c>
      <c r="R81" s="22">
        <v>10.5</v>
      </c>
      <c r="S81" s="15" t="s">
        <v>618</v>
      </c>
    </row>
    <row r="82" spans="2:19" x14ac:dyDescent="0.25">
      <c r="B82" s="20">
        <v>841</v>
      </c>
      <c r="C82" s="20">
        <v>4</v>
      </c>
      <c r="D82" s="20">
        <v>12</v>
      </c>
      <c r="E82" s="20">
        <v>12</v>
      </c>
      <c r="F82" s="20">
        <v>4</v>
      </c>
      <c r="G82" s="20">
        <v>6</v>
      </c>
      <c r="H82" s="20">
        <v>12</v>
      </c>
      <c r="I82" s="20">
        <v>6</v>
      </c>
      <c r="J82" s="23">
        <v>10.5</v>
      </c>
      <c r="K82" s="22">
        <v>9</v>
      </c>
      <c r="L82" s="22">
        <v>12</v>
      </c>
      <c r="M82" s="22">
        <v>12</v>
      </c>
      <c r="N82" s="22">
        <v>0</v>
      </c>
      <c r="O82" s="22">
        <v>12</v>
      </c>
      <c r="P82" s="22">
        <v>7.5</v>
      </c>
      <c r="Q82" s="22">
        <v>8</v>
      </c>
      <c r="R82" s="22">
        <v>10.5</v>
      </c>
      <c r="S82" s="15" t="s">
        <v>618</v>
      </c>
    </row>
    <row r="83" spans="2:19" x14ac:dyDescent="0.25">
      <c r="B83" s="20">
        <v>854</v>
      </c>
      <c r="C83" s="20">
        <v>4</v>
      </c>
      <c r="D83" s="20">
        <v>9</v>
      </c>
      <c r="E83" s="20">
        <v>6</v>
      </c>
      <c r="F83" s="20">
        <v>3</v>
      </c>
      <c r="G83" s="20">
        <v>7</v>
      </c>
      <c r="H83" s="20">
        <v>10.5</v>
      </c>
      <c r="I83" s="20">
        <v>2</v>
      </c>
      <c r="J83" s="23">
        <v>10.5</v>
      </c>
      <c r="K83" s="22">
        <v>7.5</v>
      </c>
      <c r="L83" s="22">
        <v>10.5</v>
      </c>
      <c r="M83" s="22">
        <v>10.5</v>
      </c>
      <c r="N83" s="22">
        <v>0</v>
      </c>
      <c r="O83" s="22">
        <v>3</v>
      </c>
      <c r="P83" s="22">
        <v>9</v>
      </c>
      <c r="Q83" s="22">
        <v>8</v>
      </c>
      <c r="R83" s="22">
        <v>9</v>
      </c>
      <c r="S83" s="15" t="s">
        <v>616</v>
      </c>
    </row>
    <row r="84" spans="2:19" x14ac:dyDescent="0.25">
      <c r="B84" s="20">
        <v>855</v>
      </c>
      <c r="C84" s="20">
        <v>4</v>
      </c>
      <c r="D84" s="20">
        <v>10.5</v>
      </c>
      <c r="E84" s="20">
        <v>10.5</v>
      </c>
      <c r="F84" s="20">
        <v>4</v>
      </c>
      <c r="G84" s="20">
        <v>7</v>
      </c>
      <c r="H84" s="20">
        <v>12</v>
      </c>
      <c r="I84" s="20">
        <v>6</v>
      </c>
      <c r="J84" s="23">
        <v>10.5</v>
      </c>
      <c r="K84" s="22">
        <v>6</v>
      </c>
      <c r="L84" s="22">
        <v>12</v>
      </c>
      <c r="M84" s="22">
        <v>10.5</v>
      </c>
      <c r="N84" s="22">
        <v>0</v>
      </c>
      <c r="O84" s="22">
        <v>6</v>
      </c>
      <c r="P84" s="22">
        <v>10.5</v>
      </c>
      <c r="Q84" s="22">
        <v>7</v>
      </c>
      <c r="R84" s="22">
        <v>10.5</v>
      </c>
      <c r="S84" s="15" t="s">
        <v>618</v>
      </c>
    </row>
    <row r="85" spans="2:19" x14ac:dyDescent="0.25">
      <c r="B85" s="20">
        <v>856</v>
      </c>
      <c r="C85" s="20">
        <v>4</v>
      </c>
      <c r="D85" s="20">
        <v>7.5</v>
      </c>
      <c r="E85" s="20">
        <v>12</v>
      </c>
      <c r="F85" s="20">
        <v>4</v>
      </c>
      <c r="G85" s="20">
        <v>7</v>
      </c>
      <c r="H85" s="20">
        <v>12</v>
      </c>
      <c r="I85" s="20">
        <v>6</v>
      </c>
      <c r="J85" s="23">
        <v>7.5</v>
      </c>
      <c r="K85" s="22">
        <v>9</v>
      </c>
      <c r="L85" s="22">
        <v>12</v>
      </c>
      <c r="M85" s="22" t="s">
        <v>581</v>
      </c>
      <c r="N85" s="22" t="s">
        <v>581</v>
      </c>
      <c r="O85" s="22">
        <v>7.5</v>
      </c>
      <c r="P85" s="22">
        <v>9</v>
      </c>
      <c r="Q85" s="22">
        <v>8</v>
      </c>
      <c r="R85" s="22">
        <v>6</v>
      </c>
      <c r="S85" s="15" t="s">
        <v>616</v>
      </c>
    </row>
    <row r="86" spans="2:19" x14ac:dyDescent="0.25">
      <c r="B86" s="20">
        <v>863</v>
      </c>
      <c r="C86" s="20">
        <v>4</v>
      </c>
      <c r="D86" s="20">
        <v>12</v>
      </c>
      <c r="E86" s="20">
        <v>12</v>
      </c>
      <c r="F86" s="20">
        <v>3</v>
      </c>
      <c r="G86" s="20">
        <v>8</v>
      </c>
      <c r="H86" s="20">
        <v>12</v>
      </c>
      <c r="I86" s="20">
        <v>7</v>
      </c>
      <c r="J86" s="23">
        <v>10.5</v>
      </c>
      <c r="K86" s="22">
        <v>10.5</v>
      </c>
      <c r="L86" s="22">
        <v>12</v>
      </c>
      <c r="M86" s="22">
        <v>12</v>
      </c>
      <c r="N86" s="22">
        <v>0</v>
      </c>
      <c r="O86" s="22">
        <v>12</v>
      </c>
      <c r="P86" s="22">
        <v>10.5</v>
      </c>
      <c r="Q86" s="22">
        <v>8</v>
      </c>
      <c r="R86" s="22">
        <v>12</v>
      </c>
      <c r="S86" s="15" t="s">
        <v>619</v>
      </c>
    </row>
    <row r="87" spans="2:19" x14ac:dyDescent="0.25">
      <c r="B87" s="20">
        <v>874</v>
      </c>
      <c r="C87" s="20">
        <v>4</v>
      </c>
      <c r="D87" s="20">
        <v>12</v>
      </c>
      <c r="E87" s="20">
        <v>10.5</v>
      </c>
      <c r="F87" s="20">
        <v>3</v>
      </c>
      <c r="G87" s="20">
        <v>7</v>
      </c>
      <c r="H87" s="20">
        <v>12</v>
      </c>
      <c r="I87" s="20">
        <v>5</v>
      </c>
      <c r="J87" s="23">
        <v>10.5</v>
      </c>
      <c r="K87" s="22">
        <v>7.5</v>
      </c>
      <c r="L87" s="22">
        <v>10.5</v>
      </c>
      <c r="M87" s="22">
        <v>12</v>
      </c>
      <c r="N87" s="22">
        <v>0</v>
      </c>
      <c r="O87" s="22">
        <v>9</v>
      </c>
      <c r="P87" s="22">
        <v>7.5</v>
      </c>
      <c r="Q87" s="22">
        <v>8</v>
      </c>
      <c r="R87" s="22">
        <v>10.5</v>
      </c>
      <c r="S87" s="15" t="s">
        <v>618</v>
      </c>
    </row>
    <row r="88" spans="2:19" x14ac:dyDescent="0.25">
      <c r="B88" s="20">
        <v>879</v>
      </c>
      <c r="C88" s="20">
        <v>4</v>
      </c>
      <c r="D88" s="20">
        <v>10.5</v>
      </c>
      <c r="E88" s="20">
        <v>12</v>
      </c>
      <c r="F88" s="20">
        <v>3</v>
      </c>
      <c r="G88" s="20">
        <v>6</v>
      </c>
      <c r="H88" s="20">
        <v>12</v>
      </c>
      <c r="I88" s="20">
        <v>6</v>
      </c>
      <c r="J88" s="23">
        <v>10.5</v>
      </c>
      <c r="K88" s="22">
        <v>9</v>
      </c>
      <c r="L88" s="22">
        <v>12</v>
      </c>
      <c r="M88" s="22">
        <v>12</v>
      </c>
      <c r="N88" s="22">
        <v>0</v>
      </c>
      <c r="O88" s="22">
        <v>12</v>
      </c>
      <c r="P88" s="22">
        <v>10.5</v>
      </c>
      <c r="Q88" s="22">
        <v>7</v>
      </c>
      <c r="R88" s="22">
        <v>10.5</v>
      </c>
      <c r="S88" s="15" t="s">
        <v>618</v>
      </c>
    </row>
    <row r="89" spans="2:19" x14ac:dyDescent="0.25">
      <c r="B89" s="20">
        <v>924</v>
      </c>
      <c r="C89" s="20">
        <v>4</v>
      </c>
      <c r="D89" s="20">
        <v>9</v>
      </c>
      <c r="E89" s="20">
        <v>7.5</v>
      </c>
      <c r="F89" s="20">
        <v>3</v>
      </c>
      <c r="G89" s="20">
        <v>8</v>
      </c>
      <c r="H89" s="20">
        <v>12</v>
      </c>
      <c r="I89" s="20">
        <v>8</v>
      </c>
      <c r="J89" s="23">
        <v>9</v>
      </c>
      <c r="K89" s="22">
        <v>7.5</v>
      </c>
      <c r="L89" s="22">
        <v>10.5</v>
      </c>
      <c r="M89" s="22">
        <v>12</v>
      </c>
      <c r="N89" s="22">
        <v>0</v>
      </c>
      <c r="O89" s="22">
        <v>12</v>
      </c>
      <c r="P89" s="22">
        <v>10.5</v>
      </c>
      <c r="Q89" s="22">
        <v>7</v>
      </c>
      <c r="R89" s="22">
        <v>10.5</v>
      </c>
      <c r="S89" s="15" t="s">
        <v>618</v>
      </c>
    </row>
    <row r="90" spans="2:19" x14ac:dyDescent="0.25">
      <c r="B90" s="20">
        <v>942</v>
      </c>
      <c r="C90" s="20">
        <v>4</v>
      </c>
      <c r="D90" s="20">
        <v>7.5</v>
      </c>
      <c r="E90" s="20">
        <v>10.5</v>
      </c>
      <c r="F90" s="20">
        <v>4</v>
      </c>
      <c r="G90" s="20">
        <v>7</v>
      </c>
      <c r="H90" s="20">
        <v>9</v>
      </c>
      <c r="I90" s="20">
        <v>7</v>
      </c>
      <c r="J90" s="23">
        <v>6</v>
      </c>
      <c r="K90" s="22">
        <v>7.5</v>
      </c>
      <c r="L90" s="22">
        <v>10.5</v>
      </c>
      <c r="M90" s="22" t="s">
        <v>578</v>
      </c>
      <c r="N90" s="22" t="s">
        <v>578</v>
      </c>
      <c r="O90" s="22">
        <v>6</v>
      </c>
      <c r="P90" s="22">
        <v>7.5</v>
      </c>
      <c r="Q90" s="22">
        <v>8</v>
      </c>
      <c r="R90" s="22">
        <v>12</v>
      </c>
      <c r="S90" s="15" t="s">
        <v>616</v>
      </c>
    </row>
    <row r="91" spans="2:19" x14ac:dyDescent="0.25">
      <c r="B91" s="20">
        <v>950</v>
      </c>
      <c r="C91" s="20">
        <v>4</v>
      </c>
      <c r="D91" s="20">
        <v>7.5</v>
      </c>
      <c r="E91" s="20">
        <v>12</v>
      </c>
      <c r="F91" s="20">
        <v>4</v>
      </c>
      <c r="G91" s="20">
        <v>6</v>
      </c>
      <c r="H91" s="20">
        <v>9</v>
      </c>
      <c r="I91" s="20">
        <v>5</v>
      </c>
      <c r="J91" s="23">
        <v>6</v>
      </c>
      <c r="K91" s="22">
        <v>6</v>
      </c>
      <c r="L91" s="22">
        <v>12</v>
      </c>
      <c r="M91" s="22" t="s">
        <v>580</v>
      </c>
      <c r="N91" s="22" t="s">
        <v>580</v>
      </c>
      <c r="O91" s="22">
        <v>6</v>
      </c>
      <c r="P91" s="22">
        <v>7.5</v>
      </c>
      <c r="Q91" s="22">
        <v>5</v>
      </c>
      <c r="R91" s="22">
        <v>9</v>
      </c>
      <c r="S91" s="15" t="s">
        <v>616</v>
      </c>
    </row>
    <row r="92" spans="2:19" x14ac:dyDescent="0.25">
      <c r="B92" s="20">
        <v>972</v>
      </c>
      <c r="C92" s="20">
        <v>3.5</v>
      </c>
      <c r="D92" s="29">
        <v>6</v>
      </c>
      <c r="E92" s="20">
        <v>9</v>
      </c>
      <c r="F92" s="20">
        <v>4</v>
      </c>
      <c r="G92" s="20">
        <v>6</v>
      </c>
      <c r="H92" s="20">
        <v>6</v>
      </c>
      <c r="I92" s="20">
        <v>4</v>
      </c>
      <c r="J92" s="23">
        <v>3</v>
      </c>
      <c r="K92" s="22">
        <v>6</v>
      </c>
      <c r="L92" s="22">
        <v>9</v>
      </c>
      <c r="M92" s="22">
        <v>10.5</v>
      </c>
      <c r="N92" s="22">
        <v>0</v>
      </c>
      <c r="O92" s="22">
        <v>3</v>
      </c>
      <c r="P92" s="22">
        <v>3</v>
      </c>
      <c r="Q92" s="22">
        <v>5</v>
      </c>
      <c r="R92" s="22">
        <v>6</v>
      </c>
      <c r="S92" s="15" t="s">
        <v>617</v>
      </c>
    </row>
    <row r="93" spans="2:19" x14ac:dyDescent="0.25">
      <c r="B93" s="20">
        <v>982</v>
      </c>
      <c r="C93" s="20">
        <v>4</v>
      </c>
      <c r="D93" s="20">
        <v>9</v>
      </c>
      <c r="E93" s="20">
        <v>10.5</v>
      </c>
      <c r="F93" s="20">
        <v>4</v>
      </c>
      <c r="G93" s="20">
        <v>6</v>
      </c>
      <c r="H93" s="20">
        <v>10.5</v>
      </c>
      <c r="I93" s="20">
        <v>8</v>
      </c>
      <c r="J93" s="23">
        <v>6</v>
      </c>
      <c r="K93" s="22">
        <v>3</v>
      </c>
      <c r="L93" s="22">
        <v>12</v>
      </c>
      <c r="M93" s="22" t="s">
        <v>580</v>
      </c>
      <c r="N93" s="22" t="s">
        <v>580</v>
      </c>
      <c r="O93" s="22">
        <v>7.5</v>
      </c>
      <c r="P93" s="22">
        <v>6</v>
      </c>
      <c r="Q93" s="22">
        <v>6</v>
      </c>
      <c r="R93" s="22">
        <v>12</v>
      </c>
      <c r="S93" s="15" t="s">
        <v>616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0"/>
  <sheetViews>
    <sheetView zoomScale="55" zoomScaleNormal="55" workbookViewId="0">
      <selection activeCell="Q1" sqref="Q1"/>
    </sheetView>
  </sheetViews>
  <sheetFormatPr defaultRowHeight="15" x14ac:dyDescent="0.25"/>
  <sheetData>
    <row r="1" spans="1:16" x14ac:dyDescent="0.25">
      <c r="A1" s="31"/>
      <c r="B1" s="31" t="s">
        <v>622</v>
      </c>
      <c r="C1" s="31" t="s">
        <v>626</v>
      </c>
      <c r="D1" s="31" t="s">
        <v>632</v>
      </c>
      <c r="E1" s="31" t="s">
        <v>629</v>
      </c>
      <c r="F1" s="31" t="s">
        <v>631</v>
      </c>
      <c r="G1" s="31" t="s">
        <v>628</v>
      </c>
      <c r="H1" s="31" t="s">
        <v>627</v>
      </c>
      <c r="I1" s="31" t="s">
        <v>633</v>
      </c>
      <c r="J1" s="31" t="s">
        <v>642</v>
      </c>
      <c r="K1" s="31" t="s">
        <v>644</v>
      </c>
      <c r="L1" s="31" t="s">
        <v>643</v>
      </c>
      <c r="M1" s="31" t="s">
        <v>641</v>
      </c>
      <c r="N1" s="31" t="s">
        <v>628</v>
      </c>
      <c r="O1" s="31" t="s">
        <v>640</v>
      </c>
      <c r="P1" s="31" t="s">
        <v>636</v>
      </c>
    </row>
    <row r="2" spans="1:16" x14ac:dyDescent="0.25">
      <c r="A2" s="31">
        <v>19</v>
      </c>
      <c r="B2" s="31">
        <v>6</v>
      </c>
      <c r="C2" s="31">
        <v>6</v>
      </c>
      <c r="D2" s="31">
        <v>9</v>
      </c>
      <c r="E2" s="31">
        <v>12</v>
      </c>
      <c r="F2" s="31">
        <v>12</v>
      </c>
      <c r="G2" s="31">
        <v>9</v>
      </c>
      <c r="H2" s="31">
        <v>7.5</v>
      </c>
      <c r="I2" s="31">
        <v>6</v>
      </c>
      <c r="J2" s="31">
        <v>7.5</v>
      </c>
      <c r="K2" s="31">
        <v>10.5</v>
      </c>
      <c r="L2" s="31">
        <v>10.5</v>
      </c>
      <c r="M2" s="31">
        <v>9</v>
      </c>
      <c r="N2" s="31"/>
      <c r="O2" s="31">
        <v>6</v>
      </c>
      <c r="P2" s="31">
        <v>9</v>
      </c>
    </row>
    <row r="3" spans="1:16" x14ac:dyDescent="0.25">
      <c r="A3" s="31">
        <v>33</v>
      </c>
      <c r="B3" s="31">
        <v>6</v>
      </c>
      <c r="C3" s="31">
        <v>9</v>
      </c>
      <c r="D3" s="31">
        <v>7.5</v>
      </c>
      <c r="E3" s="31">
        <v>9</v>
      </c>
      <c r="F3" s="31">
        <v>10.5</v>
      </c>
      <c r="G3" s="31">
        <v>10.5</v>
      </c>
      <c r="H3" s="31">
        <v>9</v>
      </c>
      <c r="I3" s="31">
        <v>9</v>
      </c>
      <c r="J3" s="31">
        <v>9</v>
      </c>
      <c r="K3" s="31"/>
      <c r="L3" s="31">
        <v>9</v>
      </c>
      <c r="M3" s="31">
        <v>10.5</v>
      </c>
      <c r="N3" s="31"/>
      <c r="O3" s="31">
        <v>7.5</v>
      </c>
      <c r="P3" s="31">
        <v>10.5</v>
      </c>
    </row>
    <row r="4" spans="1:16" x14ac:dyDescent="0.25">
      <c r="A4" s="31">
        <v>36</v>
      </c>
      <c r="B4" s="31">
        <v>6</v>
      </c>
      <c r="C4" s="31">
        <v>9</v>
      </c>
      <c r="D4" s="31">
        <v>7.5</v>
      </c>
      <c r="E4" s="31">
        <v>9</v>
      </c>
      <c r="F4" s="31">
        <v>9</v>
      </c>
      <c r="G4" s="31">
        <v>6</v>
      </c>
      <c r="H4" s="31">
        <v>7.5</v>
      </c>
      <c r="I4" s="31">
        <v>6</v>
      </c>
      <c r="J4" s="31">
        <v>7.5</v>
      </c>
      <c r="K4" s="31"/>
      <c r="L4" s="31">
        <v>7.5</v>
      </c>
      <c r="M4" s="31">
        <v>9</v>
      </c>
      <c r="N4" s="31">
        <v>6</v>
      </c>
      <c r="O4" s="31">
        <v>6</v>
      </c>
      <c r="P4" s="31">
        <v>9</v>
      </c>
    </row>
    <row r="5" spans="1:16" x14ac:dyDescent="0.25">
      <c r="A5" s="31">
        <v>39</v>
      </c>
      <c r="B5" s="31">
        <v>6</v>
      </c>
      <c r="C5" s="31">
        <v>9</v>
      </c>
      <c r="D5" s="31">
        <v>9</v>
      </c>
      <c r="E5" s="31">
        <v>7.5</v>
      </c>
      <c r="F5" s="31">
        <v>12</v>
      </c>
      <c r="G5" s="31">
        <v>6</v>
      </c>
      <c r="H5" s="31">
        <v>10.5</v>
      </c>
      <c r="I5" s="31">
        <v>7.5</v>
      </c>
      <c r="J5" s="31">
        <v>10.5</v>
      </c>
      <c r="K5" s="31"/>
      <c r="L5" s="31">
        <v>9</v>
      </c>
      <c r="M5" s="31">
        <v>9</v>
      </c>
      <c r="N5" s="31"/>
      <c r="O5" s="31">
        <v>7.5</v>
      </c>
      <c r="P5" s="31">
        <v>10.5</v>
      </c>
    </row>
    <row r="6" spans="1:16" x14ac:dyDescent="0.25">
      <c r="A6" s="31">
        <v>62</v>
      </c>
      <c r="B6" s="31">
        <v>0</v>
      </c>
      <c r="C6" s="31">
        <v>9</v>
      </c>
      <c r="D6" s="31">
        <v>9</v>
      </c>
      <c r="E6" s="31">
        <v>6</v>
      </c>
      <c r="F6" s="31">
        <v>7.5</v>
      </c>
      <c r="G6" s="31">
        <v>6</v>
      </c>
      <c r="H6" s="31">
        <v>7.5</v>
      </c>
      <c r="I6" s="31"/>
      <c r="J6" s="31"/>
      <c r="K6" s="31"/>
      <c r="L6" s="31">
        <v>10.5</v>
      </c>
      <c r="M6" s="31">
        <v>9</v>
      </c>
      <c r="N6" s="31"/>
      <c r="O6" s="31">
        <v>6</v>
      </c>
      <c r="P6" s="31">
        <v>9</v>
      </c>
    </row>
    <row r="7" spans="1:16" x14ac:dyDescent="0.25">
      <c r="A7" s="31">
        <v>64</v>
      </c>
      <c r="B7" s="31">
        <v>3</v>
      </c>
      <c r="C7" s="31">
        <v>6</v>
      </c>
      <c r="D7" s="31">
        <v>10.5</v>
      </c>
      <c r="E7" s="31">
        <v>9</v>
      </c>
      <c r="F7" s="31">
        <v>12</v>
      </c>
      <c r="G7" s="31">
        <v>7.5</v>
      </c>
      <c r="H7" s="31">
        <v>9</v>
      </c>
      <c r="I7" s="31">
        <v>3</v>
      </c>
      <c r="J7" s="31">
        <v>7.5</v>
      </c>
      <c r="K7" s="31"/>
      <c r="L7" s="31">
        <v>10.5</v>
      </c>
      <c r="M7" s="31">
        <v>9</v>
      </c>
      <c r="N7" s="31"/>
      <c r="O7" s="31">
        <v>7.5</v>
      </c>
      <c r="P7" s="31">
        <v>9</v>
      </c>
    </row>
    <row r="8" spans="1:16" x14ac:dyDescent="0.25">
      <c r="A8" s="31">
        <v>80</v>
      </c>
      <c r="B8" s="31">
        <v>9</v>
      </c>
      <c r="C8" s="31">
        <v>7.5</v>
      </c>
      <c r="D8" s="31">
        <v>9</v>
      </c>
      <c r="E8" s="31">
        <v>7.5</v>
      </c>
      <c r="F8" s="31">
        <v>9</v>
      </c>
      <c r="G8" s="31">
        <v>6</v>
      </c>
      <c r="H8" s="31">
        <v>9</v>
      </c>
      <c r="I8" s="31"/>
      <c r="J8" s="31">
        <v>10.5</v>
      </c>
      <c r="K8" s="31"/>
      <c r="L8" s="31">
        <v>10.5</v>
      </c>
      <c r="M8" s="31">
        <v>9</v>
      </c>
      <c r="N8" s="31"/>
      <c r="O8" s="31">
        <v>7.5</v>
      </c>
      <c r="P8" s="31">
        <v>10.5</v>
      </c>
    </row>
    <row r="9" spans="1:16" x14ac:dyDescent="0.25">
      <c r="A9" s="31">
        <v>90</v>
      </c>
      <c r="B9" s="31">
        <v>12</v>
      </c>
      <c r="C9" s="31">
        <v>12</v>
      </c>
      <c r="D9" s="31">
        <v>12</v>
      </c>
      <c r="E9" s="31">
        <v>12</v>
      </c>
      <c r="F9" s="31">
        <v>12</v>
      </c>
      <c r="G9" s="31">
        <v>10.5</v>
      </c>
      <c r="H9" s="31">
        <v>10.5</v>
      </c>
      <c r="I9" s="31">
        <v>9</v>
      </c>
      <c r="J9" s="31">
        <v>12</v>
      </c>
      <c r="K9" s="31">
        <v>12</v>
      </c>
      <c r="L9" s="31">
        <v>10.5</v>
      </c>
      <c r="M9" s="31">
        <v>9</v>
      </c>
      <c r="N9" s="31"/>
      <c r="O9" s="31">
        <v>12</v>
      </c>
      <c r="P9" s="31">
        <v>12</v>
      </c>
    </row>
    <row r="10" spans="1:16" x14ac:dyDescent="0.25">
      <c r="A10" s="31">
        <v>92</v>
      </c>
      <c r="B10" s="31">
        <v>6</v>
      </c>
      <c r="C10" s="31">
        <v>6</v>
      </c>
      <c r="D10" s="31">
        <v>6</v>
      </c>
      <c r="E10" s="31">
        <v>6</v>
      </c>
      <c r="F10" s="31">
        <v>7.5</v>
      </c>
      <c r="G10" s="31">
        <v>6</v>
      </c>
      <c r="H10" s="31">
        <v>7.5</v>
      </c>
      <c r="I10" s="31"/>
      <c r="J10" s="31">
        <v>7.5</v>
      </c>
      <c r="K10" s="31">
        <v>7.5</v>
      </c>
      <c r="L10" s="31">
        <v>7.5</v>
      </c>
      <c r="M10" s="31">
        <v>6</v>
      </c>
      <c r="N10" s="31"/>
      <c r="O10" s="31">
        <v>6</v>
      </c>
      <c r="P10" s="31">
        <v>9</v>
      </c>
    </row>
    <row r="11" spans="1:16" x14ac:dyDescent="0.25">
      <c r="A11" s="31">
        <v>129</v>
      </c>
      <c r="B11" s="31">
        <v>6</v>
      </c>
      <c r="C11" s="31">
        <v>9</v>
      </c>
      <c r="D11" s="31">
        <v>9</v>
      </c>
      <c r="E11" s="31">
        <v>9</v>
      </c>
      <c r="F11" s="31">
        <v>12</v>
      </c>
      <c r="G11" s="31">
        <v>7.5</v>
      </c>
      <c r="H11" s="31">
        <v>7.5</v>
      </c>
      <c r="I11" s="31">
        <v>7.5</v>
      </c>
      <c r="J11" s="31">
        <v>7.5</v>
      </c>
      <c r="K11" s="31"/>
      <c r="L11" s="31">
        <v>9</v>
      </c>
      <c r="M11" s="31">
        <v>10.5</v>
      </c>
      <c r="N11" s="31"/>
      <c r="O11" s="31">
        <v>9</v>
      </c>
      <c r="P11" s="31">
        <v>10.5</v>
      </c>
    </row>
    <row r="12" spans="1:16" x14ac:dyDescent="0.25">
      <c r="A12" s="31">
        <v>138</v>
      </c>
      <c r="B12" s="31">
        <v>0</v>
      </c>
      <c r="C12" s="31">
        <v>0</v>
      </c>
      <c r="D12" s="31">
        <v>7.5</v>
      </c>
      <c r="E12" s="31">
        <v>3</v>
      </c>
      <c r="F12" s="31">
        <v>6</v>
      </c>
      <c r="G12" s="31">
        <v>0</v>
      </c>
      <c r="H12" s="31">
        <v>3</v>
      </c>
      <c r="I12" s="31"/>
      <c r="J12" s="31"/>
      <c r="K12" s="31"/>
      <c r="L12" s="31">
        <v>0</v>
      </c>
      <c r="M12" s="31">
        <v>0</v>
      </c>
      <c r="N12" s="31">
        <v>0</v>
      </c>
      <c r="O12" s="31"/>
      <c r="P12" s="31"/>
    </row>
    <row r="13" spans="1:16" x14ac:dyDescent="0.25">
      <c r="A13" s="31">
        <v>145</v>
      </c>
      <c r="B13" s="31">
        <v>10.5</v>
      </c>
      <c r="C13" s="31">
        <v>9</v>
      </c>
      <c r="D13" s="31">
        <v>10.5</v>
      </c>
      <c r="E13" s="31">
        <v>9</v>
      </c>
      <c r="F13" s="31">
        <v>9</v>
      </c>
      <c r="G13" s="31">
        <v>7.5</v>
      </c>
      <c r="H13" s="31">
        <v>7.5</v>
      </c>
      <c r="I13" s="31"/>
      <c r="J13" s="31">
        <v>12</v>
      </c>
      <c r="K13" s="31"/>
      <c r="L13" s="31">
        <v>10.5</v>
      </c>
      <c r="M13" s="31">
        <v>12</v>
      </c>
      <c r="N13" s="31"/>
      <c r="O13" s="31">
        <v>7.5</v>
      </c>
      <c r="P13" s="31">
        <v>9</v>
      </c>
    </row>
    <row r="14" spans="1:16" x14ac:dyDescent="0.25">
      <c r="A14" s="31">
        <v>149</v>
      </c>
      <c r="B14" s="31">
        <v>3</v>
      </c>
      <c r="C14" s="31">
        <v>9</v>
      </c>
      <c r="D14" s="31">
        <v>9</v>
      </c>
      <c r="E14" s="31">
        <v>10.5</v>
      </c>
      <c r="F14" s="31">
        <v>12</v>
      </c>
      <c r="G14" s="31">
        <v>10.5</v>
      </c>
      <c r="H14" s="31">
        <v>7.5</v>
      </c>
      <c r="I14" s="31"/>
      <c r="J14" s="31">
        <v>7.5</v>
      </c>
      <c r="K14" s="31"/>
      <c r="L14" s="31">
        <v>7.5</v>
      </c>
      <c r="M14" s="31">
        <v>10.5</v>
      </c>
      <c r="N14" s="31">
        <v>10.5</v>
      </c>
      <c r="O14" s="31">
        <v>6</v>
      </c>
      <c r="P14" s="31">
        <v>9</v>
      </c>
    </row>
    <row r="15" spans="1:16" x14ac:dyDescent="0.25">
      <c r="A15" s="31">
        <v>152</v>
      </c>
      <c r="B15" s="31">
        <v>9</v>
      </c>
      <c r="C15" s="31">
        <v>9</v>
      </c>
      <c r="D15" s="31">
        <v>9</v>
      </c>
      <c r="E15" s="31">
        <v>10.5</v>
      </c>
      <c r="F15" s="31">
        <v>9</v>
      </c>
      <c r="G15" s="31">
        <v>7.5</v>
      </c>
      <c r="H15" s="31">
        <v>12</v>
      </c>
      <c r="I15" s="31"/>
      <c r="J15" s="31">
        <v>12</v>
      </c>
      <c r="K15" s="31"/>
      <c r="L15" s="31">
        <v>9</v>
      </c>
      <c r="M15" s="31">
        <v>7.5</v>
      </c>
      <c r="N15" s="31"/>
      <c r="O15" s="31">
        <v>6</v>
      </c>
      <c r="P15" s="31">
        <v>10.5</v>
      </c>
    </row>
    <row r="16" spans="1:16" x14ac:dyDescent="0.25">
      <c r="A16" s="31">
        <v>158</v>
      </c>
      <c r="B16" s="31">
        <v>7.5</v>
      </c>
      <c r="C16" s="31">
        <v>9</v>
      </c>
      <c r="D16" s="31">
        <v>12</v>
      </c>
      <c r="E16" s="31">
        <v>9</v>
      </c>
      <c r="F16" s="31">
        <v>12</v>
      </c>
      <c r="G16" s="31">
        <v>9</v>
      </c>
      <c r="H16" s="31">
        <v>10.5</v>
      </c>
      <c r="I16" s="31"/>
      <c r="J16" s="31">
        <v>10.5</v>
      </c>
      <c r="K16" s="31"/>
      <c r="L16" s="31">
        <v>10.5</v>
      </c>
      <c r="M16" s="31">
        <v>10.5</v>
      </c>
      <c r="N16" s="31"/>
      <c r="O16" s="31">
        <v>9</v>
      </c>
      <c r="P16" s="31">
        <v>12</v>
      </c>
    </row>
    <row r="17" spans="1:16" x14ac:dyDescent="0.25">
      <c r="A17" s="31">
        <v>163</v>
      </c>
      <c r="B17" s="31">
        <v>10.5</v>
      </c>
      <c r="C17" s="31">
        <v>7.5</v>
      </c>
      <c r="D17" s="31">
        <v>9</v>
      </c>
      <c r="E17" s="31">
        <v>9</v>
      </c>
      <c r="F17" s="31">
        <v>7.5</v>
      </c>
      <c r="G17" s="31">
        <v>7.5</v>
      </c>
      <c r="H17" s="31">
        <v>9</v>
      </c>
      <c r="I17" s="31"/>
      <c r="J17" s="31">
        <v>10.5</v>
      </c>
      <c r="K17" s="31"/>
      <c r="L17" s="31">
        <v>12</v>
      </c>
      <c r="M17" s="31">
        <v>9</v>
      </c>
      <c r="N17" s="31"/>
      <c r="O17" s="31">
        <v>7.5</v>
      </c>
      <c r="P17" s="31">
        <v>10.5</v>
      </c>
    </row>
    <row r="18" spans="1:16" x14ac:dyDescent="0.25">
      <c r="A18" s="31">
        <v>166</v>
      </c>
      <c r="B18" s="31">
        <v>7.5</v>
      </c>
      <c r="C18" s="31">
        <v>9</v>
      </c>
      <c r="D18" s="31">
        <v>10.5</v>
      </c>
      <c r="E18" s="31">
        <v>12</v>
      </c>
      <c r="F18" s="31">
        <v>9</v>
      </c>
      <c r="G18" s="31">
        <v>7.5</v>
      </c>
      <c r="H18" s="31">
        <v>9</v>
      </c>
      <c r="I18" s="31"/>
      <c r="J18" s="31">
        <v>7.5</v>
      </c>
      <c r="K18" s="31"/>
      <c r="L18" s="31">
        <v>9</v>
      </c>
      <c r="M18" s="31">
        <v>12</v>
      </c>
      <c r="N18" s="31"/>
      <c r="O18" s="31">
        <v>9</v>
      </c>
      <c r="P18" s="31">
        <v>9</v>
      </c>
    </row>
    <row r="19" spans="1:16" x14ac:dyDescent="0.25">
      <c r="A19" s="31">
        <v>169</v>
      </c>
      <c r="B19" s="31">
        <v>12</v>
      </c>
      <c r="C19" s="31">
        <v>12</v>
      </c>
      <c r="D19" s="31">
        <v>12</v>
      </c>
      <c r="E19" s="31">
        <v>10.5</v>
      </c>
      <c r="F19" s="31">
        <v>12</v>
      </c>
      <c r="G19" s="31">
        <v>12</v>
      </c>
      <c r="H19" s="31">
        <v>12</v>
      </c>
      <c r="I19" s="31"/>
      <c r="J19" s="31">
        <v>12</v>
      </c>
      <c r="K19" s="31"/>
      <c r="L19" s="31">
        <v>10.5</v>
      </c>
      <c r="M19" s="31">
        <v>12</v>
      </c>
      <c r="N19" s="31"/>
      <c r="O19" s="31">
        <v>9</v>
      </c>
      <c r="P19" s="31">
        <v>12</v>
      </c>
    </row>
    <row r="20" spans="1:16" x14ac:dyDescent="0.25">
      <c r="A20" s="31">
        <v>176</v>
      </c>
      <c r="B20" s="31">
        <v>9</v>
      </c>
      <c r="C20" s="31">
        <v>10.5</v>
      </c>
      <c r="D20" s="31">
        <v>7.5</v>
      </c>
      <c r="E20" s="31">
        <v>9</v>
      </c>
      <c r="F20" s="31">
        <v>10.5</v>
      </c>
      <c r="G20" s="31">
        <v>6</v>
      </c>
      <c r="H20" s="31">
        <v>10.5</v>
      </c>
      <c r="I20" s="31">
        <v>10.5</v>
      </c>
      <c r="J20" s="31">
        <v>12</v>
      </c>
      <c r="K20" s="31"/>
      <c r="L20" s="31">
        <v>9</v>
      </c>
      <c r="M20" s="31">
        <v>9</v>
      </c>
      <c r="N20" s="31"/>
      <c r="O20" s="31">
        <v>9</v>
      </c>
      <c r="P20" s="31">
        <v>10.5</v>
      </c>
    </row>
    <row r="21" spans="1:16" x14ac:dyDescent="0.25">
      <c r="A21" s="31">
        <v>192</v>
      </c>
      <c r="B21" s="31">
        <v>6</v>
      </c>
      <c r="C21" s="31">
        <v>7.5</v>
      </c>
      <c r="D21" s="31">
        <v>12</v>
      </c>
      <c r="E21" s="31">
        <v>10.5</v>
      </c>
      <c r="F21" s="31">
        <v>12</v>
      </c>
      <c r="G21" s="31">
        <v>6</v>
      </c>
      <c r="H21" s="31">
        <v>9</v>
      </c>
      <c r="I21" s="31">
        <v>6</v>
      </c>
      <c r="J21" s="31">
        <v>7.5</v>
      </c>
      <c r="K21" s="31"/>
      <c r="L21" s="31">
        <v>9</v>
      </c>
      <c r="M21" s="31">
        <v>9</v>
      </c>
      <c r="N21" s="31"/>
      <c r="O21" s="31">
        <v>7.5</v>
      </c>
      <c r="P21" s="31">
        <v>10.5</v>
      </c>
    </row>
    <row r="22" spans="1:16" x14ac:dyDescent="0.25">
      <c r="A22" s="31">
        <v>213</v>
      </c>
      <c r="B22" s="31">
        <v>7.5</v>
      </c>
      <c r="C22" s="31">
        <v>9</v>
      </c>
      <c r="D22" s="31">
        <v>12</v>
      </c>
      <c r="E22" s="31">
        <v>10.5</v>
      </c>
      <c r="F22" s="31">
        <v>12</v>
      </c>
      <c r="G22" s="31">
        <v>12</v>
      </c>
      <c r="H22" s="31">
        <v>12</v>
      </c>
      <c r="I22" s="31"/>
      <c r="J22" s="31">
        <v>12</v>
      </c>
      <c r="K22" s="31"/>
      <c r="L22" s="31">
        <v>9</v>
      </c>
      <c r="M22" s="31">
        <v>10.5</v>
      </c>
      <c r="N22" s="31"/>
      <c r="O22" s="31">
        <v>10.5</v>
      </c>
      <c r="P22" s="31">
        <v>12</v>
      </c>
    </row>
    <row r="23" spans="1:16" x14ac:dyDescent="0.25">
      <c r="A23" s="31">
        <v>235</v>
      </c>
      <c r="B23" s="31">
        <v>6</v>
      </c>
      <c r="C23" s="31">
        <v>7.5</v>
      </c>
      <c r="D23" s="31">
        <v>9</v>
      </c>
      <c r="E23" s="31">
        <v>9</v>
      </c>
      <c r="F23" s="31">
        <v>9</v>
      </c>
      <c r="G23" s="31">
        <v>7.5</v>
      </c>
      <c r="H23" s="31">
        <v>9</v>
      </c>
      <c r="I23" s="31"/>
      <c r="J23" s="31">
        <v>9</v>
      </c>
      <c r="K23" s="31">
        <v>12</v>
      </c>
      <c r="L23" s="31">
        <v>10.5</v>
      </c>
      <c r="M23" s="31">
        <v>9</v>
      </c>
      <c r="N23" s="31"/>
      <c r="O23" s="31">
        <v>9</v>
      </c>
      <c r="P23" s="31">
        <v>9</v>
      </c>
    </row>
    <row r="24" spans="1:16" x14ac:dyDescent="0.25">
      <c r="A24" s="31">
        <v>250</v>
      </c>
      <c r="B24" s="31">
        <v>7.5</v>
      </c>
      <c r="C24" s="31">
        <v>12</v>
      </c>
      <c r="D24" s="31">
        <v>12</v>
      </c>
      <c r="E24" s="31">
        <v>9</v>
      </c>
      <c r="F24" s="31">
        <v>12</v>
      </c>
      <c r="G24" s="31">
        <v>9</v>
      </c>
      <c r="H24" s="31">
        <v>10.5</v>
      </c>
      <c r="I24" s="31">
        <v>6</v>
      </c>
      <c r="J24" s="31">
        <v>12</v>
      </c>
      <c r="K24" s="31">
        <v>12</v>
      </c>
      <c r="L24" s="31">
        <v>9</v>
      </c>
      <c r="M24" s="31">
        <v>12</v>
      </c>
      <c r="N24" s="31"/>
      <c r="O24" s="31">
        <v>7.5</v>
      </c>
      <c r="P24" s="31">
        <v>10.5</v>
      </c>
    </row>
    <row r="25" spans="1:16" x14ac:dyDescent="0.25">
      <c r="A25" s="31">
        <v>257</v>
      </c>
      <c r="B25" s="31">
        <v>9</v>
      </c>
      <c r="C25" s="31">
        <v>12</v>
      </c>
      <c r="D25" s="31">
        <v>10.5</v>
      </c>
      <c r="E25" s="31">
        <v>9</v>
      </c>
      <c r="F25" s="31">
        <v>12</v>
      </c>
      <c r="G25" s="31">
        <v>10.5</v>
      </c>
      <c r="H25" s="31">
        <v>10.5</v>
      </c>
      <c r="I25" s="31"/>
      <c r="J25" s="31">
        <v>10.5</v>
      </c>
      <c r="K25" s="31"/>
      <c r="L25" s="31">
        <v>7.5</v>
      </c>
      <c r="M25" s="31">
        <v>7.5</v>
      </c>
      <c r="N25" s="31"/>
      <c r="O25" s="31">
        <v>7.5</v>
      </c>
      <c r="P25" s="31">
        <v>9</v>
      </c>
    </row>
    <row r="26" spans="1:16" x14ac:dyDescent="0.25">
      <c r="A26" s="31">
        <v>258</v>
      </c>
      <c r="B26" s="31">
        <v>6</v>
      </c>
      <c r="C26" s="31">
        <v>7.5</v>
      </c>
      <c r="D26" s="31">
        <v>10.5</v>
      </c>
      <c r="E26" s="31">
        <v>9</v>
      </c>
      <c r="F26" s="31">
        <v>10.5</v>
      </c>
      <c r="G26" s="31">
        <v>7.5</v>
      </c>
      <c r="H26" s="31">
        <v>10.5</v>
      </c>
      <c r="I26" s="31"/>
      <c r="J26" s="31">
        <v>9</v>
      </c>
      <c r="K26" s="31"/>
      <c r="L26" s="31">
        <v>10.5</v>
      </c>
      <c r="M26" s="31">
        <v>7.5</v>
      </c>
      <c r="N26" s="31"/>
      <c r="O26" s="31">
        <v>9</v>
      </c>
      <c r="P26" s="31">
        <v>12</v>
      </c>
    </row>
    <row r="27" spans="1:16" x14ac:dyDescent="0.25">
      <c r="A27" s="31">
        <v>259</v>
      </c>
      <c r="B27" s="31">
        <v>9</v>
      </c>
      <c r="C27" s="31">
        <v>10.5</v>
      </c>
      <c r="D27" s="31">
        <v>10.5</v>
      </c>
      <c r="E27" s="31">
        <v>9</v>
      </c>
      <c r="F27" s="31">
        <v>12</v>
      </c>
      <c r="G27" s="31">
        <v>9</v>
      </c>
      <c r="H27" s="31">
        <v>9</v>
      </c>
      <c r="I27" s="31">
        <v>9</v>
      </c>
      <c r="J27" s="31">
        <v>12</v>
      </c>
      <c r="K27" s="31"/>
      <c r="L27" s="31">
        <v>10.5</v>
      </c>
      <c r="M27" s="31">
        <v>10.5</v>
      </c>
      <c r="N27" s="31"/>
      <c r="O27" s="31">
        <v>9</v>
      </c>
      <c r="P27" s="31">
        <v>10.5</v>
      </c>
    </row>
    <row r="28" spans="1:16" x14ac:dyDescent="0.25">
      <c r="A28" s="31">
        <v>268</v>
      </c>
      <c r="B28" s="31">
        <v>3</v>
      </c>
      <c r="C28" s="31">
        <v>3</v>
      </c>
      <c r="D28" s="31">
        <v>7.5</v>
      </c>
      <c r="E28" s="31">
        <v>9</v>
      </c>
      <c r="F28" s="31">
        <v>7.5</v>
      </c>
      <c r="G28" s="31">
        <v>6</v>
      </c>
      <c r="H28" s="31">
        <v>6</v>
      </c>
      <c r="I28" s="31">
        <v>3</v>
      </c>
      <c r="J28" s="31">
        <v>7.5</v>
      </c>
      <c r="K28" s="31"/>
      <c r="L28" s="31">
        <v>9</v>
      </c>
      <c r="M28" s="31">
        <v>9</v>
      </c>
      <c r="N28" s="31"/>
      <c r="O28" s="31">
        <v>7.5</v>
      </c>
      <c r="P28" s="31">
        <v>9</v>
      </c>
    </row>
    <row r="29" spans="1:16" x14ac:dyDescent="0.25">
      <c r="A29" s="31">
        <v>272</v>
      </c>
      <c r="B29" s="31">
        <v>7.5</v>
      </c>
      <c r="C29" s="31">
        <v>7.5</v>
      </c>
      <c r="D29" s="31">
        <v>9</v>
      </c>
      <c r="E29" s="31">
        <v>12</v>
      </c>
      <c r="F29" s="31">
        <v>10.5</v>
      </c>
      <c r="G29" s="31">
        <v>6</v>
      </c>
      <c r="H29" s="31">
        <v>7.5</v>
      </c>
      <c r="I29" s="31"/>
      <c r="J29" s="31">
        <v>12</v>
      </c>
      <c r="K29" s="31"/>
      <c r="L29" s="31">
        <v>10.5</v>
      </c>
      <c r="M29" s="31">
        <v>12</v>
      </c>
      <c r="N29" s="31"/>
      <c r="O29" s="31">
        <v>9</v>
      </c>
      <c r="P29" s="31">
        <v>10.5</v>
      </c>
    </row>
    <row r="30" spans="1:16" x14ac:dyDescent="0.25">
      <c r="A30" s="31">
        <v>287</v>
      </c>
      <c r="B30" s="31">
        <v>10.5</v>
      </c>
      <c r="C30" s="31">
        <v>9</v>
      </c>
      <c r="D30" s="31">
        <v>12</v>
      </c>
      <c r="E30" s="31">
        <v>12</v>
      </c>
      <c r="F30" s="31">
        <v>12</v>
      </c>
      <c r="G30" s="31">
        <v>12</v>
      </c>
      <c r="H30" s="31">
        <v>12</v>
      </c>
      <c r="I30" s="31"/>
      <c r="J30" s="31">
        <v>12</v>
      </c>
      <c r="K30" s="31">
        <v>12</v>
      </c>
      <c r="L30" s="31">
        <v>12</v>
      </c>
      <c r="M30" s="31">
        <v>12</v>
      </c>
      <c r="N30" s="31"/>
      <c r="O30" s="31">
        <v>10.5</v>
      </c>
      <c r="P30" s="31">
        <v>10.5</v>
      </c>
    </row>
    <row r="31" spans="1:16" x14ac:dyDescent="0.25">
      <c r="A31" s="31">
        <v>320</v>
      </c>
      <c r="B31" s="31">
        <v>7.5</v>
      </c>
      <c r="C31" s="31">
        <v>6</v>
      </c>
      <c r="D31" s="31">
        <v>7.5</v>
      </c>
      <c r="E31" s="31">
        <v>6</v>
      </c>
      <c r="F31" s="31">
        <v>7.5</v>
      </c>
      <c r="G31" s="31">
        <v>6</v>
      </c>
      <c r="H31" s="31">
        <v>7.5</v>
      </c>
      <c r="I31" s="31"/>
      <c r="J31" s="31">
        <v>7.5</v>
      </c>
      <c r="K31" s="31"/>
      <c r="L31" s="31">
        <v>7.5</v>
      </c>
      <c r="M31" s="31">
        <v>7.5</v>
      </c>
      <c r="N31" s="31"/>
      <c r="O31" s="31">
        <v>6</v>
      </c>
      <c r="P31" s="31">
        <v>9</v>
      </c>
    </row>
    <row r="32" spans="1:16" x14ac:dyDescent="0.25">
      <c r="A32" s="31">
        <v>329</v>
      </c>
      <c r="B32" s="31">
        <v>3</v>
      </c>
      <c r="C32" s="31">
        <v>6</v>
      </c>
      <c r="D32" s="31">
        <v>7.5</v>
      </c>
      <c r="E32" s="31">
        <v>6</v>
      </c>
      <c r="F32" s="31">
        <v>7.5</v>
      </c>
      <c r="G32" s="31">
        <v>6</v>
      </c>
      <c r="H32" s="31">
        <v>7.5</v>
      </c>
      <c r="I32" s="31"/>
      <c r="J32" s="31">
        <v>7.5</v>
      </c>
      <c r="K32" s="31"/>
      <c r="L32" s="31">
        <v>9</v>
      </c>
      <c r="M32" s="31">
        <v>6</v>
      </c>
      <c r="N32" s="31"/>
      <c r="O32" s="31">
        <v>6</v>
      </c>
      <c r="P32" s="31">
        <v>7.5</v>
      </c>
    </row>
    <row r="33" spans="1:16" x14ac:dyDescent="0.25">
      <c r="A33" s="31">
        <v>334</v>
      </c>
      <c r="B33" s="31">
        <v>7.5</v>
      </c>
      <c r="C33" s="31">
        <v>9</v>
      </c>
      <c r="D33" s="31">
        <v>10.5</v>
      </c>
      <c r="E33" s="31">
        <v>12</v>
      </c>
      <c r="F33" s="31">
        <v>12</v>
      </c>
      <c r="G33" s="31">
        <v>12</v>
      </c>
      <c r="H33" s="31">
        <v>12</v>
      </c>
      <c r="I33" s="31"/>
      <c r="J33" s="31">
        <v>12</v>
      </c>
      <c r="K33" s="31"/>
      <c r="L33" s="31">
        <v>10.5</v>
      </c>
      <c r="M33" s="31">
        <v>9</v>
      </c>
      <c r="N33" s="31"/>
      <c r="O33" s="31">
        <v>7.5</v>
      </c>
      <c r="P33" s="31">
        <v>12</v>
      </c>
    </row>
    <row r="34" spans="1:16" x14ac:dyDescent="0.25">
      <c r="A34" s="31">
        <v>369</v>
      </c>
      <c r="B34" s="31">
        <v>7.5</v>
      </c>
      <c r="C34" s="31">
        <v>7.5</v>
      </c>
      <c r="D34" s="31">
        <v>10.5</v>
      </c>
      <c r="E34" s="31">
        <v>10.5</v>
      </c>
      <c r="F34" s="31">
        <v>10.5</v>
      </c>
      <c r="G34" s="31">
        <v>9</v>
      </c>
      <c r="H34" s="31">
        <v>12</v>
      </c>
      <c r="I34" s="31"/>
      <c r="J34" s="31">
        <v>10.5</v>
      </c>
      <c r="K34" s="31">
        <v>10.5</v>
      </c>
      <c r="L34" s="31">
        <v>10.5</v>
      </c>
      <c r="M34" s="31">
        <v>12</v>
      </c>
      <c r="N34" s="31"/>
      <c r="O34" s="31">
        <v>10.5</v>
      </c>
      <c r="P34" s="31">
        <v>12</v>
      </c>
    </row>
    <row r="35" spans="1:16" x14ac:dyDescent="0.25">
      <c r="A35" s="31">
        <v>396</v>
      </c>
      <c r="B35" s="31">
        <v>7.5</v>
      </c>
      <c r="C35" s="31">
        <v>9</v>
      </c>
      <c r="D35" s="31">
        <v>7.5</v>
      </c>
      <c r="E35" s="31">
        <v>7.5</v>
      </c>
      <c r="F35" s="31">
        <v>10.5</v>
      </c>
      <c r="G35" s="31">
        <v>6</v>
      </c>
      <c r="H35" s="31">
        <v>10.5</v>
      </c>
      <c r="I35" s="31"/>
      <c r="J35" s="31">
        <v>10.5</v>
      </c>
      <c r="K35" s="31"/>
      <c r="L35" s="31">
        <v>9</v>
      </c>
      <c r="M35" s="31">
        <v>9</v>
      </c>
      <c r="N35" s="31"/>
      <c r="O35" s="31">
        <v>9</v>
      </c>
      <c r="P35" s="31">
        <v>10.5</v>
      </c>
    </row>
    <row r="36" spans="1:16" x14ac:dyDescent="0.25">
      <c r="A36" s="31">
        <v>400</v>
      </c>
      <c r="B36" s="31">
        <v>6</v>
      </c>
      <c r="C36" s="31">
        <v>7.5</v>
      </c>
      <c r="D36" s="31">
        <v>10.5</v>
      </c>
      <c r="E36" s="31">
        <v>9</v>
      </c>
      <c r="F36" s="31">
        <v>12</v>
      </c>
      <c r="G36" s="31">
        <v>9</v>
      </c>
      <c r="H36" s="31">
        <v>10.5</v>
      </c>
      <c r="I36" s="31">
        <v>7.5</v>
      </c>
      <c r="J36" s="31">
        <v>7.5</v>
      </c>
      <c r="K36" s="31"/>
      <c r="L36" s="31">
        <v>7.5</v>
      </c>
      <c r="M36" s="31">
        <v>10.5</v>
      </c>
      <c r="N36" s="31"/>
      <c r="O36" s="31">
        <v>7.5</v>
      </c>
      <c r="P36" s="31">
        <v>10.5</v>
      </c>
    </row>
    <row r="37" spans="1:16" x14ac:dyDescent="0.25">
      <c r="A37" s="31">
        <v>405</v>
      </c>
      <c r="B37" s="31">
        <v>3</v>
      </c>
      <c r="C37" s="31">
        <v>6</v>
      </c>
      <c r="D37" s="31">
        <v>9</v>
      </c>
      <c r="E37" s="31">
        <v>9</v>
      </c>
      <c r="F37" s="31">
        <v>12</v>
      </c>
      <c r="G37" s="31">
        <v>9</v>
      </c>
      <c r="H37" s="31">
        <v>9</v>
      </c>
      <c r="I37" s="31">
        <v>6</v>
      </c>
      <c r="J37" s="31">
        <v>9</v>
      </c>
      <c r="K37" s="31"/>
      <c r="L37" s="31">
        <v>7.5</v>
      </c>
      <c r="M37" s="31">
        <v>10.5</v>
      </c>
      <c r="N37" s="31"/>
      <c r="O37" s="31">
        <v>7.5</v>
      </c>
      <c r="P37" s="31">
        <v>12</v>
      </c>
    </row>
    <row r="38" spans="1:16" x14ac:dyDescent="0.25">
      <c r="A38" s="31">
        <v>410</v>
      </c>
      <c r="B38" s="31">
        <v>7.5</v>
      </c>
      <c r="C38" s="31">
        <v>6</v>
      </c>
      <c r="D38" s="31">
        <v>6</v>
      </c>
      <c r="E38" s="31">
        <v>6</v>
      </c>
      <c r="F38" s="31">
        <v>6</v>
      </c>
      <c r="G38" s="31">
        <v>6</v>
      </c>
      <c r="H38" s="31">
        <v>9</v>
      </c>
      <c r="I38" s="31"/>
      <c r="J38" s="31">
        <v>3</v>
      </c>
      <c r="K38" s="31"/>
      <c r="L38" s="31">
        <v>7.5</v>
      </c>
      <c r="M38" s="31">
        <v>3</v>
      </c>
      <c r="N38" s="31">
        <v>6</v>
      </c>
      <c r="O38" s="31">
        <v>7.5</v>
      </c>
      <c r="P38" s="31">
        <v>7.5</v>
      </c>
    </row>
    <row r="39" spans="1:16" x14ac:dyDescent="0.25">
      <c r="A39" s="31">
        <v>414</v>
      </c>
      <c r="B39" s="31">
        <v>0</v>
      </c>
      <c r="C39" s="31">
        <v>6</v>
      </c>
      <c r="D39" s="31">
        <v>6</v>
      </c>
      <c r="E39" s="31">
        <v>9</v>
      </c>
      <c r="F39" s="31">
        <v>7.5</v>
      </c>
      <c r="G39" s="31">
        <v>6</v>
      </c>
      <c r="H39" s="31">
        <v>9</v>
      </c>
      <c r="I39" s="31"/>
      <c r="J39" s="31"/>
      <c r="K39" s="31"/>
      <c r="L39" s="31">
        <v>9</v>
      </c>
      <c r="M39" s="31">
        <v>12</v>
      </c>
      <c r="N39" s="31"/>
      <c r="O39" s="31">
        <v>7.5</v>
      </c>
      <c r="P39" s="31">
        <v>9</v>
      </c>
    </row>
    <row r="40" spans="1:16" x14ac:dyDescent="0.25">
      <c r="A40" s="31">
        <v>421</v>
      </c>
      <c r="B40" s="31">
        <v>7.5</v>
      </c>
      <c r="C40" s="31">
        <v>6</v>
      </c>
      <c r="D40" s="31">
        <v>9</v>
      </c>
      <c r="E40" s="31">
        <v>9</v>
      </c>
      <c r="F40" s="31">
        <v>12</v>
      </c>
      <c r="G40" s="31">
        <v>6</v>
      </c>
      <c r="H40" s="31">
        <v>7.5</v>
      </c>
      <c r="I40" s="31"/>
      <c r="J40" s="31">
        <v>10.5</v>
      </c>
      <c r="K40" s="31">
        <v>10.5</v>
      </c>
      <c r="L40" s="31">
        <v>10.5</v>
      </c>
      <c r="M40" s="31">
        <v>12</v>
      </c>
      <c r="N40" s="31"/>
      <c r="O40" s="31">
        <v>6</v>
      </c>
      <c r="P40" s="31">
        <v>10.5</v>
      </c>
    </row>
    <row r="41" spans="1:16" x14ac:dyDescent="0.25">
      <c r="A41" s="31">
        <v>423</v>
      </c>
      <c r="B41" s="31">
        <v>10.5</v>
      </c>
      <c r="C41" s="31">
        <v>10.5</v>
      </c>
      <c r="D41" s="31">
        <v>10.5</v>
      </c>
      <c r="E41" s="31">
        <v>12</v>
      </c>
      <c r="F41" s="31">
        <v>12</v>
      </c>
      <c r="G41" s="31">
        <v>7.5</v>
      </c>
      <c r="H41" s="31">
        <v>10.5</v>
      </c>
      <c r="I41" s="31"/>
      <c r="J41" s="31">
        <v>12</v>
      </c>
      <c r="K41" s="31">
        <v>10.5</v>
      </c>
      <c r="L41" s="31">
        <v>9</v>
      </c>
      <c r="M41" s="31">
        <v>10.5</v>
      </c>
      <c r="N41" s="31"/>
      <c r="O41" s="31">
        <v>10.5</v>
      </c>
      <c r="P41" s="31">
        <v>10.5</v>
      </c>
    </row>
    <row r="42" spans="1:16" x14ac:dyDescent="0.25">
      <c r="A42" s="31">
        <v>432</v>
      </c>
      <c r="B42" s="31">
        <v>6</v>
      </c>
      <c r="C42" s="31">
        <v>7.5</v>
      </c>
      <c r="D42" s="31">
        <v>9</v>
      </c>
      <c r="E42" s="31">
        <v>6</v>
      </c>
      <c r="F42" s="31">
        <v>7.5</v>
      </c>
      <c r="G42" s="31">
        <v>6</v>
      </c>
      <c r="H42" s="31">
        <v>9</v>
      </c>
      <c r="I42" s="31"/>
      <c r="J42" s="31">
        <v>7.5</v>
      </c>
      <c r="K42" s="31"/>
      <c r="L42" s="31">
        <v>9</v>
      </c>
      <c r="M42" s="31">
        <v>7.5</v>
      </c>
      <c r="N42" s="31"/>
      <c r="O42" s="31">
        <v>7.5</v>
      </c>
      <c r="P42" s="31">
        <v>10.5</v>
      </c>
    </row>
    <row r="43" spans="1:16" x14ac:dyDescent="0.25">
      <c r="A43" s="31">
        <v>461</v>
      </c>
      <c r="B43" s="31">
        <v>6</v>
      </c>
      <c r="C43" s="31">
        <v>6</v>
      </c>
      <c r="D43" s="31">
        <v>7.5</v>
      </c>
      <c r="E43" s="31">
        <v>9</v>
      </c>
      <c r="F43" s="31">
        <v>9</v>
      </c>
      <c r="G43" s="31"/>
      <c r="H43" s="31">
        <v>7.5</v>
      </c>
      <c r="I43" s="31"/>
      <c r="J43" s="31">
        <v>7.5</v>
      </c>
      <c r="K43" s="31"/>
      <c r="L43" s="31">
        <v>7.5</v>
      </c>
      <c r="M43" s="31">
        <v>7.5</v>
      </c>
      <c r="N43" s="31"/>
      <c r="O43" s="31">
        <v>6</v>
      </c>
      <c r="P43" s="31">
        <v>7.5</v>
      </c>
    </row>
    <row r="44" spans="1:16" x14ac:dyDescent="0.25">
      <c r="A44" s="31">
        <v>462</v>
      </c>
      <c r="B44" s="31">
        <v>3</v>
      </c>
      <c r="C44" s="31">
        <v>6</v>
      </c>
      <c r="D44" s="31">
        <v>3</v>
      </c>
      <c r="E44" s="31">
        <v>3</v>
      </c>
      <c r="F44" s="31">
        <v>7.5</v>
      </c>
      <c r="G44" s="31">
        <v>12</v>
      </c>
      <c r="H44" s="31">
        <v>7.5</v>
      </c>
      <c r="I44" s="31"/>
      <c r="J44" s="31">
        <v>12</v>
      </c>
      <c r="K44" s="31"/>
      <c r="L44" s="31">
        <v>10.5</v>
      </c>
      <c r="M44" s="31">
        <v>9</v>
      </c>
      <c r="N44" s="31">
        <v>12</v>
      </c>
      <c r="O44" s="31">
        <v>12</v>
      </c>
      <c r="P44" s="31">
        <v>12</v>
      </c>
    </row>
    <row r="45" spans="1:16" x14ac:dyDescent="0.25">
      <c r="A45" s="31">
        <v>491</v>
      </c>
      <c r="B45" s="31">
        <v>12</v>
      </c>
      <c r="C45" s="31">
        <v>9</v>
      </c>
      <c r="D45" s="31">
        <v>12</v>
      </c>
      <c r="E45" s="31">
        <v>12</v>
      </c>
      <c r="F45" s="31">
        <v>9</v>
      </c>
      <c r="G45" s="31"/>
      <c r="H45" s="31">
        <v>12</v>
      </c>
      <c r="I45" s="31"/>
      <c r="J45" s="31">
        <v>12</v>
      </c>
      <c r="K45" s="31">
        <v>9</v>
      </c>
      <c r="L45" s="31">
        <v>10.5</v>
      </c>
      <c r="M45" s="31">
        <v>9</v>
      </c>
      <c r="N45" s="31"/>
      <c r="O45" s="31">
        <v>9</v>
      </c>
      <c r="P45" s="31">
        <v>10.5</v>
      </c>
    </row>
    <row r="46" spans="1:16" x14ac:dyDescent="0.25">
      <c r="A46" s="31">
        <v>501</v>
      </c>
      <c r="B46" s="31">
        <v>12</v>
      </c>
      <c r="C46" s="31">
        <v>9</v>
      </c>
      <c r="D46" s="31">
        <v>10.5</v>
      </c>
      <c r="E46" s="31">
        <v>7.5</v>
      </c>
      <c r="F46" s="31">
        <v>9</v>
      </c>
      <c r="G46" s="31">
        <v>9</v>
      </c>
      <c r="H46" s="31">
        <v>7.5</v>
      </c>
      <c r="I46" s="31"/>
      <c r="J46" s="31"/>
      <c r="K46" s="31"/>
      <c r="L46" s="31">
        <v>10.5</v>
      </c>
      <c r="M46" s="31">
        <v>9</v>
      </c>
      <c r="N46" s="31"/>
      <c r="O46" s="31">
        <v>7.5</v>
      </c>
      <c r="P46" s="31">
        <v>7.5</v>
      </c>
    </row>
    <row r="47" spans="1:16" x14ac:dyDescent="0.25">
      <c r="A47" s="31">
        <v>511</v>
      </c>
      <c r="B47" s="31">
        <v>0</v>
      </c>
      <c r="C47" s="31">
        <v>6</v>
      </c>
      <c r="D47" s="31">
        <v>10.5</v>
      </c>
      <c r="E47" s="31">
        <v>7.5</v>
      </c>
      <c r="F47" s="31">
        <v>7.5</v>
      </c>
      <c r="G47" s="31">
        <v>6</v>
      </c>
      <c r="H47" s="31">
        <v>7.5</v>
      </c>
      <c r="I47" s="31"/>
      <c r="J47" s="31">
        <v>7.5</v>
      </c>
      <c r="K47" s="31">
        <v>9</v>
      </c>
      <c r="L47" s="31">
        <v>10.5</v>
      </c>
      <c r="M47" s="31">
        <v>7.5</v>
      </c>
      <c r="N47" s="31"/>
      <c r="O47" s="31">
        <v>7.5</v>
      </c>
      <c r="P47" s="31">
        <v>12</v>
      </c>
    </row>
    <row r="48" spans="1:16" x14ac:dyDescent="0.25">
      <c r="A48" s="31">
        <v>524</v>
      </c>
      <c r="B48" s="31">
        <v>6</v>
      </c>
      <c r="C48" s="31">
        <v>7.5</v>
      </c>
      <c r="D48" s="31">
        <v>7.5</v>
      </c>
      <c r="E48" s="31">
        <v>7.5</v>
      </c>
      <c r="F48" s="31">
        <v>9</v>
      </c>
      <c r="G48" s="31">
        <v>6</v>
      </c>
      <c r="H48" s="31">
        <v>10.5</v>
      </c>
      <c r="I48" s="31"/>
      <c r="J48" s="31">
        <v>10.5</v>
      </c>
      <c r="K48" s="31"/>
      <c r="L48" s="31">
        <v>10.5</v>
      </c>
      <c r="M48" s="31">
        <v>10.5</v>
      </c>
      <c r="N48" s="31"/>
      <c r="O48" s="31">
        <v>7.5</v>
      </c>
      <c r="P48" s="31">
        <v>10.5</v>
      </c>
    </row>
    <row r="49" spans="1:16" x14ac:dyDescent="0.25">
      <c r="A49" s="31">
        <v>536</v>
      </c>
      <c r="B49" s="31">
        <v>6</v>
      </c>
      <c r="C49" s="31">
        <v>9</v>
      </c>
      <c r="D49" s="31">
        <v>7.5</v>
      </c>
      <c r="E49" s="31">
        <v>12</v>
      </c>
      <c r="F49" s="31">
        <v>12</v>
      </c>
      <c r="G49" s="31">
        <v>6</v>
      </c>
      <c r="H49" s="31">
        <v>12</v>
      </c>
      <c r="I49" s="31"/>
      <c r="J49" s="31">
        <v>7.5</v>
      </c>
      <c r="K49" s="31"/>
      <c r="L49" s="31">
        <v>7.5</v>
      </c>
      <c r="M49" s="31">
        <v>7.5</v>
      </c>
      <c r="N49" s="31">
        <v>6</v>
      </c>
      <c r="O49" s="31">
        <v>0</v>
      </c>
      <c r="P49" s="31">
        <v>9</v>
      </c>
    </row>
    <row r="50" spans="1:16" x14ac:dyDescent="0.25">
      <c r="A50" s="31">
        <v>554</v>
      </c>
      <c r="B50" s="31">
        <v>3</v>
      </c>
      <c r="C50" s="31">
        <v>6</v>
      </c>
      <c r="D50" s="31">
        <v>7.5</v>
      </c>
      <c r="E50" s="31">
        <v>6</v>
      </c>
      <c r="F50" s="31">
        <v>7.5</v>
      </c>
      <c r="G50" s="31">
        <v>6</v>
      </c>
      <c r="H50" s="31">
        <v>6</v>
      </c>
      <c r="I50" s="31"/>
      <c r="J50" s="31"/>
      <c r="K50" s="31"/>
      <c r="L50" s="31">
        <v>7.5</v>
      </c>
      <c r="M50" s="31">
        <v>6</v>
      </c>
      <c r="N50" s="31">
        <v>6</v>
      </c>
      <c r="O50" s="31">
        <v>0</v>
      </c>
      <c r="P50" s="31">
        <v>7.5</v>
      </c>
    </row>
    <row r="51" spans="1:16" x14ac:dyDescent="0.25">
      <c r="A51" s="31">
        <v>555</v>
      </c>
      <c r="B51" s="31">
        <v>0</v>
      </c>
      <c r="C51" s="31">
        <v>3</v>
      </c>
      <c r="D51" s="31">
        <v>3</v>
      </c>
      <c r="E51" s="31">
        <v>3</v>
      </c>
      <c r="F51" s="31">
        <v>6</v>
      </c>
      <c r="G51" s="31"/>
      <c r="H51" s="31">
        <v>6</v>
      </c>
      <c r="I51" s="31"/>
      <c r="J51" s="31">
        <v>10.5</v>
      </c>
      <c r="K51" s="31"/>
      <c r="L51" s="31">
        <v>10.5</v>
      </c>
      <c r="M51" s="31">
        <v>9</v>
      </c>
      <c r="N51" s="31"/>
      <c r="O51" s="31">
        <v>9</v>
      </c>
      <c r="P51" s="31">
        <v>12</v>
      </c>
    </row>
    <row r="52" spans="1:16" x14ac:dyDescent="0.25">
      <c r="A52" s="31">
        <v>580</v>
      </c>
      <c r="B52" s="31">
        <v>9</v>
      </c>
      <c r="C52" s="31">
        <v>7.5</v>
      </c>
      <c r="D52" s="31">
        <v>12</v>
      </c>
      <c r="E52" s="31">
        <v>12</v>
      </c>
      <c r="F52" s="31">
        <v>12</v>
      </c>
      <c r="G52" s="31">
        <v>9</v>
      </c>
      <c r="H52" s="31">
        <v>9</v>
      </c>
      <c r="I52" s="31"/>
      <c r="J52" s="31">
        <v>9</v>
      </c>
      <c r="K52" s="31"/>
      <c r="L52" s="31">
        <v>9</v>
      </c>
      <c r="M52" s="31">
        <v>10.5</v>
      </c>
      <c r="N52" s="31"/>
      <c r="O52" s="31">
        <v>6</v>
      </c>
      <c r="P52" s="31">
        <v>10.5</v>
      </c>
    </row>
    <row r="53" spans="1:16" x14ac:dyDescent="0.25">
      <c r="A53" s="31">
        <v>610</v>
      </c>
      <c r="B53" s="31">
        <v>3</v>
      </c>
      <c r="C53" s="31">
        <v>9</v>
      </c>
      <c r="D53" s="31">
        <v>12</v>
      </c>
      <c r="E53" s="31">
        <v>10.5</v>
      </c>
      <c r="F53" s="31">
        <v>7.5</v>
      </c>
      <c r="G53" s="31">
        <v>6</v>
      </c>
      <c r="H53" s="31">
        <v>7.5</v>
      </c>
      <c r="I53" s="31"/>
      <c r="J53" s="31">
        <v>6</v>
      </c>
      <c r="K53" s="31"/>
      <c r="L53" s="31">
        <v>9</v>
      </c>
      <c r="M53" s="31">
        <v>7.5</v>
      </c>
      <c r="N53" s="31">
        <v>6</v>
      </c>
      <c r="O53" s="31">
        <v>6</v>
      </c>
      <c r="P53" s="31">
        <v>9</v>
      </c>
    </row>
    <row r="54" spans="1:16" x14ac:dyDescent="0.25">
      <c r="A54" s="31">
        <v>612</v>
      </c>
      <c r="B54" s="31">
        <v>6</v>
      </c>
      <c r="C54" s="31">
        <v>6</v>
      </c>
      <c r="D54" s="31">
        <v>7.5</v>
      </c>
      <c r="E54" s="31">
        <v>9</v>
      </c>
      <c r="F54" s="31">
        <v>9</v>
      </c>
      <c r="G54" s="31">
        <v>3</v>
      </c>
      <c r="H54" s="31">
        <v>7.5</v>
      </c>
      <c r="I54" s="31"/>
      <c r="J54" s="31">
        <v>7.5</v>
      </c>
      <c r="K54" s="31">
        <v>9</v>
      </c>
      <c r="L54" s="31">
        <v>7.5</v>
      </c>
      <c r="M54" s="31">
        <v>9</v>
      </c>
      <c r="N54" s="31"/>
      <c r="O54" s="31">
        <v>6</v>
      </c>
      <c r="P54" s="31">
        <v>9</v>
      </c>
    </row>
    <row r="55" spans="1:16" x14ac:dyDescent="0.25">
      <c r="A55" s="31">
        <v>625</v>
      </c>
      <c r="B55" s="31">
        <v>3</v>
      </c>
      <c r="C55" s="31">
        <v>9</v>
      </c>
      <c r="D55" s="31">
        <v>7.5</v>
      </c>
      <c r="E55" s="31">
        <v>7.5</v>
      </c>
      <c r="F55" s="31">
        <v>7.5</v>
      </c>
      <c r="G55" s="31">
        <v>7.5</v>
      </c>
      <c r="H55" s="31">
        <v>12</v>
      </c>
      <c r="I55" s="31"/>
      <c r="J55" s="31">
        <v>10.5</v>
      </c>
      <c r="K55" s="31"/>
      <c r="L55" s="31">
        <v>10.5</v>
      </c>
      <c r="M55" s="31">
        <v>7.5</v>
      </c>
      <c r="N55" s="31"/>
      <c r="O55" s="31">
        <v>7.5</v>
      </c>
      <c r="P55" s="31">
        <v>10.5</v>
      </c>
    </row>
    <row r="56" spans="1:16" x14ac:dyDescent="0.25">
      <c r="A56" s="31">
        <v>638</v>
      </c>
      <c r="B56" s="31">
        <v>9</v>
      </c>
      <c r="C56" s="31">
        <v>9</v>
      </c>
      <c r="D56" s="31">
        <v>12</v>
      </c>
      <c r="E56" s="31">
        <v>9</v>
      </c>
      <c r="F56" s="31">
        <v>12</v>
      </c>
      <c r="G56" s="31">
        <v>12</v>
      </c>
      <c r="H56" s="31">
        <v>9</v>
      </c>
      <c r="I56" s="31"/>
      <c r="J56" s="31">
        <v>12</v>
      </c>
      <c r="K56" s="31"/>
      <c r="L56" s="31">
        <v>12</v>
      </c>
      <c r="M56" s="31">
        <v>12</v>
      </c>
      <c r="N56" s="31"/>
      <c r="O56" s="31">
        <v>12</v>
      </c>
      <c r="P56" s="31">
        <v>12</v>
      </c>
    </row>
    <row r="57" spans="1:16" x14ac:dyDescent="0.25">
      <c r="A57" s="31">
        <v>643</v>
      </c>
      <c r="B57" s="31">
        <v>12</v>
      </c>
      <c r="C57" s="31">
        <v>12</v>
      </c>
      <c r="D57" s="31">
        <v>12</v>
      </c>
      <c r="E57" s="31">
        <v>12</v>
      </c>
      <c r="F57" s="31">
        <v>12</v>
      </c>
      <c r="G57" s="31">
        <v>12</v>
      </c>
      <c r="H57" s="31">
        <v>12</v>
      </c>
      <c r="I57" s="31"/>
      <c r="J57" s="31">
        <v>12</v>
      </c>
      <c r="K57" s="31"/>
      <c r="L57" s="31">
        <v>12</v>
      </c>
      <c r="M57" s="31">
        <v>12</v>
      </c>
      <c r="N57" s="31"/>
      <c r="O57" s="31">
        <v>12</v>
      </c>
      <c r="P57" s="31">
        <v>12</v>
      </c>
    </row>
    <row r="58" spans="1:16" x14ac:dyDescent="0.25">
      <c r="A58" s="31">
        <v>644</v>
      </c>
      <c r="B58" s="31">
        <v>9</v>
      </c>
      <c r="C58" s="31">
        <v>10.5</v>
      </c>
      <c r="D58" s="31">
        <v>12</v>
      </c>
      <c r="E58" s="31">
        <v>12</v>
      </c>
      <c r="F58" s="31">
        <v>12</v>
      </c>
      <c r="G58" s="31">
        <v>12</v>
      </c>
      <c r="H58" s="31">
        <v>12</v>
      </c>
      <c r="I58" s="31"/>
      <c r="J58" s="31">
        <v>12</v>
      </c>
      <c r="K58" s="31"/>
      <c r="L58" s="31">
        <v>10.5</v>
      </c>
      <c r="M58" s="31">
        <v>9</v>
      </c>
      <c r="N58" s="31"/>
      <c r="O58" s="31">
        <v>9</v>
      </c>
      <c r="P58" s="31">
        <v>10.5</v>
      </c>
    </row>
    <row r="59" spans="1:16" x14ac:dyDescent="0.25">
      <c r="A59" s="31">
        <v>658</v>
      </c>
      <c r="B59" s="31">
        <v>9</v>
      </c>
      <c r="C59" s="31">
        <v>9</v>
      </c>
      <c r="D59" s="31">
        <v>10.5</v>
      </c>
      <c r="E59" s="31">
        <v>9</v>
      </c>
      <c r="F59" s="31">
        <v>10.5</v>
      </c>
      <c r="G59" s="31">
        <v>7.5</v>
      </c>
      <c r="H59" s="31">
        <v>12</v>
      </c>
      <c r="I59" s="31"/>
      <c r="J59" s="31">
        <v>7.5</v>
      </c>
      <c r="K59" s="31">
        <v>9</v>
      </c>
      <c r="L59" s="31">
        <v>9</v>
      </c>
      <c r="M59" s="31">
        <v>7.5</v>
      </c>
      <c r="N59" s="31"/>
      <c r="O59" s="31">
        <v>7.5</v>
      </c>
      <c r="P59" s="31">
        <v>9</v>
      </c>
    </row>
    <row r="60" spans="1:16" x14ac:dyDescent="0.25">
      <c r="A60" s="31">
        <v>676</v>
      </c>
      <c r="B60" s="31">
        <v>6</v>
      </c>
      <c r="C60" s="31">
        <v>9</v>
      </c>
      <c r="D60" s="31">
        <v>9</v>
      </c>
      <c r="E60" s="31">
        <v>6</v>
      </c>
      <c r="F60" s="31">
        <v>9</v>
      </c>
      <c r="G60" s="31">
        <v>3</v>
      </c>
      <c r="H60" s="31">
        <v>9</v>
      </c>
      <c r="I60" s="31"/>
      <c r="J60" s="31">
        <v>12</v>
      </c>
      <c r="K60" s="31">
        <v>12</v>
      </c>
      <c r="L60" s="31">
        <v>12</v>
      </c>
      <c r="M60" s="31">
        <v>12</v>
      </c>
      <c r="N60" s="31"/>
      <c r="O60" s="31">
        <v>10.5</v>
      </c>
      <c r="P60" s="31">
        <v>10.5</v>
      </c>
    </row>
    <row r="61" spans="1:16" x14ac:dyDescent="0.25">
      <c r="A61" s="31">
        <v>679</v>
      </c>
      <c r="B61" s="31">
        <v>7.5</v>
      </c>
      <c r="C61" s="31">
        <v>12</v>
      </c>
      <c r="D61" s="31">
        <v>12</v>
      </c>
      <c r="E61" s="31">
        <v>12</v>
      </c>
      <c r="F61" s="31">
        <v>12</v>
      </c>
      <c r="G61" s="31">
        <v>12</v>
      </c>
      <c r="H61" s="31">
        <v>12</v>
      </c>
      <c r="I61" s="31"/>
      <c r="J61" s="31">
        <v>9</v>
      </c>
      <c r="K61" s="31">
        <v>9</v>
      </c>
      <c r="L61" s="31">
        <v>9</v>
      </c>
      <c r="M61" s="31">
        <v>10.5</v>
      </c>
      <c r="N61" s="31"/>
      <c r="O61" s="31">
        <v>7.5</v>
      </c>
      <c r="P61" s="31">
        <v>10.5</v>
      </c>
    </row>
    <row r="62" spans="1:16" x14ac:dyDescent="0.25">
      <c r="A62" s="31">
        <v>701</v>
      </c>
      <c r="B62" s="31">
        <v>3</v>
      </c>
      <c r="C62" s="31">
        <v>7.5</v>
      </c>
      <c r="D62" s="31">
        <v>9</v>
      </c>
      <c r="E62" s="31">
        <v>9</v>
      </c>
      <c r="F62" s="31">
        <v>10.5</v>
      </c>
      <c r="G62" s="31">
        <v>7.5</v>
      </c>
      <c r="H62" s="31">
        <v>9</v>
      </c>
      <c r="I62" s="31"/>
      <c r="J62" s="31">
        <v>6</v>
      </c>
      <c r="K62" s="31"/>
      <c r="L62" s="31">
        <v>7.5</v>
      </c>
      <c r="M62" s="31">
        <v>10.5</v>
      </c>
      <c r="N62" s="31"/>
      <c r="O62" s="31">
        <v>7.5</v>
      </c>
      <c r="P62" s="31">
        <v>9</v>
      </c>
    </row>
    <row r="63" spans="1:16" x14ac:dyDescent="0.25">
      <c r="A63" s="31">
        <v>707</v>
      </c>
      <c r="B63" s="31">
        <v>7.5</v>
      </c>
      <c r="C63" s="31">
        <v>7.5</v>
      </c>
      <c r="D63" s="31">
        <v>7.5</v>
      </c>
      <c r="E63" s="31">
        <v>9</v>
      </c>
      <c r="F63" s="31">
        <v>12</v>
      </c>
      <c r="G63" s="31">
        <v>7.5</v>
      </c>
      <c r="H63" s="31">
        <v>10.5</v>
      </c>
      <c r="I63" s="31"/>
      <c r="J63" s="31">
        <v>9</v>
      </c>
      <c r="K63" s="31"/>
      <c r="L63" s="31">
        <v>10.5</v>
      </c>
      <c r="M63" s="31">
        <v>6</v>
      </c>
      <c r="N63" s="31">
        <v>7.5</v>
      </c>
      <c r="O63" s="31">
        <v>9</v>
      </c>
      <c r="P63" s="31">
        <v>10.5</v>
      </c>
    </row>
    <row r="64" spans="1:16" x14ac:dyDescent="0.25">
      <c r="A64" s="31">
        <v>713</v>
      </c>
      <c r="B64" s="31">
        <v>7.5</v>
      </c>
      <c r="C64" s="31">
        <v>6</v>
      </c>
      <c r="D64" s="31">
        <v>9</v>
      </c>
      <c r="E64" s="31">
        <v>7.5</v>
      </c>
      <c r="F64" s="31">
        <v>7.5</v>
      </c>
      <c r="G64" s="31"/>
      <c r="H64" s="31">
        <v>9</v>
      </c>
      <c r="I64" s="31"/>
      <c r="J64" s="31">
        <v>12</v>
      </c>
      <c r="K64" s="31"/>
      <c r="L64" s="31">
        <v>12</v>
      </c>
      <c r="M64" s="31">
        <v>9</v>
      </c>
      <c r="N64" s="31"/>
      <c r="O64" s="31">
        <v>9</v>
      </c>
      <c r="P64" s="31">
        <v>12</v>
      </c>
    </row>
    <row r="65" spans="1:16" x14ac:dyDescent="0.25">
      <c r="A65" s="31">
        <v>723</v>
      </c>
      <c r="B65" s="31">
        <v>7.5</v>
      </c>
      <c r="C65" s="31">
        <v>12</v>
      </c>
      <c r="D65" s="31">
        <v>10.5</v>
      </c>
      <c r="E65" s="31">
        <v>12</v>
      </c>
      <c r="F65" s="31">
        <v>12</v>
      </c>
      <c r="G65" s="31">
        <v>10.5</v>
      </c>
      <c r="H65" s="31">
        <v>12</v>
      </c>
      <c r="I65" s="31"/>
      <c r="J65" s="31">
        <v>7.5</v>
      </c>
      <c r="K65" s="31"/>
      <c r="L65" s="31">
        <v>12</v>
      </c>
      <c r="M65" s="31">
        <v>12</v>
      </c>
      <c r="N65" s="31"/>
      <c r="O65" s="31">
        <v>9</v>
      </c>
      <c r="P65" s="31">
        <v>12</v>
      </c>
    </row>
    <row r="66" spans="1:16" x14ac:dyDescent="0.25">
      <c r="A66" s="31">
        <v>740</v>
      </c>
      <c r="B66" s="31">
        <v>6</v>
      </c>
      <c r="C66" s="31">
        <v>7.5</v>
      </c>
      <c r="D66" s="31">
        <v>9</v>
      </c>
      <c r="E66" s="31">
        <v>9</v>
      </c>
      <c r="F66" s="31">
        <v>9</v>
      </c>
      <c r="G66" s="31">
        <v>9</v>
      </c>
      <c r="H66" s="31">
        <v>9</v>
      </c>
      <c r="I66" s="31"/>
      <c r="J66" s="31">
        <v>12</v>
      </c>
      <c r="K66" s="31"/>
      <c r="L66" s="31">
        <v>10.5</v>
      </c>
      <c r="M66" s="31">
        <v>9</v>
      </c>
      <c r="N66" s="31">
        <v>9</v>
      </c>
      <c r="O66" s="31">
        <v>9</v>
      </c>
      <c r="P66" s="31">
        <v>10.5</v>
      </c>
    </row>
    <row r="67" spans="1:16" x14ac:dyDescent="0.25">
      <c r="A67" s="31">
        <v>754</v>
      </c>
      <c r="B67" s="31">
        <v>9</v>
      </c>
      <c r="C67" s="31">
        <v>9</v>
      </c>
      <c r="D67" s="31">
        <v>9</v>
      </c>
      <c r="E67" s="31">
        <v>9</v>
      </c>
      <c r="F67" s="31">
        <v>9</v>
      </c>
      <c r="G67" s="31"/>
      <c r="H67" s="31">
        <v>10.5</v>
      </c>
      <c r="I67" s="31"/>
      <c r="J67" s="31">
        <v>6</v>
      </c>
      <c r="K67" s="31">
        <v>9</v>
      </c>
      <c r="L67" s="31">
        <v>7.5</v>
      </c>
      <c r="M67" s="31">
        <v>6</v>
      </c>
      <c r="N67" s="31"/>
      <c r="O67" s="31">
        <v>7.5</v>
      </c>
      <c r="P67" s="31">
        <v>9</v>
      </c>
    </row>
    <row r="68" spans="1:16" x14ac:dyDescent="0.25">
      <c r="A68" s="31">
        <v>763</v>
      </c>
      <c r="B68" s="31">
        <v>7.5</v>
      </c>
      <c r="C68" s="31">
        <v>7.5</v>
      </c>
      <c r="D68" s="31">
        <v>9</v>
      </c>
      <c r="E68" s="31">
        <v>7.5</v>
      </c>
      <c r="F68" s="31">
        <v>12</v>
      </c>
      <c r="G68" s="31">
        <v>9</v>
      </c>
      <c r="H68" s="31">
        <v>10.5</v>
      </c>
      <c r="I68" s="31"/>
      <c r="J68" s="31">
        <v>10.5</v>
      </c>
      <c r="K68" s="31">
        <v>12</v>
      </c>
      <c r="L68" s="31">
        <v>10.5</v>
      </c>
      <c r="M68" s="31">
        <v>12</v>
      </c>
      <c r="N68" s="31"/>
      <c r="O68" s="31">
        <v>10.5</v>
      </c>
      <c r="P68" s="31">
        <v>10.5</v>
      </c>
    </row>
    <row r="69" spans="1:16" x14ac:dyDescent="0.25">
      <c r="A69" s="31">
        <v>769</v>
      </c>
      <c r="B69" s="31">
        <v>12</v>
      </c>
      <c r="C69" s="31">
        <v>9</v>
      </c>
      <c r="D69" s="31">
        <v>12</v>
      </c>
      <c r="E69" s="31">
        <v>12</v>
      </c>
      <c r="F69" s="31">
        <v>12</v>
      </c>
      <c r="G69" s="31">
        <v>7.5</v>
      </c>
      <c r="H69" s="31">
        <v>12</v>
      </c>
      <c r="I69" s="31"/>
      <c r="J69" s="31">
        <v>12</v>
      </c>
      <c r="K69" s="31">
        <v>12</v>
      </c>
      <c r="L69" s="31">
        <v>10.5</v>
      </c>
      <c r="M69" s="31">
        <v>12</v>
      </c>
      <c r="N69" s="31"/>
      <c r="O69" s="31">
        <v>9</v>
      </c>
      <c r="P69" s="31">
        <v>12</v>
      </c>
    </row>
    <row r="70" spans="1:16" x14ac:dyDescent="0.25">
      <c r="A70" s="31">
        <v>770</v>
      </c>
      <c r="B70" s="31">
        <v>9</v>
      </c>
      <c r="C70" s="31">
        <v>9</v>
      </c>
      <c r="D70" s="31">
        <v>12</v>
      </c>
      <c r="E70" s="31">
        <v>12</v>
      </c>
      <c r="F70" s="31">
        <v>12</v>
      </c>
      <c r="G70" s="31">
        <v>10.5</v>
      </c>
      <c r="H70" s="31">
        <v>12</v>
      </c>
      <c r="I70" s="31">
        <v>7.5</v>
      </c>
      <c r="J70" s="31">
        <v>7.5</v>
      </c>
      <c r="K70" s="31"/>
      <c r="L70" s="31">
        <v>10.5</v>
      </c>
      <c r="M70" s="31">
        <v>9</v>
      </c>
      <c r="N70" s="31"/>
      <c r="O70" s="31">
        <v>7.5</v>
      </c>
      <c r="P70" s="31">
        <v>10.5</v>
      </c>
    </row>
    <row r="71" spans="1:16" x14ac:dyDescent="0.25">
      <c r="A71" s="31">
        <v>773</v>
      </c>
      <c r="B71" s="31">
        <v>3</v>
      </c>
      <c r="C71" s="31">
        <v>7.5</v>
      </c>
      <c r="D71" s="31">
        <v>10.5</v>
      </c>
      <c r="E71" s="31">
        <v>9</v>
      </c>
      <c r="F71" s="31">
        <v>12</v>
      </c>
      <c r="G71" s="31">
        <v>6</v>
      </c>
      <c r="H71" s="31">
        <v>10.5</v>
      </c>
      <c r="I71" s="31"/>
      <c r="J71" s="31">
        <v>7.5</v>
      </c>
      <c r="K71" s="31"/>
      <c r="L71" s="31">
        <v>10.5</v>
      </c>
      <c r="M71" s="31">
        <v>9</v>
      </c>
      <c r="N71" s="31"/>
      <c r="O71" s="31">
        <v>7.5</v>
      </c>
      <c r="P71" s="31">
        <v>10.5</v>
      </c>
    </row>
    <row r="72" spans="1:16" x14ac:dyDescent="0.25">
      <c r="A72" s="31">
        <v>783</v>
      </c>
      <c r="B72" s="31">
        <v>6</v>
      </c>
      <c r="C72" s="31">
        <v>10.5</v>
      </c>
      <c r="D72" s="31">
        <v>10.5</v>
      </c>
      <c r="E72" s="31">
        <v>7.5</v>
      </c>
      <c r="F72" s="31">
        <v>10.5</v>
      </c>
      <c r="G72" s="31">
        <v>6</v>
      </c>
      <c r="H72" s="31">
        <v>9</v>
      </c>
      <c r="I72" s="31"/>
      <c r="J72" s="31">
        <v>7.5</v>
      </c>
      <c r="K72" s="31"/>
      <c r="L72" s="31">
        <v>10.5</v>
      </c>
      <c r="M72" s="31">
        <v>9</v>
      </c>
      <c r="N72" s="31"/>
      <c r="O72" s="31">
        <v>7.5</v>
      </c>
      <c r="P72" s="31">
        <v>9</v>
      </c>
    </row>
    <row r="73" spans="1:16" x14ac:dyDescent="0.25">
      <c r="A73" s="31">
        <v>796</v>
      </c>
      <c r="B73" s="31">
        <v>6</v>
      </c>
      <c r="C73" s="31">
        <v>6</v>
      </c>
      <c r="D73" s="31">
        <v>3</v>
      </c>
      <c r="E73" s="31">
        <v>3</v>
      </c>
      <c r="F73" s="31">
        <v>6</v>
      </c>
      <c r="G73" s="31">
        <v>3</v>
      </c>
      <c r="H73" s="31">
        <v>6</v>
      </c>
      <c r="I73" s="31"/>
      <c r="J73" s="31">
        <v>10.5</v>
      </c>
      <c r="K73" s="31"/>
      <c r="L73" s="31">
        <v>9</v>
      </c>
      <c r="M73" s="31">
        <v>12</v>
      </c>
      <c r="N73" s="31"/>
      <c r="O73" s="31">
        <v>7.5</v>
      </c>
      <c r="P73" s="31">
        <v>10.5</v>
      </c>
    </row>
    <row r="74" spans="1:16" x14ac:dyDescent="0.25">
      <c r="A74" s="31">
        <v>807</v>
      </c>
      <c r="B74" s="31">
        <v>7.5</v>
      </c>
      <c r="C74" s="31">
        <v>9</v>
      </c>
      <c r="D74" s="31">
        <v>9</v>
      </c>
      <c r="E74" s="31">
        <v>12</v>
      </c>
      <c r="F74" s="31">
        <v>10.5</v>
      </c>
      <c r="G74" s="31">
        <v>7.5</v>
      </c>
      <c r="H74" s="31">
        <v>12</v>
      </c>
      <c r="I74" s="31">
        <v>6</v>
      </c>
      <c r="J74" s="31">
        <v>7.5</v>
      </c>
      <c r="K74" s="31"/>
      <c r="L74" s="31">
        <v>10.5</v>
      </c>
      <c r="M74" s="31">
        <v>12</v>
      </c>
      <c r="N74" s="31"/>
      <c r="O74" s="31">
        <v>7.5</v>
      </c>
      <c r="P74" s="31">
        <v>10.5</v>
      </c>
    </row>
    <row r="75" spans="1:16" x14ac:dyDescent="0.25">
      <c r="A75" s="31">
        <v>812</v>
      </c>
      <c r="B75" s="31">
        <v>6</v>
      </c>
      <c r="C75" s="31">
        <v>9</v>
      </c>
      <c r="D75" s="31">
        <v>10.5</v>
      </c>
      <c r="E75" s="31">
        <v>9</v>
      </c>
      <c r="F75" s="31">
        <v>9</v>
      </c>
      <c r="G75" s="31">
        <v>7.5</v>
      </c>
      <c r="H75" s="31">
        <v>12</v>
      </c>
      <c r="I75" s="31">
        <v>3</v>
      </c>
      <c r="J75" s="31">
        <v>7.5</v>
      </c>
      <c r="K75" s="31"/>
      <c r="L75" s="31">
        <v>9</v>
      </c>
      <c r="M75" s="31">
        <v>6</v>
      </c>
      <c r="N75" s="31"/>
      <c r="O75" s="31">
        <v>6</v>
      </c>
      <c r="P75" s="31">
        <v>9</v>
      </c>
    </row>
    <row r="76" spans="1:16" x14ac:dyDescent="0.25">
      <c r="A76" s="31">
        <v>830</v>
      </c>
      <c r="B76" s="31">
        <v>3</v>
      </c>
      <c r="C76" s="31">
        <v>6</v>
      </c>
      <c r="D76" s="31">
        <v>7.5</v>
      </c>
      <c r="E76" s="31">
        <v>7.5</v>
      </c>
      <c r="F76" s="31">
        <v>7.5</v>
      </c>
      <c r="G76" s="31">
        <v>9</v>
      </c>
      <c r="H76" s="31">
        <v>9</v>
      </c>
      <c r="I76" s="31"/>
      <c r="J76" s="31">
        <v>9</v>
      </c>
      <c r="K76" s="31"/>
      <c r="L76" s="31">
        <v>10.5</v>
      </c>
      <c r="M76" s="31">
        <v>9</v>
      </c>
      <c r="N76" s="31">
        <v>9</v>
      </c>
      <c r="O76" s="31">
        <v>7.5</v>
      </c>
      <c r="P76" s="31">
        <v>9</v>
      </c>
    </row>
    <row r="77" spans="1:16" x14ac:dyDescent="0.25">
      <c r="A77" s="31">
        <v>831</v>
      </c>
      <c r="B77" s="31">
        <v>9</v>
      </c>
      <c r="C77" s="31">
        <v>9</v>
      </c>
      <c r="D77" s="31">
        <v>7.5</v>
      </c>
      <c r="E77" s="31">
        <v>9</v>
      </c>
      <c r="F77" s="31">
        <v>9</v>
      </c>
      <c r="G77" s="31">
        <v>3</v>
      </c>
      <c r="H77" s="31">
        <v>10.5</v>
      </c>
      <c r="I77" s="31">
        <v>9</v>
      </c>
      <c r="J77" s="31">
        <v>10.5</v>
      </c>
      <c r="K77" s="31"/>
      <c r="L77" s="31">
        <v>10.5</v>
      </c>
      <c r="M77" s="31">
        <v>7.5</v>
      </c>
      <c r="N77" s="31"/>
      <c r="O77" s="31">
        <v>7.5</v>
      </c>
      <c r="P77" s="31">
        <v>10.5</v>
      </c>
    </row>
    <row r="78" spans="1:16" x14ac:dyDescent="0.25">
      <c r="A78" s="31">
        <v>833</v>
      </c>
      <c r="B78" s="31">
        <v>9</v>
      </c>
      <c r="C78" s="31">
        <v>9</v>
      </c>
      <c r="D78" s="31">
        <v>9</v>
      </c>
      <c r="E78" s="31">
        <v>9</v>
      </c>
      <c r="F78" s="31">
        <v>9</v>
      </c>
      <c r="G78" s="31">
        <v>7.5</v>
      </c>
      <c r="H78" s="31">
        <v>10.5</v>
      </c>
      <c r="I78" s="31"/>
      <c r="J78" s="31">
        <v>12</v>
      </c>
      <c r="K78" s="31">
        <v>12</v>
      </c>
      <c r="L78" s="31">
        <v>9</v>
      </c>
      <c r="M78" s="31">
        <v>9</v>
      </c>
      <c r="N78" s="31"/>
      <c r="O78" s="31">
        <v>10.5</v>
      </c>
      <c r="P78" s="31">
        <v>10.5</v>
      </c>
    </row>
    <row r="79" spans="1:16" x14ac:dyDescent="0.25">
      <c r="A79" s="31">
        <v>841</v>
      </c>
      <c r="B79" s="31">
        <v>10.5</v>
      </c>
      <c r="C79" s="31">
        <v>12</v>
      </c>
      <c r="D79" s="31">
        <v>9</v>
      </c>
      <c r="E79" s="31">
        <v>9</v>
      </c>
      <c r="F79" s="31">
        <v>12</v>
      </c>
      <c r="G79" s="31">
        <v>10.5</v>
      </c>
      <c r="H79" s="31">
        <v>10.5</v>
      </c>
      <c r="I79" s="31"/>
      <c r="J79" s="31">
        <v>7.5</v>
      </c>
      <c r="K79" s="31">
        <v>9</v>
      </c>
      <c r="L79" s="31">
        <v>7.5</v>
      </c>
      <c r="M79" s="31">
        <v>10.5</v>
      </c>
      <c r="N79" s="31"/>
      <c r="O79" s="31">
        <v>7.5</v>
      </c>
      <c r="P79" s="31">
        <v>9</v>
      </c>
    </row>
    <row r="80" spans="1:16" x14ac:dyDescent="0.25">
      <c r="A80" s="31">
        <v>854</v>
      </c>
      <c r="B80" s="31">
        <v>6</v>
      </c>
      <c r="C80" s="31">
        <v>9</v>
      </c>
      <c r="D80" s="31">
        <v>9</v>
      </c>
      <c r="E80" s="31">
        <v>10.5</v>
      </c>
      <c r="F80" s="31">
        <v>12</v>
      </c>
      <c r="G80" s="31">
        <v>7.5</v>
      </c>
      <c r="H80" s="31">
        <v>7.5</v>
      </c>
      <c r="I80" s="31"/>
      <c r="J80" s="31">
        <v>9</v>
      </c>
      <c r="K80" s="31"/>
      <c r="L80" s="31">
        <v>12</v>
      </c>
      <c r="M80" s="31">
        <v>10.5</v>
      </c>
      <c r="N80" s="31"/>
      <c r="O80" s="31">
        <v>7.5</v>
      </c>
      <c r="P80" s="31">
        <v>9</v>
      </c>
    </row>
    <row r="81" spans="1:16" x14ac:dyDescent="0.25">
      <c r="A81" s="31">
        <v>855</v>
      </c>
      <c r="B81" s="31">
        <v>6</v>
      </c>
      <c r="C81" s="31">
        <v>9</v>
      </c>
      <c r="D81" s="31">
        <v>12</v>
      </c>
      <c r="E81" s="31">
        <v>9</v>
      </c>
      <c r="F81" s="31">
        <v>10.5</v>
      </c>
      <c r="G81" s="31">
        <v>9</v>
      </c>
      <c r="H81" s="31">
        <v>10.5</v>
      </c>
      <c r="I81" s="31"/>
      <c r="J81" s="31">
        <v>7.5</v>
      </c>
      <c r="K81" s="31">
        <v>12</v>
      </c>
      <c r="L81" s="31">
        <v>10.5</v>
      </c>
      <c r="M81" s="31">
        <v>10.5</v>
      </c>
      <c r="N81" s="31"/>
      <c r="O81" s="31">
        <v>7.5</v>
      </c>
      <c r="P81" s="31">
        <v>10.5</v>
      </c>
    </row>
    <row r="82" spans="1:16" x14ac:dyDescent="0.25">
      <c r="A82" s="31">
        <v>856</v>
      </c>
      <c r="B82" s="31">
        <v>6</v>
      </c>
      <c r="C82" s="31">
        <v>7.5</v>
      </c>
      <c r="D82" s="31">
        <v>12</v>
      </c>
      <c r="E82" s="31">
        <v>10.5</v>
      </c>
      <c r="F82" s="31">
        <v>12</v>
      </c>
      <c r="G82" s="31">
        <v>7.5</v>
      </c>
      <c r="H82" s="31">
        <v>9</v>
      </c>
      <c r="I82" s="31"/>
      <c r="J82" s="31">
        <v>10.5</v>
      </c>
      <c r="K82" s="31"/>
      <c r="L82" s="31">
        <v>10.5</v>
      </c>
      <c r="M82" s="31">
        <v>12</v>
      </c>
      <c r="N82" s="31"/>
      <c r="O82" s="31">
        <v>9</v>
      </c>
      <c r="P82" s="31">
        <v>12</v>
      </c>
    </row>
    <row r="83" spans="1:16" x14ac:dyDescent="0.25">
      <c r="A83" s="31">
        <v>863</v>
      </c>
      <c r="B83" s="31">
        <v>12</v>
      </c>
      <c r="C83" s="31">
        <v>10.5</v>
      </c>
      <c r="D83" s="31">
        <v>12</v>
      </c>
      <c r="E83" s="31">
        <v>12</v>
      </c>
      <c r="F83" s="31">
        <v>12</v>
      </c>
      <c r="G83" s="31">
        <v>12</v>
      </c>
      <c r="H83" s="31">
        <v>10.5</v>
      </c>
      <c r="I83" s="31"/>
      <c r="J83" s="31">
        <v>10.5</v>
      </c>
      <c r="K83" s="31">
        <v>10.5</v>
      </c>
      <c r="L83" s="31">
        <v>10.5</v>
      </c>
      <c r="M83" s="31">
        <v>12</v>
      </c>
      <c r="N83" s="31"/>
      <c r="O83" s="31">
        <v>9</v>
      </c>
      <c r="P83" s="31">
        <v>9</v>
      </c>
    </row>
    <row r="84" spans="1:16" x14ac:dyDescent="0.25">
      <c r="A84" s="31">
        <v>874</v>
      </c>
      <c r="B84" s="31">
        <v>9</v>
      </c>
      <c r="C84" s="31">
        <v>9</v>
      </c>
      <c r="D84" s="31">
        <v>9</v>
      </c>
      <c r="E84" s="31">
        <v>9</v>
      </c>
      <c r="F84" s="31">
        <v>12</v>
      </c>
      <c r="G84" s="31">
        <v>9</v>
      </c>
      <c r="H84" s="31">
        <v>10.5</v>
      </c>
      <c r="I84" s="31"/>
      <c r="J84" s="31">
        <v>12</v>
      </c>
      <c r="K84" s="31"/>
      <c r="L84" s="31">
        <v>12</v>
      </c>
      <c r="M84" s="31">
        <v>7.5</v>
      </c>
      <c r="N84" s="31"/>
      <c r="O84" s="31">
        <v>7.5</v>
      </c>
      <c r="P84" s="31">
        <v>10.5</v>
      </c>
    </row>
    <row r="85" spans="1:16" x14ac:dyDescent="0.25">
      <c r="A85" s="31">
        <v>879</v>
      </c>
      <c r="B85" s="31">
        <v>12</v>
      </c>
      <c r="C85" s="31">
        <v>9</v>
      </c>
      <c r="D85" s="31">
        <v>12</v>
      </c>
      <c r="E85" s="31">
        <v>10.5</v>
      </c>
      <c r="F85" s="31">
        <v>12</v>
      </c>
      <c r="G85" s="31">
        <v>9</v>
      </c>
      <c r="H85" s="31">
        <v>10.5</v>
      </c>
      <c r="I85" s="31"/>
      <c r="J85" s="31">
        <v>12</v>
      </c>
      <c r="K85" s="31">
        <v>12</v>
      </c>
      <c r="L85" s="31">
        <v>9</v>
      </c>
      <c r="M85" s="31">
        <v>9</v>
      </c>
      <c r="N85" s="31"/>
      <c r="O85" s="31">
        <v>9</v>
      </c>
      <c r="P85" s="31">
        <v>10.5</v>
      </c>
    </row>
    <row r="86" spans="1:16" x14ac:dyDescent="0.25">
      <c r="A86" s="31">
        <v>924</v>
      </c>
      <c r="B86" s="31">
        <v>10.5</v>
      </c>
      <c r="C86" s="31">
        <v>12</v>
      </c>
      <c r="D86" s="31">
        <v>9</v>
      </c>
      <c r="E86" s="31">
        <v>12</v>
      </c>
      <c r="F86" s="31">
        <v>12</v>
      </c>
      <c r="G86" s="31">
        <v>10.5</v>
      </c>
      <c r="H86" s="31">
        <v>10.5</v>
      </c>
      <c r="I86" s="31">
        <v>6</v>
      </c>
      <c r="J86" s="31">
        <v>9</v>
      </c>
      <c r="K86" s="31"/>
      <c r="L86" s="31">
        <v>10.5</v>
      </c>
      <c r="M86" s="31">
        <v>12</v>
      </c>
      <c r="N86" s="31"/>
      <c r="O86" s="31">
        <v>6</v>
      </c>
      <c r="P86" s="31">
        <v>9</v>
      </c>
    </row>
    <row r="87" spans="1:16" x14ac:dyDescent="0.25">
      <c r="A87" s="31">
        <v>942</v>
      </c>
      <c r="B87" s="31">
        <v>3</v>
      </c>
      <c r="C87" s="31">
        <v>6</v>
      </c>
      <c r="D87" s="31">
        <v>10.5</v>
      </c>
      <c r="E87" s="31">
        <v>9</v>
      </c>
      <c r="F87" s="31">
        <v>12</v>
      </c>
      <c r="G87" s="31">
        <v>7.5</v>
      </c>
      <c r="H87" s="31">
        <v>10.5</v>
      </c>
      <c r="I87" s="31">
        <v>3</v>
      </c>
      <c r="J87" s="31">
        <v>7.5</v>
      </c>
      <c r="K87" s="31"/>
      <c r="L87" s="31">
        <v>9</v>
      </c>
      <c r="M87" s="31">
        <v>9</v>
      </c>
      <c r="N87" s="31"/>
      <c r="O87" s="31">
        <v>7.5</v>
      </c>
      <c r="P87" s="31">
        <v>9</v>
      </c>
    </row>
    <row r="88" spans="1:16" x14ac:dyDescent="0.25">
      <c r="A88" s="31">
        <v>950</v>
      </c>
      <c r="B88" s="31">
        <v>3</v>
      </c>
      <c r="C88" s="31">
        <v>7.5</v>
      </c>
      <c r="D88" s="31">
        <v>9</v>
      </c>
      <c r="E88" s="31">
        <v>7.5</v>
      </c>
      <c r="F88" s="31">
        <v>9</v>
      </c>
      <c r="G88" s="31">
        <v>7.5</v>
      </c>
      <c r="H88" s="31">
        <v>10.5</v>
      </c>
      <c r="I88" s="31"/>
      <c r="J88" s="31"/>
      <c r="K88" s="31"/>
      <c r="L88" s="31">
        <v>10.5</v>
      </c>
      <c r="M88" s="31"/>
      <c r="N88" s="31"/>
      <c r="O88" s="31">
        <v>7.5</v>
      </c>
      <c r="P88" s="31">
        <v>9</v>
      </c>
    </row>
    <row r="89" spans="1:16" x14ac:dyDescent="0.25">
      <c r="A89" s="31">
        <v>972</v>
      </c>
      <c r="B89" s="31">
        <v>0</v>
      </c>
      <c r="C89" s="31">
        <v>6</v>
      </c>
      <c r="D89" s="31">
        <v>6</v>
      </c>
      <c r="E89" s="31">
        <v>7.5</v>
      </c>
      <c r="F89" s="31"/>
      <c r="G89" s="31">
        <v>3</v>
      </c>
      <c r="H89" s="31"/>
      <c r="I89" s="31"/>
      <c r="J89" s="31">
        <v>7.5</v>
      </c>
      <c r="K89" s="31"/>
      <c r="L89" s="31">
        <v>9</v>
      </c>
      <c r="M89" s="31">
        <v>12</v>
      </c>
      <c r="N89" s="31"/>
      <c r="O89" s="31">
        <v>7.5</v>
      </c>
      <c r="P89" s="31">
        <v>10.5</v>
      </c>
    </row>
    <row r="90" spans="1:16" x14ac:dyDescent="0.25">
      <c r="A90" s="15">
        <v>982</v>
      </c>
      <c r="B90" s="15">
        <v>6</v>
      </c>
      <c r="C90" s="15">
        <v>6</v>
      </c>
      <c r="D90" s="15">
        <v>9</v>
      </c>
      <c r="E90" s="15">
        <v>7.5</v>
      </c>
      <c r="F90" s="15">
        <v>10.5</v>
      </c>
      <c r="G90" s="15">
        <v>6</v>
      </c>
      <c r="H90" s="15">
        <v>7.5</v>
      </c>
      <c r="I90" s="15"/>
      <c r="J90" s="15"/>
      <c r="K90" s="15"/>
      <c r="L90" s="15"/>
      <c r="M90" s="15"/>
      <c r="N90" s="15"/>
      <c r="O90" s="15"/>
      <c r="P90" s="15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112"/>
  <sheetViews>
    <sheetView topLeftCell="A100" zoomScale="70" zoomScaleNormal="70" workbookViewId="0">
      <selection activeCell="V110" sqref="V110:V112"/>
    </sheetView>
  </sheetViews>
  <sheetFormatPr defaultRowHeight="15" x14ac:dyDescent="0.25"/>
  <cols>
    <col min="19" max="19" width="13.5703125" customWidth="1"/>
    <col min="20" max="20" width="14.28515625" customWidth="1"/>
    <col min="21" max="21" width="12.5703125" bestFit="1" customWidth="1"/>
  </cols>
  <sheetData>
    <row r="2" spans="2:22" x14ac:dyDescent="0.25">
      <c r="B2" s="31"/>
      <c r="C2" s="31" t="s">
        <v>622</v>
      </c>
      <c r="D2" s="31" t="s">
        <v>626</v>
      </c>
      <c r="E2" s="31" t="s">
        <v>632</v>
      </c>
      <c r="F2" s="31" t="s">
        <v>629</v>
      </c>
      <c r="G2" s="31" t="s">
        <v>631</v>
      </c>
      <c r="H2" s="31" t="s">
        <v>628</v>
      </c>
      <c r="I2" s="31" t="s">
        <v>627</v>
      </c>
      <c r="J2" s="31" t="s">
        <v>633</v>
      </c>
      <c r="K2" s="31" t="s">
        <v>642</v>
      </c>
      <c r="L2" s="31" t="s">
        <v>644</v>
      </c>
      <c r="M2" s="31" t="s">
        <v>643</v>
      </c>
      <c r="N2" s="31" t="s">
        <v>641</v>
      </c>
      <c r="O2" s="31" t="s">
        <v>628</v>
      </c>
      <c r="P2" s="31" t="s">
        <v>640</v>
      </c>
      <c r="Q2" s="31" t="s">
        <v>636</v>
      </c>
      <c r="R2" s="37" t="s">
        <v>613</v>
      </c>
      <c r="S2" t="s">
        <v>612</v>
      </c>
      <c r="T2" t="s">
        <v>733</v>
      </c>
      <c r="U2" s="56" t="s">
        <v>732</v>
      </c>
      <c r="V2" s="56" t="s">
        <v>734</v>
      </c>
    </row>
    <row r="3" spans="2:22" x14ac:dyDescent="0.25">
      <c r="B3" s="31">
        <v>19</v>
      </c>
      <c r="C3" s="31">
        <v>6</v>
      </c>
      <c r="D3" s="31">
        <v>6</v>
      </c>
      <c r="E3" s="31">
        <v>9</v>
      </c>
      <c r="F3" s="31">
        <v>12</v>
      </c>
      <c r="G3" s="31">
        <v>12</v>
      </c>
      <c r="H3" s="31">
        <v>9</v>
      </c>
      <c r="I3" s="31">
        <v>7.5</v>
      </c>
      <c r="J3" s="15">
        <v>6</v>
      </c>
      <c r="K3" s="15">
        <v>7.5</v>
      </c>
      <c r="L3" s="15">
        <v>10.5</v>
      </c>
      <c r="M3" s="15">
        <v>10.5</v>
      </c>
      <c r="N3" s="15">
        <v>9</v>
      </c>
      <c r="O3" s="15"/>
      <c r="P3" s="15">
        <v>6</v>
      </c>
      <c r="Q3" s="15">
        <v>9</v>
      </c>
      <c r="R3">
        <v>42</v>
      </c>
      <c r="S3" s="55">
        <f>(SUM(C3:Q3))/R3</f>
        <v>2.8571428571428572</v>
      </c>
      <c r="T3" t="str">
        <f>IF($S3&gt;=3.38,"LowRisk",IF(AND($S3&gt;=2.76,$S3&lt;=3.37),"MediumRisk",IF(AND($S3&gt;2.14,$S3&lt;=3.37),"HighRisk","VeryHighRisk")))</f>
        <v>MediumRisk</v>
      </c>
      <c r="U3" s="48" t="str">
        <f>IF($S3&gt;=3,"LowRisk",IF(AND($S3&gt;=2.5,$S3&lt;3),"MediumRisk",IF(AND($S3&gt;=0,$S3&lt;2.5),"HighRisk")))</f>
        <v>MediumRisk</v>
      </c>
      <c r="V3" s="48" t="str">
        <f>IF($S3&gt;=3.19,"LowRisk",IF(AND($S3&gt;=2.8,$S3&lt;3.19),"MediumRisk",IF(AND($S3&gt;=0,$S3&lt;2.8),"HighRisk")))</f>
        <v>MediumRisk</v>
      </c>
    </row>
    <row r="4" spans="2:22" x14ac:dyDescent="0.25">
      <c r="B4" s="31">
        <v>33</v>
      </c>
      <c r="C4" s="31">
        <v>6</v>
      </c>
      <c r="D4" s="31">
        <v>9</v>
      </c>
      <c r="E4" s="31">
        <v>7.5</v>
      </c>
      <c r="F4" s="31">
        <v>9</v>
      </c>
      <c r="G4" s="31">
        <v>10.5</v>
      </c>
      <c r="H4" s="31">
        <v>10.5</v>
      </c>
      <c r="I4" s="31">
        <v>9</v>
      </c>
      <c r="J4" s="15">
        <v>9</v>
      </c>
      <c r="K4" s="15">
        <v>9</v>
      </c>
      <c r="L4" s="15"/>
      <c r="M4" s="15">
        <v>9</v>
      </c>
      <c r="N4" s="15">
        <v>10.5</v>
      </c>
      <c r="O4" s="15"/>
      <c r="P4" s="15">
        <v>7.5</v>
      </c>
      <c r="Q4" s="15">
        <v>10.5</v>
      </c>
      <c r="R4">
        <v>39</v>
      </c>
      <c r="S4" s="55">
        <f t="shared" ref="S4:S67" si="0">(SUM(C4:Q4))/R4</f>
        <v>3</v>
      </c>
      <c r="T4" t="str">
        <f t="shared" ref="T4:T67" si="1">IF($S4&gt;=3.38,"LowRisk",IF(AND($S4&gt;=2.76,$S4&lt;=3.37),"MediumRisk",IF(AND($S4&gt;2.14,$S4&lt;=3.37),"HighRisk","VeryHighRisk")))</f>
        <v>MediumRisk</v>
      </c>
      <c r="U4" s="48" t="str">
        <f t="shared" ref="U4:U67" si="2">IF($S4&gt;=3,"LowRisk",IF(AND($S4&gt;=2.5,$S4&lt;3),"MediumRisk",IF(AND($S4&gt;=0,$S4&lt;2.5),"HighRisk")))</f>
        <v>LowRisk</v>
      </c>
      <c r="V4" s="48" t="str">
        <f t="shared" ref="V4:V67" si="3">IF($S4&gt;=3.19,"LowRisk",IF(AND($S4&gt;=2.8,$S4&lt;3.19),"MediumRisk",IF(AND($S4&gt;=0,$S4&lt;2.8),"HighRisk")))</f>
        <v>MediumRisk</v>
      </c>
    </row>
    <row r="5" spans="2:22" x14ac:dyDescent="0.25">
      <c r="B5" s="31">
        <v>36</v>
      </c>
      <c r="C5" s="31">
        <v>6</v>
      </c>
      <c r="D5" s="31">
        <v>9</v>
      </c>
      <c r="E5" s="31">
        <v>7.5</v>
      </c>
      <c r="F5" s="31">
        <v>9</v>
      </c>
      <c r="G5" s="31">
        <v>9</v>
      </c>
      <c r="H5" s="31"/>
      <c r="I5" s="31">
        <v>7.5</v>
      </c>
      <c r="J5" s="15">
        <v>6</v>
      </c>
      <c r="K5" s="15">
        <v>7.5</v>
      </c>
      <c r="L5" s="15"/>
      <c r="M5" s="15">
        <v>7.5</v>
      </c>
      <c r="N5" s="15">
        <v>9</v>
      </c>
      <c r="O5" s="15">
        <v>6</v>
      </c>
      <c r="P5" s="15">
        <v>6</v>
      </c>
      <c r="Q5" s="15">
        <v>9</v>
      </c>
      <c r="R5">
        <v>39</v>
      </c>
      <c r="S5" s="55">
        <f t="shared" si="0"/>
        <v>2.5384615384615383</v>
      </c>
      <c r="T5" t="str">
        <f t="shared" si="1"/>
        <v>HighRisk</v>
      </c>
      <c r="U5" s="48" t="str">
        <f t="shared" si="2"/>
        <v>MediumRisk</v>
      </c>
      <c r="V5" s="48" t="str">
        <f t="shared" si="3"/>
        <v>HighRisk</v>
      </c>
    </row>
    <row r="6" spans="2:22" x14ac:dyDescent="0.25">
      <c r="B6" s="31">
        <v>39</v>
      </c>
      <c r="C6" s="31">
        <v>6</v>
      </c>
      <c r="D6" s="31">
        <v>9</v>
      </c>
      <c r="E6" s="31">
        <v>9</v>
      </c>
      <c r="F6" s="31">
        <v>7.5</v>
      </c>
      <c r="G6" s="31">
        <v>12</v>
      </c>
      <c r="H6" s="31">
        <v>6</v>
      </c>
      <c r="I6" s="31">
        <v>10.5</v>
      </c>
      <c r="J6" s="15">
        <v>7.5</v>
      </c>
      <c r="K6" s="15">
        <v>10.5</v>
      </c>
      <c r="L6" s="15"/>
      <c r="M6" s="15">
        <v>9</v>
      </c>
      <c r="N6" s="15">
        <v>9</v>
      </c>
      <c r="O6" s="15"/>
      <c r="P6" s="15">
        <v>7.5</v>
      </c>
      <c r="Q6" s="15">
        <v>10.5</v>
      </c>
      <c r="R6">
        <v>39</v>
      </c>
      <c r="S6" s="55">
        <f t="shared" si="0"/>
        <v>2.9230769230769229</v>
      </c>
      <c r="T6" t="str">
        <f t="shared" si="1"/>
        <v>MediumRisk</v>
      </c>
      <c r="U6" s="48" t="str">
        <f t="shared" si="2"/>
        <v>MediumRisk</v>
      </c>
      <c r="V6" s="48" t="str">
        <f t="shared" si="3"/>
        <v>MediumRisk</v>
      </c>
    </row>
    <row r="7" spans="2:22" x14ac:dyDescent="0.25">
      <c r="B7" s="31">
        <v>62</v>
      </c>
      <c r="C7" s="31">
        <v>0</v>
      </c>
      <c r="D7" s="31">
        <v>9</v>
      </c>
      <c r="E7" s="31">
        <v>9</v>
      </c>
      <c r="F7" s="31">
        <v>6</v>
      </c>
      <c r="G7" s="31">
        <v>7.5</v>
      </c>
      <c r="H7" s="31">
        <v>6</v>
      </c>
      <c r="I7" s="31">
        <v>7.5</v>
      </c>
      <c r="J7" s="15"/>
      <c r="K7" s="15"/>
      <c r="L7" s="15"/>
      <c r="M7" s="15">
        <v>10.5</v>
      </c>
      <c r="N7" s="15">
        <v>9</v>
      </c>
      <c r="O7" s="15"/>
      <c r="P7" s="15">
        <v>6</v>
      </c>
      <c r="Q7" s="15">
        <v>9</v>
      </c>
      <c r="R7">
        <v>33</v>
      </c>
      <c r="S7" s="55">
        <f t="shared" si="0"/>
        <v>2.4090909090909092</v>
      </c>
      <c r="T7" t="str">
        <f t="shared" si="1"/>
        <v>HighRisk</v>
      </c>
      <c r="U7" s="48" t="str">
        <f t="shared" si="2"/>
        <v>HighRisk</v>
      </c>
      <c r="V7" s="48" t="str">
        <f t="shared" si="3"/>
        <v>HighRisk</v>
      </c>
    </row>
    <row r="8" spans="2:22" x14ac:dyDescent="0.25">
      <c r="B8" s="31">
        <v>64</v>
      </c>
      <c r="C8" s="31">
        <v>3</v>
      </c>
      <c r="D8" s="31">
        <v>6</v>
      </c>
      <c r="E8" s="31">
        <v>10.5</v>
      </c>
      <c r="F8" s="31">
        <v>9</v>
      </c>
      <c r="G8" s="31">
        <v>12</v>
      </c>
      <c r="H8" s="31">
        <v>7.5</v>
      </c>
      <c r="I8" s="31">
        <v>9</v>
      </c>
      <c r="J8" s="15">
        <v>3</v>
      </c>
      <c r="K8" s="15">
        <v>7.5</v>
      </c>
      <c r="L8" s="15"/>
      <c r="M8" s="15">
        <v>10.5</v>
      </c>
      <c r="N8" s="15">
        <v>9</v>
      </c>
      <c r="O8" s="15"/>
      <c r="P8" s="15">
        <v>7.5</v>
      </c>
      <c r="Q8" s="15">
        <v>9</v>
      </c>
      <c r="R8">
        <v>39</v>
      </c>
      <c r="S8" s="55">
        <f t="shared" si="0"/>
        <v>2.6538461538461537</v>
      </c>
      <c r="T8" t="str">
        <f t="shared" si="1"/>
        <v>HighRisk</v>
      </c>
      <c r="U8" s="48" t="str">
        <f t="shared" si="2"/>
        <v>MediumRisk</v>
      </c>
      <c r="V8" s="48" t="str">
        <f t="shared" si="3"/>
        <v>HighRisk</v>
      </c>
    </row>
    <row r="9" spans="2:22" x14ac:dyDescent="0.25">
      <c r="B9" s="31">
        <v>80</v>
      </c>
      <c r="C9" s="31">
        <v>9</v>
      </c>
      <c r="D9" s="31">
        <v>7.5</v>
      </c>
      <c r="E9" s="31">
        <v>9</v>
      </c>
      <c r="F9" s="31">
        <v>7.5</v>
      </c>
      <c r="G9" s="31">
        <v>9</v>
      </c>
      <c r="H9" s="31">
        <v>6</v>
      </c>
      <c r="I9" s="31">
        <v>9</v>
      </c>
      <c r="J9" s="15">
        <v>7.5</v>
      </c>
      <c r="K9" s="15">
        <v>10.5</v>
      </c>
      <c r="L9" s="15"/>
      <c r="M9" s="15">
        <v>10.5</v>
      </c>
      <c r="N9" s="15">
        <v>9</v>
      </c>
      <c r="O9" s="15"/>
      <c r="P9" s="15">
        <v>7.5</v>
      </c>
      <c r="Q9" s="15">
        <v>10.5</v>
      </c>
      <c r="R9">
        <v>39</v>
      </c>
      <c r="S9" s="55">
        <f t="shared" si="0"/>
        <v>2.8846153846153846</v>
      </c>
      <c r="T9" t="str">
        <f t="shared" si="1"/>
        <v>MediumRisk</v>
      </c>
      <c r="U9" s="48" t="str">
        <f t="shared" si="2"/>
        <v>MediumRisk</v>
      </c>
      <c r="V9" s="48" t="str">
        <f t="shared" si="3"/>
        <v>MediumRisk</v>
      </c>
    </row>
    <row r="10" spans="2:22" x14ac:dyDescent="0.25">
      <c r="B10" s="31">
        <v>90</v>
      </c>
      <c r="C10" s="31">
        <v>12</v>
      </c>
      <c r="D10" s="31">
        <v>12</v>
      </c>
      <c r="E10" s="31">
        <v>12</v>
      </c>
      <c r="F10" s="31">
        <v>12</v>
      </c>
      <c r="G10" s="31">
        <v>12</v>
      </c>
      <c r="H10" s="31">
        <v>10.5</v>
      </c>
      <c r="I10" s="31">
        <v>10.5</v>
      </c>
      <c r="J10" s="15">
        <v>9</v>
      </c>
      <c r="K10" s="15">
        <v>12</v>
      </c>
      <c r="L10" s="15">
        <v>12</v>
      </c>
      <c r="M10" s="15">
        <v>10.5</v>
      </c>
      <c r="N10" s="15">
        <v>9</v>
      </c>
      <c r="O10" s="15"/>
      <c r="P10" s="15">
        <v>12</v>
      </c>
      <c r="Q10" s="15">
        <v>12</v>
      </c>
      <c r="R10">
        <v>42</v>
      </c>
      <c r="S10" s="55">
        <f t="shared" si="0"/>
        <v>3.75</v>
      </c>
      <c r="T10" t="str">
        <f t="shared" si="1"/>
        <v>LowRisk</v>
      </c>
      <c r="U10" s="48" t="str">
        <f t="shared" si="2"/>
        <v>LowRisk</v>
      </c>
      <c r="V10" s="48" t="str">
        <f t="shared" si="3"/>
        <v>LowRisk</v>
      </c>
    </row>
    <row r="11" spans="2:22" x14ac:dyDescent="0.25">
      <c r="B11" s="31">
        <v>92</v>
      </c>
      <c r="C11" s="31">
        <v>6</v>
      </c>
      <c r="D11" s="31">
        <v>6</v>
      </c>
      <c r="E11" s="31">
        <v>6</v>
      </c>
      <c r="F11" s="31">
        <v>6</v>
      </c>
      <c r="G11" s="31">
        <v>7.5</v>
      </c>
      <c r="H11" s="31">
        <v>6</v>
      </c>
      <c r="I11" s="31">
        <v>7.5</v>
      </c>
      <c r="J11" s="15">
        <v>3</v>
      </c>
      <c r="K11" s="15">
        <v>7.5</v>
      </c>
      <c r="L11" s="15">
        <v>7.5</v>
      </c>
      <c r="M11" s="15">
        <v>7.5</v>
      </c>
      <c r="N11" s="15">
        <v>6</v>
      </c>
      <c r="O11" s="15"/>
      <c r="P11" s="15">
        <v>6</v>
      </c>
      <c r="Q11" s="15">
        <v>9</v>
      </c>
      <c r="R11">
        <v>42</v>
      </c>
      <c r="S11" s="55">
        <f t="shared" si="0"/>
        <v>2.1785714285714284</v>
      </c>
      <c r="T11" t="str">
        <f t="shared" si="1"/>
        <v>HighRisk</v>
      </c>
      <c r="U11" s="48" t="str">
        <f t="shared" si="2"/>
        <v>HighRisk</v>
      </c>
      <c r="V11" s="48" t="str">
        <f t="shared" si="3"/>
        <v>HighRisk</v>
      </c>
    </row>
    <row r="12" spans="2:22" x14ac:dyDescent="0.25">
      <c r="B12" s="31">
        <v>129</v>
      </c>
      <c r="C12" s="31">
        <v>6</v>
      </c>
      <c r="D12" s="31">
        <v>9</v>
      </c>
      <c r="E12" s="31">
        <v>9</v>
      </c>
      <c r="F12" s="31">
        <v>9</v>
      </c>
      <c r="G12" s="31">
        <v>12</v>
      </c>
      <c r="H12" s="31">
        <v>7.5</v>
      </c>
      <c r="I12" s="31">
        <v>7.5</v>
      </c>
      <c r="J12" s="15">
        <v>7.5</v>
      </c>
      <c r="K12" s="15">
        <v>7.5</v>
      </c>
      <c r="L12" s="15"/>
      <c r="M12" s="15">
        <v>9</v>
      </c>
      <c r="N12" s="15">
        <v>10.5</v>
      </c>
      <c r="O12" s="15"/>
      <c r="P12" s="15">
        <v>9</v>
      </c>
      <c r="Q12" s="15">
        <v>10.5</v>
      </c>
      <c r="R12">
        <v>39</v>
      </c>
      <c r="S12" s="55">
        <f t="shared" si="0"/>
        <v>2.9230769230769229</v>
      </c>
      <c r="T12" t="str">
        <f t="shared" si="1"/>
        <v>MediumRisk</v>
      </c>
      <c r="U12" s="48" t="str">
        <f t="shared" si="2"/>
        <v>MediumRisk</v>
      </c>
      <c r="V12" s="48" t="str">
        <f t="shared" si="3"/>
        <v>MediumRisk</v>
      </c>
    </row>
    <row r="13" spans="2:22" x14ac:dyDescent="0.25">
      <c r="B13" s="31">
        <v>138</v>
      </c>
      <c r="C13" s="31">
        <v>0</v>
      </c>
      <c r="D13" s="31">
        <v>0</v>
      </c>
      <c r="E13" s="31">
        <v>7.5</v>
      </c>
      <c r="F13" s="31">
        <v>3</v>
      </c>
      <c r="G13" s="31">
        <v>6</v>
      </c>
      <c r="H13" s="31">
        <v>3</v>
      </c>
      <c r="I13" s="31">
        <v>3</v>
      </c>
      <c r="J13" s="15"/>
      <c r="K13" s="15"/>
      <c r="L13" s="15"/>
      <c r="M13" s="15">
        <v>0</v>
      </c>
      <c r="N13" s="15">
        <v>0</v>
      </c>
      <c r="O13" s="15">
        <v>0</v>
      </c>
      <c r="P13" s="15"/>
      <c r="Q13" s="15">
        <v>0</v>
      </c>
      <c r="R13">
        <v>33</v>
      </c>
      <c r="S13" s="55">
        <f t="shared" si="0"/>
        <v>0.68181818181818177</v>
      </c>
      <c r="T13" t="str">
        <f t="shared" si="1"/>
        <v>VeryHighRisk</v>
      </c>
      <c r="U13" s="48" t="str">
        <f t="shared" si="2"/>
        <v>HighRisk</v>
      </c>
      <c r="V13" s="48" t="str">
        <f t="shared" si="3"/>
        <v>HighRisk</v>
      </c>
    </row>
    <row r="14" spans="2:22" x14ac:dyDescent="0.25">
      <c r="B14" s="31">
        <v>145</v>
      </c>
      <c r="C14" s="31">
        <v>10.5</v>
      </c>
      <c r="D14" s="31">
        <v>9</v>
      </c>
      <c r="E14" s="31">
        <v>10.5</v>
      </c>
      <c r="F14" s="31">
        <v>9</v>
      </c>
      <c r="G14" s="31">
        <v>9</v>
      </c>
      <c r="H14" s="31">
        <v>7.5</v>
      </c>
      <c r="I14" s="31">
        <v>7.5</v>
      </c>
      <c r="J14" s="15">
        <v>9</v>
      </c>
      <c r="K14" s="15">
        <v>12</v>
      </c>
      <c r="L14" s="15"/>
      <c r="M14" s="15">
        <v>10.5</v>
      </c>
      <c r="N14" s="15">
        <v>12</v>
      </c>
      <c r="O14" s="15"/>
      <c r="P14" s="15">
        <v>7.5</v>
      </c>
      <c r="Q14" s="15">
        <v>9</v>
      </c>
      <c r="R14">
        <v>39</v>
      </c>
      <c r="S14" s="55">
        <f t="shared" si="0"/>
        <v>3.1538461538461537</v>
      </c>
      <c r="T14" t="str">
        <f t="shared" si="1"/>
        <v>MediumRisk</v>
      </c>
      <c r="U14" s="48" t="str">
        <f t="shared" si="2"/>
        <v>LowRisk</v>
      </c>
      <c r="V14" s="48" t="str">
        <f t="shared" si="3"/>
        <v>MediumRisk</v>
      </c>
    </row>
    <row r="15" spans="2:22" x14ac:dyDescent="0.25">
      <c r="B15" s="31">
        <v>149</v>
      </c>
      <c r="C15" s="31">
        <v>3</v>
      </c>
      <c r="D15" s="31">
        <v>9</v>
      </c>
      <c r="E15" s="31">
        <v>9</v>
      </c>
      <c r="F15" s="31">
        <v>10.5</v>
      </c>
      <c r="G15" s="31">
        <v>12</v>
      </c>
      <c r="H15" s="31"/>
      <c r="I15" s="31">
        <v>7.5</v>
      </c>
      <c r="J15" s="15">
        <v>3</v>
      </c>
      <c r="K15" s="15">
        <v>7.5</v>
      </c>
      <c r="L15" s="15"/>
      <c r="M15" s="15">
        <v>7.5</v>
      </c>
      <c r="N15" s="15">
        <v>10.5</v>
      </c>
      <c r="O15" s="15">
        <v>10.5</v>
      </c>
      <c r="P15" s="15">
        <v>6</v>
      </c>
      <c r="Q15" s="15">
        <v>9</v>
      </c>
      <c r="R15">
        <v>39</v>
      </c>
      <c r="S15" s="55">
        <f t="shared" si="0"/>
        <v>2.6923076923076925</v>
      </c>
      <c r="T15" t="str">
        <f t="shared" si="1"/>
        <v>HighRisk</v>
      </c>
      <c r="U15" s="48" t="str">
        <f t="shared" si="2"/>
        <v>MediumRisk</v>
      </c>
      <c r="V15" s="48" t="str">
        <f t="shared" si="3"/>
        <v>HighRisk</v>
      </c>
    </row>
    <row r="16" spans="2:22" x14ac:dyDescent="0.25">
      <c r="B16" s="31">
        <v>152</v>
      </c>
      <c r="C16" s="31">
        <v>9</v>
      </c>
      <c r="D16" s="31">
        <v>9</v>
      </c>
      <c r="E16" s="31">
        <v>9</v>
      </c>
      <c r="F16" s="31">
        <v>10.5</v>
      </c>
      <c r="G16" s="31">
        <v>9</v>
      </c>
      <c r="H16" s="31">
        <v>7.5</v>
      </c>
      <c r="I16" s="31">
        <v>12</v>
      </c>
      <c r="J16" s="15">
        <v>7.5</v>
      </c>
      <c r="K16" s="15">
        <v>12</v>
      </c>
      <c r="L16" s="15"/>
      <c r="M16" s="15">
        <v>9</v>
      </c>
      <c r="N16" s="15">
        <v>7.5</v>
      </c>
      <c r="O16" s="15"/>
      <c r="P16" s="15">
        <v>6</v>
      </c>
      <c r="Q16" s="15">
        <v>10.5</v>
      </c>
      <c r="R16">
        <v>39</v>
      </c>
      <c r="S16" s="55">
        <f t="shared" si="0"/>
        <v>3.0384615384615383</v>
      </c>
      <c r="T16" t="str">
        <f t="shared" si="1"/>
        <v>MediumRisk</v>
      </c>
      <c r="U16" s="48" t="str">
        <f t="shared" si="2"/>
        <v>LowRisk</v>
      </c>
      <c r="V16" s="48" t="str">
        <f t="shared" si="3"/>
        <v>MediumRisk</v>
      </c>
    </row>
    <row r="17" spans="2:22" x14ac:dyDescent="0.25">
      <c r="B17" s="31">
        <v>158</v>
      </c>
      <c r="C17" s="31">
        <v>7.5</v>
      </c>
      <c r="D17" s="31">
        <v>9</v>
      </c>
      <c r="E17" s="31">
        <v>12</v>
      </c>
      <c r="F17" s="31">
        <v>9</v>
      </c>
      <c r="G17" s="31">
        <v>12</v>
      </c>
      <c r="H17" s="31">
        <v>9</v>
      </c>
      <c r="I17" s="31">
        <v>10.5</v>
      </c>
      <c r="J17" s="15">
        <v>10.5</v>
      </c>
      <c r="K17" s="15">
        <v>10.5</v>
      </c>
      <c r="L17" s="15"/>
      <c r="M17" s="15">
        <v>10.5</v>
      </c>
      <c r="N17" s="15">
        <v>10.5</v>
      </c>
      <c r="O17" s="15"/>
      <c r="P17" s="15">
        <v>9</v>
      </c>
      <c r="Q17" s="15">
        <v>12</v>
      </c>
      <c r="R17">
        <v>39</v>
      </c>
      <c r="S17" s="55">
        <f t="shared" si="0"/>
        <v>3.3846153846153846</v>
      </c>
      <c r="T17" t="str">
        <f t="shared" si="1"/>
        <v>LowRisk</v>
      </c>
      <c r="U17" s="48" t="str">
        <f t="shared" si="2"/>
        <v>LowRisk</v>
      </c>
      <c r="V17" s="48" t="str">
        <f t="shared" si="3"/>
        <v>LowRisk</v>
      </c>
    </row>
    <row r="18" spans="2:22" x14ac:dyDescent="0.25">
      <c r="B18" s="31">
        <v>163</v>
      </c>
      <c r="C18" s="31">
        <v>10.5</v>
      </c>
      <c r="D18" s="31">
        <v>7.5</v>
      </c>
      <c r="E18" s="31">
        <v>9</v>
      </c>
      <c r="F18" s="31">
        <v>9</v>
      </c>
      <c r="G18" s="31">
        <v>7.5</v>
      </c>
      <c r="H18" s="31">
        <v>7.5</v>
      </c>
      <c r="I18" s="31">
        <v>9</v>
      </c>
      <c r="J18" s="15">
        <v>9</v>
      </c>
      <c r="K18" s="15">
        <v>10.5</v>
      </c>
      <c r="L18" s="15"/>
      <c r="M18" s="15">
        <v>12</v>
      </c>
      <c r="N18" s="15">
        <v>9</v>
      </c>
      <c r="O18" s="15"/>
      <c r="P18" s="15">
        <v>7.5</v>
      </c>
      <c r="Q18" s="15">
        <v>10.5</v>
      </c>
      <c r="R18">
        <v>39</v>
      </c>
      <c r="S18" s="55">
        <f t="shared" si="0"/>
        <v>3.0384615384615383</v>
      </c>
      <c r="T18" t="str">
        <f t="shared" si="1"/>
        <v>MediumRisk</v>
      </c>
      <c r="U18" s="48" t="str">
        <f t="shared" si="2"/>
        <v>LowRisk</v>
      </c>
      <c r="V18" s="48" t="str">
        <f t="shared" si="3"/>
        <v>MediumRisk</v>
      </c>
    </row>
    <row r="19" spans="2:22" x14ac:dyDescent="0.25">
      <c r="B19" s="31">
        <v>166</v>
      </c>
      <c r="C19" s="31">
        <v>7.5</v>
      </c>
      <c r="D19" s="31">
        <v>9</v>
      </c>
      <c r="E19" s="31">
        <v>10.5</v>
      </c>
      <c r="F19" s="31">
        <v>12</v>
      </c>
      <c r="G19" s="31">
        <v>9</v>
      </c>
      <c r="H19" s="31">
        <v>7.5</v>
      </c>
      <c r="I19" s="31">
        <v>9</v>
      </c>
      <c r="J19" s="15">
        <v>7.5</v>
      </c>
      <c r="K19" s="15">
        <v>7.5</v>
      </c>
      <c r="L19" s="15"/>
      <c r="M19" s="15">
        <v>9</v>
      </c>
      <c r="N19" s="15">
        <v>12</v>
      </c>
      <c r="O19" s="15"/>
      <c r="P19" s="15">
        <v>9</v>
      </c>
      <c r="Q19" s="15">
        <v>9</v>
      </c>
      <c r="R19">
        <v>39</v>
      </c>
      <c r="S19" s="55">
        <f t="shared" si="0"/>
        <v>3.0384615384615383</v>
      </c>
      <c r="T19" t="str">
        <f t="shared" si="1"/>
        <v>MediumRisk</v>
      </c>
      <c r="U19" s="48" t="str">
        <f t="shared" si="2"/>
        <v>LowRisk</v>
      </c>
      <c r="V19" s="48" t="str">
        <f t="shared" si="3"/>
        <v>MediumRisk</v>
      </c>
    </row>
    <row r="20" spans="2:22" x14ac:dyDescent="0.25">
      <c r="B20" s="31">
        <v>169</v>
      </c>
      <c r="C20" s="31">
        <v>12</v>
      </c>
      <c r="D20" s="31">
        <v>12</v>
      </c>
      <c r="E20" s="31">
        <v>12</v>
      </c>
      <c r="F20" s="31">
        <v>10.5</v>
      </c>
      <c r="G20" s="31">
        <v>12</v>
      </c>
      <c r="H20" s="31">
        <v>12</v>
      </c>
      <c r="I20" s="31">
        <v>12</v>
      </c>
      <c r="J20" s="15">
        <v>12</v>
      </c>
      <c r="K20" s="15">
        <v>12</v>
      </c>
      <c r="L20" s="15"/>
      <c r="M20" s="15">
        <v>10.5</v>
      </c>
      <c r="N20" s="15">
        <v>12</v>
      </c>
      <c r="O20" s="15"/>
      <c r="P20" s="15">
        <v>9</v>
      </c>
      <c r="Q20" s="15">
        <v>12</v>
      </c>
      <c r="R20">
        <v>39</v>
      </c>
      <c r="S20" s="55">
        <f t="shared" si="0"/>
        <v>3.8461538461538463</v>
      </c>
      <c r="T20" t="str">
        <f t="shared" si="1"/>
        <v>LowRisk</v>
      </c>
      <c r="U20" s="48" t="str">
        <f t="shared" si="2"/>
        <v>LowRisk</v>
      </c>
      <c r="V20" s="48" t="str">
        <f t="shared" si="3"/>
        <v>LowRisk</v>
      </c>
    </row>
    <row r="21" spans="2:22" x14ac:dyDescent="0.25">
      <c r="B21" s="31">
        <v>176</v>
      </c>
      <c r="C21" s="31">
        <v>9</v>
      </c>
      <c r="D21" s="31">
        <v>10.5</v>
      </c>
      <c r="E21" s="31">
        <v>7.5</v>
      </c>
      <c r="F21" s="31">
        <v>9</v>
      </c>
      <c r="G21" s="31">
        <v>10.5</v>
      </c>
      <c r="H21" s="31">
        <v>6</v>
      </c>
      <c r="I21" s="31">
        <v>10.5</v>
      </c>
      <c r="J21" s="15">
        <v>10.5</v>
      </c>
      <c r="K21" s="15">
        <v>12</v>
      </c>
      <c r="L21" s="15"/>
      <c r="M21" s="15">
        <v>9</v>
      </c>
      <c r="N21" s="15">
        <v>9</v>
      </c>
      <c r="O21" s="15"/>
      <c r="P21" s="15">
        <v>9</v>
      </c>
      <c r="Q21" s="15">
        <v>10.5</v>
      </c>
      <c r="R21">
        <v>39</v>
      </c>
      <c r="S21" s="55">
        <f t="shared" si="0"/>
        <v>3.1538461538461537</v>
      </c>
      <c r="T21" t="str">
        <f t="shared" si="1"/>
        <v>MediumRisk</v>
      </c>
      <c r="U21" s="48" t="str">
        <f t="shared" si="2"/>
        <v>LowRisk</v>
      </c>
      <c r="V21" s="48" t="str">
        <f t="shared" si="3"/>
        <v>MediumRisk</v>
      </c>
    </row>
    <row r="22" spans="2:22" x14ac:dyDescent="0.25">
      <c r="B22" s="31">
        <v>192</v>
      </c>
      <c r="C22" s="31">
        <v>6</v>
      </c>
      <c r="D22" s="31">
        <v>7.5</v>
      </c>
      <c r="E22" s="31">
        <v>12</v>
      </c>
      <c r="F22" s="31">
        <v>10.5</v>
      </c>
      <c r="G22" s="31">
        <v>12</v>
      </c>
      <c r="H22" s="31">
        <v>6</v>
      </c>
      <c r="I22" s="31">
        <v>9</v>
      </c>
      <c r="J22" s="15">
        <v>6</v>
      </c>
      <c r="K22" s="15">
        <v>7.5</v>
      </c>
      <c r="L22" s="15"/>
      <c r="M22" s="15">
        <v>9</v>
      </c>
      <c r="N22" s="15">
        <v>9</v>
      </c>
      <c r="O22" s="15"/>
      <c r="P22" s="15">
        <v>7.5</v>
      </c>
      <c r="Q22" s="15">
        <v>10.5</v>
      </c>
      <c r="R22">
        <v>39</v>
      </c>
      <c r="S22" s="55">
        <f t="shared" si="0"/>
        <v>2.8846153846153846</v>
      </c>
      <c r="T22" t="str">
        <f t="shared" si="1"/>
        <v>MediumRisk</v>
      </c>
      <c r="U22" s="48" t="str">
        <f t="shared" si="2"/>
        <v>MediumRisk</v>
      </c>
      <c r="V22" s="48" t="str">
        <f t="shared" si="3"/>
        <v>MediumRisk</v>
      </c>
    </row>
    <row r="23" spans="2:22" x14ac:dyDescent="0.25">
      <c r="B23" s="31">
        <v>213</v>
      </c>
      <c r="C23" s="31">
        <v>7.5</v>
      </c>
      <c r="D23" s="31">
        <v>9</v>
      </c>
      <c r="E23" s="31">
        <v>12</v>
      </c>
      <c r="F23" s="31">
        <v>10.5</v>
      </c>
      <c r="G23" s="31">
        <v>12</v>
      </c>
      <c r="H23" s="31">
        <v>12</v>
      </c>
      <c r="I23" s="31">
        <v>12</v>
      </c>
      <c r="J23" s="15">
        <v>10.5</v>
      </c>
      <c r="K23" s="15">
        <v>12</v>
      </c>
      <c r="L23" s="15"/>
      <c r="M23" s="15">
        <v>9</v>
      </c>
      <c r="N23" s="15">
        <v>10.5</v>
      </c>
      <c r="O23" s="15"/>
      <c r="P23" s="15">
        <v>10.5</v>
      </c>
      <c r="Q23" s="15">
        <v>12</v>
      </c>
      <c r="R23">
        <v>39</v>
      </c>
      <c r="S23" s="55">
        <f t="shared" si="0"/>
        <v>3.5769230769230771</v>
      </c>
      <c r="T23" t="str">
        <f t="shared" si="1"/>
        <v>LowRisk</v>
      </c>
      <c r="U23" s="48" t="str">
        <f t="shared" si="2"/>
        <v>LowRisk</v>
      </c>
      <c r="V23" s="48" t="str">
        <f t="shared" si="3"/>
        <v>LowRisk</v>
      </c>
    </row>
    <row r="24" spans="2:22" x14ac:dyDescent="0.25">
      <c r="B24" s="31">
        <v>235</v>
      </c>
      <c r="C24" s="31">
        <v>6</v>
      </c>
      <c r="D24" s="31">
        <v>7.5</v>
      </c>
      <c r="E24" s="31">
        <v>9</v>
      </c>
      <c r="F24" s="31">
        <v>9</v>
      </c>
      <c r="G24" s="31">
        <v>9</v>
      </c>
      <c r="H24" s="31">
        <v>7.5</v>
      </c>
      <c r="I24" s="31">
        <v>9</v>
      </c>
      <c r="J24" s="15">
        <v>7.5</v>
      </c>
      <c r="K24" s="15">
        <v>9</v>
      </c>
      <c r="L24" s="15">
        <v>12</v>
      </c>
      <c r="M24" s="15">
        <v>10.5</v>
      </c>
      <c r="N24" s="15">
        <v>9</v>
      </c>
      <c r="O24" s="15"/>
      <c r="P24" s="15">
        <v>9</v>
      </c>
      <c r="Q24" s="15">
        <v>9</v>
      </c>
      <c r="R24">
        <v>42</v>
      </c>
      <c r="S24" s="55">
        <f t="shared" si="0"/>
        <v>2.9285714285714284</v>
      </c>
      <c r="T24" t="str">
        <f t="shared" si="1"/>
        <v>MediumRisk</v>
      </c>
      <c r="U24" s="48" t="str">
        <f t="shared" si="2"/>
        <v>MediumRisk</v>
      </c>
      <c r="V24" s="48" t="str">
        <f t="shared" si="3"/>
        <v>MediumRisk</v>
      </c>
    </row>
    <row r="25" spans="2:22" x14ac:dyDescent="0.25">
      <c r="B25" s="31">
        <v>250</v>
      </c>
      <c r="C25" s="31">
        <v>7.5</v>
      </c>
      <c r="D25" s="31">
        <v>12</v>
      </c>
      <c r="E25" s="31">
        <v>12</v>
      </c>
      <c r="F25" s="31">
        <v>9</v>
      </c>
      <c r="G25" s="31">
        <v>12</v>
      </c>
      <c r="H25" s="31">
        <v>9</v>
      </c>
      <c r="I25" s="31">
        <v>10.5</v>
      </c>
      <c r="J25" s="15">
        <v>6</v>
      </c>
      <c r="K25" s="15">
        <v>12</v>
      </c>
      <c r="L25" s="15">
        <v>12</v>
      </c>
      <c r="M25" s="15">
        <v>9</v>
      </c>
      <c r="N25" s="15">
        <v>12</v>
      </c>
      <c r="O25" s="15"/>
      <c r="P25" s="15">
        <v>7.5</v>
      </c>
      <c r="Q25" s="15">
        <v>10.5</v>
      </c>
      <c r="R25">
        <v>42</v>
      </c>
      <c r="S25" s="55">
        <f t="shared" si="0"/>
        <v>3.3571428571428572</v>
      </c>
      <c r="T25" t="str">
        <f t="shared" si="1"/>
        <v>MediumRisk</v>
      </c>
      <c r="U25" s="48" t="str">
        <f t="shared" si="2"/>
        <v>LowRisk</v>
      </c>
      <c r="V25" s="48" t="str">
        <f t="shared" si="3"/>
        <v>LowRisk</v>
      </c>
    </row>
    <row r="26" spans="2:22" x14ac:dyDescent="0.25">
      <c r="B26" s="31">
        <v>257</v>
      </c>
      <c r="C26" s="31">
        <v>9</v>
      </c>
      <c r="D26" s="31">
        <v>12</v>
      </c>
      <c r="E26" s="31">
        <v>10.5</v>
      </c>
      <c r="F26" s="31">
        <v>9</v>
      </c>
      <c r="G26" s="31">
        <v>12</v>
      </c>
      <c r="H26" s="31">
        <v>10.5</v>
      </c>
      <c r="I26" s="31">
        <v>10.5</v>
      </c>
      <c r="J26" s="15">
        <v>6</v>
      </c>
      <c r="K26" s="15">
        <v>10.5</v>
      </c>
      <c r="L26" s="15"/>
      <c r="M26" s="15">
        <v>7.5</v>
      </c>
      <c r="N26" s="15">
        <v>7.5</v>
      </c>
      <c r="O26" s="15"/>
      <c r="P26" s="15">
        <v>7.5</v>
      </c>
      <c r="Q26" s="15">
        <v>9</v>
      </c>
      <c r="R26">
        <v>39</v>
      </c>
      <c r="S26" s="55">
        <f t="shared" si="0"/>
        <v>3.1153846153846154</v>
      </c>
      <c r="T26" t="str">
        <f t="shared" si="1"/>
        <v>MediumRisk</v>
      </c>
      <c r="U26" s="48" t="str">
        <f t="shared" si="2"/>
        <v>LowRisk</v>
      </c>
      <c r="V26" s="48" t="str">
        <f t="shared" si="3"/>
        <v>MediumRisk</v>
      </c>
    </row>
    <row r="27" spans="2:22" x14ac:dyDescent="0.25">
      <c r="B27" s="31">
        <v>258</v>
      </c>
      <c r="C27" s="31">
        <v>6</v>
      </c>
      <c r="D27" s="31">
        <v>7.5</v>
      </c>
      <c r="E27" s="31">
        <v>10.5</v>
      </c>
      <c r="F27" s="31">
        <v>9</v>
      </c>
      <c r="G27" s="31">
        <v>10.5</v>
      </c>
      <c r="H27" s="31">
        <v>7.5</v>
      </c>
      <c r="I27" s="31">
        <v>10.5</v>
      </c>
      <c r="J27" s="15">
        <v>9</v>
      </c>
      <c r="K27" s="15">
        <v>9</v>
      </c>
      <c r="L27" s="15"/>
      <c r="M27" s="15">
        <v>10.5</v>
      </c>
      <c r="N27" s="15">
        <v>7.5</v>
      </c>
      <c r="O27" s="15"/>
      <c r="P27" s="15">
        <v>9</v>
      </c>
      <c r="Q27" s="15">
        <v>12</v>
      </c>
      <c r="R27">
        <v>39</v>
      </c>
      <c r="S27" s="55">
        <f t="shared" si="0"/>
        <v>3.0384615384615383</v>
      </c>
      <c r="T27" t="str">
        <f t="shared" si="1"/>
        <v>MediumRisk</v>
      </c>
      <c r="U27" s="48" t="str">
        <f t="shared" si="2"/>
        <v>LowRisk</v>
      </c>
      <c r="V27" s="48" t="str">
        <f t="shared" si="3"/>
        <v>MediumRisk</v>
      </c>
    </row>
    <row r="28" spans="2:22" x14ac:dyDescent="0.25">
      <c r="B28" s="31">
        <v>259</v>
      </c>
      <c r="C28" s="31">
        <v>9</v>
      </c>
      <c r="D28" s="31">
        <v>10.5</v>
      </c>
      <c r="E28" s="31">
        <v>10.5</v>
      </c>
      <c r="F28" s="31">
        <v>9</v>
      </c>
      <c r="G28" s="31">
        <v>12</v>
      </c>
      <c r="H28" s="31">
        <v>9</v>
      </c>
      <c r="I28" s="31">
        <v>9</v>
      </c>
      <c r="J28" s="15">
        <v>9</v>
      </c>
      <c r="K28" s="15">
        <v>12</v>
      </c>
      <c r="L28" s="15"/>
      <c r="M28" s="15">
        <v>10.5</v>
      </c>
      <c r="N28" s="15">
        <v>10.5</v>
      </c>
      <c r="O28" s="15"/>
      <c r="P28" s="15">
        <v>9</v>
      </c>
      <c r="Q28" s="15">
        <v>10.5</v>
      </c>
      <c r="R28">
        <v>39</v>
      </c>
      <c r="S28" s="55">
        <f t="shared" si="0"/>
        <v>3.3461538461538463</v>
      </c>
      <c r="T28" t="str">
        <f t="shared" si="1"/>
        <v>MediumRisk</v>
      </c>
      <c r="U28" s="48" t="str">
        <f t="shared" si="2"/>
        <v>LowRisk</v>
      </c>
      <c r="V28" s="48" t="str">
        <f t="shared" si="3"/>
        <v>LowRisk</v>
      </c>
    </row>
    <row r="29" spans="2:22" x14ac:dyDescent="0.25">
      <c r="B29" s="31">
        <v>268</v>
      </c>
      <c r="C29" s="31">
        <v>3</v>
      </c>
      <c r="D29" s="31">
        <v>3</v>
      </c>
      <c r="E29" s="31">
        <v>7.5</v>
      </c>
      <c r="F29" s="31">
        <v>9</v>
      </c>
      <c r="G29" s="31">
        <v>7.5</v>
      </c>
      <c r="H29" s="31">
        <v>6</v>
      </c>
      <c r="I29" s="31">
        <v>6</v>
      </c>
      <c r="J29" s="15">
        <v>3</v>
      </c>
      <c r="K29" s="15">
        <v>7.5</v>
      </c>
      <c r="L29" s="15"/>
      <c r="M29" s="15">
        <v>9</v>
      </c>
      <c r="N29" s="15">
        <v>9</v>
      </c>
      <c r="O29" s="15"/>
      <c r="P29" s="15">
        <v>7.5</v>
      </c>
      <c r="Q29" s="15">
        <v>9</v>
      </c>
      <c r="R29">
        <v>39</v>
      </c>
      <c r="S29" s="55">
        <f t="shared" si="0"/>
        <v>2.2307692307692308</v>
      </c>
      <c r="T29" t="str">
        <f t="shared" si="1"/>
        <v>HighRisk</v>
      </c>
      <c r="U29" s="48" t="str">
        <f t="shared" si="2"/>
        <v>HighRisk</v>
      </c>
      <c r="V29" s="48" t="str">
        <f t="shared" si="3"/>
        <v>HighRisk</v>
      </c>
    </row>
    <row r="30" spans="2:22" x14ac:dyDescent="0.25">
      <c r="B30" s="31">
        <v>272</v>
      </c>
      <c r="C30" s="31">
        <v>7.5</v>
      </c>
      <c r="D30" s="31">
        <v>7.5</v>
      </c>
      <c r="E30" s="31">
        <v>9</v>
      </c>
      <c r="F30" s="31">
        <v>12</v>
      </c>
      <c r="G30" s="31">
        <v>10.5</v>
      </c>
      <c r="H30" s="31">
        <v>6</v>
      </c>
      <c r="I30" s="31">
        <v>7.5</v>
      </c>
      <c r="J30" s="15">
        <v>7.5</v>
      </c>
      <c r="K30" s="15">
        <v>12</v>
      </c>
      <c r="L30" s="15"/>
      <c r="M30" s="15">
        <v>10.5</v>
      </c>
      <c r="N30" s="15">
        <v>12</v>
      </c>
      <c r="O30" s="15"/>
      <c r="P30" s="15">
        <v>9</v>
      </c>
      <c r="Q30" s="15">
        <v>10.5</v>
      </c>
      <c r="R30">
        <v>39</v>
      </c>
      <c r="S30" s="55">
        <f t="shared" si="0"/>
        <v>3.1153846153846154</v>
      </c>
      <c r="T30" t="str">
        <f t="shared" si="1"/>
        <v>MediumRisk</v>
      </c>
      <c r="U30" s="48" t="str">
        <f t="shared" si="2"/>
        <v>LowRisk</v>
      </c>
      <c r="V30" s="48" t="str">
        <f t="shared" si="3"/>
        <v>MediumRisk</v>
      </c>
    </row>
    <row r="31" spans="2:22" x14ac:dyDescent="0.25">
      <c r="B31" s="31">
        <v>287</v>
      </c>
      <c r="C31" s="31">
        <v>10.5</v>
      </c>
      <c r="D31" s="31">
        <v>9</v>
      </c>
      <c r="E31" s="31">
        <v>12</v>
      </c>
      <c r="F31" s="31">
        <v>12</v>
      </c>
      <c r="G31" s="31">
        <v>12</v>
      </c>
      <c r="H31" s="31">
        <v>12</v>
      </c>
      <c r="I31" s="31">
        <v>12</v>
      </c>
      <c r="J31" s="15">
        <v>12</v>
      </c>
      <c r="K31" s="15">
        <v>12</v>
      </c>
      <c r="L31" s="15">
        <v>12</v>
      </c>
      <c r="M31" s="15">
        <v>12</v>
      </c>
      <c r="N31" s="15">
        <v>12</v>
      </c>
      <c r="O31" s="15"/>
      <c r="P31" s="15">
        <v>10.5</v>
      </c>
      <c r="Q31" s="15">
        <v>10.5</v>
      </c>
      <c r="R31">
        <v>42</v>
      </c>
      <c r="S31" s="55">
        <f t="shared" si="0"/>
        <v>3.8214285714285716</v>
      </c>
      <c r="T31" t="str">
        <f t="shared" si="1"/>
        <v>LowRisk</v>
      </c>
      <c r="U31" s="48" t="str">
        <f t="shared" si="2"/>
        <v>LowRisk</v>
      </c>
      <c r="V31" s="48" t="str">
        <f t="shared" si="3"/>
        <v>LowRisk</v>
      </c>
    </row>
    <row r="32" spans="2:22" x14ac:dyDescent="0.25">
      <c r="B32" s="31">
        <v>320</v>
      </c>
      <c r="C32" s="31">
        <v>7.5</v>
      </c>
      <c r="D32" s="31">
        <v>6</v>
      </c>
      <c r="E32" s="31">
        <v>7.5</v>
      </c>
      <c r="F32" s="31">
        <v>6</v>
      </c>
      <c r="G32" s="31">
        <v>7.5</v>
      </c>
      <c r="H32" s="31">
        <v>6</v>
      </c>
      <c r="I32" s="31">
        <v>7.5</v>
      </c>
      <c r="J32" s="15">
        <v>6</v>
      </c>
      <c r="K32" s="15">
        <v>7.5</v>
      </c>
      <c r="L32" s="15"/>
      <c r="M32" s="15">
        <v>7.5</v>
      </c>
      <c r="N32" s="15">
        <v>7.5</v>
      </c>
      <c r="O32" s="15"/>
      <c r="P32" s="15">
        <v>6</v>
      </c>
      <c r="Q32" s="15">
        <v>9</v>
      </c>
      <c r="R32">
        <v>39</v>
      </c>
      <c r="S32" s="55">
        <f t="shared" si="0"/>
        <v>2.3461538461538463</v>
      </c>
      <c r="T32" t="str">
        <f t="shared" si="1"/>
        <v>HighRisk</v>
      </c>
      <c r="U32" s="48" t="str">
        <f t="shared" si="2"/>
        <v>HighRisk</v>
      </c>
      <c r="V32" s="48" t="str">
        <f t="shared" si="3"/>
        <v>HighRisk</v>
      </c>
    </row>
    <row r="33" spans="2:22" x14ac:dyDescent="0.25">
      <c r="B33" s="31">
        <v>329</v>
      </c>
      <c r="C33" s="31">
        <v>3</v>
      </c>
      <c r="D33" s="31">
        <v>6</v>
      </c>
      <c r="E33" s="31">
        <v>7.5</v>
      </c>
      <c r="F33" s="31">
        <v>6</v>
      </c>
      <c r="G33" s="31">
        <v>7.5</v>
      </c>
      <c r="H33" s="31">
        <v>6</v>
      </c>
      <c r="I33" s="31">
        <v>7.5</v>
      </c>
      <c r="J33" s="15">
        <v>0</v>
      </c>
      <c r="K33" s="15">
        <v>7.5</v>
      </c>
      <c r="L33" s="15"/>
      <c r="M33" s="15">
        <v>9</v>
      </c>
      <c r="N33" s="15">
        <v>6</v>
      </c>
      <c r="O33" s="15"/>
      <c r="P33" s="15">
        <v>6</v>
      </c>
      <c r="Q33" s="15">
        <v>7.5</v>
      </c>
      <c r="R33">
        <v>39</v>
      </c>
      <c r="S33" s="55">
        <f t="shared" si="0"/>
        <v>2.0384615384615383</v>
      </c>
      <c r="T33" t="str">
        <f t="shared" si="1"/>
        <v>VeryHighRisk</v>
      </c>
      <c r="U33" s="48" t="str">
        <f t="shared" si="2"/>
        <v>HighRisk</v>
      </c>
      <c r="V33" s="48" t="str">
        <f t="shared" si="3"/>
        <v>HighRisk</v>
      </c>
    </row>
    <row r="34" spans="2:22" x14ac:dyDescent="0.25">
      <c r="B34" s="31">
        <v>334</v>
      </c>
      <c r="C34" s="31">
        <v>7.5</v>
      </c>
      <c r="D34" s="31">
        <v>9</v>
      </c>
      <c r="E34" s="31">
        <v>10.5</v>
      </c>
      <c r="F34" s="31">
        <v>12</v>
      </c>
      <c r="G34" s="31">
        <v>12</v>
      </c>
      <c r="H34" s="31">
        <v>12</v>
      </c>
      <c r="I34" s="31">
        <v>12</v>
      </c>
      <c r="J34" s="15">
        <v>10.5</v>
      </c>
      <c r="K34" s="15">
        <v>12</v>
      </c>
      <c r="L34" s="15"/>
      <c r="M34" s="15">
        <v>10.5</v>
      </c>
      <c r="N34" s="15">
        <v>9</v>
      </c>
      <c r="O34" s="15"/>
      <c r="P34" s="15">
        <v>7.5</v>
      </c>
      <c r="Q34" s="15">
        <v>12</v>
      </c>
      <c r="R34">
        <v>39</v>
      </c>
      <c r="S34" s="55">
        <f t="shared" si="0"/>
        <v>3.5</v>
      </c>
      <c r="T34" t="str">
        <f t="shared" si="1"/>
        <v>LowRisk</v>
      </c>
      <c r="U34" s="48" t="str">
        <f t="shared" si="2"/>
        <v>LowRisk</v>
      </c>
      <c r="V34" s="48" t="str">
        <f t="shared" si="3"/>
        <v>LowRisk</v>
      </c>
    </row>
    <row r="35" spans="2:22" x14ac:dyDescent="0.25">
      <c r="B35" s="31">
        <v>369</v>
      </c>
      <c r="C35" s="31">
        <v>7.5</v>
      </c>
      <c r="D35" s="31">
        <v>7.5</v>
      </c>
      <c r="E35" s="31">
        <v>10.5</v>
      </c>
      <c r="F35" s="31">
        <v>10.5</v>
      </c>
      <c r="G35" s="31">
        <v>10.5</v>
      </c>
      <c r="H35" s="31">
        <v>9</v>
      </c>
      <c r="I35" s="31">
        <v>12</v>
      </c>
      <c r="J35" s="15">
        <v>9</v>
      </c>
      <c r="K35" s="15">
        <v>10.5</v>
      </c>
      <c r="L35" s="15">
        <v>10.5</v>
      </c>
      <c r="M35" s="15">
        <v>10.5</v>
      </c>
      <c r="N35" s="15">
        <v>12</v>
      </c>
      <c r="O35" s="15"/>
      <c r="P35" s="15">
        <v>10.5</v>
      </c>
      <c r="Q35" s="15">
        <v>12</v>
      </c>
      <c r="R35">
        <v>42</v>
      </c>
      <c r="S35" s="55">
        <f t="shared" si="0"/>
        <v>3.3928571428571428</v>
      </c>
      <c r="T35" t="str">
        <f t="shared" si="1"/>
        <v>LowRisk</v>
      </c>
      <c r="U35" s="48" t="str">
        <f t="shared" si="2"/>
        <v>LowRisk</v>
      </c>
      <c r="V35" s="48" t="str">
        <f t="shared" si="3"/>
        <v>LowRisk</v>
      </c>
    </row>
    <row r="36" spans="2:22" x14ac:dyDescent="0.25">
      <c r="B36" s="31">
        <v>396</v>
      </c>
      <c r="C36" s="31">
        <v>7.5</v>
      </c>
      <c r="D36" s="31">
        <v>9</v>
      </c>
      <c r="E36" s="31">
        <v>7.5</v>
      </c>
      <c r="F36" s="31">
        <v>7.5</v>
      </c>
      <c r="G36" s="31">
        <v>10.5</v>
      </c>
      <c r="H36" s="31">
        <v>6</v>
      </c>
      <c r="I36" s="31">
        <v>10.5</v>
      </c>
      <c r="J36" s="15">
        <v>6</v>
      </c>
      <c r="K36" s="15">
        <v>10.5</v>
      </c>
      <c r="L36" s="15"/>
      <c r="M36" s="15">
        <v>9</v>
      </c>
      <c r="N36" s="15">
        <v>9</v>
      </c>
      <c r="O36" s="15"/>
      <c r="P36" s="15">
        <v>9</v>
      </c>
      <c r="Q36" s="15">
        <v>10.5</v>
      </c>
      <c r="R36">
        <v>39</v>
      </c>
      <c r="S36" s="55">
        <f t="shared" si="0"/>
        <v>2.8846153846153846</v>
      </c>
      <c r="T36" t="str">
        <f t="shared" si="1"/>
        <v>MediumRisk</v>
      </c>
      <c r="U36" s="48" t="str">
        <f t="shared" si="2"/>
        <v>MediumRisk</v>
      </c>
      <c r="V36" s="48" t="str">
        <f t="shared" si="3"/>
        <v>MediumRisk</v>
      </c>
    </row>
    <row r="37" spans="2:22" x14ac:dyDescent="0.25">
      <c r="B37" s="31">
        <v>400</v>
      </c>
      <c r="C37" s="31">
        <v>6</v>
      </c>
      <c r="D37" s="31">
        <v>7.5</v>
      </c>
      <c r="E37" s="31">
        <v>10.5</v>
      </c>
      <c r="F37" s="31">
        <v>9</v>
      </c>
      <c r="G37" s="31">
        <v>12</v>
      </c>
      <c r="H37" s="31">
        <v>9</v>
      </c>
      <c r="I37" s="31">
        <v>10.5</v>
      </c>
      <c r="J37" s="15">
        <v>7.5</v>
      </c>
      <c r="K37" s="15">
        <v>7.5</v>
      </c>
      <c r="L37" s="15"/>
      <c r="M37" s="15">
        <v>7.5</v>
      </c>
      <c r="N37" s="15">
        <v>10.5</v>
      </c>
      <c r="O37" s="15"/>
      <c r="P37" s="15">
        <v>7.5</v>
      </c>
      <c r="Q37" s="15">
        <v>10.5</v>
      </c>
      <c r="R37">
        <v>39</v>
      </c>
      <c r="S37" s="55">
        <f t="shared" si="0"/>
        <v>2.9615384615384617</v>
      </c>
      <c r="T37" t="str">
        <f t="shared" si="1"/>
        <v>MediumRisk</v>
      </c>
      <c r="U37" s="48" t="str">
        <f t="shared" si="2"/>
        <v>MediumRisk</v>
      </c>
      <c r="V37" s="48" t="str">
        <f t="shared" si="3"/>
        <v>MediumRisk</v>
      </c>
    </row>
    <row r="38" spans="2:22" x14ac:dyDescent="0.25">
      <c r="B38" s="31">
        <v>405</v>
      </c>
      <c r="C38" s="31">
        <v>3</v>
      </c>
      <c r="D38" s="31">
        <v>6</v>
      </c>
      <c r="E38" s="31">
        <v>9</v>
      </c>
      <c r="F38" s="31">
        <v>9</v>
      </c>
      <c r="G38" s="31">
        <v>12</v>
      </c>
      <c r="H38" s="31">
        <v>9</v>
      </c>
      <c r="I38" s="31">
        <v>9</v>
      </c>
      <c r="J38" s="15">
        <v>6</v>
      </c>
      <c r="K38" s="15">
        <v>9</v>
      </c>
      <c r="L38" s="15"/>
      <c r="M38" s="15">
        <v>7.5</v>
      </c>
      <c r="N38" s="15">
        <v>10.5</v>
      </c>
      <c r="O38" s="15"/>
      <c r="P38" s="15">
        <v>7.5</v>
      </c>
      <c r="Q38" s="15">
        <v>12</v>
      </c>
      <c r="R38">
        <v>39</v>
      </c>
      <c r="S38" s="55">
        <f t="shared" si="0"/>
        <v>2.8076923076923075</v>
      </c>
      <c r="T38" t="str">
        <f t="shared" si="1"/>
        <v>MediumRisk</v>
      </c>
      <c r="U38" s="48" t="str">
        <f t="shared" si="2"/>
        <v>MediumRisk</v>
      </c>
      <c r="V38" s="48" t="str">
        <f t="shared" si="3"/>
        <v>MediumRisk</v>
      </c>
    </row>
    <row r="39" spans="2:22" x14ac:dyDescent="0.25">
      <c r="B39" s="31">
        <v>410</v>
      </c>
      <c r="C39" s="31">
        <v>7.5</v>
      </c>
      <c r="D39" s="31">
        <v>6</v>
      </c>
      <c r="E39" s="31">
        <v>6</v>
      </c>
      <c r="F39" s="31">
        <v>6</v>
      </c>
      <c r="G39" s="31">
        <v>6</v>
      </c>
      <c r="H39" s="31"/>
      <c r="I39" s="31">
        <v>9</v>
      </c>
      <c r="J39" s="15">
        <v>3</v>
      </c>
      <c r="K39" s="15">
        <v>3</v>
      </c>
      <c r="L39" s="15"/>
      <c r="M39" s="15">
        <v>7.5</v>
      </c>
      <c r="N39" s="15">
        <v>3</v>
      </c>
      <c r="O39" s="15">
        <v>6</v>
      </c>
      <c r="P39" s="15">
        <v>7.5</v>
      </c>
      <c r="Q39" s="15">
        <v>7.5</v>
      </c>
      <c r="R39">
        <v>39</v>
      </c>
      <c r="S39" s="55">
        <f t="shared" si="0"/>
        <v>2</v>
      </c>
      <c r="T39" t="str">
        <f t="shared" si="1"/>
        <v>VeryHighRisk</v>
      </c>
      <c r="U39" s="48" t="str">
        <f t="shared" si="2"/>
        <v>HighRisk</v>
      </c>
      <c r="V39" s="48" t="str">
        <f t="shared" si="3"/>
        <v>HighRisk</v>
      </c>
    </row>
    <row r="40" spans="2:22" x14ac:dyDescent="0.25">
      <c r="B40" s="31">
        <v>414</v>
      </c>
      <c r="C40" s="31">
        <v>0</v>
      </c>
      <c r="D40" s="31">
        <v>6</v>
      </c>
      <c r="E40" s="31">
        <v>6</v>
      </c>
      <c r="F40" s="31">
        <v>9</v>
      </c>
      <c r="G40" s="31">
        <v>7.5</v>
      </c>
      <c r="H40" s="31">
        <v>6</v>
      </c>
      <c r="I40" s="31">
        <v>9</v>
      </c>
      <c r="J40" s="15"/>
      <c r="K40" s="15"/>
      <c r="L40" s="15"/>
      <c r="M40" s="15">
        <v>9</v>
      </c>
      <c r="N40" s="15">
        <v>12</v>
      </c>
      <c r="O40" s="15"/>
      <c r="P40" s="15">
        <v>7.5</v>
      </c>
      <c r="Q40" s="15">
        <v>9</v>
      </c>
      <c r="R40">
        <v>33</v>
      </c>
      <c r="S40" s="55">
        <f t="shared" si="0"/>
        <v>2.4545454545454546</v>
      </c>
      <c r="T40" t="str">
        <f t="shared" si="1"/>
        <v>HighRisk</v>
      </c>
      <c r="U40" s="48" t="str">
        <f t="shared" si="2"/>
        <v>HighRisk</v>
      </c>
      <c r="V40" s="48" t="str">
        <f t="shared" si="3"/>
        <v>HighRisk</v>
      </c>
    </row>
    <row r="41" spans="2:22" x14ac:dyDescent="0.25">
      <c r="B41" s="31">
        <v>421</v>
      </c>
      <c r="C41" s="31">
        <v>7.5</v>
      </c>
      <c r="D41" s="31">
        <v>6</v>
      </c>
      <c r="E41" s="31">
        <v>9</v>
      </c>
      <c r="F41" s="31">
        <v>9</v>
      </c>
      <c r="G41" s="31">
        <v>12</v>
      </c>
      <c r="H41" s="31">
        <v>6</v>
      </c>
      <c r="I41" s="31">
        <v>7.5</v>
      </c>
      <c r="J41" s="15">
        <v>9</v>
      </c>
      <c r="K41" s="15">
        <v>10.5</v>
      </c>
      <c r="L41" s="15">
        <v>10.5</v>
      </c>
      <c r="M41" s="15">
        <v>10.5</v>
      </c>
      <c r="N41" s="15">
        <v>12</v>
      </c>
      <c r="O41" s="15"/>
      <c r="P41" s="15">
        <v>6</v>
      </c>
      <c r="Q41" s="15">
        <v>10.5</v>
      </c>
      <c r="R41">
        <v>42</v>
      </c>
      <c r="S41" s="55">
        <f t="shared" si="0"/>
        <v>3</v>
      </c>
      <c r="T41" t="str">
        <f t="shared" si="1"/>
        <v>MediumRisk</v>
      </c>
      <c r="U41" s="48" t="str">
        <f t="shared" si="2"/>
        <v>LowRisk</v>
      </c>
      <c r="V41" s="48" t="str">
        <f t="shared" si="3"/>
        <v>MediumRisk</v>
      </c>
    </row>
    <row r="42" spans="2:22" x14ac:dyDescent="0.25">
      <c r="B42" s="31">
        <v>423</v>
      </c>
      <c r="C42" s="31">
        <v>10.5</v>
      </c>
      <c r="D42" s="31">
        <v>10.5</v>
      </c>
      <c r="E42" s="31">
        <v>10.5</v>
      </c>
      <c r="F42" s="31">
        <v>12</v>
      </c>
      <c r="G42" s="31">
        <v>12</v>
      </c>
      <c r="H42" s="31">
        <v>7.5</v>
      </c>
      <c r="I42" s="31">
        <v>10.5</v>
      </c>
      <c r="J42" s="15">
        <v>12</v>
      </c>
      <c r="K42" s="15">
        <v>12</v>
      </c>
      <c r="L42" s="15">
        <v>10.5</v>
      </c>
      <c r="M42" s="15">
        <v>9</v>
      </c>
      <c r="N42" s="15">
        <v>10.5</v>
      </c>
      <c r="O42" s="15"/>
      <c r="P42" s="15">
        <v>10.5</v>
      </c>
      <c r="Q42" s="15">
        <v>10.5</v>
      </c>
      <c r="R42">
        <v>42</v>
      </c>
      <c r="S42" s="55">
        <f t="shared" si="0"/>
        <v>3.5357142857142856</v>
      </c>
      <c r="T42" t="str">
        <f t="shared" si="1"/>
        <v>LowRisk</v>
      </c>
      <c r="U42" s="48" t="str">
        <f t="shared" si="2"/>
        <v>LowRisk</v>
      </c>
      <c r="V42" s="48" t="str">
        <f t="shared" si="3"/>
        <v>LowRisk</v>
      </c>
    </row>
    <row r="43" spans="2:22" x14ac:dyDescent="0.25">
      <c r="B43" s="31">
        <v>432</v>
      </c>
      <c r="C43" s="31">
        <v>6</v>
      </c>
      <c r="D43" s="31">
        <v>7.5</v>
      </c>
      <c r="E43" s="31">
        <v>9</v>
      </c>
      <c r="F43" s="31">
        <v>6</v>
      </c>
      <c r="G43" s="31">
        <v>7.5</v>
      </c>
      <c r="H43" s="31">
        <v>6</v>
      </c>
      <c r="I43" s="31">
        <v>9</v>
      </c>
      <c r="J43" s="15">
        <v>7.5</v>
      </c>
      <c r="K43" s="15">
        <v>7.5</v>
      </c>
      <c r="L43" s="15"/>
      <c r="M43" s="15">
        <v>9</v>
      </c>
      <c r="N43" s="15">
        <v>7.5</v>
      </c>
      <c r="O43" s="15"/>
      <c r="P43" s="15">
        <v>7.5</v>
      </c>
      <c r="Q43" s="15">
        <v>10.5</v>
      </c>
      <c r="R43">
        <v>39</v>
      </c>
      <c r="S43" s="55">
        <f t="shared" si="0"/>
        <v>2.5769230769230771</v>
      </c>
      <c r="T43" t="str">
        <f t="shared" si="1"/>
        <v>HighRisk</v>
      </c>
      <c r="U43" s="48" t="str">
        <f t="shared" si="2"/>
        <v>MediumRisk</v>
      </c>
      <c r="V43" s="48" t="str">
        <f t="shared" si="3"/>
        <v>HighRisk</v>
      </c>
    </row>
    <row r="44" spans="2:22" x14ac:dyDescent="0.25">
      <c r="B44" s="31">
        <v>462</v>
      </c>
      <c r="C44" s="31">
        <v>3</v>
      </c>
      <c r="D44" s="31">
        <v>6</v>
      </c>
      <c r="E44" s="31">
        <v>3</v>
      </c>
      <c r="F44" s="31">
        <v>3</v>
      </c>
      <c r="G44" s="31">
        <v>7.5</v>
      </c>
      <c r="H44" s="31">
        <v>3</v>
      </c>
      <c r="I44" s="31">
        <v>7.5</v>
      </c>
      <c r="J44" s="15">
        <v>3</v>
      </c>
      <c r="K44" s="15">
        <v>7.5</v>
      </c>
      <c r="L44" s="15"/>
      <c r="M44" s="15">
        <v>7.5</v>
      </c>
      <c r="N44" s="15">
        <v>7.5</v>
      </c>
      <c r="O44" s="15"/>
      <c r="P44" s="15">
        <v>6</v>
      </c>
      <c r="Q44" s="15">
        <v>7.5</v>
      </c>
      <c r="R44">
        <v>39</v>
      </c>
      <c r="S44" s="55">
        <f t="shared" si="0"/>
        <v>1.8461538461538463</v>
      </c>
      <c r="T44" t="str">
        <f t="shared" si="1"/>
        <v>VeryHighRisk</v>
      </c>
      <c r="U44" s="48" t="str">
        <f t="shared" si="2"/>
        <v>HighRisk</v>
      </c>
      <c r="V44" s="48" t="str">
        <f t="shared" si="3"/>
        <v>HighRisk</v>
      </c>
    </row>
    <row r="45" spans="2:22" x14ac:dyDescent="0.25">
      <c r="B45" s="31">
        <v>491</v>
      </c>
      <c r="C45" s="31">
        <v>12</v>
      </c>
      <c r="D45" s="31">
        <v>9</v>
      </c>
      <c r="E45" s="31">
        <v>12</v>
      </c>
      <c r="F45" s="31">
        <v>12</v>
      </c>
      <c r="G45" s="31">
        <v>9</v>
      </c>
      <c r="H45" s="31"/>
      <c r="I45" s="31">
        <v>12</v>
      </c>
      <c r="J45" s="15">
        <v>12</v>
      </c>
      <c r="K45" s="15">
        <v>12</v>
      </c>
      <c r="L45" s="15"/>
      <c r="M45" s="15">
        <v>10.5</v>
      </c>
      <c r="N45" s="15">
        <v>9</v>
      </c>
      <c r="O45" s="15">
        <v>12</v>
      </c>
      <c r="P45" s="15">
        <v>12</v>
      </c>
      <c r="Q45" s="15">
        <v>12</v>
      </c>
      <c r="R45">
        <v>39</v>
      </c>
      <c r="S45" s="55">
        <f t="shared" si="0"/>
        <v>3.7307692307692308</v>
      </c>
      <c r="T45" t="str">
        <f t="shared" si="1"/>
        <v>LowRisk</v>
      </c>
      <c r="U45" s="48" t="str">
        <f t="shared" si="2"/>
        <v>LowRisk</v>
      </c>
      <c r="V45" s="48" t="str">
        <f t="shared" si="3"/>
        <v>LowRisk</v>
      </c>
    </row>
    <row r="46" spans="2:22" x14ac:dyDescent="0.25">
      <c r="B46" s="31">
        <v>501</v>
      </c>
      <c r="C46" s="31">
        <v>12</v>
      </c>
      <c r="D46" s="31">
        <v>9</v>
      </c>
      <c r="E46" s="31">
        <v>10.5</v>
      </c>
      <c r="F46" s="31">
        <v>7.5</v>
      </c>
      <c r="G46" s="31">
        <v>9</v>
      </c>
      <c r="H46" s="31">
        <v>9</v>
      </c>
      <c r="I46" s="31">
        <v>7.5</v>
      </c>
      <c r="J46" s="15">
        <v>12</v>
      </c>
      <c r="K46" s="15">
        <v>12</v>
      </c>
      <c r="L46" s="15">
        <v>9</v>
      </c>
      <c r="M46" s="15">
        <v>10.5</v>
      </c>
      <c r="N46" s="15">
        <v>9</v>
      </c>
      <c r="O46" s="15"/>
      <c r="P46" s="15">
        <v>9</v>
      </c>
      <c r="Q46" s="15">
        <v>10.5</v>
      </c>
      <c r="R46">
        <v>42</v>
      </c>
      <c r="S46" s="55">
        <f t="shared" si="0"/>
        <v>3.25</v>
      </c>
      <c r="T46" t="str">
        <f t="shared" si="1"/>
        <v>MediumRisk</v>
      </c>
      <c r="U46" s="48" t="str">
        <f t="shared" si="2"/>
        <v>LowRisk</v>
      </c>
      <c r="V46" s="48" t="str">
        <f t="shared" si="3"/>
        <v>LowRisk</v>
      </c>
    </row>
    <row r="47" spans="2:22" x14ac:dyDescent="0.25">
      <c r="B47" s="31">
        <v>511</v>
      </c>
      <c r="C47" s="31">
        <v>0</v>
      </c>
      <c r="D47" s="31">
        <v>6</v>
      </c>
      <c r="E47" s="31">
        <v>10.5</v>
      </c>
      <c r="F47" s="31">
        <v>7.5</v>
      </c>
      <c r="G47" s="31">
        <v>7.5</v>
      </c>
      <c r="H47" s="31">
        <v>6</v>
      </c>
      <c r="I47" s="31">
        <v>7.5</v>
      </c>
      <c r="J47" s="15"/>
      <c r="K47" s="15"/>
      <c r="L47" s="15"/>
      <c r="M47" s="15">
        <v>10.5</v>
      </c>
      <c r="N47" s="15">
        <v>9</v>
      </c>
      <c r="O47" s="15"/>
      <c r="P47" s="15">
        <v>7.5</v>
      </c>
      <c r="Q47" s="15">
        <v>7.5</v>
      </c>
      <c r="R47">
        <v>33</v>
      </c>
      <c r="S47" s="55">
        <f t="shared" si="0"/>
        <v>2.4090909090909092</v>
      </c>
      <c r="T47" t="str">
        <f t="shared" si="1"/>
        <v>HighRisk</v>
      </c>
      <c r="U47" s="48" t="str">
        <f t="shared" si="2"/>
        <v>HighRisk</v>
      </c>
      <c r="V47" s="48" t="str">
        <f t="shared" si="3"/>
        <v>HighRisk</v>
      </c>
    </row>
    <row r="48" spans="2:22" x14ac:dyDescent="0.25">
      <c r="B48" s="31">
        <v>524</v>
      </c>
      <c r="C48" s="31">
        <v>6</v>
      </c>
      <c r="D48" s="31">
        <v>7.5</v>
      </c>
      <c r="E48" s="31">
        <v>7.5</v>
      </c>
      <c r="F48" s="31">
        <v>7.5</v>
      </c>
      <c r="G48" s="31">
        <v>9</v>
      </c>
      <c r="H48" s="31">
        <v>6</v>
      </c>
      <c r="I48" s="31">
        <v>10.5</v>
      </c>
      <c r="J48" s="15">
        <v>7.5</v>
      </c>
      <c r="K48" s="15">
        <v>7.5</v>
      </c>
      <c r="L48" s="15">
        <v>9</v>
      </c>
      <c r="M48" s="15">
        <v>10.5</v>
      </c>
      <c r="N48" s="15">
        <v>7.5</v>
      </c>
      <c r="O48" s="15"/>
      <c r="P48" s="15">
        <v>7.5</v>
      </c>
      <c r="Q48" s="15">
        <v>12</v>
      </c>
      <c r="R48">
        <v>42</v>
      </c>
      <c r="S48" s="55">
        <f t="shared" si="0"/>
        <v>2.75</v>
      </c>
      <c r="T48" t="str">
        <f t="shared" si="1"/>
        <v>HighRisk</v>
      </c>
      <c r="U48" s="48" t="str">
        <f t="shared" si="2"/>
        <v>MediumRisk</v>
      </c>
      <c r="V48" s="48" t="str">
        <f t="shared" si="3"/>
        <v>HighRisk</v>
      </c>
    </row>
    <row r="49" spans="2:22" x14ac:dyDescent="0.25">
      <c r="B49" s="31">
        <v>536</v>
      </c>
      <c r="C49" s="31">
        <v>6</v>
      </c>
      <c r="D49" s="31">
        <v>9</v>
      </c>
      <c r="E49" s="31">
        <v>7.5</v>
      </c>
      <c r="F49" s="31">
        <v>12</v>
      </c>
      <c r="G49" s="31">
        <v>12</v>
      </c>
      <c r="H49" s="31">
        <v>7.5</v>
      </c>
      <c r="I49" s="31">
        <v>12</v>
      </c>
      <c r="J49" s="15">
        <v>6</v>
      </c>
      <c r="K49" s="15">
        <v>10.5</v>
      </c>
      <c r="L49" s="15"/>
      <c r="M49" s="15">
        <v>10.5</v>
      </c>
      <c r="N49" s="15">
        <v>10.5</v>
      </c>
      <c r="O49" s="15"/>
      <c r="P49" s="15">
        <v>7.5</v>
      </c>
      <c r="Q49" s="15">
        <v>10.5</v>
      </c>
      <c r="R49">
        <v>39</v>
      </c>
      <c r="S49" s="55">
        <f t="shared" si="0"/>
        <v>3.1153846153846154</v>
      </c>
      <c r="T49" t="str">
        <f t="shared" si="1"/>
        <v>MediumRisk</v>
      </c>
      <c r="U49" s="48" t="str">
        <f t="shared" si="2"/>
        <v>LowRisk</v>
      </c>
      <c r="V49" s="48" t="str">
        <f t="shared" si="3"/>
        <v>MediumRisk</v>
      </c>
    </row>
    <row r="50" spans="2:22" x14ac:dyDescent="0.25">
      <c r="B50" s="31">
        <v>554</v>
      </c>
      <c r="C50" s="31">
        <v>3</v>
      </c>
      <c r="D50" s="31">
        <v>6</v>
      </c>
      <c r="E50" s="31">
        <v>7.5</v>
      </c>
      <c r="F50" s="31">
        <v>6</v>
      </c>
      <c r="G50" s="31">
        <v>7.5</v>
      </c>
      <c r="H50" s="31"/>
      <c r="I50" s="31">
        <v>6</v>
      </c>
      <c r="J50" s="15">
        <v>3</v>
      </c>
      <c r="K50" s="15">
        <v>7.5</v>
      </c>
      <c r="L50" s="15"/>
      <c r="M50" s="15">
        <v>7.5</v>
      </c>
      <c r="N50" s="15">
        <v>7.5</v>
      </c>
      <c r="O50" s="15">
        <v>6</v>
      </c>
      <c r="P50" s="15">
        <v>0</v>
      </c>
      <c r="Q50" s="15">
        <v>9</v>
      </c>
      <c r="R50">
        <v>39</v>
      </c>
      <c r="S50" s="55">
        <f t="shared" si="0"/>
        <v>1.9615384615384615</v>
      </c>
      <c r="T50" t="str">
        <f t="shared" si="1"/>
        <v>VeryHighRisk</v>
      </c>
      <c r="U50" s="48" t="str">
        <f t="shared" si="2"/>
        <v>HighRisk</v>
      </c>
      <c r="V50" s="48" t="str">
        <f t="shared" si="3"/>
        <v>HighRisk</v>
      </c>
    </row>
    <row r="51" spans="2:22" x14ac:dyDescent="0.25">
      <c r="B51" s="31">
        <v>555</v>
      </c>
      <c r="C51" s="31">
        <v>0</v>
      </c>
      <c r="D51" s="31">
        <v>3</v>
      </c>
      <c r="E51" s="31">
        <v>3</v>
      </c>
      <c r="F51" s="31">
        <v>3</v>
      </c>
      <c r="G51" s="31">
        <v>6</v>
      </c>
      <c r="H51" s="31"/>
      <c r="I51" s="31">
        <v>6</v>
      </c>
      <c r="J51" s="15"/>
      <c r="K51" s="15"/>
      <c r="L51" s="15"/>
      <c r="M51" s="15">
        <v>7.5</v>
      </c>
      <c r="N51" s="15">
        <v>6</v>
      </c>
      <c r="O51" s="15">
        <v>6</v>
      </c>
      <c r="P51" s="15">
        <v>0</v>
      </c>
      <c r="Q51" s="15">
        <v>7.5</v>
      </c>
      <c r="R51">
        <v>33</v>
      </c>
      <c r="S51" s="55">
        <f t="shared" si="0"/>
        <v>1.4545454545454546</v>
      </c>
      <c r="T51" t="str">
        <f t="shared" si="1"/>
        <v>VeryHighRisk</v>
      </c>
      <c r="U51" s="48" t="str">
        <f t="shared" si="2"/>
        <v>HighRisk</v>
      </c>
      <c r="V51" s="48" t="str">
        <f t="shared" si="3"/>
        <v>HighRisk</v>
      </c>
    </row>
    <row r="52" spans="2:22" x14ac:dyDescent="0.25">
      <c r="B52" s="31">
        <v>580</v>
      </c>
      <c r="C52" s="31">
        <v>9</v>
      </c>
      <c r="D52" s="31">
        <v>7.5</v>
      </c>
      <c r="E52" s="31">
        <v>12</v>
      </c>
      <c r="F52" s="31">
        <v>12</v>
      </c>
      <c r="G52" s="31">
        <v>12</v>
      </c>
      <c r="H52" s="31">
        <v>9</v>
      </c>
      <c r="I52" s="31">
        <v>9</v>
      </c>
      <c r="J52" s="15">
        <v>9</v>
      </c>
      <c r="K52" s="15">
        <v>10.5</v>
      </c>
      <c r="L52" s="15"/>
      <c r="M52" s="15">
        <v>10.5</v>
      </c>
      <c r="N52" s="15">
        <v>9</v>
      </c>
      <c r="O52" s="15"/>
      <c r="P52" s="15">
        <v>9</v>
      </c>
      <c r="Q52" s="15">
        <v>12</v>
      </c>
      <c r="R52">
        <v>39</v>
      </c>
      <c r="S52" s="55">
        <f t="shared" si="0"/>
        <v>3.3461538461538463</v>
      </c>
      <c r="T52" t="str">
        <f t="shared" si="1"/>
        <v>MediumRisk</v>
      </c>
      <c r="U52" s="48" t="str">
        <f t="shared" si="2"/>
        <v>LowRisk</v>
      </c>
      <c r="V52" s="48" t="str">
        <f t="shared" si="3"/>
        <v>LowRisk</v>
      </c>
    </row>
    <row r="53" spans="2:22" x14ac:dyDescent="0.25">
      <c r="B53" s="31">
        <v>610</v>
      </c>
      <c r="C53" s="31">
        <v>3</v>
      </c>
      <c r="D53" s="31">
        <v>9</v>
      </c>
      <c r="E53" s="31">
        <v>12</v>
      </c>
      <c r="F53" s="31">
        <v>10.5</v>
      </c>
      <c r="G53" s="31">
        <v>7.5</v>
      </c>
      <c r="H53" s="31">
        <v>9</v>
      </c>
      <c r="I53" s="31">
        <v>7.5</v>
      </c>
      <c r="J53" s="15">
        <v>6</v>
      </c>
      <c r="K53" s="15">
        <v>9</v>
      </c>
      <c r="L53" s="15"/>
      <c r="M53" s="15">
        <v>9</v>
      </c>
      <c r="N53" s="15">
        <v>10.5</v>
      </c>
      <c r="O53" s="15"/>
      <c r="P53" s="15">
        <v>6</v>
      </c>
      <c r="Q53" s="15">
        <v>10.5</v>
      </c>
      <c r="R53">
        <v>39</v>
      </c>
      <c r="S53" s="55">
        <f t="shared" si="0"/>
        <v>2.8076923076923075</v>
      </c>
      <c r="T53" t="str">
        <f t="shared" si="1"/>
        <v>MediumRisk</v>
      </c>
      <c r="U53" s="48" t="str">
        <f t="shared" si="2"/>
        <v>MediumRisk</v>
      </c>
      <c r="V53" s="48" t="str">
        <f t="shared" si="3"/>
        <v>MediumRisk</v>
      </c>
    </row>
    <row r="54" spans="2:22" x14ac:dyDescent="0.25">
      <c r="B54" s="31">
        <v>612</v>
      </c>
      <c r="C54" s="31">
        <v>6</v>
      </c>
      <c r="D54" s="31">
        <v>6</v>
      </c>
      <c r="E54" s="31">
        <v>7.5</v>
      </c>
      <c r="F54" s="31">
        <v>9</v>
      </c>
      <c r="G54" s="31">
        <v>9</v>
      </c>
      <c r="H54" s="31">
        <v>3</v>
      </c>
      <c r="I54" s="31">
        <v>7.5</v>
      </c>
      <c r="J54" s="15">
        <v>0</v>
      </c>
      <c r="K54" s="15">
        <v>6</v>
      </c>
      <c r="L54" s="15"/>
      <c r="M54" s="15">
        <v>9</v>
      </c>
      <c r="N54" s="15">
        <v>7.5</v>
      </c>
      <c r="O54" s="15">
        <v>6</v>
      </c>
      <c r="P54" s="15">
        <v>6</v>
      </c>
      <c r="Q54" s="15">
        <v>9</v>
      </c>
      <c r="R54">
        <v>42</v>
      </c>
      <c r="S54" s="55">
        <f t="shared" si="0"/>
        <v>2.1785714285714284</v>
      </c>
      <c r="T54" t="str">
        <f t="shared" si="1"/>
        <v>HighRisk</v>
      </c>
      <c r="U54" s="48" t="str">
        <f t="shared" si="2"/>
        <v>HighRisk</v>
      </c>
      <c r="V54" s="48" t="str">
        <f t="shared" si="3"/>
        <v>HighRisk</v>
      </c>
    </row>
    <row r="55" spans="2:22" x14ac:dyDescent="0.25">
      <c r="B55" s="31">
        <v>625</v>
      </c>
      <c r="C55" s="31">
        <v>3</v>
      </c>
      <c r="D55" s="31">
        <v>9</v>
      </c>
      <c r="E55" s="31">
        <v>7.5</v>
      </c>
      <c r="F55" s="31">
        <v>7.5</v>
      </c>
      <c r="G55" s="31">
        <v>7.5</v>
      </c>
      <c r="H55" s="31">
        <v>7.5</v>
      </c>
      <c r="I55" s="31">
        <v>12</v>
      </c>
      <c r="J55" s="15">
        <v>3</v>
      </c>
      <c r="K55" s="15">
        <v>7.5</v>
      </c>
      <c r="L55" s="15">
        <v>9</v>
      </c>
      <c r="M55" s="15">
        <v>7.5</v>
      </c>
      <c r="N55" s="15">
        <v>9</v>
      </c>
      <c r="O55" s="15"/>
      <c r="P55" s="15">
        <v>6</v>
      </c>
      <c r="Q55" s="15">
        <v>9</v>
      </c>
      <c r="R55">
        <v>42</v>
      </c>
      <c r="S55" s="55">
        <f t="shared" si="0"/>
        <v>2.5</v>
      </c>
      <c r="T55" t="str">
        <f t="shared" si="1"/>
        <v>HighRisk</v>
      </c>
      <c r="U55" s="48" t="str">
        <f t="shared" si="2"/>
        <v>MediumRisk</v>
      </c>
      <c r="V55" s="48" t="str">
        <f t="shared" si="3"/>
        <v>HighRisk</v>
      </c>
    </row>
    <row r="56" spans="2:22" x14ac:dyDescent="0.25">
      <c r="B56" s="31">
        <v>638</v>
      </c>
      <c r="C56" s="31">
        <v>9</v>
      </c>
      <c r="D56" s="31">
        <v>9</v>
      </c>
      <c r="E56" s="31">
        <v>12</v>
      </c>
      <c r="F56" s="31">
        <v>9</v>
      </c>
      <c r="G56" s="31">
        <v>12</v>
      </c>
      <c r="H56" s="31">
        <v>12</v>
      </c>
      <c r="I56" s="31">
        <v>9</v>
      </c>
      <c r="J56" s="15">
        <v>7.5</v>
      </c>
      <c r="K56" s="15">
        <v>10.5</v>
      </c>
      <c r="L56" s="15"/>
      <c r="M56" s="15">
        <v>10.5</v>
      </c>
      <c r="N56" s="15">
        <v>7.5</v>
      </c>
      <c r="O56" s="15"/>
      <c r="P56" s="15">
        <v>7.5</v>
      </c>
      <c r="Q56" s="15">
        <v>10.5</v>
      </c>
      <c r="R56">
        <v>39</v>
      </c>
      <c r="S56" s="55">
        <f t="shared" si="0"/>
        <v>3.2307692307692308</v>
      </c>
      <c r="T56" t="str">
        <f t="shared" si="1"/>
        <v>MediumRisk</v>
      </c>
      <c r="U56" s="48" t="str">
        <f t="shared" si="2"/>
        <v>LowRisk</v>
      </c>
      <c r="V56" s="48" t="str">
        <f t="shared" si="3"/>
        <v>LowRisk</v>
      </c>
    </row>
    <row r="57" spans="2:22" x14ac:dyDescent="0.25">
      <c r="B57" s="31">
        <v>643</v>
      </c>
      <c r="C57" s="31">
        <v>12</v>
      </c>
      <c r="D57" s="31">
        <v>12</v>
      </c>
      <c r="E57" s="31">
        <v>12</v>
      </c>
      <c r="F57" s="31">
        <v>12</v>
      </c>
      <c r="G57" s="31">
        <v>12</v>
      </c>
      <c r="H57" s="31">
        <v>12</v>
      </c>
      <c r="I57" s="31">
        <v>12</v>
      </c>
      <c r="J57" s="15">
        <v>12</v>
      </c>
      <c r="K57" s="15">
        <v>12</v>
      </c>
      <c r="L57" s="15"/>
      <c r="M57" s="15">
        <v>12</v>
      </c>
      <c r="N57" s="15">
        <v>12</v>
      </c>
      <c r="O57" s="15"/>
      <c r="P57" s="15">
        <v>12</v>
      </c>
      <c r="Q57" s="15">
        <v>12</v>
      </c>
      <c r="R57">
        <v>39</v>
      </c>
      <c r="S57" s="55">
        <f t="shared" si="0"/>
        <v>4</v>
      </c>
      <c r="T57" t="str">
        <f t="shared" si="1"/>
        <v>LowRisk</v>
      </c>
      <c r="U57" s="48" t="str">
        <f t="shared" si="2"/>
        <v>LowRisk</v>
      </c>
      <c r="V57" s="48" t="str">
        <f t="shared" si="3"/>
        <v>LowRisk</v>
      </c>
    </row>
    <row r="58" spans="2:22" x14ac:dyDescent="0.25">
      <c r="B58" s="31">
        <v>644</v>
      </c>
      <c r="C58" s="31">
        <v>9</v>
      </c>
      <c r="D58" s="31">
        <v>10.5</v>
      </c>
      <c r="E58" s="31">
        <v>12</v>
      </c>
      <c r="F58" s="31">
        <v>12</v>
      </c>
      <c r="G58" s="31">
        <v>12</v>
      </c>
      <c r="H58" s="31">
        <v>12</v>
      </c>
      <c r="I58" s="31">
        <v>12</v>
      </c>
      <c r="J58" s="15">
        <v>12</v>
      </c>
      <c r="K58" s="15">
        <v>12</v>
      </c>
      <c r="L58" s="15"/>
      <c r="M58" s="15">
        <v>12</v>
      </c>
      <c r="N58" s="15">
        <v>12</v>
      </c>
      <c r="O58" s="15"/>
      <c r="P58" s="15">
        <v>12</v>
      </c>
      <c r="Q58" s="15">
        <v>12</v>
      </c>
      <c r="R58">
        <v>39</v>
      </c>
      <c r="S58" s="55">
        <f t="shared" si="0"/>
        <v>3.8846153846153846</v>
      </c>
      <c r="T58" t="str">
        <f t="shared" si="1"/>
        <v>LowRisk</v>
      </c>
      <c r="U58" s="48" t="str">
        <f t="shared" si="2"/>
        <v>LowRisk</v>
      </c>
      <c r="V58" s="48" t="str">
        <f t="shared" si="3"/>
        <v>LowRisk</v>
      </c>
    </row>
    <row r="59" spans="2:22" x14ac:dyDescent="0.25">
      <c r="B59" s="31">
        <v>658</v>
      </c>
      <c r="C59" s="31">
        <v>9</v>
      </c>
      <c r="D59" s="31">
        <v>9</v>
      </c>
      <c r="E59" s="31">
        <v>10.5</v>
      </c>
      <c r="F59" s="31">
        <v>9</v>
      </c>
      <c r="G59" s="31">
        <v>10.5</v>
      </c>
      <c r="H59" s="31">
        <v>7.5</v>
      </c>
      <c r="I59" s="31">
        <v>12</v>
      </c>
      <c r="J59" s="15">
        <v>12</v>
      </c>
      <c r="K59" s="15">
        <v>12</v>
      </c>
      <c r="L59" s="15"/>
      <c r="M59" s="15">
        <v>10.5</v>
      </c>
      <c r="N59" s="15">
        <v>9</v>
      </c>
      <c r="O59" s="15"/>
      <c r="P59" s="15">
        <v>9</v>
      </c>
      <c r="Q59" s="15">
        <v>10.5</v>
      </c>
      <c r="R59">
        <v>39</v>
      </c>
      <c r="S59" s="55">
        <f t="shared" si="0"/>
        <v>3.3461538461538463</v>
      </c>
      <c r="T59" t="str">
        <f t="shared" si="1"/>
        <v>MediumRisk</v>
      </c>
      <c r="U59" s="48" t="str">
        <f t="shared" si="2"/>
        <v>LowRisk</v>
      </c>
      <c r="V59" s="48" t="str">
        <f t="shared" si="3"/>
        <v>LowRisk</v>
      </c>
    </row>
    <row r="60" spans="2:22" x14ac:dyDescent="0.25">
      <c r="B60" s="31">
        <v>676</v>
      </c>
      <c r="C60" s="31">
        <v>6</v>
      </c>
      <c r="D60" s="31">
        <v>9</v>
      </c>
      <c r="E60" s="31">
        <v>9</v>
      </c>
      <c r="F60" s="31">
        <v>6</v>
      </c>
      <c r="G60" s="31">
        <v>9</v>
      </c>
      <c r="H60" s="31">
        <v>3</v>
      </c>
      <c r="I60" s="31">
        <v>9</v>
      </c>
      <c r="J60" s="15">
        <v>6</v>
      </c>
      <c r="K60" s="15">
        <v>7.5</v>
      </c>
      <c r="L60" s="15">
        <v>9</v>
      </c>
      <c r="M60" s="15">
        <v>9</v>
      </c>
      <c r="N60" s="15">
        <v>7.5</v>
      </c>
      <c r="O60" s="15"/>
      <c r="P60" s="15">
        <v>7.5</v>
      </c>
      <c r="Q60" s="15">
        <v>9</v>
      </c>
      <c r="R60">
        <v>42</v>
      </c>
      <c r="S60" s="55">
        <f t="shared" si="0"/>
        <v>2.5357142857142856</v>
      </c>
      <c r="T60" t="str">
        <f t="shared" si="1"/>
        <v>HighRisk</v>
      </c>
      <c r="U60" s="48" t="str">
        <f t="shared" si="2"/>
        <v>MediumRisk</v>
      </c>
      <c r="V60" s="48" t="str">
        <f t="shared" si="3"/>
        <v>HighRisk</v>
      </c>
    </row>
    <row r="61" spans="2:22" x14ac:dyDescent="0.25">
      <c r="B61" s="31">
        <v>679</v>
      </c>
      <c r="C61" s="31">
        <v>7.5</v>
      </c>
      <c r="D61" s="31">
        <v>12</v>
      </c>
      <c r="E61" s="31">
        <v>12</v>
      </c>
      <c r="F61" s="31">
        <v>12</v>
      </c>
      <c r="G61" s="31">
        <v>12</v>
      </c>
      <c r="H61" s="31">
        <v>12</v>
      </c>
      <c r="I61" s="31">
        <v>12</v>
      </c>
      <c r="J61" s="15">
        <v>9</v>
      </c>
      <c r="K61" s="15">
        <v>12</v>
      </c>
      <c r="L61" s="15">
        <v>12</v>
      </c>
      <c r="M61" s="15">
        <v>12</v>
      </c>
      <c r="N61" s="15">
        <v>12</v>
      </c>
      <c r="O61" s="15"/>
      <c r="P61" s="15">
        <v>10.5</v>
      </c>
      <c r="Q61" s="15">
        <v>10.5</v>
      </c>
      <c r="R61">
        <v>42</v>
      </c>
      <c r="S61" s="55">
        <f t="shared" si="0"/>
        <v>3.75</v>
      </c>
      <c r="T61" t="str">
        <f t="shared" si="1"/>
        <v>LowRisk</v>
      </c>
      <c r="U61" s="48" t="str">
        <f t="shared" si="2"/>
        <v>LowRisk</v>
      </c>
      <c r="V61" s="48" t="str">
        <f t="shared" si="3"/>
        <v>LowRisk</v>
      </c>
    </row>
    <row r="62" spans="2:22" x14ac:dyDescent="0.25">
      <c r="B62" s="31">
        <v>701</v>
      </c>
      <c r="C62" s="31">
        <v>3</v>
      </c>
      <c r="D62" s="31">
        <v>7.5</v>
      </c>
      <c r="E62" s="31">
        <v>9</v>
      </c>
      <c r="F62" s="31">
        <v>9</v>
      </c>
      <c r="G62" s="31">
        <v>10.5</v>
      </c>
      <c r="H62" s="31">
        <v>7.5</v>
      </c>
      <c r="I62" s="31">
        <v>9</v>
      </c>
      <c r="J62" s="15">
        <v>7.5</v>
      </c>
      <c r="K62" s="15">
        <v>9</v>
      </c>
      <c r="L62" s="15">
        <v>9</v>
      </c>
      <c r="M62" s="15">
        <v>9</v>
      </c>
      <c r="N62" s="15">
        <v>10.5</v>
      </c>
      <c r="O62" s="15"/>
      <c r="P62" s="15">
        <v>7.5</v>
      </c>
      <c r="Q62" s="15">
        <v>10.5</v>
      </c>
      <c r="R62">
        <v>42</v>
      </c>
      <c r="S62" s="55">
        <f t="shared" si="0"/>
        <v>2.8214285714285716</v>
      </c>
      <c r="T62" t="str">
        <f t="shared" si="1"/>
        <v>MediumRisk</v>
      </c>
      <c r="U62" s="48" t="str">
        <f t="shared" si="2"/>
        <v>MediumRisk</v>
      </c>
      <c r="V62" s="48" t="str">
        <f t="shared" si="3"/>
        <v>MediumRisk</v>
      </c>
    </row>
    <row r="63" spans="2:22" x14ac:dyDescent="0.25">
      <c r="B63" s="31">
        <v>707</v>
      </c>
      <c r="C63" s="31">
        <v>7.5</v>
      </c>
      <c r="D63" s="31">
        <v>7.5</v>
      </c>
      <c r="E63" s="31">
        <v>7.5</v>
      </c>
      <c r="F63" s="31">
        <v>9</v>
      </c>
      <c r="G63" s="31">
        <v>12</v>
      </c>
      <c r="H63" s="31">
        <v>7.5</v>
      </c>
      <c r="I63" s="31">
        <v>10.5</v>
      </c>
      <c r="J63" s="15">
        <v>9</v>
      </c>
      <c r="K63" s="15">
        <v>6</v>
      </c>
      <c r="L63" s="15"/>
      <c r="M63" s="15">
        <v>7.5</v>
      </c>
      <c r="N63" s="15">
        <v>10.5</v>
      </c>
      <c r="O63" s="15"/>
      <c r="P63" s="15">
        <v>7.5</v>
      </c>
      <c r="Q63" s="15">
        <v>9</v>
      </c>
      <c r="R63">
        <v>39</v>
      </c>
      <c r="S63" s="55">
        <f t="shared" si="0"/>
        <v>2.8461538461538463</v>
      </c>
      <c r="T63" t="str">
        <f t="shared" si="1"/>
        <v>MediumRisk</v>
      </c>
      <c r="U63" s="48" t="str">
        <f t="shared" si="2"/>
        <v>MediumRisk</v>
      </c>
      <c r="V63" s="48" t="str">
        <f t="shared" si="3"/>
        <v>MediumRisk</v>
      </c>
    </row>
    <row r="64" spans="2:22" x14ac:dyDescent="0.25">
      <c r="B64" s="31">
        <v>713</v>
      </c>
      <c r="C64" s="31">
        <v>7.5</v>
      </c>
      <c r="D64" s="31">
        <v>6</v>
      </c>
      <c r="E64" s="31">
        <v>9</v>
      </c>
      <c r="F64" s="31">
        <v>7.5</v>
      </c>
      <c r="G64" s="31">
        <v>7.5</v>
      </c>
      <c r="H64" s="31"/>
      <c r="I64" s="31">
        <v>9</v>
      </c>
      <c r="J64" s="15">
        <v>9</v>
      </c>
      <c r="K64" s="15">
        <v>9</v>
      </c>
      <c r="L64" s="15"/>
      <c r="M64" s="15">
        <v>10.5</v>
      </c>
      <c r="N64" s="15">
        <v>6</v>
      </c>
      <c r="O64" s="15">
        <v>7.5</v>
      </c>
      <c r="P64" s="15">
        <v>9</v>
      </c>
      <c r="Q64" s="15">
        <v>10.5</v>
      </c>
      <c r="R64">
        <v>39</v>
      </c>
      <c r="S64" s="55">
        <f t="shared" si="0"/>
        <v>2.7692307692307692</v>
      </c>
      <c r="T64" t="str">
        <f t="shared" si="1"/>
        <v>MediumRisk</v>
      </c>
      <c r="U64" s="48" t="str">
        <f t="shared" si="2"/>
        <v>MediumRisk</v>
      </c>
      <c r="V64" s="48" t="str">
        <f t="shared" si="3"/>
        <v>HighRisk</v>
      </c>
    </row>
    <row r="65" spans="2:22" x14ac:dyDescent="0.25">
      <c r="B65" s="31">
        <v>723</v>
      </c>
      <c r="C65" s="31">
        <v>7.5</v>
      </c>
      <c r="D65" s="31">
        <v>12</v>
      </c>
      <c r="E65" s="31">
        <v>10.5</v>
      </c>
      <c r="F65" s="31">
        <v>12</v>
      </c>
      <c r="G65" s="31">
        <v>12</v>
      </c>
      <c r="H65" s="31">
        <v>10.5</v>
      </c>
      <c r="I65" s="31">
        <v>12</v>
      </c>
      <c r="J65" s="15">
        <v>12</v>
      </c>
      <c r="K65" s="15">
        <v>12</v>
      </c>
      <c r="L65" s="15"/>
      <c r="M65" s="15">
        <v>12</v>
      </c>
      <c r="N65" s="15">
        <v>9</v>
      </c>
      <c r="O65" s="15"/>
      <c r="P65" s="15">
        <v>9</v>
      </c>
      <c r="Q65" s="15">
        <v>12</v>
      </c>
      <c r="R65">
        <v>39</v>
      </c>
      <c r="S65" s="55">
        <f t="shared" si="0"/>
        <v>3.6538461538461537</v>
      </c>
      <c r="T65" t="str">
        <f t="shared" si="1"/>
        <v>LowRisk</v>
      </c>
      <c r="U65" s="48" t="str">
        <f t="shared" si="2"/>
        <v>LowRisk</v>
      </c>
      <c r="V65" s="48" t="str">
        <f t="shared" si="3"/>
        <v>LowRisk</v>
      </c>
    </row>
    <row r="66" spans="2:22" x14ac:dyDescent="0.25">
      <c r="B66" s="31">
        <v>740</v>
      </c>
      <c r="C66" s="31">
        <v>6</v>
      </c>
      <c r="D66" s="31">
        <v>7.5</v>
      </c>
      <c r="E66" s="31">
        <v>9</v>
      </c>
      <c r="F66" s="31">
        <v>9</v>
      </c>
      <c r="G66" s="31">
        <v>9</v>
      </c>
      <c r="H66" s="31">
        <v>6</v>
      </c>
      <c r="I66" s="31">
        <v>9</v>
      </c>
      <c r="J66" s="15">
        <v>9</v>
      </c>
      <c r="K66" s="15">
        <v>7.5</v>
      </c>
      <c r="L66" s="15"/>
      <c r="M66" s="15">
        <v>12</v>
      </c>
      <c r="N66" s="15">
        <v>12</v>
      </c>
      <c r="O66" s="15"/>
      <c r="P66" s="15">
        <v>9</v>
      </c>
      <c r="Q66" s="15">
        <v>12</v>
      </c>
      <c r="R66">
        <v>39</v>
      </c>
      <c r="S66" s="55">
        <f t="shared" si="0"/>
        <v>3</v>
      </c>
      <c r="T66" t="str">
        <f t="shared" si="1"/>
        <v>MediumRisk</v>
      </c>
      <c r="U66" s="48" t="str">
        <f t="shared" si="2"/>
        <v>LowRisk</v>
      </c>
      <c r="V66" s="48" t="str">
        <f t="shared" si="3"/>
        <v>MediumRisk</v>
      </c>
    </row>
    <row r="67" spans="2:22" x14ac:dyDescent="0.25">
      <c r="B67" s="31">
        <v>754</v>
      </c>
      <c r="C67" s="31">
        <v>9</v>
      </c>
      <c r="D67" s="31">
        <v>9</v>
      </c>
      <c r="E67" s="31">
        <v>9</v>
      </c>
      <c r="F67" s="31">
        <v>9</v>
      </c>
      <c r="G67" s="31">
        <v>9</v>
      </c>
      <c r="H67" s="31"/>
      <c r="I67" s="31">
        <v>10.5</v>
      </c>
      <c r="J67" s="15">
        <v>10.5</v>
      </c>
      <c r="K67" s="15">
        <v>12</v>
      </c>
      <c r="L67" s="15"/>
      <c r="M67" s="15">
        <v>10.5</v>
      </c>
      <c r="N67" s="15">
        <v>9</v>
      </c>
      <c r="O67" s="15">
        <v>9</v>
      </c>
      <c r="P67" s="15">
        <v>9</v>
      </c>
      <c r="Q67" s="15">
        <v>10.5</v>
      </c>
      <c r="R67">
        <v>39</v>
      </c>
      <c r="S67" s="55">
        <f t="shared" si="0"/>
        <v>3.2307692307692308</v>
      </c>
      <c r="T67" t="str">
        <f t="shared" si="1"/>
        <v>MediumRisk</v>
      </c>
      <c r="U67" s="48" t="str">
        <f t="shared" si="2"/>
        <v>LowRisk</v>
      </c>
      <c r="V67" s="48" t="str">
        <f t="shared" si="3"/>
        <v>LowRisk</v>
      </c>
    </row>
    <row r="68" spans="2:22" x14ac:dyDescent="0.25">
      <c r="B68" s="31">
        <v>763</v>
      </c>
      <c r="C68" s="31">
        <v>7.5</v>
      </c>
      <c r="D68" s="31">
        <v>7.5</v>
      </c>
      <c r="E68" s="31">
        <v>9</v>
      </c>
      <c r="F68" s="31">
        <v>7.5</v>
      </c>
      <c r="G68" s="31">
        <v>12</v>
      </c>
      <c r="H68" s="31">
        <v>9</v>
      </c>
      <c r="I68" s="31">
        <v>10.5</v>
      </c>
      <c r="J68" s="15">
        <v>3</v>
      </c>
      <c r="K68" s="15">
        <v>6</v>
      </c>
      <c r="L68" s="15">
        <v>9</v>
      </c>
      <c r="M68" s="15">
        <v>7.5</v>
      </c>
      <c r="N68" s="15">
        <v>6</v>
      </c>
      <c r="O68" s="15"/>
      <c r="P68" s="15">
        <v>7.5</v>
      </c>
      <c r="Q68" s="15">
        <v>9</v>
      </c>
      <c r="R68">
        <v>42</v>
      </c>
      <c r="S68" s="55">
        <f t="shared" ref="S68:S90" si="4">(SUM(C68:Q68))/R68</f>
        <v>2.6428571428571428</v>
      </c>
      <c r="T68" t="str">
        <f t="shared" ref="T68:T90" si="5">IF($S68&gt;=3.38,"LowRisk",IF(AND($S68&gt;=2.76,$S68&lt;=3.37),"MediumRisk",IF(AND($S68&gt;2.14,$S68&lt;=3.37),"HighRisk","VeryHighRisk")))</f>
        <v>HighRisk</v>
      </c>
      <c r="U68" s="48" t="str">
        <f t="shared" ref="U68:U90" si="6">IF($S68&gt;=3,"LowRisk",IF(AND($S68&gt;=2.5,$S68&lt;3),"MediumRisk",IF(AND($S68&gt;=0,$S68&lt;2.5),"HighRisk")))</f>
        <v>MediumRisk</v>
      </c>
      <c r="V68" s="48" t="str">
        <f t="shared" ref="V68:V90" si="7">IF($S68&gt;=3.19,"LowRisk",IF(AND($S68&gt;=2.8,$S68&lt;3.19),"MediumRisk",IF(AND($S68&gt;=0,$S68&lt;2.8),"HighRisk")))</f>
        <v>HighRisk</v>
      </c>
    </row>
    <row r="69" spans="2:22" x14ac:dyDescent="0.25">
      <c r="B69" s="31">
        <v>769</v>
      </c>
      <c r="C69" s="31">
        <v>12</v>
      </c>
      <c r="D69" s="31">
        <v>9</v>
      </c>
      <c r="E69" s="31">
        <v>12</v>
      </c>
      <c r="F69" s="31">
        <v>12</v>
      </c>
      <c r="G69" s="31">
        <v>12</v>
      </c>
      <c r="H69" s="31">
        <v>7.5</v>
      </c>
      <c r="I69" s="31">
        <v>12</v>
      </c>
      <c r="J69" s="15">
        <v>10.5</v>
      </c>
      <c r="K69" s="15">
        <v>10.5</v>
      </c>
      <c r="L69" s="15">
        <v>12</v>
      </c>
      <c r="M69" s="15">
        <v>10.5</v>
      </c>
      <c r="N69" s="15">
        <v>12</v>
      </c>
      <c r="O69" s="15"/>
      <c r="P69" s="15">
        <v>10.5</v>
      </c>
      <c r="Q69" s="15">
        <v>10.5</v>
      </c>
      <c r="R69">
        <v>42</v>
      </c>
      <c r="S69" s="55">
        <f t="shared" si="4"/>
        <v>3.6428571428571428</v>
      </c>
      <c r="T69" t="str">
        <f t="shared" si="5"/>
        <v>LowRisk</v>
      </c>
      <c r="U69" s="48" t="str">
        <f t="shared" si="6"/>
        <v>LowRisk</v>
      </c>
      <c r="V69" s="48" t="str">
        <f t="shared" si="7"/>
        <v>LowRisk</v>
      </c>
    </row>
    <row r="70" spans="2:22" x14ac:dyDescent="0.25">
      <c r="B70" s="31">
        <v>770</v>
      </c>
      <c r="C70" s="31">
        <v>9</v>
      </c>
      <c r="D70" s="31">
        <v>9</v>
      </c>
      <c r="E70" s="31">
        <v>12</v>
      </c>
      <c r="F70" s="31">
        <v>12</v>
      </c>
      <c r="G70" s="31">
        <v>12</v>
      </c>
      <c r="H70" s="31">
        <v>10.5</v>
      </c>
      <c r="I70" s="31">
        <v>12</v>
      </c>
      <c r="J70" s="15">
        <v>10.5</v>
      </c>
      <c r="K70" s="15">
        <v>12</v>
      </c>
      <c r="L70" s="15">
        <v>12</v>
      </c>
      <c r="M70" s="15">
        <v>10.5</v>
      </c>
      <c r="N70" s="15">
        <v>12</v>
      </c>
      <c r="O70" s="15"/>
      <c r="P70" s="15">
        <v>9</v>
      </c>
      <c r="Q70" s="15">
        <v>12</v>
      </c>
      <c r="R70">
        <v>42</v>
      </c>
      <c r="S70" s="55">
        <f t="shared" si="4"/>
        <v>3.6785714285714284</v>
      </c>
      <c r="T70" t="str">
        <f t="shared" si="5"/>
        <v>LowRisk</v>
      </c>
      <c r="U70" s="48" t="str">
        <f t="shared" si="6"/>
        <v>LowRisk</v>
      </c>
      <c r="V70" s="48" t="str">
        <f t="shared" si="7"/>
        <v>LowRisk</v>
      </c>
    </row>
    <row r="71" spans="2:22" x14ac:dyDescent="0.25">
      <c r="B71" s="31">
        <v>773</v>
      </c>
      <c r="C71" s="31">
        <v>3</v>
      </c>
      <c r="D71" s="31">
        <v>7.5</v>
      </c>
      <c r="E71" s="31">
        <v>10.5</v>
      </c>
      <c r="F71" s="31">
        <v>9</v>
      </c>
      <c r="G71" s="31">
        <v>12</v>
      </c>
      <c r="H71" s="31">
        <v>6</v>
      </c>
      <c r="I71" s="31">
        <v>10.5</v>
      </c>
      <c r="J71" s="15">
        <v>7.5</v>
      </c>
      <c r="K71" s="15">
        <v>7.5</v>
      </c>
      <c r="L71" s="15"/>
      <c r="M71" s="15">
        <v>10.5</v>
      </c>
      <c r="N71" s="15">
        <v>9</v>
      </c>
      <c r="O71" s="15"/>
      <c r="P71" s="15">
        <v>7.5</v>
      </c>
      <c r="Q71" s="15">
        <v>10.5</v>
      </c>
      <c r="R71">
        <v>39</v>
      </c>
      <c r="S71" s="55">
        <f t="shared" si="4"/>
        <v>2.8461538461538463</v>
      </c>
      <c r="T71" t="str">
        <f t="shared" si="5"/>
        <v>MediumRisk</v>
      </c>
      <c r="U71" s="48" t="str">
        <f t="shared" si="6"/>
        <v>MediumRisk</v>
      </c>
      <c r="V71" s="48" t="str">
        <f t="shared" si="7"/>
        <v>MediumRisk</v>
      </c>
    </row>
    <row r="72" spans="2:22" x14ac:dyDescent="0.25">
      <c r="B72" s="31">
        <v>783</v>
      </c>
      <c r="C72" s="31">
        <v>6</v>
      </c>
      <c r="D72" s="31">
        <v>10.5</v>
      </c>
      <c r="E72" s="31">
        <v>10.5</v>
      </c>
      <c r="F72" s="31">
        <v>7.5</v>
      </c>
      <c r="G72" s="31">
        <v>10.5</v>
      </c>
      <c r="H72" s="31">
        <v>6</v>
      </c>
      <c r="I72" s="31">
        <v>9</v>
      </c>
      <c r="J72" s="15">
        <v>6</v>
      </c>
      <c r="K72" s="15">
        <v>7.5</v>
      </c>
      <c r="L72" s="15"/>
      <c r="M72" s="15">
        <v>10.5</v>
      </c>
      <c r="N72" s="15">
        <v>9</v>
      </c>
      <c r="O72" s="15"/>
      <c r="P72" s="15">
        <v>7.5</v>
      </c>
      <c r="Q72" s="15">
        <v>10.5</v>
      </c>
      <c r="R72">
        <v>39</v>
      </c>
      <c r="S72" s="55">
        <f t="shared" si="4"/>
        <v>2.8461538461538463</v>
      </c>
      <c r="T72" t="str">
        <f t="shared" si="5"/>
        <v>MediumRisk</v>
      </c>
      <c r="U72" s="48" t="str">
        <f t="shared" si="6"/>
        <v>MediumRisk</v>
      </c>
      <c r="V72" s="48" t="str">
        <f t="shared" si="7"/>
        <v>MediumRisk</v>
      </c>
    </row>
    <row r="73" spans="2:22" x14ac:dyDescent="0.25">
      <c r="B73" s="31">
        <v>796</v>
      </c>
      <c r="C73" s="31">
        <v>6</v>
      </c>
      <c r="D73" s="31">
        <v>6</v>
      </c>
      <c r="E73" s="31">
        <v>3</v>
      </c>
      <c r="F73" s="31">
        <v>3</v>
      </c>
      <c r="G73" s="31">
        <v>6</v>
      </c>
      <c r="H73" s="31">
        <v>3</v>
      </c>
      <c r="I73" s="31">
        <v>6</v>
      </c>
      <c r="J73" s="15">
        <v>6</v>
      </c>
      <c r="K73" s="15">
        <v>7.5</v>
      </c>
      <c r="L73" s="15"/>
      <c r="M73" s="15">
        <v>10.5</v>
      </c>
      <c r="N73" s="15">
        <v>9</v>
      </c>
      <c r="O73" s="15"/>
      <c r="P73" s="15">
        <v>7.5</v>
      </c>
      <c r="Q73" s="15">
        <v>9</v>
      </c>
      <c r="R73">
        <v>39</v>
      </c>
      <c r="S73" s="55">
        <f t="shared" si="4"/>
        <v>2.1153846153846154</v>
      </c>
      <c r="T73" t="str">
        <f t="shared" si="5"/>
        <v>VeryHighRisk</v>
      </c>
      <c r="U73" s="48" t="str">
        <f t="shared" si="6"/>
        <v>HighRisk</v>
      </c>
      <c r="V73" s="48" t="str">
        <f t="shared" si="7"/>
        <v>HighRisk</v>
      </c>
    </row>
    <row r="74" spans="2:22" x14ac:dyDescent="0.25">
      <c r="B74" s="31">
        <v>807</v>
      </c>
      <c r="C74" s="31">
        <v>7.5</v>
      </c>
      <c r="D74" s="31">
        <v>9</v>
      </c>
      <c r="E74" s="31">
        <v>9</v>
      </c>
      <c r="F74" s="31">
        <v>12</v>
      </c>
      <c r="G74" s="31">
        <v>10.5</v>
      </c>
      <c r="H74" s="31">
        <v>7.5</v>
      </c>
      <c r="I74" s="31">
        <v>12</v>
      </c>
      <c r="J74" s="15">
        <v>7.5</v>
      </c>
      <c r="K74" s="15">
        <v>10.5</v>
      </c>
      <c r="L74" s="15"/>
      <c r="M74" s="15">
        <v>9</v>
      </c>
      <c r="N74" s="15">
        <v>12</v>
      </c>
      <c r="O74" s="15"/>
      <c r="P74" s="15">
        <v>7.5</v>
      </c>
      <c r="Q74" s="15">
        <v>10.5</v>
      </c>
      <c r="R74">
        <v>39</v>
      </c>
      <c r="S74" s="55">
        <f t="shared" si="4"/>
        <v>3.1923076923076925</v>
      </c>
      <c r="T74" t="str">
        <f t="shared" si="5"/>
        <v>MediumRisk</v>
      </c>
      <c r="U74" s="48" t="str">
        <f t="shared" si="6"/>
        <v>LowRisk</v>
      </c>
      <c r="V74" s="48" t="str">
        <f t="shared" si="7"/>
        <v>LowRisk</v>
      </c>
    </row>
    <row r="75" spans="2:22" x14ac:dyDescent="0.25">
      <c r="B75" s="31">
        <v>812</v>
      </c>
      <c r="C75" s="31">
        <v>6</v>
      </c>
      <c r="D75" s="31">
        <v>9</v>
      </c>
      <c r="E75" s="31">
        <v>10.5</v>
      </c>
      <c r="F75" s="31">
        <v>9</v>
      </c>
      <c r="G75" s="31">
        <v>9</v>
      </c>
      <c r="H75" s="31">
        <v>7.5</v>
      </c>
      <c r="I75" s="31">
        <v>12</v>
      </c>
      <c r="J75" s="15">
        <v>6</v>
      </c>
      <c r="K75" s="15">
        <v>7.5</v>
      </c>
      <c r="L75" s="15"/>
      <c r="M75" s="15">
        <v>10.5</v>
      </c>
      <c r="N75" s="15">
        <v>12</v>
      </c>
      <c r="O75" s="15"/>
      <c r="P75" s="15">
        <v>7.5</v>
      </c>
      <c r="Q75" s="15">
        <v>10.5</v>
      </c>
      <c r="R75">
        <v>39</v>
      </c>
      <c r="S75" s="55">
        <f t="shared" si="4"/>
        <v>3</v>
      </c>
      <c r="T75" t="str">
        <f t="shared" si="5"/>
        <v>MediumRisk</v>
      </c>
      <c r="U75" s="48" t="str">
        <f t="shared" si="6"/>
        <v>LowRisk</v>
      </c>
      <c r="V75" s="48" t="str">
        <f t="shared" si="7"/>
        <v>MediumRisk</v>
      </c>
    </row>
    <row r="76" spans="2:22" x14ac:dyDescent="0.25">
      <c r="B76" s="31">
        <v>830</v>
      </c>
      <c r="C76" s="31">
        <v>3</v>
      </c>
      <c r="D76" s="31">
        <v>6</v>
      </c>
      <c r="E76" s="31">
        <v>7.5</v>
      </c>
      <c r="F76" s="31">
        <v>7.5</v>
      </c>
      <c r="G76" s="31">
        <v>7.5</v>
      </c>
      <c r="H76" s="31">
        <v>6</v>
      </c>
      <c r="I76" s="31">
        <v>9</v>
      </c>
      <c r="J76" s="15">
        <v>3</v>
      </c>
      <c r="K76" s="15">
        <v>7.5</v>
      </c>
      <c r="L76" s="15"/>
      <c r="M76" s="15">
        <v>9</v>
      </c>
      <c r="N76" s="15">
        <v>6</v>
      </c>
      <c r="O76" s="15"/>
      <c r="P76" s="15">
        <v>6</v>
      </c>
      <c r="Q76" s="15">
        <v>9</v>
      </c>
      <c r="R76">
        <v>39</v>
      </c>
      <c r="S76" s="55">
        <f t="shared" si="4"/>
        <v>2.2307692307692308</v>
      </c>
      <c r="T76" t="str">
        <f t="shared" si="5"/>
        <v>HighRisk</v>
      </c>
      <c r="U76" s="48" t="str">
        <f t="shared" si="6"/>
        <v>HighRisk</v>
      </c>
      <c r="V76" s="48" t="str">
        <f t="shared" si="7"/>
        <v>HighRisk</v>
      </c>
    </row>
    <row r="77" spans="2:22" x14ac:dyDescent="0.25">
      <c r="B77" s="31">
        <v>831</v>
      </c>
      <c r="C77" s="31">
        <v>9</v>
      </c>
      <c r="D77" s="31">
        <v>9</v>
      </c>
      <c r="E77" s="31">
        <v>7.5</v>
      </c>
      <c r="F77" s="31">
        <v>9</v>
      </c>
      <c r="G77" s="31">
        <v>9</v>
      </c>
      <c r="H77" s="31">
        <v>3</v>
      </c>
      <c r="I77" s="31">
        <v>10.5</v>
      </c>
      <c r="J77" s="15">
        <v>9</v>
      </c>
      <c r="K77" s="15">
        <v>9</v>
      </c>
      <c r="L77" s="15"/>
      <c r="M77" s="15">
        <v>10.5</v>
      </c>
      <c r="N77" s="15">
        <v>9</v>
      </c>
      <c r="O77" s="15">
        <v>9</v>
      </c>
      <c r="P77" s="15">
        <v>7.5</v>
      </c>
      <c r="Q77" s="15">
        <v>9</v>
      </c>
      <c r="R77">
        <v>42</v>
      </c>
      <c r="S77" s="55">
        <f t="shared" si="4"/>
        <v>2.8571428571428572</v>
      </c>
      <c r="T77" t="str">
        <f t="shared" si="5"/>
        <v>MediumRisk</v>
      </c>
      <c r="U77" s="48" t="str">
        <f t="shared" si="6"/>
        <v>MediumRisk</v>
      </c>
      <c r="V77" s="48" t="str">
        <f t="shared" si="7"/>
        <v>MediumRisk</v>
      </c>
    </row>
    <row r="78" spans="2:22" x14ac:dyDescent="0.25">
      <c r="B78" s="31">
        <v>833</v>
      </c>
      <c r="C78" s="31">
        <v>9</v>
      </c>
      <c r="D78" s="31">
        <v>9</v>
      </c>
      <c r="E78" s="31">
        <v>9</v>
      </c>
      <c r="F78" s="31">
        <v>9</v>
      </c>
      <c r="G78" s="31">
        <v>9</v>
      </c>
      <c r="H78" s="31">
        <v>7.5</v>
      </c>
      <c r="I78" s="31">
        <v>10.5</v>
      </c>
      <c r="J78" s="15">
        <v>9</v>
      </c>
      <c r="K78" s="15">
        <v>10.5</v>
      </c>
      <c r="L78" s="15"/>
      <c r="M78" s="15">
        <v>10.5</v>
      </c>
      <c r="N78" s="15">
        <v>7.5</v>
      </c>
      <c r="O78" s="15"/>
      <c r="P78" s="15">
        <v>7.5</v>
      </c>
      <c r="Q78" s="15">
        <v>10.5</v>
      </c>
      <c r="R78">
        <v>39</v>
      </c>
      <c r="S78" s="55">
        <f t="shared" si="4"/>
        <v>3.0384615384615383</v>
      </c>
      <c r="T78" t="str">
        <f t="shared" si="5"/>
        <v>MediumRisk</v>
      </c>
      <c r="U78" s="48" t="str">
        <f t="shared" si="6"/>
        <v>LowRisk</v>
      </c>
      <c r="V78" s="48" t="str">
        <f t="shared" si="7"/>
        <v>MediumRisk</v>
      </c>
    </row>
    <row r="79" spans="2:22" x14ac:dyDescent="0.25">
      <c r="B79" s="31">
        <v>841</v>
      </c>
      <c r="C79" s="31">
        <v>10.5</v>
      </c>
      <c r="D79" s="31">
        <v>12</v>
      </c>
      <c r="E79" s="31">
        <v>9</v>
      </c>
      <c r="F79" s="31">
        <v>9</v>
      </c>
      <c r="G79" s="31">
        <v>12</v>
      </c>
      <c r="H79" s="31">
        <v>10.5</v>
      </c>
      <c r="I79" s="31">
        <v>10.5</v>
      </c>
      <c r="J79" s="15">
        <v>10.5</v>
      </c>
      <c r="K79" s="15">
        <v>12</v>
      </c>
      <c r="L79" s="15">
        <v>12</v>
      </c>
      <c r="M79" s="15">
        <v>9</v>
      </c>
      <c r="N79" s="15">
        <v>9</v>
      </c>
      <c r="O79" s="15"/>
      <c r="P79" s="15">
        <v>10.5</v>
      </c>
      <c r="Q79" s="15">
        <v>10.5</v>
      </c>
      <c r="R79">
        <v>42</v>
      </c>
      <c r="S79" s="55">
        <f t="shared" si="4"/>
        <v>3.5</v>
      </c>
      <c r="T79" t="str">
        <f t="shared" si="5"/>
        <v>LowRisk</v>
      </c>
      <c r="U79" s="48" t="str">
        <f t="shared" si="6"/>
        <v>LowRisk</v>
      </c>
      <c r="V79" s="48" t="str">
        <f t="shared" si="7"/>
        <v>LowRisk</v>
      </c>
    </row>
    <row r="80" spans="2:22" x14ac:dyDescent="0.25">
      <c r="B80" s="31">
        <v>854</v>
      </c>
      <c r="C80" s="31">
        <v>6</v>
      </c>
      <c r="D80" s="31">
        <v>9</v>
      </c>
      <c r="E80" s="31">
        <v>9</v>
      </c>
      <c r="F80" s="31">
        <v>10.5</v>
      </c>
      <c r="G80" s="31">
        <v>12</v>
      </c>
      <c r="H80" s="31">
        <v>7.5</v>
      </c>
      <c r="I80" s="31">
        <v>7.5</v>
      </c>
      <c r="J80" s="15">
        <v>6</v>
      </c>
      <c r="K80" s="15">
        <v>7.5</v>
      </c>
      <c r="L80" s="15">
        <v>9</v>
      </c>
      <c r="M80" s="15">
        <v>7.5</v>
      </c>
      <c r="N80" s="15">
        <v>10.5</v>
      </c>
      <c r="O80" s="15"/>
      <c r="P80" s="15">
        <v>7.5</v>
      </c>
      <c r="Q80" s="15">
        <v>9</v>
      </c>
      <c r="R80">
        <v>42</v>
      </c>
      <c r="S80" s="55">
        <f t="shared" si="4"/>
        <v>2.8214285714285716</v>
      </c>
      <c r="T80" t="str">
        <f t="shared" si="5"/>
        <v>MediumRisk</v>
      </c>
      <c r="U80" s="48" t="str">
        <f t="shared" si="6"/>
        <v>MediumRisk</v>
      </c>
      <c r="V80" s="48" t="str">
        <f t="shared" si="7"/>
        <v>MediumRisk</v>
      </c>
    </row>
    <row r="81" spans="2:22" x14ac:dyDescent="0.25">
      <c r="B81" s="31">
        <v>855</v>
      </c>
      <c r="C81" s="31">
        <v>6</v>
      </c>
      <c r="D81" s="31">
        <v>9</v>
      </c>
      <c r="E81" s="31">
        <v>12</v>
      </c>
      <c r="F81" s="31">
        <v>9</v>
      </c>
      <c r="G81" s="31">
        <v>10.5</v>
      </c>
      <c r="H81" s="31">
        <v>9</v>
      </c>
      <c r="I81" s="31">
        <v>10.5</v>
      </c>
      <c r="J81" s="15">
        <v>7.5</v>
      </c>
      <c r="K81" s="15">
        <v>9</v>
      </c>
      <c r="L81" s="15"/>
      <c r="M81" s="15">
        <v>12</v>
      </c>
      <c r="N81" s="15">
        <v>10.5</v>
      </c>
      <c r="O81" s="15"/>
      <c r="P81" s="15">
        <v>7.5</v>
      </c>
      <c r="Q81" s="15">
        <v>9</v>
      </c>
      <c r="R81">
        <v>39</v>
      </c>
      <c r="S81" s="55">
        <f t="shared" si="4"/>
        <v>3.1153846153846154</v>
      </c>
      <c r="T81" t="str">
        <f t="shared" si="5"/>
        <v>MediumRisk</v>
      </c>
      <c r="U81" s="48" t="str">
        <f t="shared" si="6"/>
        <v>LowRisk</v>
      </c>
      <c r="V81" s="48" t="str">
        <f t="shared" si="7"/>
        <v>MediumRisk</v>
      </c>
    </row>
    <row r="82" spans="2:22" x14ac:dyDescent="0.25">
      <c r="B82" s="31">
        <v>856</v>
      </c>
      <c r="C82" s="31">
        <v>6</v>
      </c>
      <c r="D82" s="31">
        <v>7.5</v>
      </c>
      <c r="E82" s="31">
        <v>12</v>
      </c>
      <c r="F82" s="31">
        <v>10.5</v>
      </c>
      <c r="G82" s="31">
        <v>12</v>
      </c>
      <c r="H82" s="31">
        <v>7.5</v>
      </c>
      <c r="I82" s="31">
        <v>9</v>
      </c>
      <c r="J82" s="15">
        <v>7.5</v>
      </c>
      <c r="K82" s="15">
        <v>7.5</v>
      </c>
      <c r="L82" s="15">
        <v>12</v>
      </c>
      <c r="M82" s="15">
        <v>10.5</v>
      </c>
      <c r="N82" s="15">
        <v>10.5</v>
      </c>
      <c r="O82" s="15"/>
      <c r="P82" s="15">
        <v>7.5</v>
      </c>
      <c r="Q82" s="15">
        <v>10.5</v>
      </c>
      <c r="R82">
        <v>42</v>
      </c>
      <c r="S82" s="55">
        <f t="shared" si="4"/>
        <v>3.1071428571428572</v>
      </c>
      <c r="T82" t="str">
        <f t="shared" si="5"/>
        <v>MediumRisk</v>
      </c>
      <c r="U82" s="48" t="str">
        <f t="shared" si="6"/>
        <v>LowRisk</v>
      </c>
      <c r="V82" s="48" t="str">
        <f t="shared" si="7"/>
        <v>MediumRisk</v>
      </c>
    </row>
    <row r="83" spans="2:22" x14ac:dyDescent="0.25">
      <c r="B83" s="31">
        <v>863</v>
      </c>
      <c r="C83" s="31">
        <v>12</v>
      </c>
      <c r="D83" s="31">
        <v>10.5</v>
      </c>
      <c r="E83" s="31">
        <v>12</v>
      </c>
      <c r="F83" s="31">
        <v>12</v>
      </c>
      <c r="G83" s="31">
        <v>12</v>
      </c>
      <c r="H83" s="31">
        <v>12</v>
      </c>
      <c r="I83" s="31">
        <v>10.5</v>
      </c>
      <c r="J83" s="15">
        <v>10.5</v>
      </c>
      <c r="K83" s="15">
        <v>10.5</v>
      </c>
      <c r="L83" s="15"/>
      <c r="M83" s="15">
        <v>10.5</v>
      </c>
      <c r="N83" s="15">
        <v>12</v>
      </c>
      <c r="O83" s="15"/>
      <c r="P83" s="15">
        <v>9</v>
      </c>
      <c r="Q83" s="15">
        <v>12</v>
      </c>
      <c r="R83">
        <v>39</v>
      </c>
      <c r="S83" s="55">
        <f t="shared" si="4"/>
        <v>3.7307692307692308</v>
      </c>
      <c r="T83" t="str">
        <f t="shared" si="5"/>
        <v>LowRisk</v>
      </c>
      <c r="U83" s="48" t="str">
        <f t="shared" si="6"/>
        <v>LowRisk</v>
      </c>
      <c r="V83" s="48" t="str">
        <f t="shared" si="7"/>
        <v>LowRisk</v>
      </c>
    </row>
    <row r="84" spans="2:22" x14ac:dyDescent="0.25">
      <c r="B84" s="31">
        <v>874</v>
      </c>
      <c r="C84" s="31">
        <v>9</v>
      </c>
      <c r="D84" s="31">
        <v>9</v>
      </c>
      <c r="E84" s="31">
        <v>9</v>
      </c>
      <c r="F84" s="31">
        <v>9</v>
      </c>
      <c r="G84" s="31">
        <v>12</v>
      </c>
      <c r="H84" s="31">
        <v>9</v>
      </c>
      <c r="I84" s="31">
        <v>10.5</v>
      </c>
      <c r="J84" s="15">
        <v>6</v>
      </c>
      <c r="K84" s="15">
        <v>10.5</v>
      </c>
      <c r="L84" s="15">
        <v>10.5</v>
      </c>
      <c r="M84" s="15">
        <v>10.5</v>
      </c>
      <c r="N84" s="15">
        <v>12</v>
      </c>
      <c r="O84" s="15"/>
      <c r="P84" s="15">
        <v>9</v>
      </c>
      <c r="Q84" s="15">
        <v>9</v>
      </c>
      <c r="R84">
        <v>42</v>
      </c>
      <c r="S84" s="55">
        <f t="shared" si="4"/>
        <v>3.2142857142857144</v>
      </c>
      <c r="T84" t="str">
        <f t="shared" si="5"/>
        <v>MediumRisk</v>
      </c>
      <c r="U84" s="48" t="str">
        <f t="shared" si="6"/>
        <v>LowRisk</v>
      </c>
      <c r="V84" s="48" t="str">
        <f t="shared" si="7"/>
        <v>LowRisk</v>
      </c>
    </row>
    <row r="85" spans="2:22" x14ac:dyDescent="0.25">
      <c r="B85" s="31">
        <v>879</v>
      </c>
      <c r="C85" s="31">
        <v>12</v>
      </c>
      <c r="D85" s="31">
        <v>9</v>
      </c>
      <c r="E85" s="31">
        <v>12</v>
      </c>
      <c r="F85" s="31">
        <v>10.5</v>
      </c>
      <c r="G85" s="31">
        <v>12</v>
      </c>
      <c r="H85" s="31">
        <v>9</v>
      </c>
      <c r="I85" s="31">
        <v>10.5</v>
      </c>
      <c r="J85" s="15">
        <v>9</v>
      </c>
      <c r="K85" s="15">
        <v>12</v>
      </c>
      <c r="L85" s="15"/>
      <c r="M85" s="15">
        <v>12</v>
      </c>
      <c r="N85" s="15">
        <v>7.5</v>
      </c>
      <c r="O85" s="15"/>
      <c r="P85" s="15">
        <v>7.5</v>
      </c>
      <c r="Q85" s="15">
        <v>10.5</v>
      </c>
      <c r="R85">
        <v>39</v>
      </c>
      <c r="S85" s="55">
        <f t="shared" si="4"/>
        <v>3.4230769230769229</v>
      </c>
      <c r="T85" t="str">
        <f t="shared" si="5"/>
        <v>LowRisk</v>
      </c>
      <c r="U85" s="48" t="str">
        <f t="shared" si="6"/>
        <v>LowRisk</v>
      </c>
      <c r="V85" s="48" t="str">
        <f t="shared" si="7"/>
        <v>LowRisk</v>
      </c>
    </row>
    <row r="86" spans="2:22" x14ac:dyDescent="0.25">
      <c r="B86" s="31">
        <v>924</v>
      </c>
      <c r="C86" s="31">
        <v>10.5</v>
      </c>
      <c r="D86" s="31">
        <v>12</v>
      </c>
      <c r="E86" s="31">
        <v>9</v>
      </c>
      <c r="F86" s="31">
        <v>12</v>
      </c>
      <c r="G86" s="31">
        <v>12</v>
      </c>
      <c r="H86" s="31">
        <v>10.5</v>
      </c>
      <c r="I86" s="31">
        <v>10.5</v>
      </c>
      <c r="J86" s="15">
        <v>12</v>
      </c>
      <c r="K86" s="15">
        <v>12</v>
      </c>
      <c r="L86" s="15">
        <v>12</v>
      </c>
      <c r="M86" s="15">
        <v>9</v>
      </c>
      <c r="N86" s="15">
        <v>9</v>
      </c>
      <c r="O86" s="15"/>
      <c r="P86" s="15">
        <v>9</v>
      </c>
      <c r="Q86" s="15">
        <v>10.5</v>
      </c>
      <c r="R86">
        <v>42</v>
      </c>
      <c r="S86" s="55">
        <f t="shared" si="4"/>
        <v>3.5714285714285716</v>
      </c>
      <c r="T86" t="str">
        <f t="shared" si="5"/>
        <v>LowRisk</v>
      </c>
      <c r="U86" s="48" t="str">
        <f t="shared" si="6"/>
        <v>LowRisk</v>
      </c>
      <c r="V86" s="48" t="str">
        <f t="shared" si="7"/>
        <v>LowRisk</v>
      </c>
    </row>
    <row r="87" spans="2:22" x14ac:dyDescent="0.25">
      <c r="B87" s="31">
        <v>942</v>
      </c>
      <c r="C87" s="31">
        <v>3</v>
      </c>
      <c r="D87" s="31">
        <v>6</v>
      </c>
      <c r="E87" s="31">
        <v>10.5</v>
      </c>
      <c r="F87" s="31">
        <v>9</v>
      </c>
      <c r="G87" s="31">
        <v>12</v>
      </c>
      <c r="H87" s="31">
        <v>7.5</v>
      </c>
      <c r="I87" s="31">
        <v>10.5</v>
      </c>
      <c r="J87" s="15">
        <v>6</v>
      </c>
      <c r="K87" s="15">
        <v>9</v>
      </c>
      <c r="L87" s="15"/>
      <c r="M87" s="15">
        <v>10.5</v>
      </c>
      <c r="N87" s="15">
        <v>12</v>
      </c>
      <c r="O87" s="15"/>
      <c r="P87" s="15">
        <v>6</v>
      </c>
      <c r="Q87" s="15">
        <v>9</v>
      </c>
      <c r="R87">
        <v>39</v>
      </c>
      <c r="S87" s="55">
        <f t="shared" si="4"/>
        <v>2.8461538461538463</v>
      </c>
      <c r="T87" t="str">
        <f t="shared" si="5"/>
        <v>MediumRisk</v>
      </c>
      <c r="U87" s="48" t="str">
        <f t="shared" si="6"/>
        <v>MediumRisk</v>
      </c>
      <c r="V87" s="48" t="str">
        <f t="shared" si="7"/>
        <v>MediumRisk</v>
      </c>
    </row>
    <row r="88" spans="2:22" x14ac:dyDescent="0.25">
      <c r="B88" s="31">
        <v>950</v>
      </c>
      <c r="C88" s="31">
        <v>3</v>
      </c>
      <c r="D88" s="31">
        <v>7.5</v>
      </c>
      <c r="E88" s="31">
        <v>9</v>
      </c>
      <c r="F88" s="31">
        <v>7.5</v>
      </c>
      <c r="G88" s="31">
        <v>9</v>
      </c>
      <c r="H88" s="31">
        <v>7.5</v>
      </c>
      <c r="I88" s="31">
        <v>10.5</v>
      </c>
      <c r="J88" s="15">
        <v>3</v>
      </c>
      <c r="K88" s="15">
        <v>7.5</v>
      </c>
      <c r="L88" s="15"/>
      <c r="M88" s="15">
        <v>9</v>
      </c>
      <c r="N88" s="15">
        <v>9</v>
      </c>
      <c r="O88" s="15"/>
      <c r="P88" s="15">
        <v>7.5</v>
      </c>
      <c r="Q88" s="15">
        <v>9</v>
      </c>
      <c r="R88">
        <v>39</v>
      </c>
      <c r="S88" s="55">
        <f t="shared" si="4"/>
        <v>2.5384615384615383</v>
      </c>
      <c r="T88" t="str">
        <f t="shared" si="5"/>
        <v>HighRisk</v>
      </c>
      <c r="U88" s="48" t="str">
        <f t="shared" si="6"/>
        <v>MediumRisk</v>
      </c>
      <c r="V88" s="48" t="str">
        <f t="shared" si="7"/>
        <v>HighRisk</v>
      </c>
    </row>
    <row r="89" spans="2:22" x14ac:dyDescent="0.25">
      <c r="B89" s="31">
        <v>972</v>
      </c>
      <c r="C89" s="31">
        <v>0</v>
      </c>
      <c r="D89" s="31">
        <v>6</v>
      </c>
      <c r="E89" s="31">
        <v>6</v>
      </c>
      <c r="F89" s="31">
        <v>7.5</v>
      </c>
      <c r="G89" s="31"/>
      <c r="H89" s="31">
        <v>3</v>
      </c>
      <c r="I89" s="31"/>
      <c r="J89" s="15"/>
      <c r="K89" s="15"/>
      <c r="L89" s="15"/>
      <c r="M89" s="15">
        <v>10.5</v>
      </c>
      <c r="N89" s="15"/>
      <c r="O89" s="15"/>
      <c r="P89" s="15">
        <v>7.5</v>
      </c>
      <c r="Q89" s="15">
        <v>9</v>
      </c>
      <c r="R89">
        <v>24</v>
      </c>
      <c r="S89" s="55">
        <f t="shared" si="4"/>
        <v>2.0625</v>
      </c>
      <c r="T89" t="str">
        <f t="shared" si="5"/>
        <v>VeryHighRisk</v>
      </c>
      <c r="U89" s="48" t="str">
        <f t="shared" si="6"/>
        <v>HighRisk</v>
      </c>
      <c r="V89" s="48" t="str">
        <f t="shared" si="7"/>
        <v>HighRisk</v>
      </c>
    </row>
    <row r="90" spans="2:22" x14ac:dyDescent="0.25">
      <c r="B90" s="15">
        <v>982</v>
      </c>
      <c r="C90" s="15">
        <v>6</v>
      </c>
      <c r="D90" s="15">
        <v>6</v>
      </c>
      <c r="E90" s="15">
        <v>9</v>
      </c>
      <c r="F90" s="15">
        <v>7.5</v>
      </c>
      <c r="G90" s="15">
        <v>10.5</v>
      </c>
      <c r="H90" s="15">
        <v>6</v>
      </c>
      <c r="I90" s="15">
        <v>7.5</v>
      </c>
      <c r="J90" s="15">
        <v>7.5</v>
      </c>
      <c r="K90" s="15">
        <v>7.5</v>
      </c>
      <c r="L90" s="15"/>
      <c r="M90" s="15">
        <v>9</v>
      </c>
      <c r="N90" s="15">
        <v>12</v>
      </c>
      <c r="O90" s="15"/>
      <c r="P90" s="15">
        <v>7.5</v>
      </c>
      <c r="Q90" s="15">
        <v>10.5</v>
      </c>
      <c r="R90">
        <v>39</v>
      </c>
      <c r="S90" s="55">
        <f t="shared" si="4"/>
        <v>2.7307692307692308</v>
      </c>
      <c r="T90" t="str">
        <f t="shared" si="5"/>
        <v>HighRisk</v>
      </c>
      <c r="U90" s="48" t="str">
        <f t="shared" si="6"/>
        <v>MediumRisk</v>
      </c>
      <c r="V90" s="48" t="str">
        <f t="shared" si="7"/>
        <v>HighRisk</v>
      </c>
    </row>
    <row r="91" spans="2:22" x14ac:dyDescent="0.25"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</row>
    <row r="92" spans="2:22" x14ac:dyDescent="0.25">
      <c r="S92" s="48" t="s">
        <v>735</v>
      </c>
      <c r="T92" s="48">
        <f>COUNTIFS(T3:T90,"VeryHighRisk")</f>
        <v>8</v>
      </c>
      <c r="U92" s="48">
        <f>COUNTIFS(U3:U90,"VeryHighRisk")</f>
        <v>0</v>
      </c>
      <c r="V92" s="48">
        <f>COUNTIFS(V3:V90,"VeryHighRisk")</f>
        <v>0</v>
      </c>
    </row>
    <row r="93" spans="2:22" x14ac:dyDescent="0.25">
      <c r="S93" s="48" t="s">
        <v>696</v>
      </c>
      <c r="T93" s="48">
        <f>COUNTIFS(T3:T90,"HighRisk")</f>
        <v>18</v>
      </c>
      <c r="U93" s="48">
        <f>COUNTIFS(U3:U90,"HighRisk")</f>
        <v>16</v>
      </c>
      <c r="V93" s="48">
        <f>COUNTIFS(V3:V90,"HighRisk")</f>
        <v>27</v>
      </c>
    </row>
    <row r="94" spans="2:22" x14ac:dyDescent="0.25">
      <c r="S94" s="48" t="s">
        <v>695</v>
      </c>
      <c r="T94" s="48">
        <f>COUNTIFS(T3:T90,"MediumRisk")</f>
        <v>43</v>
      </c>
      <c r="U94" s="48">
        <f>COUNTIFS(U3:U90,"MediumRisk")</f>
        <v>28</v>
      </c>
      <c r="V94" s="48">
        <f>COUNTIFS(V3:V90,"MediumRisk")</f>
        <v>33</v>
      </c>
    </row>
    <row r="95" spans="2:22" x14ac:dyDescent="0.25">
      <c r="S95" s="48" t="s">
        <v>694</v>
      </c>
      <c r="T95" s="48">
        <f>COUNTIFS(T3:T90,"LowRisk")</f>
        <v>19</v>
      </c>
      <c r="U95" s="48">
        <f>COUNTIFS(U3:U90,"LowRisk")</f>
        <v>44</v>
      </c>
      <c r="V95" s="48">
        <f>COUNTIFS(V3:V90,"LowRisk")</f>
        <v>28</v>
      </c>
    </row>
    <row r="96" spans="2:22" x14ac:dyDescent="0.25">
      <c r="S96" s="48" t="s">
        <v>703</v>
      </c>
      <c r="T96" s="48">
        <f>SUM(T92:T95)</f>
        <v>88</v>
      </c>
      <c r="U96" s="48">
        <f>SUM(U92:U95)</f>
        <v>88</v>
      </c>
      <c r="V96" s="48">
        <f>SUM(V92:V95)</f>
        <v>88</v>
      </c>
    </row>
    <row r="110" spans="22:22" x14ac:dyDescent="0.25">
      <c r="V110">
        <v>39</v>
      </c>
    </row>
    <row r="111" spans="22:22" x14ac:dyDescent="0.25">
      <c r="V111">
        <v>22</v>
      </c>
    </row>
    <row r="112" spans="22:22" x14ac:dyDescent="0.25">
      <c r="V112">
        <v>33</v>
      </c>
    </row>
  </sheetData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78"/>
  <sheetViews>
    <sheetView topLeftCell="A647" zoomScale="70" zoomScaleNormal="70" workbookViewId="0">
      <selection sqref="A1:D678"/>
    </sheetView>
  </sheetViews>
  <sheetFormatPr defaultRowHeight="15" x14ac:dyDescent="0.25"/>
  <sheetData>
    <row r="1" spans="1:36" x14ac:dyDescent="0.25">
      <c r="A1" s="7">
        <v>19</v>
      </c>
      <c r="B1" s="4" t="s">
        <v>550</v>
      </c>
      <c r="C1" s="4">
        <v>1</v>
      </c>
      <c r="D1" s="4" t="s">
        <v>551</v>
      </c>
      <c r="E1" s="12" t="str">
        <f>IF(D1="A","4",IF(D1="AB","3.5",IF(D1="B","3",IF(D1="BC","2.5",IF(D1="C","2",IF(D1="D","1",IF(D1="E","0","NILAI MUTU TIDAK ADA")))))))</f>
        <v>4</v>
      </c>
      <c r="F1" s="19">
        <f>E1*C1</f>
        <v>4</v>
      </c>
      <c r="G1" s="19"/>
      <c r="H1" s="27" t="s">
        <v>614</v>
      </c>
      <c r="I1" s="4" t="s">
        <v>550</v>
      </c>
      <c r="J1" s="4">
        <v>1</v>
      </c>
      <c r="K1">
        <v>4</v>
      </c>
      <c r="M1" s="4" t="s">
        <v>550</v>
      </c>
      <c r="N1" s="6" t="s">
        <v>566</v>
      </c>
      <c r="O1" s="6" t="s">
        <v>565</v>
      </c>
      <c r="P1" s="6" t="s">
        <v>564</v>
      </c>
      <c r="Q1" s="6" t="s">
        <v>563</v>
      </c>
      <c r="R1" s="6" t="s">
        <v>561</v>
      </c>
      <c r="S1" s="6" t="s">
        <v>554</v>
      </c>
      <c r="T1" s="6" t="s">
        <v>559</v>
      </c>
      <c r="U1" s="4" t="s">
        <v>562</v>
      </c>
      <c r="V1" s="6" t="s">
        <v>556</v>
      </c>
      <c r="W1" s="6" t="s">
        <v>560</v>
      </c>
      <c r="Z1" t="s">
        <v>550</v>
      </c>
      <c r="AA1" t="s">
        <v>566</v>
      </c>
      <c r="AB1" t="s">
        <v>565</v>
      </c>
      <c r="AC1" t="s">
        <v>564</v>
      </c>
      <c r="AD1" t="s">
        <v>563</v>
      </c>
      <c r="AE1" t="s">
        <v>561</v>
      </c>
      <c r="AF1" t="s">
        <v>554</v>
      </c>
      <c r="AG1" t="s">
        <v>559</v>
      </c>
      <c r="AH1" t="s">
        <v>562</v>
      </c>
      <c r="AI1" t="s">
        <v>556</v>
      </c>
      <c r="AJ1" t="s">
        <v>560</v>
      </c>
    </row>
    <row r="2" spans="1:36" x14ac:dyDescent="0.25">
      <c r="A2" s="7">
        <v>19</v>
      </c>
      <c r="B2" s="4" t="s">
        <v>566</v>
      </c>
      <c r="C2" s="4">
        <v>3</v>
      </c>
      <c r="D2" s="4" t="s">
        <v>558</v>
      </c>
      <c r="E2" s="12" t="str">
        <f t="shared" ref="E2:E65" si="0">IF(D2="A","4",IF(D2="AB","3.5",IF(D2="B","3",IF(D2="BC","2.5",IF(D2="C","2",IF(D2="D","1",IF(D2="E","0","NILAI MUTU TIDAK ADA")))))))</f>
        <v>2.5</v>
      </c>
      <c r="F2" s="19">
        <f t="shared" ref="F2:F65" si="1">E2*C2</f>
        <v>7.5</v>
      </c>
      <c r="G2" s="19"/>
      <c r="H2" s="27">
        <f>SUM(C1:C678)</f>
        <v>1488</v>
      </c>
      <c r="I2" s="4" t="s">
        <v>566</v>
      </c>
      <c r="J2" s="4">
        <v>3</v>
      </c>
      <c r="K2">
        <v>7.5</v>
      </c>
      <c r="L2" s="7">
        <v>19</v>
      </c>
      <c r="M2" t="str">
        <f t="array" ref="M2">INDEX($A$1:$D$678,MATCH(1,($A$1:$A$678=$L2)*($B$1:$B$678=M$1),0),4)</f>
        <v>A</v>
      </c>
      <c r="N2" t="str">
        <f t="array" ref="N2">INDEX($A$1:$D$678,MATCH(1,($A$1:$A$678=$L2)*($B$1:$B$678=N$1),0),4)</f>
        <v>BC</v>
      </c>
      <c r="O2" t="str">
        <f t="array" ref="O2">INDEX($A$1:$D$678,MATCH(1,($A$1:$A$678=$L2)*($B$1:$B$678=O$1),0),4)</f>
        <v>AB</v>
      </c>
      <c r="P2" t="str">
        <f t="array" ref="P2">INDEX($A$1:$D$678,MATCH(1,($A$1:$A$678=$L2)*($B$1:$B$678=P$1),0),4)</f>
        <v>A</v>
      </c>
      <c r="Q2" t="str">
        <f t="array" ref="Q2">INDEX($A$1:$D$678,MATCH(1,($A$1:$A$678=$L2)*($B$1:$B$678=Q$1),0),4)</f>
        <v>B</v>
      </c>
      <c r="R2" t="str">
        <f t="array" ref="R2">INDEX($A$1:$D$678,MATCH(1,($A$1:$A$678=$L2)*($B$1:$B$678=R$1),0),4)</f>
        <v>D</v>
      </c>
      <c r="S2" t="str">
        <f t="array" ref="S2">INDEX($A$1:$D$678,MATCH(1,($A$1:$A$678=$L2)*($B$1:$B$678=S$1),0),4)</f>
        <v>C</v>
      </c>
      <c r="T2" t="e">
        <f t="array" ref="T2">INDEX($A$1:$D$678,MATCH(1,($A$1:$A$678=$L2)*($B$1:$B$678=T$1),0),4)</f>
        <v>#N/A</v>
      </c>
      <c r="U2" t="e">
        <f t="array" ref="U2">INDEX($A$1:$D$678,MATCH(1,($A$1:$A$678=$L2)*($B$1:$B$678=U$1),0),4)</f>
        <v>#N/A</v>
      </c>
      <c r="V2" t="e">
        <f t="array" ref="V2">INDEX($A$1:$D$678,MATCH(1,($A$1:$A$678=$L2)*($B$1:$B$678=V$1),0),4)</f>
        <v>#N/A</v>
      </c>
      <c r="W2" t="e">
        <f t="array" ref="W2">INDEX($A$1:$D$678,MATCH(1,($A$1:$A$678=$L2)*($B$1:$B$678=W$1),0),4)</f>
        <v>#N/A</v>
      </c>
      <c r="Y2">
        <v>19</v>
      </c>
      <c r="Z2" t="s">
        <v>551</v>
      </c>
      <c r="AA2" t="s">
        <v>558</v>
      </c>
      <c r="AB2" t="s">
        <v>553</v>
      </c>
      <c r="AC2" t="s">
        <v>551</v>
      </c>
      <c r="AD2" t="s">
        <v>552</v>
      </c>
      <c r="AE2" t="s">
        <v>557</v>
      </c>
      <c r="AF2" t="s">
        <v>555</v>
      </c>
    </row>
    <row r="3" spans="1:36" x14ac:dyDescent="0.25">
      <c r="A3" s="7">
        <v>19</v>
      </c>
      <c r="B3" s="6" t="s">
        <v>563</v>
      </c>
      <c r="C3" s="6">
        <v>2</v>
      </c>
      <c r="D3" s="6" t="s">
        <v>552</v>
      </c>
      <c r="E3" s="12" t="str">
        <f t="shared" si="0"/>
        <v>3</v>
      </c>
      <c r="F3" s="19">
        <f t="shared" si="1"/>
        <v>6</v>
      </c>
      <c r="G3" s="19"/>
      <c r="H3" s="19"/>
      <c r="I3" s="6" t="s">
        <v>563</v>
      </c>
      <c r="J3" s="6">
        <v>2</v>
      </c>
      <c r="K3">
        <v>6</v>
      </c>
      <c r="L3" s="7">
        <v>23</v>
      </c>
      <c r="M3" t="str">
        <f t="array" ref="M3">INDEX($A$1:$D$678,MATCH(1,($A$1:$A$678=$L3)*($B$1:$B$678=M$1),0),4)</f>
        <v>A</v>
      </c>
      <c r="N3" t="str">
        <f t="array" ref="N3">INDEX($A$1:$D$678,MATCH(1,($A$1:$A$678=$L3)*($B$1:$B$678=N$1),0),4)</f>
        <v>E</v>
      </c>
      <c r="O3" t="str">
        <f t="array" ref="O3">INDEX($A$1:$D$678,MATCH(1,($A$1:$A$678=$L3)*($B$1:$B$678=O$1),0),4)</f>
        <v>D</v>
      </c>
      <c r="P3" t="str">
        <f t="array" ref="P3">INDEX($A$1:$D$678,MATCH(1,($A$1:$A$678=$L3)*($B$1:$B$678=P$1),0),4)</f>
        <v>A</v>
      </c>
      <c r="Q3" t="str">
        <f t="array" ref="Q3">INDEX($A$1:$D$678,MATCH(1,($A$1:$A$678=$L3)*($B$1:$B$678=Q$1),0),4)</f>
        <v>B</v>
      </c>
      <c r="R3" t="str">
        <f t="array" ref="R3">INDEX($A$1:$D$678,MATCH(1,($A$1:$A$678=$L3)*($B$1:$B$678=R$1),0),4)</f>
        <v>D</v>
      </c>
      <c r="S3" t="str">
        <f t="array" ref="S3">INDEX($A$1:$D$678,MATCH(1,($A$1:$A$678=$L3)*($B$1:$B$678=S$1),0),4)</f>
        <v>C</v>
      </c>
      <c r="T3" t="e">
        <f t="array" ref="T3">INDEX($A$1:$D$678,MATCH(1,($A$1:$A$678=$L3)*($B$1:$B$678=T$1),0),4)</f>
        <v>#N/A</v>
      </c>
      <c r="U3" t="e">
        <f t="array" ref="U3">INDEX($A$1:$D$678,MATCH(1,($A$1:$A$678=$L3)*($B$1:$B$678=U$1),0),4)</f>
        <v>#N/A</v>
      </c>
      <c r="V3" t="str">
        <f t="array" ref="V3">INDEX($A$1:$D$678,MATCH(1,($A$1:$A$678=$L3)*($B$1:$B$678=V$1),0),4)</f>
        <v>D</v>
      </c>
      <c r="W3" t="e">
        <f t="array" ref="W3">INDEX($A$1:$D$678,MATCH(1,($A$1:$A$678=$L3)*($B$1:$B$678=W$1),0),4)</f>
        <v>#N/A</v>
      </c>
      <c r="Y3">
        <v>23</v>
      </c>
      <c r="Z3" t="s">
        <v>551</v>
      </c>
      <c r="AA3" t="s">
        <v>567</v>
      </c>
      <c r="AB3" t="s">
        <v>557</v>
      </c>
      <c r="AC3" t="s">
        <v>551</v>
      </c>
      <c r="AD3" t="s">
        <v>552</v>
      </c>
      <c r="AE3" t="s">
        <v>557</v>
      </c>
      <c r="AF3" t="s">
        <v>555</v>
      </c>
      <c r="AI3" t="s">
        <v>557</v>
      </c>
    </row>
    <row r="4" spans="1:36" x14ac:dyDescent="0.25">
      <c r="A4" s="7">
        <v>19</v>
      </c>
      <c r="B4" s="4" t="s">
        <v>565</v>
      </c>
      <c r="C4" s="4">
        <v>3</v>
      </c>
      <c r="D4" s="4" t="s">
        <v>553</v>
      </c>
      <c r="E4" s="12" t="str">
        <f t="shared" si="0"/>
        <v>3.5</v>
      </c>
      <c r="F4" s="19">
        <f t="shared" si="1"/>
        <v>10.5</v>
      </c>
      <c r="G4" s="19"/>
      <c r="H4" s="19"/>
      <c r="I4" s="4" t="s">
        <v>565</v>
      </c>
      <c r="J4" s="4">
        <v>3</v>
      </c>
      <c r="K4">
        <v>10.5</v>
      </c>
      <c r="L4" s="7">
        <v>33</v>
      </c>
      <c r="M4" t="str">
        <f t="array" ref="M4">INDEX($A$1:$D$678,MATCH(1,($A$1:$A$678=$L4)*($B$1:$B$678=M$1),0),4)</f>
        <v>A</v>
      </c>
      <c r="N4" t="str">
        <f t="array" ref="N4">INDEX($A$1:$D$678,MATCH(1,($A$1:$A$678=$L4)*($B$1:$B$678=N$1),0),4)</f>
        <v>B</v>
      </c>
      <c r="O4" t="str">
        <f t="array" ref="O4">INDEX($A$1:$D$678,MATCH(1,($A$1:$A$678=$L4)*($B$1:$B$678=O$1),0),4)</f>
        <v>AB</v>
      </c>
      <c r="P4" t="str">
        <f t="array" ref="P4">INDEX($A$1:$D$678,MATCH(1,($A$1:$A$678=$L4)*($B$1:$B$678=P$1),0),4)</f>
        <v>A</v>
      </c>
      <c r="Q4" t="str">
        <f t="array" ref="Q4">INDEX($A$1:$D$678,MATCH(1,($A$1:$A$678=$L4)*($B$1:$B$678=Q$1),0),4)</f>
        <v>A</v>
      </c>
      <c r="R4" t="str">
        <f t="array" ref="R4">INDEX($A$1:$D$678,MATCH(1,($A$1:$A$678=$L4)*($B$1:$B$678=R$1),0),4)</f>
        <v>A</v>
      </c>
      <c r="S4" t="str">
        <f t="array" ref="S4">INDEX($A$1:$D$678,MATCH(1,($A$1:$A$678=$L4)*($B$1:$B$678=S$1),0),4)</f>
        <v>B</v>
      </c>
      <c r="T4" t="e">
        <f t="array" ref="T4">INDEX($A$1:$D$678,MATCH(1,($A$1:$A$678=$L4)*($B$1:$B$678=T$1),0),4)</f>
        <v>#N/A</v>
      </c>
      <c r="U4" t="e">
        <f t="array" ref="U4">INDEX($A$1:$D$678,MATCH(1,($A$1:$A$678=$L4)*($B$1:$B$678=U$1),0),4)</f>
        <v>#N/A</v>
      </c>
      <c r="V4" t="e">
        <f t="array" ref="V4">INDEX($A$1:$D$678,MATCH(1,($A$1:$A$678=$L4)*($B$1:$B$678=V$1),0),4)</f>
        <v>#N/A</v>
      </c>
      <c r="W4" t="e">
        <f t="array" ref="W4">INDEX($A$1:$D$678,MATCH(1,($A$1:$A$678=$L4)*($B$1:$B$678=W$1),0),4)</f>
        <v>#N/A</v>
      </c>
      <c r="Y4">
        <v>33</v>
      </c>
      <c r="Z4" t="s">
        <v>551</v>
      </c>
      <c r="AA4" t="s">
        <v>552</v>
      </c>
      <c r="AB4" t="s">
        <v>553</v>
      </c>
      <c r="AC4" t="s">
        <v>551</v>
      </c>
      <c r="AD4" t="s">
        <v>551</v>
      </c>
      <c r="AE4" t="s">
        <v>551</v>
      </c>
      <c r="AF4" t="s">
        <v>552</v>
      </c>
    </row>
    <row r="5" spans="1:36" x14ac:dyDescent="0.25">
      <c r="A5" s="7">
        <v>19</v>
      </c>
      <c r="B5" s="6" t="s">
        <v>564</v>
      </c>
      <c r="C5" s="6">
        <v>1</v>
      </c>
      <c r="D5" s="6" t="s">
        <v>551</v>
      </c>
      <c r="E5" s="12" t="str">
        <f t="shared" si="0"/>
        <v>4</v>
      </c>
      <c r="F5" s="19">
        <f t="shared" si="1"/>
        <v>4</v>
      </c>
      <c r="G5" s="19"/>
      <c r="H5" s="19"/>
      <c r="I5" s="6" t="s">
        <v>564</v>
      </c>
      <c r="J5" s="6">
        <v>1</v>
      </c>
      <c r="K5">
        <v>4</v>
      </c>
      <c r="L5" s="7">
        <v>36</v>
      </c>
      <c r="M5" t="str">
        <f t="array" ref="M5">INDEX($A$1:$D$678,MATCH(1,($A$1:$A$678=$L5)*($B$1:$B$678=M$1),0),4)</f>
        <v>A</v>
      </c>
      <c r="N5" t="str">
        <f t="array" ref="N5">INDEX($A$1:$D$678,MATCH(1,($A$1:$A$678=$L5)*($B$1:$B$678=N$1),0),4)</f>
        <v>BC</v>
      </c>
      <c r="O5" t="str">
        <f t="array" ref="O5">INDEX($A$1:$D$678,MATCH(1,($A$1:$A$678=$L5)*($B$1:$B$678=O$1),0),4)</f>
        <v>B</v>
      </c>
      <c r="P5" t="str">
        <f t="array" ref="P5">INDEX($A$1:$D$678,MATCH(1,($A$1:$A$678=$L5)*($B$1:$B$678=P$1),0),4)</f>
        <v>A</v>
      </c>
      <c r="Q5" t="str">
        <f t="array" ref="Q5">INDEX($A$1:$D$678,MATCH(1,($A$1:$A$678=$L5)*($B$1:$B$678=Q$1),0),4)</f>
        <v>B</v>
      </c>
      <c r="R5" t="str">
        <f t="array" ref="R5">INDEX($A$1:$D$678,MATCH(1,($A$1:$A$678=$L5)*($B$1:$B$678=R$1),0),4)</f>
        <v>A</v>
      </c>
      <c r="S5" t="str">
        <f t="array" ref="S5">INDEX($A$1:$D$678,MATCH(1,($A$1:$A$678=$L5)*($B$1:$B$678=S$1),0),4)</f>
        <v>C</v>
      </c>
      <c r="T5" t="e">
        <f t="array" ref="T5">INDEX($A$1:$D$678,MATCH(1,($A$1:$A$678=$L5)*($B$1:$B$678=T$1),0),4)</f>
        <v>#N/A</v>
      </c>
      <c r="U5" t="e">
        <f t="array" ref="U5">INDEX($A$1:$D$678,MATCH(1,($A$1:$A$678=$L5)*($B$1:$B$678=U$1),0),4)</f>
        <v>#N/A</v>
      </c>
      <c r="V5" t="e">
        <f t="array" ref="V5">INDEX($A$1:$D$678,MATCH(1,($A$1:$A$678=$L5)*($B$1:$B$678=V$1),0),4)</f>
        <v>#N/A</v>
      </c>
      <c r="W5" t="e">
        <f t="array" ref="W5">INDEX($A$1:$D$678,MATCH(1,($A$1:$A$678=$L5)*($B$1:$B$678=W$1),0),4)</f>
        <v>#N/A</v>
      </c>
      <c r="Y5">
        <v>36</v>
      </c>
      <c r="Z5" t="s">
        <v>551</v>
      </c>
      <c r="AA5" t="s">
        <v>558</v>
      </c>
      <c r="AB5" t="s">
        <v>552</v>
      </c>
      <c r="AC5" t="s">
        <v>551</v>
      </c>
      <c r="AD5" t="s">
        <v>552</v>
      </c>
      <c r="AE5" t="s">
        <v>551</v>
      </c>
      <c r="AF5" t="s">
        <v>555</v>
      </c>
    </row>
    <row r="6" spans="1:36" x14ac:dyDescent="0.25">
      <c r="A6" s="7">
        <v>19</v>
      </c>
      <c r="B6" s="6" t="s">
        <v>561</v>
      </c>
      <c r="C6" s="6">
        <v>3</v>
      </c>
      <c r="D6" s="6" t="s">
        <v>557</v>
      </c>
      <c r="E6" s="12" t="str">
        <f t="shared" si="0"/>
        <v>1</v>
      </c>
      <c r="F6" s="19">
        <f t="shared" si="1"/>
        <v>3</v>
      </c>
      <c r="G6" s="19"/>
      <c r="H6" s="19"/>
      <c r="I6" s="6" t="s">
        <v>561</v>
      </c>
      <c r="J6" s="6">
        <v>3</v>
      </c>
      <c r="K6">
        <v>3</v>
      </c>
      <c r="L6" s="7">
        <v>39</v>
      </c>
      <c r="M6" t="str">
        <f t="array" ref="M6">INDEX($A$1:$D$678,MATCH(1,($A$1:$A$678=$L6)*($B$1:$B$678=M$1),0),4)</f>
        <v>A</v>
      </c>
      <c r="N6" t="str">
        <f t="array" ref="N6">INDEX($A$1:$D$678,MATCH(1,($A$1:$A$678=$L6)*($B$1:$B$678=N$1),0),4)</f>
        <v>B</v>
      </c>
      <c r="O6" t="str">
        <f t="array" ref="O6">INDEX($A$1:$D$678,MATCH(1,($A$1:$A$678=$L6)*($B$1:$B$678=O$1),0),4)</f>
        <v>A</v>
      </c>
      <c r="P6" t="str">
        <f t="array" ref="P6">INDEX($A$1:$D$678,MATCH(1,($A$1:$A$678=$L6)*($B$1:$B$678=P$1),0),4)</f>
        <v>A</v>
      </c>
      <c r="Q6" t="str">
        <f t="array" ref="Q6">INDEX($A$1:$D$678,MATCH(1,($A$1:$A$678=$L6)*($B$1:$B$678=Q$1),0),4)</f>
        <v>AB</v>
      </c>
      <c r="R6" t="str">
        <f t="array" ref="R6">INDEX($A$1:$D$678,MATCH(1,($A$1:$A$678=$L6)*($B$1:$B$678=R$1),0),4)</f>
        <v>A</v>
      </c>
      <c r="S6" t="str">
        <f t="array" ref="S6">INDEX($A$1:$D$678,MATCH(1,($A$1:$A$678=$L6)*($B$1:$B$678=S$1),0),4)</f>
        <v>A</v>
      </c>
      <c r="T6" t="e">
        <f t="array" ref="T6">INDEX($A$1:$D$678,MATCH(1,($A$1:$A$678=$L6)*($B$1:$B$678=T$1),0),4)</f>
        <v>#N/A</v>
      </c>
      <c r="U6" t="e">
        <f t="array" ref="U6">INDEX($A$1:$D$678,MATCH(1,($A$1:$A$678=$L6)*($B$1:$B$678=U$1),0),4)</f>
        <v>#N/A</v>
      </c>
      <c r="V6" t="e">
        <f t="array" ref="V6">INDEX($A$1:$D$678,MATCH(1,($A$1:$A$678=$L6)*($B$1:$B$678=V$1),0),4)</f>
        <v>#N/A</v>
      </c>
      <c r="W6" t="e">
        <f t="array" ref="W6">INDEX($A$1:$D$678,MATCH(1,($A$1:$A$678=$L6)*($B$1:$B$678=W$1),0),4)</f>
        <v>#N/A</v>
      </c>
      <c r="Y6">
        <v>39</v>
      </c>
      <c r="Z6" t="s">
        <v>551</v>
      </c>
      <c r="AA6" t="s">
        <v>552</v>
      </c>
      <c r="AB6" t="s">
        <v>551</v>
      </c>
      <c r="AC6" t="s">
        <v>551</v>
      </c>
      <c r="AD6" t="s">
        <v>553</v>
      </c>
      <c r="AE6" t="s">
        <v>551</v>
      </c>
      <c r="AF6" t="s">
        <v>551</v>
      </c>
    </row>
    <row r="7" spans="1:36" x14ac:dyDescent="0.25">
      <c r="A7" s="7">
        <v>19</v>
      </c>
      <c r="B7" s="6" t="s">
        <v>554</v>
      </c>
      <c r="C7" s="6">
        <v>2</v>
      </c>
      <c r="D7" s="6" t="s">
        <v>555</v>
      </c>
      <c r="E7" s="12" t="str">
        <f t="shared" si="0"/>
        <v>2</v>
      </c>
      <c r="F7" s="19">
        <f t="shared" si="1"/>
        <v>4</v>
      </c>
      <c r="G7" s="19"/>
      <c r="H7" s="19"/>
      <c r="I7" s="6" t="s">
        <v>554</v>
      </c>
      <c r="J7" s="6">
        <v>2</v>
      </c>
      <c r="K7">
        <v>4</v>
      </c>
      <c r="L7" s="7">
        <v>62</v>
      </c>
      <c r="M7" t="str">
        <f t="array" ref="M7">INDEX($A$1:$D$678,MATCH(1,($A$1:$A$678=$L7)*($B$1:$B$678=M$1),0),4)</f>
        <v>A</v>
      </c>
      <c r="N7" t="str">
        <f t="array" ref="N7">INDEX($A$1:$D$678,MATCH(1,($A$1:$A$678=$L7)*($B$1:$B$678=N$1),0),4)</f>
        <v>D</v>
      </c>
      <c r="O7" t="str">
        <f t="array" ref="O7">INDEX($A$1:$D$678,MATCH(1,($A$1:$A$678=$L7)*($B$1:$B$678=O$1),0),4)</f>
        <v>B</v>
      </c>
      <c r="P7" t="str">
        <f t="array" ref="P7">INDEX($A$1:$D$678,MATCH(1,($A$1:$A$678=$L7)*($B$1:$B$678=P$1),0),4)</f>
        <v>A</v>
      </c>
      <c r="Q7" t="str">
        <f t="array" ref="Q7">INDEX($A$1:$D$678,MATCH(1,($A$1:$A$678=$L7)*($B$1:$B$678=Q$1),0),4)</f>
        <v>A</v>
      </c>
      <c r="R7" t="str">
        <f t="array" ref="R7">INDEX($A$1:$D$678,MATCH(1,($A$1:$A$678=$L7)*($B$1:$B$678=R$1),0),4)</f>
        <v>A</v>
      </c>
      <c r="S7" t="str">
        <f t="array" ref="S7">INDEX($A$1:$D$678,MATCH(1,($A$1:$A$678=$L7)*($B$1:$B$678=S$1),0),4)</f>
        <v>C</v>
      </c>
      <c r="T7" t="e">
        <f t="array" ref="T7">INDEX($A$1:$D$678,MATCH(1,($A$1:$A$678=$L7)*($B$1:$B$678=T$1),0),4)</f>
        <v>#N/A</v>
      </c>
      <c r="U7" t="e">
        <f t="array" ref="U7">INDEX($A$1:$D$678,MATCH(1,($A$1:$A$678=$L7)*($B$1:$B$678=U$1),0),4)</f>
        <v>#N/A</v>
      </c>
      <c r="V7" t="e">
        <f t="array" ref="V7">INDEX($A$1:$D$678,MATCH(1,($A$1:$A$678=$L7)*($B$1:$B$678=V$1),0),4)</f>
        <v>#N/A</v>
      </c>
      <c r="W7" t="e">
        <f t="array" ref="W7">INDEX($A$1:$D$678,MATCH(1,($A$1:$A$678=$L7)*($B$1:$B$678=W$1),0),4)</f>
        <v>#N/A</v>
      </c>
      <c r="Y7">
        <v>62</v>
      </c>
      <c r="Z7" t="s">
        <v>551</v>
      </c>
      <c r="AA7" t="s">
        <v>557</v>
      </c>
      <c r="AB7" t="s">
        <v>552</v>
      </c>
      <c r="AC7" t="s">
        <v>551</v>
      </c>
      <c r="AD7" t="s">
        <v>551</v>
      </c>
      <c r="AE7" t="s">
        <v>551</v>
      </c>
      <c r="AF7" t="s">
        <v>555</v>
      </c>
    </row>
    <row r="8" spans="1:36" x14ac:dyDescent="0.25">
      <c r="A8" s="7">
        <v>23</v>
      </c>
      <c r="B8" s="4" t="s">
        <v>550</v>
      </c>
      <c r="C8" s="4">
        <v>1</v>
      </c>
      <c r="D8" s="4" t="s">
        <v>551</v>
      </c>
      <c r="E8" s="12" t="str">
        <f t="shared" si="0"/>
        <v>4</v>
      </c>
      <c r="F8" s="19">
        <f t="shared" si="1"/>
        <v>4</v>
      </c>
      <c r="G8" s="19"/>
      <c r="H8" s="19"/>
      <c r="I8" s="4" t="s">
        <v>550</v>
      </c>
      <c r="J8" s="4">
        <v>1</v>
      </c>
      <c r="K8">
        <v>4</v>
      </c>
      <c r="L8" s="7">
        <v>64</v>
      </c>
      <c r="M8" t="str">
        <f t="array" ref="M8">INDEX($A$1:$D$678,MATCH(1,($A$1:$A$678=$L8)*($B$1:$B$678=M$1),0),4)</f>
        <v>A</v>
      </c>
      <c r="N8" t="str">
        <f t="array" ref="N8">INDEX($A$1:$D$678,MATCH(1,($A$1:$A$678=$L8)*($B$1:$B$678=N$1),0),4)</f>
        <v>B</v>
      </c>
      <c r="O8" t="str">
        <f t="array" ref="O8">INDEX($A$1:$D$678,MATCH(1,($A$1:$A$678=$L8)*($B$1:$B$678=O$1),0),4)</f>
        <v>A</v>
      </c>
      <c r="P8" t="str">
        <f t="array" ref="P8">INDEX($A$1:$D$678,MATCH(1,($A$1:$A$678=$L8)*($B$1:$B$678=P$1),0),4)</f>
        <v>A</v>
      </c>
      <c r="Q8" t="str">
        <f t="array" ref="Q8">INDEX($A$1:$D$678,MATCH(1,($A$1:$A$678=$L8)*($B$1:$B$678=Q$1),0),4)</f>
        <v>A</v>
      </c>
      <c r="R8" t="str">
        <f t="array" ref="R8">INDEX($A$1:$D$678,MATCH(1,($A$1:$A$678=$L8)*($B$1:$B$678=R$1),0),4)</f>
        <v>A</v>
      </c>
      <c r="S8" t="str">
        <f t="array" ref="S8">INDEX($A$1:$D$678,MATCH(1,($A$1:$A$678=$L8)*($B$1:$B$678=S$1),0),4)</f>
        <v>B</v>
      </c>
      <c r="T8" t="e">
        <f t="array" ref="T8">INDEX($A$1:$D$678,MATCH(1,($A$1:$A$678=$L8)*($B$1:$B$678=T$1),0),4)</f>
        <v>#N/A</v>
      </c>
      <c r="U8" t="e">
        <f t="array" ref="U8">INDEX($A$1:$D$678,MATCH(1,($A$1:$A$678=$L8)*($B$1:$B$678=U$1),0),4)</f>
        <v>#N/A</v>
      </c>
      <c r="V8" t="e">
        <f t="array" ref="V8">INDEX($A$1:$D$678,MATCH(1,($A$1:$A$678=$L8)*($B$1:$B$678=V$1),0),4)</f>
        <v>#N/A</v>
      </c>
      <c r="W8" t="e">
        <f t="array" ref="W8">INDEX($A$1:$D$678,MATCH(1,($A$1:$A$678=$L8)*($B$1:$B$678=W$1),0),4)</f>
        <v>#N/A</v>
      </c>
      <c r="Y8">
        <v>64</v>
      </c>
      <c r="Z8" t="s">
        <v>551</v>
      </c>
      <c r="AA8" t="s">
        <v>552</v>
      </c>
      <c r="AB8" t="s">
        <v>551</v>
      </c>
      <c r="AC8" t="s">
        <v>551</v>
      </c>
      <c r="AD8" t="s">
        <v>551</v>
      </c>
      <c r="AE8" t="s">
        <v>551</v>
      </c>
      <c r="AF8" t="s">
        <v>552</v>
      </c>
    </row>
    <row r="9" spans="1:36" x14ac:dyDescent="0.25">
      <c r="A9" s="7">
        <v>23</v>
      </c>
      <c r="B9" s="6" t="s">
        <v>566</v>
      </c>
      <c r="C9" s="6">
        <v>3</v>
      </c>
      <c r="D9" s="6" t="s">
        <v>567</v>
      </c>
      <c r="E9" s="12" t="str">
        <f t="shared" si="0"/>
        <v>0</v>
      </c>
      <c r="F9" s="19">
        <f t="shared" si="1"/>
        <v>0</v>
      </c>
      <c r="G9" s="19"/>
      <c r="H9" s="19"/>
      <c r="I9" s="6" t="s">
        <v>566</v>
      </c>
      <c r="J9" s="6">
        <v>3</v>
      </c>
      <c r="K9">
        <v>0</v>
      </c>
      <c r="L9" s="7">
        <v>80</v>
      </c>
      <c r="M9" t="str">
        <f t="array" ref="M9">INDEX($A$1:$D$678,MATCH(1,($A$1:$A$678=$L9)*($B$1:$B$678=M$1),0),4)</f>
        <v>A</v>
      </c>
      <c r="N9" t="str">
        <f t="array" ref="N9">INDEX($A$1:$D$678,MATCH(1,($A$1:$A$678=$L9)*($B$1:$B$678=N$1),0),4)</f>
        <v>BC</v>
      </c>
      <c r="O9" t="str">
        <f t="array" ref="O9">INDEX($A$1:$D$678,MATCH(1,($A$1:$A$678=$L9)*($B$1:$B$678=O$1),0),4)</f>
        <v>AB</v>
      </c>
      <c r="P9" t="str">
        <f t="array" ref="P9">INDEX($A$1:$D$678,MATCH(1,($A$1:$A$678=$L9)*($B$1:$B$678=P$1),0),4)</f>
        <v>A</v>
      </c>
      <c r="Q9" t="str">
        <f t="array" ref="Q9">INDEX($A$1:$D$678,MATCH(1,($A$1:$A$678=$L9)*($B$1:$B$678=Q$1),0),4)</f>
        <v>AB</v>
      </c>
      <c r="R9" t="str">
        <f t="array" ref="R9">INDEX($A$1:$D$678,MATCH(1,($A$1:$A$678=$L9)*($B$1:$B$678=R$1),0),4)</f>
        <v>AB</v>
      </c>
      <c r="S9" t="str">
        <f t="array" ref="S9">INDEX($A$1:$D$678,MATCH(1,($A$1:$A$678=$L9)*($B$1:$B$678=S$1),0),4)</f>
        <v>C</v>
      </c>
      <c r="T9" t="str">
        <f t="array" ref="T9">INDEX($A$1:$D$678,MATCH(1,($A$1:$A$678=$L9)*($B$1:$B$678=T$1),0),4)</f>
        <v>AB</v>
      </c>
      <c r="U9" t="e">
        <f t="array" ref="U9">INDEX($A$1:$D$678,MATCH(1,($A$1:$A$678=$L9)*($B$1:$B$678=U$1),0),4)</f>
        <v>#N/A</v>
      </c>
      <c r="V9" t="str">
        <f t="array" ref="V9">INDEX($A$1:$D$678,MATCH(1,($A$1:$A$678=$L9)*($B$1:$B$678=V$1),0),4)</f>
        <v>C</v>
      </c>
      <c r="W9" t="e">
        <f t="array" ref="W9">INDEX($A$1:$D$678,MATCH(1,($A$1:$A$678=$L9)*($B$1:$B$678=W$1),0),4)</f>
        <v>#N/A</v>
      </c>
      <c r="Y9">
        <v>80</v>
      </c>
      <c r="Z9" t="s">
        <v>551</v>
      </c>
      <c r="AA9" t="s">
        <v>558</v>
      </c>
      <c r="AB9" t="s">
        <v>553</v>
      </c>
      <c r="AC9" t="s">
        <v>551</v>
      </c>
      <c r="AD9" t="s">
        <v>553</v>
      </c>
      <c r="AE9" t="s">
        <v>553</v>
      </c>
      <c r="AF9" t="s">
        <v>555</v>
      </c>
      <c r="AG9" t="s">
        <v>553</v>
      </c>
      <c r="AI9" t="s">
        <v>555</v>
      </c>
    </row>
    <row r="10" spans="1:36" x14ac:dyDescent="0.25">
      <c r="A10" s="7">
        <v>23</v>
      </c>
      <c r="B10" s="4" t="s">
        <v>565</v>
      </c>
      <c r="C10" s="4">
        <v>3</v>
      </c>
      <c r="D10" s="4" t="s">
        <v>557</v>
      </c>
      <c r="E10" s="12" t="str">
        <f t="shared" si="0"/>
        <v>1</v>
      </c>
      <c r="F10" s="19">
        <f t="shared" si="1"/>
        <v>3</v>
      </c>
      <c r="G10" s="19"/>
      <c r="H10" s="19"/>
      <c r="I10" s="4" t="s">
        <v>565</v>
      </c>
      <c r="J10" s="4">
        <v>3</v>
      </c>
      <c r="K10">
        <v>3</v>
      </c>
      <c r="L10" s="7">
        <v>329</v>
      </c>
      <c r="M10" t="str">
        <f t="array" ref="M10">INDEX($A$1:$D$678,MATCH(1,($A$1:$A$678=$L10)*($B$1:$B$678=M$1),0),4)</f>
        <v>A</v>
      </c>
      <c r="N10" t="str">
        <f t="array" ref="N10">INDEX($A$1:$D$678,MATCH(1,($A$1:$A$678=$L10)*($B$1:$B$678=N$1),0),4)</f>
        <v>AB</v>
      </c>
      <c r="O10" t="str">
        <f t="array" ref="O10">INDEX($A$1:$D$678,MATCH(1,($A$1:$A$678=$L10)*($B$1:$B$678=O$1),0),4)</f>
        <v>A</v>
      </c>
      <c r="P10" t="str">
        <f t="array" ref="P10">INDEX($A$1:$D$678,MATCH(1,($A$1:$A$678=$L10)*($B$1:$B$678=P$1),0),4)</f>
        <v>B</v>
      </c>
      <c r="Q10" t="str">
        <f t="array" ref="Q10">INDEX($A$1:$D$678,MATCH(1,($A$1:$A$678=$L10)*($B$1:$B$678=Q$1),0),4)</f>
        <v>B</v>
      </c>
      <c r="R10" t="str">
        <f t="array" ref="R10">INDEX($A$1:$D$678,MATCH(1,($A$1:$A$678=$L10)*($B$1:$B$678=R$1),0),4)</f>
        <v>C</v>
      </c>
      <c r="S10" t="str">
        <f t="array" ref="S10">INDEX($A$1:$D$678,MATCH(1,($A$1:$A$678=$L10)*($B$1:$B$678=S$1),0),4)</f>
        <v>AB</v>
      </c>
      <c r="T10" t="str">
        <f t="array" ref="T10">INDEX($A$1:$D$678,MATCH(1,($A$1:$A$678=$L10)*($B$1:$B$678=T$1),0),4)</f>
        <v>A</v>
      </c>
      <c r="U10" t="e">
        <f t="array" ref="U10">INDEX($A$1:$D$678,MATCH(1,($A$1:$A$678=$L10)*($B$1:$B$678=U$1),0),4)</f>
        <v>#N/A</v>
      </c>
      <c r="V10" t="str">
        <f t="array" ref="V10">INDEX($A$1:$D$678,MATCH(1,($A$1:$A$678=$L10)*($B$1:$B$678=V$1),0),4)</f>
        <v>C</v>
      </c>
      <c r="W10" t="e">
        <f t="array" ref="W10">INDEX($A$1:$D$678,MATCH(1,($A$1:$A$678=$L10)*($B$1:$B$678=W$1),0),4)</f>
        <v>#N/A</v>
      </c>
      <c r="Y10">
        <v>329</v>
      </c>
      <c r="Z10" t="s">
        <v>551</v>
      </c>
      <c r="AA10" t="s">
        <v>553</v>
      </c>
      <c r="AB10" t="s">
        <v>551</v>
      </c>
      <c r="AC10" t="s">
        <v>552</v>
      </c>
      <c r="AD10" t="s">
        <v>552</v>
      </c>
      <c r="AE10" t="s">
        <v>555</v>
      </c>
      <c r="AF10" t="s">
        <v>553</v>
      </c>
      <c r="AG10" t="s">
        <v>551</v>
      </c>
      <c r="AI10" t="s">
        <v>555</v>
      </c>
    </row>
    <row r="11" spans="1:36" x14ac:dyDescent="0.25">
      <c r="A11" s="7">
        <v>23</v>
      </c>
      <c r="B11" s="6" t="s">
        <v>561</v>
      </c>
      <c r="C11" s="6">
        <v>3</v>
      </c>
      <c r="D11" s="6" t="s">
        <v>557</v>
      </c>
      <c r="E11" s="12" t="str">
        <f t="shared" si="0"/>
        <v>1</v>
      </c>
      <c r="F11" s="19">
        <f t="shared" si="1"/>
        <v>3</v>
      </c>
      <c r="G11" s="19"/>
      <c r="H11" s="19"/>
      <c r="I11" s="6" t="s">
        <v>561</v>
      </c>
      <c r="J11" s="6">
        <v>3</v>
      </c>
      <c r="K11">
        <v>3</v>
      </c>
      <c r="L11" s="7">
        <v>491</v>
      </c>
      <c r="M11" t="str">
        <f t="array" ref="M11">INDEX($A$1:$D$678,MATCH(1,($A$1:$A$678=$L11)*($B$1:$B$678=M$1),0),4)</f>
        <v>A</v>
      </c>
      <c r="N11" t="str">
        <f t="array" ref="N11">INDEX($A$1:$D$678,MATCH(1,($A$1:$A$678=$L11)*($B$1:$B$678=N$1),0),4)</f>
        <v>A</v>
      </c>
      <c r="O11" t="str">
        <f t="array" ref="O11">INDEX($A$1:$D$678,MATCH(1,($A$1:$A$678=$L11)*($B$1:$B$678=O$1),0),4)</f>
        <v>A</v>
      </c>
      <c r="P11" t="str">
        <f t="array" ref="P11">INDEX($A$1:$D$678,MATCH(1,($A$1:$A$678=$L11)*($B$1:$B$678=P$1),0),4)</f>
        <v>A</v>
      </c>
      <c r="Q11" t="str">
        <f t="array" ref="Q11">INDEX($A$1:$D$678,MATCH(1,($A$1:$A$678=$L11)*($B$1:$B$678=Q$1),0),4)</f>
        <v>A</v>
      </c>
      <c r="R11" t="str">
        <f t="array" ref="R11">INDEX($A$1:$D$678,MATCH(1,($A$1:$A$678=$L11)*($B$1:$B$678=R$1),0),4)</f>
        <v>A</v>
      </c>
      <c r="S11" t="str">
        <f t="array" ref="S11">INDEX($A$1:$D$678,MATCH(1,($A$1:$A$678=$L11)*($B$1:$B$678=S$1),0),4)</f>
        <v>AB</v>
      </c>
      <c r="T11" t="e">
        <f t="array" ref="T11">INDEX($A$1:$D$678,MATCH(1,($A$1:$A$678=$L11)*($B$1:$B$678=T$1),0),4)</f>
        <v>#N/A</v>
      </c>
      <c r="U11" t="str">
        <f t="array" ref="U11">INDEX($A$1:$D$678,MATCH(1,($A$1:$A$678=$L11)*($B$1:$B$678=U$1),0),4)</f>
        <v>A</v>
      </c>
      <c r="V11" t="str">
        <f t="array" ref="V11">INDEX($A$1:$D$678,MATCH(1,($A$1:$A$678=$L11)*($B$1:$B$678=V$1),0),4)</f>
        <v>AB</v>
      </c>
      <c r="W11" t="e">
        <f t="array" ref="W11">INDEX($A$1:$D$678,MATCH(1,($A$1:$A$678=$L11)*($B$1:$B$678=W$1),0),4)</f>
        <v>#N/A</v>
      </c>
      <c r="Y11">
        <v>491</v>
      </c>
      <c r="Z11" t="s">
        <v>551</v>
      </c>
      <c r="AA11" t="s">
        <v>551</v>
      </c>
      <c r="AB11" t="s">
        <v>551</v>
      </c>
      <c r="AC11" t="s">
        <v>551</v>
      </c>
      <c r="AD11" t="s">
        <v>551</v>
      </c>
      <c r="AE11" t="s">
        <v>551</v>
      </c>
      <c r="AF11" t="s">
        <v>553</v>
      </c>
      <c r="AH11" t="s">
        <v>551</v>
      </c>
      <c r="AI11" t="s">
        <v>553</v>
      </c>
    </row>
    <row r="12" spans="1:36" x14ac:dyDescent="0.25">
      <c r="A12" s="7">
        <v>23</v>
      </c>
      <c r="B12" s="6" t="s">
        <v>564</v>
      </c>
      <c r="C12" s="6">
        <v>1</v>
      </c>
      <c r="D12" s="6" t="s">
        <v>551</v>
      </c>
      <c r="E12" s="12" t="str">
        <f t="shared" si="0"/>
        <v>4</v>
      </c>
      <c r="F12" s="19">
        <f t="shared" si="1"/>
        <v>4</v>
      </c>
      <c r="G12" s="19"/>
      <c r="H12" s="19"/>
      <c r="I12" s="6" t="s">
        <v>564</v>
      </c>
      <c r="J12" s="6">
        <v>1</v>
      </c>
      <c r="K12">
        <v>4</v>
      </c>
      <c r="L12" s="7">
        <v>625</v>
      </c>
      <c r="M12" t="str">
        <f t="array" ref="M12">INDEX($A$1:$D$678,MATCH(1,($A$1:$A$678=$L12)*($B$1:$B$678=M$1),0),4)</f>
        <v>A</v>
      </c>
      <c r="N12" t="str">
        <f t="array" ref="N12">INDEX($A$1:$D$678,MATCH(1,($A$1:$A$678=$L12)*($B$1:$B$678=N$1),0),4)</f>
        <v>BC</v>
      </c>
      <c r="O12" t="str">
        <f t="array" ref="O12">INDEX($A$1:$D$678,MATCH(1,($A$1:$A$678=$L12)*($B$1:$B$678=O$1),0),4)</f>
        <v>B</v>
      </c>
      <c r="P12" t="str">
        <f t="array" ref="P12">INDEX($A$1:$D$678,MATCH(1,($A$1:$A$678=$L12)*($B$1:$B$678=P$1),0),4)</f>
        <v>B</v>
      </c>
      <c r="Q12" t="str">
        <f t="array" ref="Q12">INDEX($A$1:$D$678,MATCH(1,($A$1:$A$678=$L12)*($B$1:$B$678=Q$1),0),4)</f>
        <v>AB</v>
      </c>
      <c r="R12" t="str">
        <f t="array" ref="R12">INDEX($A$1:$D$678,MATCH(1,($A$1:$A$678=$L12)*($B$1:$B$678=R$1),0),4)</f>
        <v>B</v>
      </c>
      <c r="S12" t="str">
        <f t="array" ref="S12">INDEX($A$1:$D$678,MATCH(1,($A$1:$A$678=$L12)*($B$1:$B$678=S$1),0),4)</f>
        <v>BC</v>
      </c>
      <c r="T12" t="str">
        <f t="array" ref="T12">INDEX($A$1:$D$678,MATCH(1,($A$1:$A$678=$L12)*($B$1:$B$678=T$1),0),4)</f>
        <v>A</v>
      </c>
      <c r="U12" t="e">
        <f t="array" ref="U12">INDEX($A$1:$D$678,MATCH(1,($A$1:$A$678=$L12)*($B$1:$B$678=U$1),0),4)</f>
        <v>#N/A</v>
      </c>
      <c r="V12" t="str">
        <f t="array" ref="V12">INDEX($A$1:$D$678,MATCH(1,($A$1:$A$678=$L12)*($B$1:$B$678=V$1),0),4)</f>
        <v>C</v>
      </c>
      <c r="W12" t="e">
        <f t="array" ref="W12">INDEX($A$1:$D$678,MATCH(1,($A$1:$A$678=$L12)*($B$1:$B$678=W$1),0),4)</f>
        <v>#N/A</v>
      </c>
      <c r="Y12">
        <v>625</v>
      </c>
      <c r="Z12" t="s">
        <v>551</v>
      </c>
      <c r="AA12" t="s">
        <v>558</v>
      </c>
      <c r="AB12" t="s">
        <v>552</v>
      </c>
      <c r="AC12" t="s">
        <v>552</v>
      </c>
      <c r="AD12" t="s">
        <v>553</v>
      </c>
      <c r="AE12" t="s">
        <v>552</v>
      </c>
      <c r="AF12" t="s">
        <v>558</v>
      </c>
      <c r="AG12" t="s">
        <v>551</v>
      </c>
      <c r="AI12" t="s">
        <v>555</v>
      </c>
    </row>
    <row r="13" spans="1:36" x14ac:dyDescent="0.25">
      <c r="A13" s="7">
        <v>23</v>
      </c>
      <c r="B13" s="6" t="s">
        <v>563</v>
      </c>
      <c r="C13" s="6">
        <v>2</v>
      </c>
      <c r="D13" s="6" t="s">
        <v>552</v>
      </c>
      <c r="E13" s="12" t="str">
        <f t="shared" si="0"/>
        <v>3</v>
      </c>
      <c r="F13" s="19">
        <f t="shared" si="1"/>
        <v>6</v>
      </c>
      <c r="G13" s="19"/>
      <c r="H13" s="19"/>
      <c r="I13" s="6" t="s">
        <v>563</v>
      </c>
      <c r="J13" s="6">
        <v>2</v>
      </c>
      <c r="K13">
        <v>6</v>
      </c>
      <c r="L13" s="7">
        <v>763</v>
      </c>
      <c r="M13" t="str">
        <f t="array" ref="M13">INDEX($A$1:$D$678,MATCH(1,($A$1:$A$678=$L13)*($B$1:$B$678=M$1),0),4)</f>
        <v>A</v>
      </c>
      <c r="N13" t="str">
        <f t="array" ref="N13">INDEX($A$1:$D$678,MATCH(1,($A$1:$A$678=$L13)*($B$1:$B$678=N$1),0),4)</f>
        <v>B</v>
      </c>
      <c r="O13" t="str">
        <f t="array" ref="O13">INDEX($A$1:$D$678,MATCH(1,($A$1:$A$678=$L13)*($B$1:$B$678=O$1),0),4)</f>
        <v>B</v>
      </c>
      <c r="P13" t="str">
        <f t="array" ref="P13">INDEX($A$1:$D$678,MATCH(1,($A$1:$A$678=$L13)*($B$1:$B$678=P$1),0),4)</f>
        <v>A</v>
      </c>
      <c r="Q13" t="str">
        <f t="array" ref="Q13">INDEX($A$1:$D$678,MATCH(1,($A$1:$A$678=$L13)*($B$1:$B$678=Q$1),0),4)</f>
        <v>B</v>
      </c>
      <c r="R13" t="str">
        <f t="array" ref="R13">INDEX($A$1:$D$678,MATCH(1,($A$1:$A$678=$L13)*($B$1:$B$678=R$1),0),4)</f>
        <v>A</v>
      </c>
      <c r="S13" t="str">
        <f t="array" ref="S13">INDEX($A$1:$D$678,MATCH(1,($A$1:$A$678=$L13)*($B$1:$B$678=S$1),0),4)</f>
        <v>AB</v>
      </c>
      <c r="T13" t="str">
        <f t="array" ref="T13">INDEX($A$1:$D$678,MATCH(1,($A$1:$A$678=$L13)*($B$1:$B$678=T$1),0),4)</f>
        <v>B</v>
      </c>
      <c r="U13" t="e">
        <f t="array" ref="U13">INDEX($A$1:$D$678,MATCH(1,($A$1:$A$678=$L13)*($B$1:$B$678=U$1),0),4)</f>
        <v>#N/A</v>
      </c>
      <c r="V13" t="str">
        <f t="array" ref="V13">INDEX($A$1:$D$678,MATCH(1,($A$1:$A$678=$L13)*($B$1:$B$678=V$1),0),4)</f>
        <v>BC</v>
      </c>
      <c r="W13" t="e">
        <f t="array" ref="W13">INDEX($A$1:$D$678,MATCH(1,($A$1:$A$678=$L13)*($B$1:$B$678=W$1),0),4)</f>
        <v>#N/A</v>
      </c>
      <c r="Y13">
        <v>763</v>
      </c>
      <c r="Z13" t="s">
        <v>551</v>
      </c>
      <c r="AA13" t="s">
        <v>552</v>
      </c>
      <c r="AB13" t="s">
        <v>552</v>
      </c>
      <c r="AC13" t="s">
        <v>551</v>
      </c>
      <c r="AD13" t="s">
        <v>552</v>
      </c>
      <c r="AE13" t="s">
        <v>551</v>
      </c>
      <c r="AF13" t="s">
        <v>553</v>
      </c>
      <c r="AG13" t="s">
        <v>552</v>
      </c>
      <c r="AI13" t="s">
        <v>558</v>
      </c>
    </row>
    <row r="14" spans="1:36" x14ac:dyDescent="0.25">
      <c r="A14" s="7">
        <v>23</v>
      </c>
      <c r="B14" s="6" t="s">
        <v>554</v>
      </c>
      <c r="C14" s="6">
        <v>2</v>
      </c>
      <c r="D14" s="6" t="s">
        <v>555</v>
      </c>
      <c r="E14" s="12" t="str">
        <f t="shared" si="0"/>
        <v>2</v>
      </c>
      <c r="F14" s="19">
        <f t="shared" si="1"/>
        <v>4</v>
      </c>
      <c r="G14" s="19"/>
      <c r="H14" s="19"/>
      <c r="I14" s="6" t="s">
        <v>554</v>
      </c>
      <c r="J14" s="6">
        <v>2</v>
      </c>
      <c r="K14">
        <v>4</v>
      </c>
      <c r="L14" s="7">
        <v>831</v>
      </c>
      <c r="M14" t="str">
        <f t="array" ref="M14">INDEX($A$1:$D$678,MATCH(1,($A$1:$A$678=$L14)*($B$1:$B$678=M$1),0),4)</f>
        <v>A</v>
      </c>
      <c r="N14" t="str">
        <f t="array" ref="N14">INDEX($A$1:$D$678,MATCH(1,($A$1:$A$678=$L14)*($B$1:$B$678=N$1),0),4)</f>
        <v>BC</v>
      </c>
      <c r="O14" t="str">
        <f t="array" ref="O14">INDEX($A$1:$D$678,MATCH(1,($A$1:$A$678=$L14)*($B$1:$B$678=O$1),0),4)</f>
        <v>AB</v>
      </c>
      <c r="P14" t="str">
        <f t="array" ref="P14">INDEX($A$1:$D$678,MATCH(1,($A$1:$A$678=$L14)*($B$1:$B$678=P$1),0),4)</f>
        <v>A</v>
      </c>
      <c r="Q14" t="str">
        <f t="array" ref="Q14">INDEX($A$1:$D$678,MATCH(1,($A$1:$A$678=$L14)*($B$1:$B$678=Q$1),0),4)</f>
        <v>AB</v>
      </c>
      <c r="R14" t="str">
        <f t="array" ref="R14">INDEX($A$1:$D$678,MATCH(1,($A$1:$A$678=$L14)*($B$1:$B$678=R$1),0),4)</f>
        <v>A</v>
      </c>
      <c r="S14" t="str">
        <f t="array" ref="S14">INDEX($A$1:$D$678,MATCH(1,($A$1:$A$678=$L14)*($B$1:$B$678=S$1),0),4)</f>
        <v>BC</v>
      </c>
      <c r="T14" t="str">
        <f t="array" ref="T14">INDEX($A$1:$D$678,MATCH(1,($A$1:$A$678=$L14)*($B$1:$B$678=T$1),0),4)</f>
        <v>A</v>
      </c>
      <c r="U14" t="e">
        <f t="array" ref="U14">INDEX($A$1:$D$678,MATCH(1,($A$1:$A$678=$L14)*($B$1:$B$678=U$1),0),4)</f>
        <v>#N/A</v>
      </c>
      <c r="V14" t="str">
        <f t="array" ref="V14">INDEX($A$1:$D$678,MATCH(1,($A$1:$A$678=$L14)*($B$1:$B$678=V$1),0),4)</f>
        <v>BC</v>
      </c>
      <c r="W14" t="e">
        <f t="array" ref="W14">INDEX($A$1:$D$678,MATCH(1,($A$1:$A$678=$L14)*($B$1:$B$678=W$1),0),4)</f>
        <v>#N/A</v>
      </c>
      <c r="Y14">
        <v>831</v>
      </c>
      <c r="Z14" t="s">
        <v>551</v>
      </c>
      <c r="AA14" t="s">
        <v>558</v>
      </c>
      <c r="AB14" t="s">
        <v>553</v>
      </c>
      <c r="AC14" t="s">
        <v>551</v>
      </c>
      <c r="AD14" t="s">
        <v>553</v>
      </c>
      <c r="AE14" t="s">
        <v>551</v>
      </c>
      <c r="AF14" t="s">
        <v>558</v>
      </c>
      <c r="AG14" t="s">
        <v>551</v>
      </c>
      <c r="AI14" t="s">
        <v>558</v>
      </c>
    </row>
    <row r="15" spans="1:36" x14ac:dyDescent="0.25">
      <c r="A15" s="7">
        <v>23</v>
      </c>
      <c r="B15" s="6" t="s">
        <v>556</v>
      </c>
      <c r="C15" s="6">
        <v>3</v>
      </c>
      <c r="D15" s="6" t="s">
        <v>557</v>
      </c>
      <c r="E15" s="12" t="str">
        <f t="shared" si="0"/>
        <v>1</v>
      </c>
      <c r="F15" s="19">
        <f t="shared" si="1"/>
        <v>3</v>
      </c>
      <c r="G15" s="19"/>
      <c r="H15" s="19"/>
      <c r="I15" s="6" t="s">
        <v>556</v>
      </c>
      <c r="J15" s="6">
        <v>3</v>
      </c>
      <c r="K15">
        <v>3</v>
      </c>
      <c r="L15" s="7">
        <v>129</v>
      </c>
      <c r="M15" t="str">
        <f t="array" ref="M15">INDEX($A$1:$D$678,MATCH(1,($A$1:$A$678=$L15)*($B$1:$B$678=M$1),0),4)</f>
        <v>A</v>
      </c>
      <c r="N15" t="str">
        <f t="array" ref="N15">INDEX($A$1:$D$678,MATCH(1,($A$1:$A$678=$L15)*($B$1:$B$678=N$1),0),4)</f>
        <v>BC</v>
      </c>
      <c r="O15" t="str">
        <f t="array" ref="O15">INDEX($A$1:$D$678,MATCH(1,($A$1:$A$678=$L15)*($B$1:$B$678=O$1),0),4)</f>
        <v>A</v>
      </c>
      <c r="P15" t="str">
        <f t="array" ref="P15">INDEX($A$1:$D$678,MATCH(1,($A$1:$A$678=$L15)*($B$1:$B$678=P$1),0),4)</f>
        <v>A</v>
      </c>
      <c r="Q15" t="str">
        <f t="array" ref="Q15">INDEX($A$1:$D$678,MATCH(1,($A$1:$A$678=$L15)*($B$1:$B$678=Q$1),0),4)</f>
        <v>AB</v>
      </c>
      <c r="R15" t="str">
        <f t="array" ref="R15">INDEX($A$1:$D$678,MATCH(1,($A$1:$A$678=$L15)*($B$1:$B$678=R$1),0),4)</f>
        <v>A</v>
      </c>
      <c r="S15" t="str">
        <f t="array" ref="S15">INDEX($A$1:$D$678,MATCH(1,($A$1:$A$678=$L15)*($B$1:$B$678=S$1),0),4)</f>
        <v>AB</v>
      </c>
      <c r="T15" t="e">
        <f t="array" ref="T15">INDEX($A$1:$D$678,MATCH(1,($A$1:$A$678=$L15)*($B$1:$B$678=T$1),0),4)</f>
        <v>#N/A</v>
      </c>
      <c r="U15" t="e">
        <f t="array" ref="U15">INDEX($A$1:$D$678,MATCH(1,($A$1:$A$678=$L15)*($B$1:$B$678=U$1),0),4)</f>
        <v>#N/A</v>
      </c>
      <c r="V15" t="str">
        <f t="array" ref="V15">INDEX($A$1:$D$678,MATCH(1,($A$1:$A$678=$L15)*($B$1:$B$678=V$1),0),4)</f>
        <v>BC</v>
      </c>
      <c r="W15" t="e">
        <f t="array" ref="W15">INDEX($A$1:$D$678,MATCH(1,($A$1:$A$678=$L15)*($B$1:$B$678=W$1),0),4)</f>
        <v>#N/A</v>
      </c>
      <c r="Y15">
        <v>129</v>
      </c>
      <c r="Z15" t="s">
        <v>551</v>
      </c>
      <c r="AA15" t="s">
        <v>558</v>
      </c>
      <c r="AB15" t="s">
        <v>551</v>
      </c>
      <c r="AC15" t="s">
        <v>551</v>
      </c>
      <c r="AD15" t="s">
        <v>553</v>
      </c>
      <c r="AE15" t="s">
        <v>551</v>
      </c>
      <c r="AF15" t="s">
        <v>553</v>
      </c>
      <c r="AI15" t="s">
        <v>558</v>
      </c>
    </row>
    <row r="16" spans="1:36" x14ac:dyDescent="0.25">
      <c r="A16" s="7">
        <v>33</v>
      </c>
      <c r="B16" s="4" t="s">
        <v>550</v>
      </c>
      <c r="C16" s="4">
        <v>1</v>
      </c>
      <c r="D16" s="4" t="s">
        <v>551</v>
      </c>
      <c r="E16" s="12" t="str">
        <f t="shared" si="0"/>
        <v>4</v>
      </c>
      <c r="F16" s="19">
        <f t="shared" si="1"/>
        <v>4</v>
      </c>
      <c r="G16" s="19"/>
      <c r="H16" s="19"/>
      <c r="I16" s="4" t="s">
        <v>550</v>
      </c>
      <c r="J16" s="4">
        <v>1</v>
      </c>
      <c r="K16">
        <v>4</v>
      </c>
      <c r="L16" s="7">
        <v>158</v>
      </c>
      <c r="M16" t="str">
        <f t="array" ref="M16">INDEX($A$1:$D$678,MATCH(1,($A$1:$A$678=$L16)*($B$1:$B$678=M$1),0),4)</f>
        <v>A</v>
      </c>
      <c r="N16" t="str">
        <f t="array" ref="N16">INDEX($A$1:$D$678,MATCH(1,($A$1:$A$678=$L16)*($B$1:$B$678=N$1),0),4)</f>
        <v>AB</v>
      </c>
      <c r="O16" t="str">
        <f t="array" ref="O16">INDEX($A$1:$D$678,MATCH(1,($A$1:$A$678=$L16)*($B$1:$B$678=O$1),0),4)</f>
        <v>A</v>
      </c>
      <c r="P16" t="str">
        <f t="array" ref="P16">INDEX($A$1:$D$678,MATCH(1,($A$1:$A$678=$L16)*($B$1:$B$678=P$1),0),4)</f>
        <v>A</v>
      </c>
      <c r="Q16" t="str">
        <f t="array" ref="Q16">INDEX($A$1:$D$678,MATCH(1,($A$1:$A$678=$L16)*($B$1:$B$678=Q$1),0),4)</f>
        <v>A</v>
      </c>
      <c r="R16" t="str">
        <f t="array" ref="R16">INDEX($A$1:$D$678,MATCH(1,($A$1:$A$678=$L16)*($B$1:$B$678=R$1),0),4)</f>
        <v>A</v>
      </c>
      <c r="S16" t="str">
        <f t="array" ref="S16">INDEX($A$1:$D$678,MATCH(1,($A$1:$A$678=$L16)*($B$1:$B$678=S$1),0),4)</f>
        <v>B</v>
      </c>
      <c r="T16" t="e">
        <f t="array" ref="T16">INDEX($A$1:$D$678,MATCH(1,($A$1:$A$678=$L16)*($B$1:$B$678=T$1),0),4)</f>
        <v>#N/A</v>
      </c>
      <c r="U16" t="e">
        <f t="array" ref="U16">INDEX($A$1:$D$678,MATCH(1,($A$1:$A$678=$L16)*($B$1:$B$678=U$1),0),4)</f>
        <v>#N/A</v>
      </c>
      <c r="V16" t="str">
        <f t="array" ref="V16">INDEX($A$1:$D$678,MATCH(1,($A$1:$A$678=$L16)*($B$1:$B$678=V$1),0),4)</f>
        <v>AB</v>
      </c>
      <c r="W16" t="e">
        <f t="array" ref="W16">INDEX($A$1:$D$678,MATCH(1,($A$1:$A$678=$L16)*($B$1:$B$678=W$1),0),4)</f>
        <v>#N/A</v>
      </c>
      <c r="Y16">
        <v>158</v>
      </c>
      <c r="Z16" t="s">
        <v>551</v>
      </c>
      <c r="AA16" t="s">
        <v>553</v>
      </c>
      <c r="AB16" t="s">
        <v>551</v>
      </c>
      <c r="AC16" t="s">
        <v>551</v>
      </c>
      <c r="AD16" t="s">
        <v>551</v>
      </c>
      <c r="AE16" t="s">
        <v>551</v>
      </c>
      <c r="AF16" t="s">
        <v>552</v>
      </c>
      <c r="AI16" t="s">
        <v>553</v>
      </c>
    </row>
    <row r="17" spans="1:36" x14ac:dyDescent="0.25">
      <c r="A17" s="7">
        <v>33</v>
      </c>
      <c r="B17" s="4" t="s">
        <v>566</v>
      </c>
      <c r="C17" s="4">
        <v>3</v>
      </c>
      <c r="D17" s="4" t="s">
        <v>552</v>
      </c>
      <c r="E17" s="12" t="str">
        <f t="shared" si="0"/>
        <v>3</v>
      </c>
      <c r="F17" s="19">
        <f t="shared" si="1"/>
        <v>9</v>
      </c>
      <c r="G17" s="19"/>
      <c r="H17" s="19"/>
      <c r="I17" s="4" t="s">
        <v>566</v>
      </c>
      <c r="J17" s="4">
        <v>3</v>
      </c>
      <c r="K17">
        <v>9</v>
      </c>
      <c r="L17" s="7">
        <v>163</v>
      </c>
      <c r="M17" t="str">
        <f t="array" ref="M17">INDEX($A$1:$D$678,MATCH(1,($A$1:$A$678=$L17)*($B$1:$B$678=M$1),0),4)</f>
        <v>A</v>
      </c>
      <c r="N17" t="str">
        <f t="array" ref="N17">INDEX($A$1:$D$678,MATCH(1,($A$1:$A$678=$L17)*($B$1:$B$678=N$1),0),4)</f>
        <v>B</v>
      </c>
      <c r="O17" t="str">
        <f t="array" ref="O17">INDEX($A$1:$D$678,MATCH(1,($A$1:$A$678=$L17)*($B$1:$B$678=O$1),0),4)</f>
        <v>AB</v>
      </c>
      <c r="P17" t="str">
        <f t="array" ref="P17">INDEX($A$1:$D$678,MATCH(1,($A$1:$A$678=$L17)*($B$1:$B$678=P$1),0),4)</f>
        <v>A</v>
      </c>
      <c r="Q17" t="str">
        <f t="array" ref="Q17">INDEX($A$1:$D$678,MATCH(1,($A$1:$A$678=$L17)*($B$1:$B$678=Q$1),0),4)</f>
        <v>AB</v>
      </c>
      <c r="R17" t="str">
        <f t="array" ref="R17">INDEX($A$1:$D$678,MATCH(1,($A$1:$A$678=$L17)*($B$1:$B$678=R$1),0),4)</f>
        <v>A</v>
      </c>
      <c r="S17" t="str">
        <f t="array" ref="S17">INDEX($A$1:$D$678,MATCH(1,($A$1:$A$678=$L17)*($B$1:$B$678=S$1),0),4)</f>
        <v>A</v>
      </c>
      <c r="T17" t="e">
        <f t="array" ref="T17">INDEX($A$1:$D$678,MATCH(1,($A$1:$A$678=$L17)*($B$1:$B$678=T$1),0),4)</f>
        <v>#N/A</v>
      </c>
      <c r="U17" t="e">
        <f t="array" ref="U17">INDEX($A$1:$D$678,MATCH(1,($A$1:$A$678=$L17)*($B$1:$B$678=U$1),0),4)</f>
        <v>#N/A</v>
      </c>
      <c r="V17" t="str">
        <f t="array" ref="V17">INDEX($A$1:$D$678,MATCH(1,($A$1:$A$678=$L17)*($B$1:$B$678=V$1),0),4)</f>
        <v>BC</v>
      </c>
      <c r="W17" t="e">
        <f t="array" ref="W17">INDEX($A$1:$D$678,MATCH(1,($A$1:$A$678=$L17)*($B$1:$B$678=W$1),0),4)</f>
        <v>#N/A</v>
      </c>
      <c r="Y17">
        <v>163</v>
      </c>
      <c r="Z17" t="s">
        <v>551</v>
      </c>
      <c r="AA17" t="s">
        <v>552</v>
      </c>
      <c r="AB17" t="s">
        <v>553</v>
      </c>
      <c r="AC17" t="s">
        <v>551</v>
      </c>
      <c r="AD17" t="s">
        <v>553</v>
      </c>
      <c r="AE17" t="s">
        <v>551</v>
      </c>
      <c r="AF17" t="s">
        <v>551</v>
      </c>
      <c r="AI17" t="s">
        <v>558</v>
      </c>
    </row>
    <row r="18" spans="1:36" x14ac:dyDescent="0.25">
      <c r="A18" s="7">
        <v>33</v>
      </c>
      <c r="B18" s="6" t="s">
        <v>563</v>
      </c>
      <c r="C18" s="6">
        <v>2</v>
      </c>
      <c r="D18" s="6" t="s">
        <v>551</v>
      </c>
      <c r="E18" s="12" t="str">
        <f t="shared" si="0"/>
        <v>4</v>
      </c>
      <c r="F18" s="19">
        <f t="shared" si="1"/>
        <v>8</v>
      </c>
      <c r="G18" s="19"/>
      <c r="H18" s="19"/>
      <c r="I18" s="6" t="s">
        <v>563</v>
      </c>
      <c r="J18" s="6">
        <v>2</v>
      </c>
      <c r="K18">
        <v>8</v>
      </c>
      <c r="L18" s="7">
        <v>213</v>
      </c>
      <c r="M18" t="str">
        <f t="array" ref="M18">INDEX($A$1:$D$678,MATCH(1,($A$1:$A$678=$L18)*($B$1:$B$678=M$1),0),4)</f>
        <v>A</v>
      </c>
      <c r="N18" t="str">
        <f t="array" ref="N18">INDEX($A$1:$D$678,MATCH(1,($A$1:$A$678=$L18)*($B$1:$B$678=N$1),0),4)</f>
        <v>A</v>
      </c>
      <c r="O18" t="str">
        <f t="array" ref="O18">INDEX($A$1:$D$678,MATCH(1,($A$1:$A$678=$L18)*($B$1:$B$678=O$1),0),4)</f>
        <v>A</v>
      </c>
      <c r="P18" t="str">
        <f t="array" ref="P18">INDEX($A$1:$D$678,MATCH(1,($A$1:$A$678=$L18)*($B$1:$B$678=P$1),0),4)</f>
        <v>A</v>
      </c>
      <c r="Q18" t="str">
        <f t="array" ref="Q18">INDEX($A$1:$D$678,MATCH(1,($A$1:$A$678=$L18)*($B$1:$B$678=Q$1),0),4)</f>
        <v>A</v>
      </c>
      <c r="R18" t="str">
        <f t="array" ref="R18">INDEX($A$1:$D$678,MATCH(1,($A$1:$A$678=$L18)*($B$1:$B$678=R$1),0),4)</f>
        <v>A</v>
      </c>
      <c r="S18" t="str">
        <f t="array" ref="S18">INDEX($A$1:$D$678,MATCH(1,($A$1:$A$678=$L18)*($B$1:$B$678=S$1),0),4)</f>
        <v>A</v>
      </c>
      <c r="T18" t="e">
        <f t="array" ref="T18">INDEX($A$1:$D$678,MATCH(1,($A$1:$A$678=$L18)*($B$1:$B$678=T$1),0),4)</f>
        <v>#N/A</v>
      </c>
      <c r="U18" t="e">
        <f t="array" ref="U18">INDEX($A$1:$D$678,MATCH(1,($A$1:$A$678=$L18)*($B$1:$B$678=U$1),0),4)</f>
        <v>#N/A</v>
      </c>
      <c r="V18" t="str">
        <f t="array" ref="V18">INDEX($A$1:$D$678,MATCH(1,($A$1:$A$678=$L18)*($B$1:$B$678=V$1),0),4)</f>
        <v>AB</v>
      </c>
      <c r="W18" t="e">
        <f t="array" ref="W18">INDEX($A$1:$D$678,MATCH(1,($A$1:$A$678=$L18)*($B$1:$B$678=W$1),0),4)</f>
        <v>#N/A</v>
      </c>
      <c r="Y18">
        <v>213</v>
      </c>
      <c r="Z18" t="s">
        <v>551</v>
      </c>
      <c r="AA18" t="s">
        <v>551</v>
      </c>
      <c r="AB18" t="s">
        <v>551</v>
      </c>
      <c r="AC18" t="s">
        <v>551</v>
      </c>
      <c r="AD18" t="s">
        <v>551</v>
      </c>
      <c r="AE18" t="s">
        <v>551</v>
      </c>
      <c r="AF18" t="s">
        <v>551</v>
      </c>
      <c r="AI18" t="s">
        <v>553</v>
      </c>
    </row>
    <row r="19" spans="1:36" x14ac:dyDescent="0.25">
      <c r="A19" s="7">
        <v>33</v>
      </c>
      <c r="B19" s="4" t="s">
        <v>565</v>
      </c>
      <c r="C19" s="4">
        <v>3</v>
      </c>
      <c r="D19" s="4" t="s">
        <v>553</v>
      </c>
      <c r="E19" s="12" t="str">
        <f t="shared" si="0"/>
        <v>3.5</v>
      </c>
      <c r="F19" s="19">
        <f t="shared" si="1"/>
        <v>10.5</v>
      </c>
      <c r="G19" s="19"/>
      <c r="H19" s="19"/>
      <c r="I19" s="4" t="s">
        <v>565</v>
      </c>
      <c r="J19" s="4">
        <v>3</v>
      </c>
      <c r="K19">
        <v>10.5</v>
      </c>
      <c r="L19" s="7">
        <v>250</v>
      </c>
      <c r="M19" t="str">
        <f t="array" ref="M19">INDEX($A$1:$D$678,MATCH(1,($A$1:$A$678=$L19)*($B$1:$B$678=M$1),0),4)</f>
        <v>A</v>
      </c>
      <c r="N19" t="str">
        <f t="array" ref="N19">INDEX($A$1:$D$678,MATCH(1,($A$1:$A$678=$L19)*($B$1:$B$678=N$1),0),4)</f>
        <v>A</v>
      </c>
      <c r="O19" t="str">
        <f t="array" ref="O19">INDEX($A$1:$D$678,MATCH(1,($A$1:$A$678=$L19)*($B$1:$B$678=O$1),0),4)</f>
        <v>AB</v>
      </c>
      <c r="P19" t="str">
        <f t="array" ref="P19">INDEX($A$1:$D$678,MATCH(1,($A$1:$A$678=$L19)*($B$1:$B$678=P$1),0),4)</f>
        <v>A</v>
      </c>
      <c r="Q19" t="str">
        <f t="array" ref="Q19">INDEX($A$1:$D$678,MATCH(1,($A$1:$A$678=$L19)*($B$1:$B$678=Q$1),0),4)</f>
        <v>B</v>
      </c>
      <c r="R19" t="str">
        <f t="array" ref="R19">INDEX($A$1:$D$678,MATCH(1,($A$1:$A$678=$L19)*($B$1:$B$678=R$1),0),4)</f>
        <v>A</v>
      </c>
      <c r="S19" t="str">
        <f t="array" ref="S19">INDEX($A$1:$D$678,MATCH(1,($A$1:$A$678=$L19)*($B$1:$B$678=S$1),0),4)</f>
        <v>BC</v>
      </c>
      <c r="T19" t="e">
        <f t="array" ref="T19">INDEX($A$1:$D$678,MATCH(1,($A$1:$A$678=$L19)*($B$1:$B$678=T$1),0),4)</f>
        <v>#N/A</v>
      </c>
      <c r="U19" t="e">
        <f t="array" ref="U19">INDEX($A$1:$D$678,MATCH(1,($A$1:$A$678=$L19)*($B$1:$B$678=U$1),0),4)</f>
        <v>#N/A</v>
      </c>
      <c r="V19" t="str">
        <f t="array" ref="V19">INDEX($A$1:$D$678,MATCH(1,($A$1:$A$678=$L19)*($B$1:$B$678=V$1),0),4)</f>
        <v>AB</v>
      </c>
      <c r="W19" t="e">
        <f t="array" ref="W19">INDEX($A$1:$D$678,MATCH(1,($A$1:$A$678=$L19)*($B$1:$B$678=W$1),0),4)</f>
        <v>#N/A</v>
      </c>
      <c r="Y19">
        <v>250</v>
      </c>
      <c r="Z19" t="s">
        <v>551</v>
      </c>
      <c r="AA19" t="s">
        <v>551</v>
      </c>
      <c r="AB19" t="s">
        <v>553</v>
      </c>
      <c r="AC19" t="s">
        <v>551</v>
      </c>
      <c r="AD19" t="s">
        <v>552</v>
      </c>
      <c r="AE19" t="s">
        <v>551</v>
      </c>
      <c r="AF19" t="s">
        <v>558</v>
      </c>
      <c r="AI19" t="s">
        <v>553</v>
      </c>
    </row>
    <row r="20" spans="1:36" x14ac:dyDescent="0.25">
      <c r="A20" s="7">
        <v>33</v>
      </c>
      <c r="B20" s="6" t="s">
        <v>564</v>
      </c>
      <c r="C20" s="6">
        <v>1</v>
      </c>
      <c r="D20" s="6" t="s">
        <v>551</v>
      </c>
      <c r="E20" s="12" t="str">
        <f t="shared" si="0"/>
        <v>4</v>
      </c>
      <c r="F20" s="19">
        <f t="shared" si="1"/>
        <v>4</v>
      </c>
      <c r="G20" s="19"/>
      <c r="H20" s="19"/>
      <c r="I20" s="6" t="s">
        <v>564</v>
      </c>
      <c r="J20" s="6">
        <v>1</v>
      </c>
      <c r="K20">
        <v>4</v>
      </c>
      <c r="L20" s="7">
        <v>258</v>
      </c>
      <c r="M20" t="str">
        <f t="array" ref="M20">INDEX($A$1:$D$678,MATCH(1,($A$1:$A$678=$L20)*($B$1:$B$678=M$1),0),4)</f>
        <v>A</v>
      </c>
      <c r="N20" t="str">
        <f t="array" ref="N20">INDEX($A$1:$D$678,MATCH(1,($A$1:$A$678=$L20)*($B$1:$B$678=N$1),0),4)</f>
        <v>AB</v>
      </c>
      <c r="O20" t="str">
        <f t="array" ref="O20">INDEX($A$1:$D$678,MATCH(1,($A$1:$A$678=$L20)*($B$1:$B$678=O$1),0),4)</f>
        <v>A</v>
      </c>
      <c r="P20" t="str">
        <f t="array" ref="P20">INDEX($A$1:$D$678,MATCH(1,($A$1:$A$678=$L20)*($B$1:$B$678=P$1),0),4)</f>
        <v>A</v>
      </c>
      <c r="Q20" t="str">
        <f t="array" ref="Q20">INDEX($A$1:$D$678,MATCH(1,($A$1:$A$678=$L20)*($B$1:$B$678=Q$1),0),4)</f>
        <v>AB</v>
      </c>
      <c r="R20" t="str">
        <f t="array" ref="R20">INDEX($A$1:$D$678,MATCH(1,($A$1:$A$678=$L20)*($B$1:$B$678=R$1),0),4)</f>
        <v>AB</v>
      </c>
      <c r="S20" t="str">
        <f t="array" ref="S20">INDEX($A$1:$D$678,MATCH(1,($A$1:$A$678=$L20)*($B$1:$B$678=S$1),0),4)</f>
        <v>BC</v>
      </c>
      <c r="T20" t="e">
        <f t="array" ref="T20">INDEX($A$1:$D$678,MATCH(1,($A$1:$A$678=$L20)*($B$1:$B$678=T$1),0),4)</f>
        <v>#N/A</v>
      </c>
      <c r="U20" t="e">
        <f t="array" ref="U20">INDEX($A$1:$D$678,MATCH(1,($A$1:$A$678=$L20)*($B$1:$B$678=U$1),0),4)</f>
        <v>#N/A</v>
      </c>
      <c r="V20" t="str">
        <f t="array" ref="V20">INDEX($A$1:$D$678,MATCH(1,($A$1:$A$678=$L20)*($B$1:$B$678=V$1),0),4)</f>
        <v>B</v>
      </c>
      <c r="W20" t="e">
        <f t="array" ref="W20">INDEX($A$1:$D$678,MATCH(1,($A$1:$A$678=$L20)*($B$1:$B$678=W$1),0),4)</f>
        <v>#N/A</v>
      </c>
      <c r="Y20">
        <v>258</v>
      </c>
      <c r="Z20" t="s">
        <v>551</v>
      </c>
      <c r="AA20" t="s">
        <v>553</v>
      </c>
      <c r="AB20" t="s">
        <v>551</v>
      </c>
      <c r="AC20" t="s">
        <v>551</v>
      </c>
      <c r="AD20" t="s">
        <v>553</v>
      </c>
      <c r="AE20" t="s">
        <v>553</v>
      </c>
      <c r="AF20" t="s">
        <v>558</v>
      </c>
      <c r="AI20" t="s">
        <v>552</v>
      </c>
    </row>
    <row r="21" spans="1:36" x14ac:dyDescent="0.25">
      <c r="A21" s="7">
        <v>33</v>
      </c>
      <c r="B21" s="4" t="s">
        <v>561</v>
      </c>
      <c r="C21" s="4">
        <v>3</v>
      </c>
      <c r="D21" s="4" t="s">
        <v>551</v>
      </c>
      <c r="E21" s="12" t="str">
        <f t="shared" si="0"/>
        <v>4</v>
      </c>
      <c r="F21" s="19">
        <f t="shared" si="1"/>
        <v>12</v>
      </c>
      <c r="G21" s="19"/>
      <c r="H21" s="19"/>
      <c r="I21" s="4" t="s">
        <v>561</v>
      </c>
      <c r="J21" s="4">
        <v>3</v>
      </c>
      <c r="K21">
        <v>12</v>
      </c>
      <c r="L21" s="7">
        <v>272</v>
      </c>
      <c r="M21" t="str">
        <f t="array" ref="M21">INDEX($A$1:$D$678,MATCH(1,($A$1:$A$678=$L21)*($B$1:$B$678=M$1),0),4)</f>
        <v>A</v>
      </c>
      <c r="N21" t="str">
        <f t="array" ref="N21">INDEX($A$1:$D$678,MATCH(1,($A$1:$A$678=$L21)*($B$1:$B$678=N$1),0),4)</f>
        <v>B</v>
      </c>
      <c r="O21" t="str">
        <f t="array" ref="O21">INDEX($A$1:$D$678,MATCH(1,($A$1:$A$678=$L21)*($B$1:$B$678=O$1),0),4)</f>
        <v>AB</v>
      </c>
      <c r="P21" t="str">
        <f t="array" ref="P21">INDEX($A$1:$D$678,MATCH(1,($A$1:$A$678=$L21)*($B$1:$B$678=P$1),0),4)</f>
        <v>A</v>
      </c>
      <c r="Q21" t="str">
        <f t="array" ref="Q21">INDEX($A$1:$D$678,MATCH(1,($A$1:$A$678=$L21)*($B$1:$B$678=Q$1),0),4)</f>
        <v>AB</v>
      </c>
      <c r="R21" t="str">
        <f t="array" ref="R21">INDEX($A$1:$D$678,MATCH(1,($A$1:$A$678=$L21)*($B$1:$B$678=R$1),0),4)</f>
        <v>B</v>
      </c>
      <c r="S21" t="str">
        <f t="array" ref="S21">INDEX($A$1:$D$678,MATCH(1,($A$1:$A$678=$L21)*($B$1:$B$678=S$1),0),4)</f>
        <v>B</v>
      </c>
      <c r="T21" t="str">
        <f t="array" ref="T21">INDEX($A$1:$D$678,MATCH(1,($A$1:$A$678=$L21)*($B$1:$B$678=T$1),0),4)</f>
        <v>B</v>
      </c>
      <c r="U21" t="e">
        <f t="array" ref="U21">INDEX($A$1:$D$678,MATCH(1,($A$1:$A$678=$L21)*($B$1:$B$678=U$1),0),4)</f>
        <v>#N/A</v>
      </c>
      <c r="V21" t="e">
        <f t="array" ref="V21">INDEX($A$1:$D$678,MATCH(1,($A$1:$A$678=$L21)*($B$1:$B$678=V$1),0),4)</f>
        <v>#N/A</v>
      </c>
      <c r="W21" t="e">
        <f t="array" ref="W21">INDEX($A$1:$D$678,MATCH(1,($A$1:$A$678=$L21)*($B$1:$B$678=W$1),0),4)</f>
        <v>#N/A</v>
      </c>
      <c r="Y21">
        <v>272</v>
      </c>
      <c r="Z21" t="s">
        <v>551</v>
      </c>
      <c r="AA21" t="s">
        <v>552</v>
      </c>
      <c r="AB21" t="s">
        <v>553</v>
      </c>
      <c r="AC21" t="s">
        <v>551</v>
      </c>
      <c r="AD21" t="s">
        <v>553</v>
      </c>
      <c r="AE21" t="s">
        <v>552</v>
      </c>
      <c r="AF21" t="s">
        <v>552</v>
      </c>
      <c r="AG21" t="s">
        <v>552</v>
      </c>
    </row>
    <row r="22" spans="1:36" x14ac:dyDescent="0.25">
      <c r="A22" s="7">
        <v>33</v>
      </c>
      <c r="B22" s="6" t="s">
        <v>554</v>
      </c>
      <c r="C22" s="6">
        <v>2</v>
      </c>
      <c r="D22" s="6" t="s">
        <v>552</v>
      </c>
      <c r="E22" s="12" t="str">
        <f t="shared" si="0"/>
        <v>3</v>
      </c>
      <c r="F22" s="19">
        <f t="shared" si="1"/>
        <v>6</v>
      </c>
      <c r="G22" s="19"/>
      <c r="H22" s="19"/>
      <c r="I22" s="6" t="s">
        <v>554</v>
      </c>
      <c r="J22" s="6">
        <v>2</v>
      </c>
      <c r="K22">
        <v>6</v>
      </c>
      <c r="L22" s="7">
        <v>320</v>
      </c>
      <c r="M22" t="str">
        <f t="array" ref="M22">INDEX($A$1:$D$678,MATCH(1,($A$1:$A$678=$L22)*($B$1:$B$678=M$1),0),4)</f>
        <v>A</v>
      </c>
      <c r="N22" t="str">
        <f t="array" ref="N22">INDEX($A$1:$D$678,MATCH(1,($A$1:$A$678=$L22)*($B$1:$B$678=N$1),0),4)</f>
        <v>C</v>
      </c>
      <c r="O22" t="str">
        <f t="array" ref="O22">INDEX($A$1:$D$678,MATCH(1,($A$1:$A$678=$L22)*($B$1:$B$678=O$1),0),4)</f>
        <v>C</v>
      </c>
      <c r="P22" t="str">
        <f t="array" ref="P22">INDEX($A$1:$D$678,MATCH(1,($A$1:$A$678=$L22)*($B$1:$B$678=P$1),0),4)</f>
        <v>B</v>
      </c>
      <c r="Q22" t="str">
        <f t="array" ref="Q22">INDEX($A$1:$D$678,MATCH(1,($A$1:$A$678=$L22)*($B$1:$B$678=Q$1),0),4)</f>
        <v>BC</v>
      </c>
      <c r="R22" t="str">
        <f t="array" ref="R22">INDEX($A$1:$D$678,MATCH(1,($A$1:$A$678=$L22)*($B$1:$B$678=R$1),0),4)</f>
        <v>B</v>
      </c>
      <c r="S22" t="str">
        <f t="array" ref="S22">INDEX($A$1:$D$678,MATCH(1,($A$1:$A$678=$L22)*($B$1:$B$678=S$1),0),4)</f>
        <v>BC</v>
      </c>
      <c r="T22" t="e">
        <f t="array" ref="T22">INDEX($A$1:$D$678,MATCH(1,($A$1:$A$678=$L22)*($B$1:$B$678=T$1),0),4)</f>
        <v>#N/A</v>
      </c>
      <c r="U22" t="e">
        <f t="array" ref="U22">INDEX($A$1:$D$678,MATCH(1,($A$1:$A$678=$L22)*($B$1:$B$678=U$1),0),4)</f>
        <v>#N/A</v>
      </c>
      <c r="V22" t="str">
        <f t="array" ref="V22">INDEX($A$1:$D$678,MATCH(1,($A$1:$A$678=$L22)*($B$1:$B$678=V$1),0),4)</f>
        <v>C</v>
      </c>
      <c r="W22" t="e">
        <f t="array" ref="W22">INDEX($A$1:$D$678,MATCH(1,($A$1:$A$678=$L22)*($B$1:$B$678=W$1),0),4)</f>
        <v>#N/A</v>
      </c>
      <c r="Y22">
        <v>320</v>
      </c>
      <c r="Z22" t="s">
        <v>551</v>
      </c>
      <c r="AA22" t="s">
        <v>555</v>
      </c>
      <c r="AB22" t="s">
        <v>555</v>
      </c>
      <c r="AC22" t="s">
        <v>552</v>
      </c>
      <c r="AD22" t="s">
        <v>558</v>
      </c>
      <c r="AE22" t="s">
        <v>552</v>
      </c>
      <c r="AF22" t="s">
        <v>558</v>
      </c>
      <c r="AI22" t="s">
        <v>555</v>
      </c>
    </row>
    <row r="23" spans="1:36" x14ac:dyDescent="0.25">
      <c r="A23" s="7">
        <v>36</v>
      </c>
      <c r="B23" s="4" t="s">
        <v>550</v>
      </c>
      <c r="C23" s="4">
        <v>1</v>
      </c>
      <c r="D23" s="4" t="s">
        <v>551</v>
      </c>
      <c r="E23" s="12" t="str">
        <f t="shared" si="0"/>
        <v>4</v>
      </c>
      <c r="F23" s="19">
        <f t="shared" si="1"/>
        <v>4</v>
      </c>
      <c r="G23" s="19"/>
      <c r="H23" s="19"/>
      <c r="I23" s="4" t="s">
        <v>550</v>
      </c>
      <c r="J23" s="4">
        <v>1</v>
      </c>
      <c r="K23">
        <v>4</v>
      </c>
      <c r="L23" s="7">
        <v>423</v>
      </c>
      <c r="M23" t="str">
        <f t="array" ref="M23">INDEX($A$1:$D$678,MATCH(1,($A$1:$A$678=$L23)*($B$1:$B$678=M$1),0),4)</f>
        <v>A</v>
      </c>
      <c r="N23" t="str">
        <f t="array" ref="N23">INDEX($A$1:$D$678,MATCH(1,($A$1:$A$678=$L23)*($B$1:$B$678=N$1),0),4)</f>
        <v>AB</v>
      </c>
      <c r="O23" t="str">
        <f t="array" ref="O23">INDEX($A$1:$D$678,MATCH(1,($A$1:$A$678=$L23)*($B$1:$B$678=O$1),0),4)</f>
        <v>AB</v>
      </c>
      <c r="P23" t="str">
        <f t="array" ref="P23">INDEX($A$1:$D$678,MATCH(1,($A$1:$A$678=$L23)*($B$1:$B$678=P$1),0),4)</f>
        <v>A</v>
      </c>
      <c r="Q23" t="str">
        <f t="array" ref="Q23">INDEX($A$1:$D$678,MATCH(1,($A$1:$A$678=$L23)*($B$1:$B$678=Q$1),0),4)</f>
        <v>AB</v>
      </c>
      <c r="R23" t="str">
        <f t="array" ref="R23">INDEX($A$1:$D$678,MATCH(1,($A$1:$A$678=$L23)*($B$1:$B$678=R$1),0),4)</f>
        <v>A</v>
      </c>
      <c r="S23" t="str">
        <f t="array" ref="S23">INDEX($A$1:$D$678,MATCH(1,($A$1:$A$678=$L23)*($B$1:$B$678=S$1),0),4)</f>
        <v>AB</v>
      </c>
      <c r="T23" t="e">
        <f t="array" ref="T23">INDEX($A$1:$D$678,MATCH(1,($A$1:$A$678=$L23)*($B$1:$B$678=T$1),0),4)</f>
        <v>#N/A</v>
      </c>
      <c r="U23" t="e">
        <f t="array" ref="U23">INDEX($A$1:$D$678,MATCH(1,($A$1:$A$678=$L23)*($B$1:$B$678=U$1),0),4)</f>
        <v>#N/A</v>
      </c>
      <c r="V23" t="str">
        <f t="array" ref="V23">INDEX($A$1:$D$678,MATCH(1,($A$1:$A$678=$L23)*($B$1:$B$678=V$1),0),4)</f>
        <v>AB</v>
      </c>
      <c r="W23" t="e">
        <f t="array" ref="W23">INDEX($A$1:$D$678,MATCH(1,($A$1:$A$678=$L23)*($B$1:$B$678=W$1),0),4)</f>
        <v>#N/A</v>
      </c>
      <c r="Y23">
        <v>423</v>
      </c>
      <c r="Z23" t="s">
        <v>551</v>
      </c>
      <c r="AA23" t="s">
        <v>553</v>
      </c>
      <c r="AB23" t="s">
        <v>553</v>
      </c>
      <c r="AC23" t="s">
        <v>551</v>
      </c>
      <c r="AD23" t="s">
        <v>553</v>
      </c>
      <c r="AE23" t="s">
        <v>551</v>
      </c>
      <c r="AF23" t="s">
        <v>553</v>
      </c>
      <c r="AI23" t="s">
        <v>553</v>
      </c>
    </row>
    <row r="24" spans="1:36" x14ac:dyDescent="0.25">
      <c r="A24" s="7">
        <v>36</v>
      </c>
      <c r="B24" s="4" t="s">
        <v>566</v>
      </c>
      <c r="C24" s="4">
        <v>3</v>
      </c>
      <c r="D24" s="4" t="s">
        <v>558</v>
      </c>
      <c r="E24" s="12" t="str">
        <f t="shared" si="0"/>
        <v>2.5</v>
      </c>
      <c r="F24" s="19">
        <f t="shared" si="1"/>
        <v>7.5</v>
      </c>
      <c r="G24" s="19"/>
      <c r="H24" s="19"/>
      <c r="I24" s="4" t="s">
        <v>566</v>
      </c>
      <c r="J24" s="4">
        <v>3</v>
      </c>
      <c r="K24">
        <v>7.5</v>
      </c>
      <c r="L24" s="7">
        <v>432</v>
      </c>
      <c r="M24" t="str">
        <f t="array" ref="M24">INDEX($A$1:$D$678,MATCH(1,($A$1:$A$678=$L24)*($B$1:$B$678=M$1),0),4)</f>
        <v>A</v>
      </c>
      <c r="N24" t="str">
        <f t="array" ref="N24">INDEX($A$1:$D$678,MATCH(1,($A$1:$A$678=$L24)*($B$1:$B$678=N$1),0),4)</f>
        <v>B</v>
      </c>
      <c r="O24" t="str">
        <f t="array" ref="O24">INDEX($A$1:$D$678,MATCH(1,($A$1:$A$678=$L24)*($B$1:$B$678=O$1),0),4)</f>
        <v>B</v>
      </c>
      <c r="P24" t="str">
        <f t="array" ref="P24">INDEX($A$1:$D$678,MATCH(1,($A$1:$A$678=$L24)*($B$1:$B$678=P$1),0),4)</f>
        <v>B</v>
      </c>
      <c r="Q24" t="str">
        <f t="array" ref="Q24">INDEX($A$1:$D$678,MATCH(1,($A$1:$A$678=$L24)*($B$1:$B$678=Q$1),0),4)</f>
        <v>A</v>
      </c>
      <c r="R24" t="str">
        <f t="array" ref="R24">INDEX($A$1:$D$678,MATCH(1,($A$1:$A$678=$L24)*($B$1:$B$678=R$1),0),4)</f>
        <v>A</v>
      </c>
      <c r="S24" t="str">
        <f t="array" ref="S24">INDEX($A$1:$D$678,MATCH(1,($A$1:$A$678=$L24)*($B$1:$B$678=S$1),0),4)</f>
        <v>C</v>
      </c>
      <c r="T24" t="str">
        <f t="array" ref="T24">INDEX($A$1:$D$678,MATCH(1,($A$1:$A$678=$L24)*($B$1:$B$678=T$1),0),4)</f>
        <v>A</v>
      </c>
      <c r="U24" t="e">
        <f t="array" ref="U24">INDEX($A$1:$D$678,MATCH(1,($A$1:$A$678=$L24)*($B$1:$B$678=U$1),0),4)</f>
        <v>#N/A</v>
      </c>
      <c r="V24" t="e">
        <f t="array" ref="V24">INDEX($A$1:$D$678,MATCH(1,($A$1:$A$678=$L24)*($B$1:$B$678=V$1),0),4)</f>
        <v>#N/A</v>
      </c>
      <c r="W24" t="e">
        <f t="array" ref="W24">INDEX($A$1:$D$678,MATCH(1,($A$1:$A$678=$L24)*($B$1:$B$678=W$1),0),4)</f>
        <v>#N/A</v>
      </c>
      <c r="Y24">
        <v>432</v>
      </c>
      <c r="Z24" t="s">
        <v>551</v>
      </c>
      <c r="AA24" t="s">
        <v>552</v>
      </c>
      <c r="AB24" t="s">
        <v>552</v>
      </c>
      <c r="AC24" t="s">
        <v>552</v>
      </c>
      <c r="AD24" t="s">
        <v>551</v>
      </c>
      <c r="AE24" t="s">
        <v>551</v>
      </c>
      <c r="AF24" t="s">
        <v>555</v>
      </c>
      <c r="AG24" t="s">
        <v>551</v>
      </c>
    </row>
    <row r="25" spans="1:36" x14ac:dyDescent="0.25">
      <c r="A25" s="7">
        <v>36</v>
      </c>
      <c r="B25" s="6" t="s">
        <v>563</v>
      </c>
      <c r="C25" s="6">
        <v>2</v>
      </c>
      <c r="D25" s="6" t="s">
        <v>552</v>
      </c>
      <c r="E25" s="12" t="str">
        <f t="shared" si="0"/>
        <v>3</v>
      </c>
      <c r="F25" s="19">
        <f t="shared" si="1"/>
        <v>6</v>
      </c>
      <c r="G25" s="19"/>
      <c r="H25" s="19"/>
      <c r="I25" s="6" t="s">
        <v>563</v>
      </c>
      <c r="J25" s="6">
        <v>2</v>
      </c>
      <c r="K25">
        <v>6</v>
      </c>
      <c r="L25" s="7">
        <v>501</v>
      </c>
      <c r="M25" t="str">
        <f t="array" ref="M25">INDEX($A$1:$D$678,MATCH(1,($A$1:$A$678=$L25)*($B$1:$B$678=M$1),0),4)</f>
        <v>A</v>
      </c>
      <c r="N25" t="str">
        <f t="array" ref="N25">INDEX($A$1:$D$678,MATCH(1,($A$1:$A$678=$L25)*($B$1:$B$678=N$1),0),4)</f>
        <v>B</v>
      </c>
      <c r="O25" t="str">
        <f t="array" ref="O25">INDEX($A$1:$D$678,MATCH(1,($A$1:$A$678=$L25)*($B$1:$B$678=O$1),0),4)</f>
        <v>AB</v>
      </c>
      <c r="P25" t="str">
        <f t="array" ref="P25">INDEX($A$1:$D$678,MATCH(1,($A$1:$A$678=$L25)*($B$1:$B$678=P$1),0),4)</f>
        <v>A</v>
      </c>
      <c r="Q25" t="str">
        <f t="array" ref="Q25">INDEX($A$1:$D$678,MATCH(1,($A$1:$A$678=$L25)*($B$1:$B$678=Q$1),0),4)</f>
        <v>AB</v>
      </c>
      <c r="R25" t="str">
        <f t="array" ref="R25">INDEX($A$1:$D$678,MATCH(1,($A$1:$A$678=$L25)*($B$1:$B$678=R$1),0),4)</f>
        <v>A</v>
      </c>
      <c r="S25" t="str">
        <f t="array" ref="S25">INDEX($A$1:$D$678,MATCH(1,($A$1:$A$678=$L25)*($B$1:$B$678=S$1),0),4)</f>
        <v>B</v>
      </c>
      <c r="T25" t="e">
        <f t="array" ref="T25">INDEX($A$1:$D$678,MATCH(1,($A$1:$A$678=$L25)*($B$1:$B$678=T$1),0),4)</f>
        <v>#N/A</v>
      </c>
      <c r="U25" t="e">
        <f t="array" ref="U25">INDEX($A$1:$D$678,MATCH(1,($A$1:$A$678=$L25)*($B$1:$B$678=U$1),0),4)</f>
        <v>#N/A</v>
      </c>
      <c r="V25" t="str">
        <f t="array" ref="V25">INDEX($A$1:$D$678,MATCH(1,($A$1:$A$678=$L25)*($B$1:$B$678=V$1),0),4)</f>
        <v>BC</v>
      </c>
      <c r="W25" t="e">
        <f t="array" ref="W25">INDEX($A$1:$D$678,MATCH(1,($A$1:$A$678=$L25)*($B$1:$B$678=W$1),0),4)</f>
        <v>#N/A</v>
      </c>
      <c r="Y25">
        <v>501</v>
      </c>
      <c r="Z25" t="s">
        <v>551</v>
      </c>
      <c r="AA25" t="s">
        <v>552</v>
      </c>
      <c r="AB25" t="s">
        <v>553</v>
      </c>
      <c r="AC25" t="s">
        <v>551</v>
      </c>
      <c r="AD25" t="s">
        <v>553</v>
      </c>
      <c r="AE25" t="s">
        <v>551</v>
      </c>
      <c r="AF25" t="s">
        <v>552</v>
      </c>
      <c r="AI25" t="s">
        <v>558</v>
      </c>
    </row>
    <row r="26" spans="1:36" x14ac:dyDescent="0.25">
      <c r="A26" s="7">
        <v>36</v>
      </c>
      <c r="B26" s="4" t="s">
        <v>565</v>
      </c>
      <c r="C26" s="4">
        <v>3</v>
      </c>
      <c r="D26" s="4" t="s">
        <v>552</v>
      </c>
      <c r="E26" s="12" t="str">
        <f t="shared" si="0"/>
        <v>3</v>
      </c>
      <c r="F26" s="19">
        <f t="shared" si="1"/>
        <v>9</v>
      </c>
      <c r="G26" s="19"/>
      <c r="H26" s="19"/>
      <c r="I26" s="4" t="s">
        <v>565</v>
      </c>
      <c r="J26" s="4">
        <v>3</v>
      </c>
      <c r="K26">
        <v>9</v>
      </c>
      <c r="L26" s="7">
        <v>511</v>
      </c>
      <c r="M26" t="str">
        <f t="array" ref="M26">INDEX($A$1:$D$678,MATCH(1,($A$1:$A$678=$L26)*($B$1:$B$678=M$1),0),4)</f>
        <v>A</v>
      </c>
      <c r="N26" t="str">
        <f t="array" ref="N26">INDEX($A$1:$D$678,MATCH(1,($A$1:$A$678=$L26)*($B$1:$B$678=N$1),0),4)</f>
        <v>C</v>
      </c>
      <c r="O26" t="str">
        <f t="array" ref="O26">INDEX($A$1:$D$678,MATCH(1,($A$1:$A$678=$L26)*($B$1:$B$678=O$1),0),4)</f>
        <v>A</v>
      </c>
      <c r="P26" t="str">
        <f t="array" ref="P26">INDEX($A$1:$D$678,MATCH(1,($A$1:$A$678=$L26)*($B$1:$B$678=P$1),0),4)</f>
        <v>A</v>
      </c>
      <c r="Q26" t="str">
        <f t="array" ref="Q26">INDEX($A$1:$D$678,MATCH(1,($A$1:$A$678=$L26)*($B$1:$B$678=Q$1),0),4)</f>
        <v>AB</v>
      </c>
      <c r="R26" t="str">
        <f t="array" ref="R26">INDEX($A$1:$D$678,MATCH(1,($A$1:$A$678=$L26)*($B$1:$B$678=R$1),0),4)</f>
        <v>C</v>
      </c>
      <c r="S26" t="str">
        <f t="array" ref="S26">INDEX($A$1:$D$678,MATCH(1,($A$1:$A$678=$L26)*($B$1:$B$678=S$1),0),4)</f>
        <v>B</v>
      </c>
      <c r="T26" t="e">
        <f t="array" ref="T26">INDEX($A$1:$D$678,MATCH(1,($A$1:$A$678=$L26)*($B$1:$B$678=T$1),0),4)</f>
        <v>#N/A</v>
      </c>
      <c r="U26" t="e">
        <f t="array" ref="U26">INDEX($A$1:$D$678,MATCH(1,($A$1:$A$678=$L26)*($B$1:$B$678=U$1),0),4)</f>
        <v>#N/A</v>
      </c>
      <c r="V26" t="e">
        <f t="array" ref="V26">INDEX($A$1:$D$678,MATCH(1,($A$1:$A$678=$L26)*($B$1:$B$678=V$1),0),4)</f>
        <v>#N/A</v>
      </c>
      <c r="W26" t="str">
        <f t="array" ref="W26">INDEX($A$1:$D$678,MATCH(1,($A$1:$A$678=$L26)*($B$1:$B$678=W$1),0),4)</f>
        <v>A</v>
      </c>
      <c r="Y26">
        <v>511</v>
      </c>
      <c r="Z26" t="s">
        <v>551</v>
      </c>
      <c r="AA26" t="s">
        <v>555</v>
      </c>
      <c r="AB26" t="s">
        <v>551</v>
      </c>
      <c r="AC26" t="s">
        <v>551</v>
      </c>
      <c r="AD26" t="s">
        <v>553</v>
      </c>
      <c r="AE26" t="s">
        <v>555</v>
      </c>
      <c r="AF26" t="s">
        <v>552</v>
      </c>
      <c r="AJ26" t="s">
        <v>551</v>
      </c>
    </row>
    <row r="27" spans="1:36" x14ac:dyDescent="0.25">
      <c r="A27" s="7">
        <v>36</v>
      </c>
      <c r="B27" s="6" t="s">
        <v>564</v>
      </c>
      <c r="C27" s="6">
        <v>1</v>
      </c>
      <c r="D27" s="6" t="s">
        <v>551</v>
      </c>
      <c r="E27" s="12" t="str">
        <f t="shared" si="0"/>
        <v>4</v>
      </c>
      <c r="F27" s="19">
        <f t="shared" si="1"/>
        <v>4</v>
      </c>
      <c r="G27" s="19"/>
      <c r="H27" s="19"/>
      <c r="I27" s="6" t="s">
        <v>564</v>
      </c>
      <c r="J27" s="6">
        <v>1</v>
      </c>
      <c r="K27">
        <v>4</v>
      </c>
      <c r="L27" s="7">
        <v>524</v>
      </c>
      <c r="M27" t="str">
        <f t="array" ref="M27">INDEX($A$1:$D$678,MATCH(1,($A$1:$A$678=$L27)*($B$1:$B$678=M$1),0),4)</f>
        <v>A</v>
      </c>
      <c r="N27" t="str">
        <f t="array" ref="N27">INDEX($A$1:$D$678,MATCH(1,($A$1:$A$678=$L27)*($B$1:$B$678=N$1),0),4)</f>
        <v>B</v>
      </c>
      <c r="O27" t="str">
        <f t="array" ref="O27">INDEX($A$1:$D$678,MATCH(1,($A$1:$A$678=$L27)*($B$1:$B$678=O$1),0),4)</f>
        <v>AB</v>
      </c>
      <c r="P27" t="str">
        <f t="array" ref="P27">INDEX($A$1:$D$678,MATCH(1,($A$1:$A$678=$L27)*($B$1:$B$678=P$1),0),4)</f>
        <v>A</v>
      </c>
      <c r="Q27" t="str">
        <f t="array" ref="Q27">INDEX($A$1:$D$678,MATCH(1,($A$1:$A$678=$L27)*($B$1:$B$678=Q$1),0),4)</f>
        <v>AB</v>
      </c>
      <c r="R27" t="str">
        <f t="array" ref="R27">INDEX($A$1:$D$678,MATCH(1,($A$1:$A$678=$L27)*($B$1:$B$678=R$1),0),4)</f>
        <v>AB</v>
      </c>
      <c r="S27" t="str">
        <f t="array" ref="S27">INDEX($A$1:$D$678,MATCH(1,($A$1:$A$678=$L27)*($B$1:$B$678=S$1),0),4)</f>
        <v>B</v>
      </c>
      <c r="T27" t="e">
        <f t="array" ref="T27">INDEX($A$1:$D$678,MATCH(1,($A$1:$A$678=$L27)*($B$1:$B$678=T$1),0),4)</f>
        <v>#N/A</v>
      </c>
      <c r="U27" t="e">
        <f t="array" ref="U27">INDEX($A$1:$D$678,MATCH(1,($A$1:$A$678=$L27)*($B$1:$B$678=U$1),0),4)</f>
        <v>#N/A</v>
      </c>
      <c r="V27" t="str">
        <f t="array" ref="V27">INDEX($A$1:$D$678,MATCH(1,($A$1:$A$678=$L27)*($B$1:$B$678=V$1),0),4)</f>
        <v>B</v>
      </c>
      <c r="W27" t="e">
        <f t="array" ref="W27">INDEX($A$1:$D$678,MATCH(1,($A$1:$A$678=$L27)*($B$1:$B$678=W$1),0),4)</f>
        <v>#N/A</v>
      </c>
      <c r="Y27">
        <v>524</v>
      </c>
      <c r="Z27" t="s">
        <v>551</v>
      </c>
      <c r="AA27" t="s">
        <v>552</v>
      </c>
      <c r="AB27" t="s">
        <v>553</v>
      </c>
      <c r="AC27" t="s">
        <v>551</v>
      </c>
      <c r="AD27" t="s">
        <v>553</v>
      </c>
      <c r="AE27" t="s">
        <v>553</v>
      </c>
      <c r="AF27" t="s">
        <v>552</v>
      </c>
      <c r="AI27" t="s">
        <v>552</v>
      </c>
    </row>
    <row r="28" spans="1:36" x14ac:dyDescent="0.25">
      <c r="A28" s="7">
        <v>36</v>
      </c>
      <c r="B28" s="4" t="s">
        <v>561</v>
      </c>
      <c r="C28" s="4">
        <v>3</v>
      </c>
      <c r="D28" s="4" t="s">
        <v>551</v>
      </c>
      <c r="E28" s="12" t="str">
        <f t="shared" si="0"/>
        <v>4</v>
      </c>
      <c r="F28" s="19">
        <f t="shared" si="1"/>
        <v>12</v>
      </c>
      <c r="G28" s="19"/>
      <c r="H28" s="19"/>
      <c r="I28" s="4" t="s">
        <v>561</v>
      </c>
      <c r="J28" s="4">
        <v>3</v>
      </c>
      <c r="K28">
        <v>12</v>
      </c>
      <c r="L28" s="7">
        <v>555</v>
      </c>
      <c r="M28" t="str">
        <f t="array" ref="M28">INDEX($A$1:$D$678,MATCH(1,($A$1:$A$678=$L28)*($B$1:$B$678=M$1),0),4)</f>
        <v>A</v>
      </c>
      <c r="N28" t="str">
        <f t="array" ref="N28">INDEX($A$1:$D$678,MATCH(1,($A$1:$A$678=$L28)*($B$1:$B$678=N$1),0),4)</f>
        <v>C</v>
      </c>
      <c r="O28" t="str">
        <f t="array" ref="O28">INDEX($A$1:$D$678,MATCH(1,($A$1:$A$678=$L28)*($B$1:$B$678=O$1),0),4)</f>
        <v>B</v>
      </c>
      <c r="P28" t="str">
        <f t="array" ref="P28">INDEX($A$1:$D$678,MATCH(1,($A$1:$A$678=$L28)*($B$1:$B$678=P$1),0),4)</f>
        <v>A</v>
      </c>
      <c r="Q28" t="str">
        <f t="array" ref="Q28">INDEX($A$1:$D$678,MATCH(1,($A$1:$A$678=$L28)*($B$1:$B$678=Q$1),0),4)</f>
        <v>AB</v>
      </c>
      <c r="R28" t="str">
        <f t="array" ref="R28">INDEX($A$1:$D$678,MATCH(1,($A$1:$A$678=$L28)*($B$1:$B$678=R$1),0),4)</f>
        <v>B</v>
      </c>
      <c r="S28" t="str">
        <f t="array" ref="S28">INDEX($A$1:$D$678,MATCH(1,($A$1:$A$678=$L28)*($B$1:$B$678=S$1),0),4)</f>
        <v>C</v>
      </c>
      <c r="T28" t="e">
        <f t="array" ref="T28">INDEX($A$1:$D$678,MATCH(1,($A$1:$A$678=$L28)*($B$1:$B$678=T$1),0),4)</f>
        <v>#N/A</v>
      </c>
      <c r="U28" t="e">
        <f t="array" ref="U28">INDEX($A$1:$D$678,MATCH(1,($A$1:$A$678=$L28)*($B$1:$B$678=U$1),0),4)</f>
        <v>#N/A</v>
      </c>
      <c r="V28" t="str">
        <f t="array" ref="V28">INDEX($A$1:$D$678,MATCH(1,($A$1:$A$678=$L28)*($B$1:$B$678=V$1),0),4)</f>
        <v>C</v>
      </c>
      <c r="W28" t="e">
        <f t="array" ref="W28">INDEX($A$1:$D$678,MATCH(1,($A$1:$A$678=$L28)*($B$1:$B$678=W$1),0),4)</f>
        <v>#N/A</v>
      </c>
      <c r="Y28">
        <v>555</v>
      </c>
      <c r="Z28" t="s">
        <v>551</v>
      </c>
      <c r="AA28" t="s">
        <v>555</v>
      </c>
      <c r="AB28" t="s">
        <v>552</v>
      </c>
      <c r="AC28" t="s">
        <v>551</v>
      </c>
      <c r="AD28" t="s">
        <v>553</v>
      </c>
      <c r="AE28" t="s">
        <v>552</v>
      </c>
      <c r="AF28" t="s">
        <v>555</v>
      </c>
      <c r="AI28" t="s">
        <v>555</v>
      </c>
    </row>
    <row r="29" spans="1:36" x14ac:dyDescent="0.25">
      <c r="A29" s="7">
        <v>36</v>
      </c>
      <c r="B29" s="6" t="s">
        <v>554</v>
      </c>
      <c r="C29" s="6">
        <v>2</v>
      </c>
      <c r="D29" s="6" t="s">
        <v>555</v>
      </c>
      <c r="E29" s="12" t="str">
        <f t="shared" si="0"/>
        <v>2</v>
      </c>
      <c r="F29" s="19">
        <f t="shared" si="1"/>
        <v>4</v>
      </c>
      <c r="G29" s="19"/>
      <c r="H29" s="19"/>
      <c r="I29" s="6" t="s">
        <v>554</v>
      </c>
      <c r="J29" s="6">
        <v>2</v>
      </c>
      <c r="K29">
        <v>4</v>
      </c>
      <c r="L29" s="7">
        <v>676</v>
      </c>
      <c r="M29" t="str">
        <f t="array" ref="M29">INDEX($A$1:$D$678,MATCH(1,($A$1:$A$678=$L29)*($B$1:$B$678=M$1),0),4)</f>
        <v>A</v>
      </c>
      <c r="N29" t="str">
        <f t="array" ref="N29">INDEX($A$1:$D$678,MATCH(1,($A$1:$A$678=$L29)*($B$1:$B$678=N$1),0),4)</f>
        <v>C</v>
      </c>
      <c r="O29" t="str">
        <f t="array" ref="O29">INDEX($A$1:$D$678,MATCH(1,($A$1:$A$678=$L29)*($B$1:$B$678=O$1),0),4)</f>
        <v>C</v>
      </c>
      <c r="P29" t="str">
        <f t="array" ref="P29">INDEX($A$1:$D$678,MATCH(1,($A$1:$A$678=$L29)*($B$1:$B$678=P$1),0),4)</f>
        <v>A</v>
      </c>
      <c r="Q29" t="str">
        <f t="array" ref="Q29">INDEX($A$1:$D$678,MATCH(1,($A$1:$A$678=$L29)*($B$1:$B$678=Q$1),0),4)</f>
        <v>AB</v>
      </c>
      <c r="R29" t="str">
        <f t="array" ref="R29">INDEX($A$1:$D$678,MATCH(1,($A$1:$A$678=$L29)*($B$1:$B$678=R$1),0),4)</f>
        <v>A</v>
      </c>
      <c r="S29" t="str">
        <f t="array" ref="S29">INDEX($A$1:$D$678,MATCH(1,($A$1:$A$678=$L29)*($B$1:$B$678=S$1),0),4)</f>
        <v>BC</v>
      </c>
      <c r="T29" t="e">
        <f t="array" ref="T29">INDEX($A$1:$D$678,MATCH(1,($A$1:$A$678=$L29)*($B$1:$B$678=T$1),0),4)</f>
        <v>#N/A</v>
      </c>
      <c r="U29" t="e">
        <f t="array" ref="U29">INDEX($A$1:$D$678,MATCH(1,($A$1:$A$678=$L29)*($B$1:$B$678=U$1),0),4)</f>
        <v>#N/A</v>
      </c>
      <c r="V29" t="str">
        <f t="array" ref="V29">INDEX($A$1:$D$678,MATCH(1,($A$1:$A$678=$L29)*($B$1:$B$678=V$1),0),4)</f>
        <v>BC</v>
      </c>
      <c r="W29" t="e">
        <f t="array" ref="W29">INDEX($A$1:$D$678,MATCH(1,($A$1:$A$678=$L29)*($B$1:$B$678=W$1),0),4)</f>
        <v>#N/A</v>
      </c>
      <c r="Y29">
        <v>676</v>
      </c>
      <c r="Z29" t="s">
        <v>551</v>
      </c>
      <c r="AA29" t="s">
        <v>555</v>
      </c>
      <c r="AB29" t="s">
        <v>555</v>
      </c>
      <c r="AC29" t="s">
        <v>551</v>
      </c>
      <c r="AD29" t="s">
        <v>553</v>
      </c>
      <c r="AE29" t="s">
        <v>551</v>
      </c>
      <c r="AF29" t="s">
        <v>558</v>
      </c>
      <c r="AI29" t="s">
        <v>558</v>
      </c>
    </row>
    <row r="30" spans="1:36" x14ac:dyDescent="0.25">
      <c r="A30" s="7">
        <v>39</v>
      </c>
      <c r="B30" s="4" t="s">
        <v>550</v>
      </c>
      <c r="C30" s="4">
        <v>1</v>
      </c>
      <c r="D30" s="4" t="s">
        <v>551</v>
      </c>
      <c r="E30" s="12" t="str">
        <f t="shared" si="0"/>
        <v>4</v>
      </c>
      <c r="F30" s="19">
        <f t="shared" si="1"/>
        <v>4</v>
      </c>
      <c r="G30" s="19"/>
      <c r="H30" s="19"/>
      <c r="I30" s="4" t="s">
        <v>550</v>
      </c>
      <c r="J30" s="4">
        <v>1</v>
      </c>
      <c r="K30">
        <v>4</v>
      </c>
      <c r="L30" s="7">
        <v>707</v>
      </c>
      <c r="M30" t="str">
        <f t="array" ref="M30">INDEX($A$1:$D$678,MATCH(1,($A$1:$A$678=$L30)*($B$1:$B$678=M$1),0),4)</f>
        <v>A</v>
      </c>
      <c r="N30" t="str">
        <f t="array" ref="N30">INDEX($A$1:$D$678,MATCH(1,($A$1:$A$678=$L30)*($B$1:$B$678=N$1),0),4)</f>
        <v>A</v>
      </c>
      <c r="O30" t="str">
        <f t="array" ref="O30">INDEX($A$1:$D$678,MATCH(1,($A$1:$A$678=$L30)*($B$1:$B$678=O$1),0),4)</f>
        <v>AB</v>
      </c>
      <c r="P30" t="str">
        <f t="array" ref="P30">INDEX($A$1:$D$678,MATCH(1,($A$1:$A$678=$L30)*($B$1:$B$678=P$1),0),4)</f>
        <v>A</v>
      </c>
      <c r="Q30" t="str">
        <f t="array" ref="Q30">INDEX($A$1:$D$678,MATCH(1,($A$1:$A$678=$L30)*($B$1:$B$678=Q$1),0),4)</f>
        <v>AB</v>
      </c>
      <c r="R30" t="str">
        <f t="array" ref="R30">INDEX($A$1:$D$678,MATCH(1,($A$1:$A$678=$L30)*($B$1:$B$678=R$1),0),4)</f>
        <v>A</v>
      </c>
      <c r="S30" t="str">
        <f t="array" ref="S30">INDEX($A$1:$D$678,MATCH(1,($A$1:$A$678=$L30)*($B$1:$B$678=S$1),0),4)</f>
        <v>AB</v>
      </c>
      <c r="T30" t="e">
        <f t="array" ref="T30">INDEX($A$1:$D$678,MATCH(1,($A$1:$A$678=$L30)*($B$1:$B$678=T$1),0),4)</f>
        <v>#N/A</v>
      </c>
      <c r="U30" t="e">
        <f t="array" ref="U30">INDEX($A$1:$D$678,MATCH(1,($A$1:$A$678=$L30)*($B$1:$B$678=U$1),0),4)</f>
        <v>#N/A</v>
      </c>
      <c r="V30" t="str">
        <f t="array" ref="V30">INDEX($A$1:$D$678,MATCH(1,($A$1:$A$678=$L30)*($B$1:$B$678=V$1),0),4)</f>
        <v>B</v>
      </c>
      <c r="W30" t="e">
        <f t="array" ref="W30">INDEX($A$1:$D$678,MATCH(1,($A$1:$A$678=$L30)*($B$1:$B$678=W$1),0),4)</f>
        <v>#N/A</v>
      </c>
      <c r="Y30">
        <v>707</v>
      </c>
      <c r="Z30" t="s">
        <v>551</v>
      </c>
      <c r="AA30" t="s">
        <v>551</v>
      </c>
      <c r="AB30" t="s">
        <v>553</v>
      </c>
      <c r="AC30" t="s">
        <v>551</v>
      </c>
      <c r="AD30" t="s">
        <v>553</v>
      </c>
      <c r="AE30" t="s">
        <v>551</v>
      </c>
      <c r="AF30" t="s">
        <v>553</v>
      </c>
      <c r="AI30" t="s">
        <v>552</v>
      </c>
    </row>
    <row r="31" spans="1:36" x14ac:dyDescent="0.25">
      <c r="A31" s="7">
        <v>39</v>
      </c>
      <c r="B31" s="4" t="s">
        <v>566</v>
      </c>
      <c r="C31" s="4">
        <v>3</v>
      </c>
      <c r="D31" s="4" t="s">
        <v>552</v>
      </c>
      <c r="E31" s="12" t="str">
        <f t="shared" si="0"/>
        <v>3</v>
      </c>
      <c r="F31" s="19">
        <f t="shared" si="1"/>
        <v>9</v>
      </c>
      <c r="G31" s="19"/>
      <c r="H31" s="19"/>
      <c r="I31" s="4" t="s">
        <v>566</v>
      </c>
      <c r="J31" s="4">
        <v>3</v>
      </c>
      <c r="K31">
        <v>9</v>
      </c>
      <c r="L31" s="7">
        <v>754</v>
      </c>
      <c r="M31" t="str">
        <f t="array" ref="M31">INDEX($A$1:$D$678,MATCH(1,($A$1:$A$678=$L31)*($B$1:$B$678=M$1),0),4)</f>
        <v>A</v>
      </c>
      <c r="N31" t="str">
        <f t="array" ref="N31">INDEX($A$1:$D$678,MATCH(1,($A$1:$A$678=$L31)*($B$1:$B$678=N$1),0),4)</f>
        <v>BC</v>
      </c>
      <c r="O31" t="str">
        <f t="array" ref="O31">INDEX($A$1:$D$678,MATCH(1,($A$1:$A$678=$L31)*($B$1:$B$678=O$1),0),4)</f>
        <v>A</v>
      </c>
      <c r="P31" t="str">
        <f t="array" ref="P31">INDEX($A$1:$D$678,MATCH(1,($A$1:$A$678=$L31)*($B$1:$B$678=P$1),0),4)</f>
        <v>A</v>
      </c>
      <c r="Q31" t="str">
        <f t="array" ref="Q31">INDEX($A$1:$D$678,MATCH(1,($A$1:$A$678=$L31)*($B$1:$B$678=Q$1),0),4)</f>
        <v>A</v>
      </c>
      <c r="R31" t="str">
        <f t="array" ref="R31">INDEX($A$1:$D$678,MATCH(1,($A$1:$A$678=$L31)*($B$1:$B$678=R$1),0),4)</f>
        <v>A</v>
      </c>
      <c r="S31" t="str">
        <f t="array" ref="S31">INDEX($A$1:$D$678,MATCH(1,($A$1:$A$678=$L31)*($B$1:$B$678=S$1),0),4)</f>
        <v>BC</v>
      </c>
      <c r="T31" t="e">
        <f t="array" ref="T31">INDEX($A$1:$D$678,MATCH(1,($A$1:$A$678=$L31)*($B$1:$B$678=T$1),0),4)</f>
        <v>#N/A</v>
      </c>
      <c r="U31" t="e">
        <f t="array" ref="U31">INDEX($A$1:$D$678,MATCH(1,($A$1:$A$678=$L31)*($B$1:$B$678=U$1),0),4)</f>
        <v>#N/A</v>
      </c>
      <c r="V31" t="str">
        <f t="array" ref="V31">INDEX($A$1:$D$678,MATCH(1,($A$1:$A$678=$L31)*($B$1:$B$678=V$1),0),4)</f>
        <v>AB</v>
      </c>
      <c r="W31" t="e">
        <f t="array" ref="W31">INDEX($A$1:$D$678,MATCH(1,($A$1:$A$678=$L31)*($B$1:$B$678=W$1),0),4)</f>
        <v>#N/A</v>
      </c>
      <c r="Y31">
        <v>754</v>
      </c>
      <c r="Z31" t="s">
        <v>551</v>
      </c>
      <c r="AA31" t="s">
        <v>558</v>
      </c>
      <c r="AB31" t="s">
        <v>551</v>
      </c>
      <c r="AC31" t="s">
        <v>551</v>
      </c>
      <c r="AD31" t="s">
        <v>551</v>
      </c>
      <c r="AE31" t="s">
        <v>551</v>
      </c>
      <c r="AF31" t="s">
        <v>558</v>
      </c>
      <c r="AI31" t="s">
        <v>553</v>
      </c>
    </row>
    <row r="32" spans="1:36" x14ac:dyDescent="0.25">
      <c r="A32" s="7">
        <v>39</v>
      </c>
      <c r="B32" s="6" t="s">
        <v>563</v>
      </c>
      <c r="C32" s="6">
        <v>2</v>
      </c>
      <c r="D32" s="6" t="s">
        <v>553</v>
      </c>
      <c r="E32" s="12" t="str">
        <f t="shared" si="0"/>
        <v>3.5</v>
      </c>
      <c r="F32" s="19">
        <f t="shared" si="1"/>
        <v>7</v>
      </c>
      <c r="G32" s="19"/>
      <c r="H32" s="19"/>
      <c r="I32" s="6" t="s">
        <v>563</v>
      </c>
      <c r="J32" s="6">
        <v>2</v>
      </c>
      <c r="K32">
        <v>7</v>
      </c>
      <c r="L32" s="7">
        <v>769</v>
      </c>
      <c r="M32" t="str">
        <f t="array" ref="M32">INDEX($A$1:$D$678,MATCH(1,($A$1:$A$678=$L32)*($B$1:$B$678=M$1),0),4)</f>
        <v>A</v>
      </c>
      <c r="N32" t="str">
        <f t="array" ref="N32">INDEX($A$1:$D$678,MATCH(1,($A$1:$A$678=$L32)*($B$1:$B$678=N$1),0),4)</f>
        <v>AB</v>
      </c>
      <c r="O32" t="str">
        <f t="array" ref="O32">INDEX($A$1:$D$678,MATCH(1,($A$1:$A$678=$L32)*($B$1:$B$678=O$1),0),4)</f>
        <v>AB</v>
      </c>
      <c r="P32" t="str">
        <f t="array" ref="P32">INDEX($A$1:$D$678,MATCH(1,($A$1:$A$678=$L32)*($B$1:$B$678=P$1),0),4)</f>
        <v>B</v>
      </c>
      <c r="Q32" t="str">
        <f t="array" ref="Q32">INDEX($A$1:$D$678,MATCH(1,($A$1:$A$678=$L32)*($B$1:$B$678=Q$1),0),4)</f>
        <v>A</v>
      </c>
      <c r="R32" t="str">
        <f t="array" ref="R32">INDEX($A$1:$D$678,MATCH(1,($A$1:$A$678=$L32)*($B$1:$B$678=R$1),0),4)</f>
        <v>A</v>
      </c>
      <c r="S32" t="str">
        <f t="array" ref="S32">INDEX($A$1:$D$678,MATCH(1,($A$1:$A$678=$L32)*($B$1:$B$678=S$1),0),4)</f>
        <v>A</v>
      </c>
      <c r="T32" t="e">
        <f t="array" ref="T32">INDEX($A$1:$D$678,MATCH(1,($A$1:$A$678=$L32)*($B$1:$B$678=T$1),0),4)</f>
        <v>#N/A</v>
      </c>
      <c r="U32" t="e">
        <f t="array" ref="U32">INDEX($A$1:$D$678,MATCH(1,($A$1:$A$678=$L32)*($B$1:$B$678=U$1),0),4)</f>
        <v>#N/A</v>
      </c>
      <c r="V32" t="str">
        <f t="array" ref="V32">INDEX($A$1:$D$678,MATCH(1,($A$1:$A$678=$L32)*($B$1:$B$678=V$1),0),4)</f>
        <v>B</v>
      </c>
      <c r="W32" t="e">
        <f t="array" ref="W32">INDEX($A$1:$D$678,MATCH(1,($A$1:$A$678=$L32)*($B$1:$B$678=W$1),0),4)</f>
        <v>#N/A</v>
      </c>
      <c r="Y32">
        <v>769</v>
      </c>
      <c r="Z32" t="s">
        <v>551</v>
      </c>
      <c r="AA32" t="s">
        <v>553</v>
      </c>
      <c r="AB32" t="s">
        <v>553</v>
      </c>
      <c r="AC32" t="s">
        <v>552</v>
      </c>
      <c r="AD32" t="s">
        <v>551</v>
      </c>
      <c r="AE32" t="s">
        <v>551</v>
      </c>
      <c r="AF32" t="s">
        <v>551</v>
      </c>
      <c r="AI32" t="s">
        <v>552</v>
      </c>
    </row>
    <row r="33" spans="1:35" x14ac:dyDescent="0.25">
      <c r="A33" s="7">
        <v>39</v>
      </c>
      <c r="B33" s="4" t="s">
        <v>565</v>
      </c>
      <c r="C33" s="4">
        <v>3</v>
      </c>
      <c r="D33" s="4" t="s">
        <v>551</v>
      </c>
      <c r="E33" s="12" t="str">
        <f t="shared" si="0"/>
        <v>4</v>
      </c>
      <c r="F33" s="19">
        <f t="shared" si="1"/>
        <v>12</v>
      </c>
      <c r="G33" s="19"/>
      <c r="H33" s="19"/>
      <c r="I33" s="4" t="s">
        <v>565</v>
      </c>
      <c r="J33" s="4">
        <v>3</v>
      </c>
      <c r="K33">
        <v>12</v>
      </c>
      <c r="L33" s="7">
        <v>770</v>
      </c>
      <c r="M33" t="str">
        <f t="array" ref="M33">INDEX($A$1:$D$678,MATCH(1,($A$1:$A$678=$L33)*($B$1:$B$678=M$1),0),4)</f>
        <v>A</v>
      </c>
      <c r="N33" t="str">
        <f t="array" ref="N33">INDEX($A$1:$D$678,MATCH(1,($A$1:$A$678=$L33)*($B$1:$B$678=N$1),0),4)</f>
        <v>A</v>
      </c>
      <c r="O33" t="str">
        <f t="array" ref="O33">INDEX($A$1:$D$678,MATCH(1,($A$1:$A$678=$L33)*($B$1:$B$678=O$1),0),4)</f>
        <v>AB</v>
      </c>
      <c r="P33" t="str">
        <f t="array" ref="P33">INDEX($A$1:$D$678,MATCH(1,($A$1:$A$678=$L33)*($B$1:$B$678=P$1),0),4)</f>
        <v>A</v>
      </c>
      <c r="Q33" t="str">
        <f t="array" ref="Q33">INDEX($A$1:$D$678,MATCH(1,($A$1:$A$678=$L33)*($B$1:$B$678=Q$1),0),4)</f>
        <v>AB</v>
      </c>
      <c r="R33" t="str">
        <f t="array" ref="R33">INDEX($A$1:$D$678,MATCH(1,($A$1:$A$678=$L33)*($B$1:$B$678=R$1),0),4)</f>
        <v>A</v>
      </c>
      <c r="S33" t="str">
        <f t="array" ref="S33">INDEX($A$1:$D$678,MATCH(1,($A$1:$A$678=$L33)*($B$1:$B$678=S$1),0),4)</f>
        <v>AB</v>
      </c>
      <c r="T33" t="e">
        <f t="array" ref="T33">INDEX($A$1:$D$678,MATCH(1,($A$1:$A$678=$L33)*($B$1:$B$678=T$1),0),4)</f>
        <v>#N/A</v>
      </c>
      <c r="U33" t="e">
        <f t="array" ref="U33">INDEX($A$1:$D$678,MATCH(1,($A$1:$A$678=$L33)*($B$1:$B$678=U$1),0),4)</f>
        <v>#N/A</v>
      </c>
      <c r="V33" t="str">
        <f t="array" ref="V33">INDEX($A$1:$D$678,MATCH(1,($A$1:$A$678=$L33)*($B$1:$B$678=V$1),0),4)</f>
        <v>AB</v>
      </c>
      <c r="W33" t="e">
        <f t="array" ref="W33">INDEX($A$1:$D$678,MATCH(1,($A$1:$A$678=$L33)*($B$1:$B$678=W$1),0),4)</f>
        <v>#N/A</v>
      </c>
      <c r="Y33">
        <v>770</v>
      </c>
      <c r="Z33" t="s">
        <v>551</v>
      </c>
      <c r="AA33" t="s">
        <v>551</v>
      </c>
      <c r="AB33" t="s">
        <v>553</v>
      </c>
      <c r="AC33" t="s">
        <v>551</v>
      </c>
      <c r="AD33" t="s">
        <v>553</v>
      </c>
      <c r="AE33" t="s">
        <v>551</v>
      </c>
      <c r="AF33" t="s">
        <v>553</v>
      </c>
      <c r="AI33" t="s">
        <v>553</v>
      </c>
    </row>
    <row r="34" spans="1:35" x14ac:dyDescent="0.25">
      <c r="A34" s="7">
        <v>39</v>
      </c>
      <c r="B34" s="6" t="s">
        <v>564</v>
      </c>
      <c r="C34" s="6">
        <v>1</v>
      </c>
      <c r="D34" s="6" t="s">
        <v>551</v>
      </c>
      <c r="E34" s="12" t="str">
        <f t="shared" si="0"/>
        <v>4</v>
      </c>
      <c r="F34" s="19">
        <f t="shared" si="1"/>
        <v>4</v>
      </c>
      <c r="G34" s="19"/>
      <c r="H34" s="19"/>
      <c r="I34" s="6" t="s">
        <v>564</v>
      </c>
      <c r="J34" s="6">
        <v>1</v>
      </c>
      <c r="K34">
        <v>4</v>
      </c>
      <c r="L34" s="7">
        <v>833</v>
      </c>
      <c r="M34" t="str">
        <f t="array" ref="M34">INDEX($A$1:$D$678,MATCH(1,($A$1:$A$678=$L34)*($B$1:$B$678=M$1),0),4)</f>
        <v>B</v>
      </c>
      <c r="N34" t="str">
        <f t="array" ref="N34">INDEX($A$1:$D$678,MATCH(1,($A$1:$A$678=$L34)*($B$1:$B$678=N$1),0),4)</f>
        <v>C</v>
      </c>
      <c r="O34" t="str">
        <f t="array" ref="O34">INDEX($A$1:$D$678,MATCH(1,($A$1:$A$678=$L34)*($B$1:$B$678=O$1),0),4)</f>
        <v>B</v>
      </c>
      <c r="P34" t="str">
        <f t="array" ref="P34">INDEX($A$1:$D$678,MATCH(1,($A$1:$A$678=$L34)*($B$1:$B$678=P$1),0),4)</f>
        <v>A</v>
      </c>
      <c r="Q34" t="str">
        <f t="array" ref="Q34">INDEX($A$1:$D$678,MATCH(1,($A$1:$A$678=$L34)*($B$1:$B$678=Q$1),0),4)</f>
        <v>AB</v>
      </c>
      <c r="R34" t="str">
        <f t="array" ref="R34">INDEX($A$1:$D$678,MATCH(1,($A$1:$A$678=$L34)*($B$1:$B$678=R$1),0),4)</f>
        <v>AB</v>
      </c>
      <c r="S34" t="str">
        <f t="array" ref="S34">INDEX($A$1:$D$678,MATCH(1,($A$1:$A$678=$L34)*($B$1:$B$678=S$1),0),4)</f>
        <v>B</v>
      </c>
      <c r="T34" t="e">
        <f t="array" ref="T34">INDEX($A$1:$D$678,MATCH(1,($A$1:$A$678=$L34)*($B$1:$B$678=T$1),0),4)</f>
        <v>#N/A</v>
      </c>
      <c r="U34" t="e">
        <f t="array" ref="U34">INDEX($A$1:$D$678,MATCH(1,($A$1:$A$678=$L34)*($B$1:$B$678=U$1),0),4)</f>
        <v>#N/A</v>
      </c>
      <c r="V34" t="str">
        <f t="array" ref="V34">INDEX($A$1:$D$678,MATCH(1,($A$1:$A$678=$L34)*($B$1:$B$678=V$1),0),4)</f>
        <v>C</v>
      </c>
      <c r="W34" t="e">
        <f t="array" ref="W34">INDEX($A$1:$D$678,MATCH(1,($A$1:$A$678=$L34)*($B$1:$B$678=W$1),0),4)</f>
        <v>#N/A</v>
      </c>
      <c r="Y34">
        <v>833</v>
      </c>
      <c r="Z34" t="s">
        <v>552</v>
      </c>
      <c r="AA34" t="s">
        <v>555</v>
      </c>
      <c r="AB34" t="s">
        <v>552</v>
      </c>
      <c r="AC34" t="s">
        <v>551</v>
      </c>
      <c r="AD34" t="s">
        <v>553</v>
      </c>
      <c r="AE34" t="s">
        <v>553</v>
      </c>
      <c r="AF34" t="s">
        <v>552</v>
      </c>
      <c r="AI34" t="s">
        <v>555</v>
      </c>
    </row>
    <row r="35" spans="1:35" x14ac:dyDescent="0.25">
      <c r="A35" s="7">
        <v>39</v>
      </c>
      <c r="B35" s="4" t="s">
        <v>561</v>
      </c>
      <c r="C35" s="4">
        <v>3</v>
      </c>
      <c r="D35" s="4" t="s">
        <v>551</v>
      </c>
      <c r="E35" s="12" t="str">
        <f t="shared" si="0"/>
        <v>4</v>
      </c>
      <c r="F35" s="19">
        <f t="shared" si="1"/>
        <v>12</v>
      </c>
      <c r="G35" s="19"/>
      <c r="H35" s="19"/>
      <c r="I35" s="4" t="s">
        <v>561</v>
      </c>
      <c r="J35" s="4">
        <v>3</v>
      </c>
      <c r="K35">
        <v>12</v>
      </c>
      <c r="L35" s="7">
        <v>841</v>
      </c>
      <c r="M35" t="str">
        <f t="array" ref="M35">INDEX($A$1:$D$678,MATCH(1,($A$1:$A$678=$L35)*($B$1:$B$678=M$1),0),4)</f>
        <v>A</v>
      </c>
      <c r="N35" t="str">
        <f t="array" ref="N35">INDEX($A$1:$D$678,MATCH(1,($A$1:$A$678=$L35)*($B$1:$B$678=N$1),0),4)</f>
        <v>A</v>
      </c>
      <c r="O35" t="str">
        <f t="array" ref="O35">INDEX($A$1:$D$678,MATCH(1,($A$1:$A$678=$L35)*($B$1:$B$678=O$1),0),4)</f>
        <v>A</v>
      </c>
      <c r="P35" t="str">
        <f t="array" ref="P35">INDEX($A$1:$D$678,MATCH(1,($A$1:$A$678=$L35)*($B$1:$B$678=P$1),0),4)</f>
        <v>A</v>
      </c>
      <c r="Q35" t="str">
        <f t="array" ref="Q35">INDEX($A$1:$D$678,MATCH(1,($A$1:$A$678=$L35)*($B$1:$B$678=Q$1),0),4)</f>
        <v>B</v>
      </c>
      <c r="R35" t="str">
        <f t="array" ref="R35">INDEX($A$1:$D$678,MATCH(1,($A$1:$A$678=$L35)*($B$1:$B$678=R$1),0),4)</f>
        <v>A</v>
      </c>
      <c r="S35" t="str">
        <f t="array" ref="S35">INDEX($A$1:$D$678,MATCH(1,($A$1:$A$678=$L35)*($B$1:$B$678=S$1),0),4)</f>
        <v>B</v>
      </c>
      <c r="T35" t="e">
        <f t="array" ref="T35">INDEX($A$1:$D$678,MATCH(1,($A$1:$A$678=$L35)*($B$1:$B$678=T$1),0),4)</f>
        <v>#N/A</v>
      </c>
      <c r="U35" t="e">
        <f t="array" ref="U35">INDEX($A$1:$D$678,MATCH(1,($A$1:$A$678=$L35)*($B$1:$B$678=U$1),0),4)</f>
        <v>#N/A</v>
      </c>
      <c r="V35" t="str">
        <f t="array" ref="V35">INDEX($A$1:$D$678,MATCH(1,($A$1:$A$678=$L35)*($B$1:$B$678=V$1),0),4)</f>
        <v>AB</v>
      </c>
      <c r="W35" t="e">
        <f t="array" ref="W35">INDEX($A$1:$D$678,MATCH(1,($A$1:$A$678=$L35)*($B$1:$B$678=W$1),0),4)</f>
        <v>#N/A</v>
      </c>
      <c r="Y35">
        <v>841</v>
      </c>
      <c r="Z35" t="s">
        <v>551</v>
      </c>
      <c r="AA35" t="s">
        <v>551</v>
      </c>
      <c r="AB35" t="s">
        <v>551</v>
      </c>
      <c r="AC35" t="s">
        <v>551</v>
      </c>
      <c r="AD35" t="s">
        <v>552</v>
      </c>
      <c r="AE35" t="s">
        <v>551</v>
      </c>
      <c r="AF35" t="s">
        <v>552</v>
      </c>
      <c r="AI35" t="s">
        <v>553</v>
      </c>
    </row>
    <row r="36" spans="1:35" x14ac:dyDescent="0.25">
      <c r="A36" s="7">
        <v>39</v>
      </c>
      <c r="B36" s="6" t="s">
        <v>554</v>
      </c>
      <c r="C36" s="6">
        <v>2</v>
      </c>
      <c r="D36" s="6" t="s">
        <v>551</v>
      </c>
      <c r="E36" s="12" t="str">
        <f t="shared" si="0"/>
        <v>4</v>
      </c>
      <c r="F36" s="19">
        <f t="shared" si="1"/>
        <v>8</v>
      </c>
      <c r="G36" s="19"/>
      <c r="H36" s="19"/>
      <c r="I36" s="6" t="s">
        <v>554</v>
      </c>
      <c r="J36" s="6">
        <v>2</v>
      </c>
      <c r="K36">
        <v>8</v>
      </c>
      <c r="L36" s="7">
        <v>854</v>
      </c>
      <c r="M36" t="str">
        <f t="array" ref="M36">INDEX($A$1:$D$678,MATCH(1,($A$1:$A$678=$L36)*($B$1:$B$678=M$1),0),4)</f>
        <v>A</v>
      </c>
      <c r="N36" t="str">
        <f t="array" ref="N36">INDEX($A$1:$D$678,MATCH(1,($A$1:$A$678=$L36)*($B$1:$B$678=N$1),0),4)</f>
        <v>B</v>
      </c>
      <c r="O36" t="str">
        <f t="array" ref="O36">INDEX($A$1:$D$678,MATCH(1,($A$1:$A$678=$L36)*($B$1:$B$678=O$1),0),4)</f>
        <v>C</v>
      </c>
      <c r="P36" t="str">
        <f t="array" ref="P36">INDEX($A$1:$D$678,MATCH(1,($A$1:$A$678=$L36)*($B$1:$B$678=P$1),0),4)</f>
        <v>B</v>
      </c>
      <c r="Q36" t="str">
        <f t="array" ref="Q36">INDEX($A$1:$D$678,MATCH(1,($A$1:$A$678=$L36)*($B$1:$B$678=Q$1),0),4)</f>
        <v>AB</v>
      </c>
      <c r="R36" t="str">
        <f t="array" ref="R36">INDEX($A$1:$D$678,MATCH(1,($A$1:$A$678=$L36)*($B$1:$B$678=R$1),0),4)</f>
        <v>AB</v>
      </c>
      <c r="S36" t="str">
        <f t="array" ref="S36">INDEX($A$1:$D$678,MATCH(1,($A$1:$A$678=$L36)*($B$1:$B$678=S$1),0),4)</f>
        <v>D</v>
      </c>
      <c r="T36" t="e">
        <f t="array" ref="T36">INDEX($A$1:$D$678,MATCH(1,($A$1:$A$678=$L36)*($B$1:$B$678=T$1),0),4)</f>
        <v>#N/A</v>
      </c>
      <c r="U36" t="e">
        <f t="array" ref="U36">INDEX($A$1:$D$678,MATCH(1,($A$1:$A$678=$L36)*($B$1:$B$678=U$1),0),4)</f>
        <v>#N/A</v>
      </c>
      <c r="V36" t="str">
        <f t="array" ref="V36">INDEX($A$1:$D$678,MATCH(1,($A$1:$A$678=$L36)*($B$1:$B$678=V$1),0),4)</f>
        <v>AB</v>
      </c>
      <c r="W36" t="e">
        <f t="array" ref="W36">INDEX($A$1:$D$678,MATCH(1,($A$1:$A$678=$L36)*($B$1:$B$678=W$1),0),4)</f>
        <v>#N/A</v>
      </c>
      <c r="Y36">
        <v>854</v>
      </c>
      <c r="Z36" t="s">
        <v>551</v>
      </c>
      <c r="AA36" t="s">
        <v>552</v>
      </c>
      <c r="AB36" t="s">
        <v>555</v>
      </c>
      <c r="AC36" t="s">
        <v>552</v>
      </c>
      <c r="AD36" t="s">
        <v>553</v>
      </c>
      <c r="AE36" t="s">
        <v>553</v>
      </c>
      <c r="AF36" t="s">
        <v>557</v>
      </c>
      <c r="AI36" t="s">
        <v>553</v>
      </c>
    </row>
    <row r="37" spans="1:35" x14ac:dyDescent="0.25">
      <c r="A37" s="7">
        <v>62</v>
      </c>
      <c r="B37" s="4" t="s">
        <v>550</v>
      </c>
      <c r="C37" s="4">
        <v>1</v>
      </c>
      <c r="D37" s="4" t="s">
        <v>551</v>
      </c>
      <c r="E37" s="12" t="str">
        <f t="shared" si="0"/>
        <v>4</v>
      </c>
      <c r="F37" s="19">
        <f t="shared" si="1"/>
        <v>4</v>
      </c>
      <c r="G37" s="19"/>
      <c r="H37" s="19"/>
      <c r="I37" s="4" t="s">
        <v>550</v>
      </c>
      <c r="J37" s="4">
        <v>1</v>
      </c>
      <c r="K37">
        <v>4</v>
      </c>
      <c r="L37" s="7">
        <v>855</v>
      </c>
      <c r="M37" t="str">
        <f t="array" ref="M37">INDEX($A$1:$D$678,MATCH(1,($A$1:$A$678=$L37)*($B$1:$B$678=M$1),0),4)</f>
        <v>A</v>
      </c>
      <c r="N37" t="str">
        <f t="array" ref="N37">INDEX($A$1:$D$678,MATCH(1,($A$1:$A$678=$L37)*($B$1:$B$678=N$1),0),4)</f>
        <v>AB</v>
      </c>
      <c r="O37" t="str">
        <f t="array" ref="O37">INDEX($A$1:$D$678,MATCH(1,($A$1:$A$678=$L37)*($B$1:$B$678=O$1),0),4)</f>
        <v>AB</v>
      </c>
      <c r="P37" t="str">
        <f t="array" ref="P37">INDEX($A$1:$D$678,MATCH(1,($A$1:$A$678=$L37)*($B$1:$B$678=P$1),0),4)</f>
        <v>A</v>
      </c>
      <c r="Q37" t="str">
        <f t="array" ref="Q37">INDEX($A$1:$D$678,MATCH(1,($A$1:$A$678=$L37)*($B$1:$B$678=Q$1),0),4)</f>
        <v>AB</v>
      </c>
      <c r="R37" t="str">
        <f t="array" ref="R37">INDEX($A$1:$D$678,MATCH(1,($A$1:$A$678=$L37)*($B$1:$B$678=R$1),0),4)</f>
        <v>A</v>
      </c>
      <c r="S37" t="str">
        <f t="array" ref="S37">INDEX($A$1:$D$678,MATCH(1,($A$1:$A$678=$L37)*($B$1:$B$678=S$1),0),4)</f>
        <v>B</v>
      </c>
      <c r="T37" t="e">
        <f t="array" ref="T37">INDEX($A$1:$D$678,MATCH(1,($A$1:$A$678=$L37)*($B$1:$B$678=T$1),0),4)</f>
        <v>#N/A</v>
      </c>
      <c r="U37" t="e">
        <f t="array" ref="U37">INDEX($A$1:$D$678,MATCH(1,($A$1:$A$678=$L37)*($B$1:$B$678=U$1),0),4)</f>
        <v>#N/A</v>
      </c>
      <c r="V37" t="str">
        <f t="array" ref="V37">INDEX($A$1:$D$678,MATCH(1,($A$1:$A$678=$L37)*($B$1:$B$678=V$1),0),4)</f>
        <v>AB</v>
      </c>
      <c r="W37" t="e">
        <f t="array" ref="W37">INDEX($A$1:$D$678,MATCH(1,($A$1:$A$678=$L37)*($B$1:$B$678=W$1),0),4)</f>
        <v>#N/A</v>
      </c>
      <c r="Y37">
        <v>855</v>
      </c>
      <c r="Z37" t="s">
        <v>551</v>
      </c>
      <c r="AA37" t="s">
        <v>553</v>
      </c>
      <c r="AB37" t="s">
        <v>553</v>
      </c>
      <c r="AC37" t="s">
        <v>551</v>
      </c>
      <c r="AD37" t="s">
        <v>553</v>
      </c>
      <c r="AE37" t="s">
        <v>551</v>
      </c>
      <c r="AF37" t="s">
        <v>552</v>
      </c>
      <c r="AI37" t="s">
        <v>553</v>
      </c>
    </row>
    <row r="38" spans="1:35" x14ac:dyDescent="0.25">
      <c r="A38" s="7">
        <v>62</v>
      </c>
      <c r="B38" s="4" t="s">
        <v>566</v>
      </c>
      <c r="C38" s="4">
        <v>3</v>
      </c>
      <c r="D38" s="4" t="s">
        <v>557</v>
      </c>
      <c r="E38" s="12" t="str">
        <f t="shared" si="0"/>
        <v>1</v>
      </c>
      <c r="F38" s="19">
        <f t="shared" si="1"/>
        <v>3</v>
      </c>
      <c r="G38" s="19"/>
      <c r="H38" s="19"/>
      <c r="I38" s="4" t="s">
        <v>566</v>
      </c>
      <c r="J38" s="4">
        <v>3</v>
      </c>
      <c r="K38">
        <v>3</v>
      </c>
      <c r="L38" s="7">
        <v>863</v>
      </c>
      <c r="M38" t="str">
        <f t="array" ref="M38">INDEX($A$1:$D$678,MATCH(1,($A$1:$A$678=$L38)*($B$1:$B$678=M$1),0),4)</f>
        <v>A</v>
      </c>
      <c r="N38" t="str">
        <f t="array" ref="N38">INDEX($A$1:$D$678,MATCH(1,($A$1:$A$678=$L38)*($B$1:$B$678=N$1),0),4)</f>
        <v>A</v>
      </c>
      <c r="O38" t="str">
        <f t="array" ref="O38">INDEX($A$1:$D$678,MATCH(1,($A$1:$A$678=$L38)*($B$1:$B$678=O$1),0),4)</f>
        <v>A</v>
      </c>
      <c r="P38" t="str">
        <f t="array" ref="P38">INDEX($A$1:$D$678,MATCH(1,($A$1:$A$678=$L38)*($B$1:$B$678=P$1),0),4)</f>
        <v>B</v>
      </c>
      <c r="Q38" t="str">
        <f t="array" ref="Q38">INDEX($A$1:$D$678,MATCH(1,($A$1:$A$678=$L38)*($B$1:$B$678=Q$1),0),4)</f>
        <v>A</v>
      </c>
      <c r="R38" t="str">
        <f t="array" ref="R38">INDEX($A$1:$D$678,MATCH(1,($A$1:$A$678=$L38)*($B$1:$B$678=R$1),0),4)</f>
        <v>A</v>
      </c>
      <c r="S38" t="str">
        <f t="array" ref="S38">INDEX($A$1:$D$678,MATCH(1,($A$1:$A$678=$L38)*($B$1:$B$678=S$1),0),4)</f>
        <v>AB</v>
      </c>
      <c r="T38" t="e">
        <f t="array" ref="T38">INDEX($A$1:$D$678,MATCH(1,($A$1:$A$678=$L38)*($B$1:$B$678=T$1),0),4)</f>
        <v>#N/A</v>
      </c>
      <c r="U38" t="e">
        <f t="array" ref="U38">INDEX($A$1:$D$678,MATCH(1,($A$1:$A$678=$L38)*($B$1:$B$678=U$1),0),4)</f>
        <v>#N/A</v>
      </c>
      <c r="V38" t="str">
        <f t="array" ref="V38">INDEX($A$1:$D$678,MATCH(1,($A$1:$A$678=$L38)*($B$1:$B$678=V$1),0),4)</f>
        <v>AB</v>
      </c>
      <c r="W38" t="e">
        <f t="array" ref="W38">INDEX($A$1:$D$678,MATCH(1,($A$1:$A$678=$L38)*($B$1:$B$678=W$1),0),4)</f>
        <v>#N/A</v>
      </c>
      <c r="Y38">
        <v>863</v>
      </c>
      <c r="Z38" t="s">
        <v>551</v>
      </c>
      <c r="AA38" t="s">
        <v>551</v>
      </c>
      <c r="AB38" t="s">
        <v>551</v>
      </c>
      <c r="AC38" t="s">
        <v>552</v>
      </c>
      <c r="AD38" t="s">
        <v>551</v>
      </c>
      <c r="AE38" t="s">
        <v>551</v>
      </c>
      <c r="AF38" t="s">
        <v>553</v>
      </c>
      <c r="AI38" t="s">
        <v>553</v>
      </c>
    </row>
    <row r="39" spans="1:35" x14ac:dyDescent="0.25">
      <c r="A39" s="7">
        <v>62</v>
      </c>
      <c r="B39" s="6" t="s">
        <v>563</v>
      </c>
      <c r="C39" s="6">
        <v>2</v>
      </c>
      <c r="D39" s="6" t="s">
        <v>551</v>
      </c>
      <c r="E39" s="12" t="str">
        <f t="shared" si="0"/>
        <v>4</v>
      </c>
      <c r="F39" s="19">
        <f t="shared" si="1"/>
        <v>8</v>
      </c>
      <c r="G39" s="19"/>
      <c r="H39" s="19"/>
      <c r="I39" s="6" t="s">
        <v>563</v>
      </c>
      <c r="J39" s="6">
        <v>2</v>
      </c>
      <c r="K39">
        <v>8</v>
      </c>
      <c r="L39" s="7">
        <v>874</v>
      </c>
      <c r="M39" t="str">
        <f t="array" ref="M39">INDEX($A$1:$D$678,MATCH(1,($A$1:$A$678=$L39)*($B$1:$B$678=M$1),0),4)</f>
        <v>A</v>
      </c>
      <c r="N39" t="str">
        <f t="array" ref="N39">INDEX($A$1:$D$678,MATCH(1,($A$1:$A$678=$L39)*($B$1:$B$678=N$1),0),4)</f>
        <v>A</v>
      </c>
      <c r="O39" t="str">
        <f t="array" ref="O39">INDEX($A$1:$D$678,MATCH(1,($A$1:$A$678=$L39)*($B$1:$B$678=O$1),0),4)</f>
        <v>AB</v>
      </c>
      <c r="P39" t="str">
        <f t="array" ref="P39">INDEX($A$1:$D$678,MATCH(1,($A$1:$A$678=$L39)*($B$1:$B$678=P$1),0),4)</f>
        <v>B</v>
      </c>
      <c r="Q39" t="str">
        <f t="array" ref="Q39">INDEX($A$1:$D$678,MATCH(1,($A$1:$A$678=$L39)*($B$1:$B$678=Q$1),0),4)</f>
        <v>AB</v>
      </c>
      <c r="R39" t="str">
        <f t="array" ref="R39">INDEX($A$1:$D$678,MATCH(1,($A$1:$A$678=$L39)*($B$1:$B$678=R$1),0),4)</f>
        <v>A</v>
      </c>
      <c r="S39" t="str">
        <f t="array" ref="S39">INDEX($A$1:$D$678,MATCH(1,($A$1:$A$678=$L39)*($B$1:$B$678=S$1),0),4)</f>
        <v>BC</v>
      </c>
      <c r="T39" t="e">
        <f t="array" ref="T39">INDEX($A$1:$D$678,MATCH(1,($A$1:$A$678=$L39)*($B$1:$B$678=T$1),0),4)</f>
        <v>#N/A</v>
      </c>
      <c r="U39" t="e">
        <f t="array" ref="U39">INDEX($A$1:$D$678,MATCH(1,($A$1:$A$678=$L39)*($B$1:$B$678=U$1),0),4)</f>
        <v>#N/A</v>
      </c>
      <c r="V39" t="str">
        <f t="array" ref="V39">INDEX($A$1:$D$678,MATCH(1,($A$1:$A$678=$L39)*($B$1:$B$678=V$1),0),4)</f>
        <v>AB</v>
      </c>
      <c r="W39" t="e">
        <f t="array" ref="W39">INDEX($A$1:$D$678,MATCH(1,($A$1:$A$678=$L39)*($B$1:$B$678=W$1),0),4)</f>
        <v>#N/A</v>
      </c>
      <c r="Y39">
        <v>874</v>
      </c>
      <c r="Z39" t="s">
        <v>551</v>
      </c>
      <c r="AA39" t="s">
        <v>551</v>
      </c>
      <c r="AB39" t="s">
        <v>553</v>
      </c>
      <c r="AC39" t="s">
        <v>552</v>
      </c>
      <c r="AD39" t="s">
        <v>553</v>
      </c>
      <c r="AE39" t="s">
        <v>551</v>
      </c>
      <c r="AF39" t="s">
        <v>558</v>
      </c>
      <c r="AI39" t="s">
        <v>553</v>
      </c>
    </row>
    <row r="40" spans="1:35" x14ac:dyDescent="0.25">
      <c r="A40" s="7">
        <v>62</v>
      </c>
      <c r="B40" s="4" t="s">
        <v>565</v>
      </c>
      <c r="C40" s="4">
        <v>3</v>
      </c>
      <c r="D40" s="4" t="s">
        <v>552</v>
      </c>
      <c r="E40" s="12" t="str">
        <f t="shared" si="0"/>
        <v>3</v>
      </c>
      <c r="F40" s="19">
        <f t="shared" si="1"/>
        <v>9</v>
      </c>
      <c r="G40" s="19"/>
      <c r="H40" s="19"/>
      <c r="I40" s="4" t="s">
        <v>565</v>
      </c>
      <c r="J40" s="4">
        <v>3</v>
      </c>
      <c r="K40">
        <v>9</v>
      </c>
      <c r="L40" s="7">
        <v>879</v>
      </c>
      <c r="M40" t="str">
        <f t="array" ref="M40">INDEX($A$1:$D$678,MATCH(1,($A$1:$A$678=$L40)*($B$1:$B$678=M$1),0),4)</f>
        <v>A</v>
      </c>
      <c r="N40" t="str">
        <f t="array" ref="N40">INDEX($A$1:$D$678,MATCH(1,($A$1:$A$678=$L40)*($B$1:$B$678=N$1),0),4)</f>
        <v>AB</v>
      </c>
      <c r="O40" t="str">
        <f t="array" ref="O40">INDEX($A$1:$D$678,MATCH(1,($A$1:$A$678=$L40)*($B$1:$B$678=O$1),0),4)</f>
        <v>A</v>
      </c>
      <c r="P40" t="str">
        <f t="array" ref="P40">INDEX($A$1:$D$678,MATCH(1,($A$1:$A$678=$L40)*($B$1:$B$678=P$1),0),4)</f>
        <v>B</v>
      </c>
      <c r="Q40" t="str">
        <f t="array" ref="Q40">INDEX($A$1:$D$678,MATCH(1,($A$1:$A$678=$L40)*($B$1:$B$678=Q$1),0),4)</f>
        <v>B</v>
      </c>
      <c r="R40" t="str">
        <f t="array" ref="R40">INDEX($A$1:$D$678,MATCH(1,($A$1:$A$678=$L40)*($B$1:$B$678=R$1),0),4)</f>
        <v>A</v>
      </c>
      <c r="S40" t="str">
        <f t="array" ref="S40">INDEX($A$1:$D$678,MATCH(1,($A$1:$A$678=$L40)*($B$1:$B$678=S$1),0),4)</f>
        <v>B</v>
      </c>
      <c r="T40" t="e">
        <f t="array" ref="T40">INDEX($A$1:$D$678,MATCH(1,($A$1:$A$678=$L40)*($B$1:$B$678=T$1),0),4)</f>
        <v>#N/A</v>
      </c>
      <c r="U40" t="e">
        <f t="array" ref="U40">INDEX($A$1:$D$678,MATCH(1,($A$1:$A$678=$L40)*($B$1:$B$678=U$1),0),4)</f>
        <v>#N/A</v>
      </c>
      <c r="V40" t="str">
        <f t="array" ref="V40">INDEX($A$1:$D$678,MATCH(1,($A$1:$A$678=$L40)*($B$1:$B$678=V$1),0),4)</f>
        <v>AB</v>
      </c>
      <c r="W40" t="e">
        <f t="array" ref="W40">INDEX($A$1:$D$678,MATCH(1,($A$1:$A$678=$L40)*($B$1:$B$678=W$1),0),4)</f>
        <v>#N/A</v>
      </c>
      <c r="Y40">
        <v>879</v>
      </c>
      <c r="Z40" t="s">
        <v>551</v>
      </c>
      <c r="AA40" t="s">
        <v>553</v>
      </c>
      <c r="AB40" t="s">
        <v>551</v>
      </c>
      <c r="AC40" t="s">
        <v>552</v>
      </c>
      <c r="AD40" t="s">
        <v>552</v>
      </c>
      <c r="AE40" t="s">
        <v>551</v>
      </c>
      <c r="AF40" t="s">
        <v>552</v>
      </c>
      <c r="AI40" t="s">
        <v>553</v>
      </c>
    </row>
    <row r="41" spans="1:35" x14ac:dyDescent="0.25">
      <c r="A41" s="7">
        <v>62</v>
      </c>
      <c r="B41" s="6" t="s">
        <v>564</v>
      </c>
      <c r="C41" s="6">
        <v>1</v>
      </c>
      <c r="D41" s="6" t="s">
        <v>551</v>
      </c>
      <c r="E41" s="12" t="str">
        <f t="shared" si="0"/>
        <v>4</v>
      </c>
      <c r="F41" s="19">
        <f t="shared" si="1"/>
        <v>4</v>
      </c>
      <c r="G41" s="19"/>
      <c r="H41" s="19"/>
      <c r="I41" s="6" t="s">
        <v>564</v>
      </c>
      <c r="J41" s="6">
        <v>1</v>
      </c>
      <c r="K41">
        <v>4</v>
      </c>
      <c r="L41" s="7">
        <v>924</v>
      </c>
      <c r="M41" t="str">
        <f t="array" ref="M41">INDEX($A$1:$D$678,MATCH(1,($A$1:$A$678=$L41)*($B$1:$B$678=M$1),0),4)</f>
        <v>A</v>
      </c>
      <c r="N41" t="str">
        <f t="array" ref="N41">INDEX($A$1:$D$678,MATCH(1,($A$1:$A$678=$L41)*($B$1:$B$678=N$1),0),4)</f>
        <v>B</v>
      </c>
      <c r="O41" t="str">
        <f t="array" ref="O41">INDEX($A$1:$D$678,MATCH(1,($A$1:$A$678=$L41)*($B$1:$B$678=O$1),0),4)</f>
        <v>BC</v>
      </c>
      <c r="P41" t="str">
        <f t="array" ref="P41">INDEX($A$1:$D$678,MATCH(1,($A$1:$A$678=$L41)*($B$1:$B$678=P$1),0),4)</f>
        <v>B</v>
      </c>
      <c r="Q41" t="str">
        <f t="array" ref="Q41">INDEX($A$1:$D$678,MATCH(1,($A$1:$A$678=$L41)*($B$1:$B$678=Q$1),0),4)</f>
        <v>A</v>
      </c>
      <c r="R41" t="str">
        <f t="array" ref="R41">INDEX($A$1:$D$678,MATCH(1,($A$1:$A$678=$L41)*($B$1:$B$678=R$1),0),4)</f>
        <v>A</v>
      </c>
      <c r="S41" t="str">
        <f t="array" ref="S41">INDEX($A$1:$D$678,MATCH(1,($A$1:$A$678=$L41)*($B$1:$B$678=S$1),0),4)</f>
        <v>A</v>
      </c>
      <c r="T41" t="e">
        <f t="array" ref="T41">INDEX($A$1:$D$678,MATCH(1,($A$1:$A$678=$L41)*($B$1:$B$678=T$1),0),4)</f>
        <v>#N/A</v>
      </c>
      <c r="U41" t="e">
        <f t="array" ref="U41">INDEX($A$1:$D$678,MATCH(1,($A$1:$A$678=$L41)*($B$1:$B$678=U$1),0),4)</f>
        <v>#N/A</v>
      </c>
      <c r="V41" t="str">
        <f t="array" ref="V41">INDEX($A$1:$D$678,MATCH(1,($A$1:$A$678=$L41)*($B$1:$B$678=V$1),0),4)</f>
        <v>B</v>
      </c>
      <c r="W41" t="e">
        <f t="array" ref="W41">INDEX($A$1:$D$678,MATCH(1,($A$1:$A$678=$L41)*($B$1:$B$678=W$1),0),4)</f>
        <v>#N/A</v>
      </c>
      <c r="Y41">
        <v>924</v>
      </c>
      <c r="Z41" t="s">
        <v>551</v>
      </c>
      <c r="AA41" t="s">
        <v>552</v>
      </c>
      <c r="AB41" t="s">
        <v>558</v>
      </c>
      <c r="AC41" t="s">
        <v>552</v>
      </c>
      <c r="AD41" t="s">
        <v>551</v>
      </c>
      <c r="AE41" t="s">
        <v>551</v>
      </c>
      <c r="AF41" t="s">
        <v>551</v>
      </c>
      <c r="AI41" t="s">
        <v>552</v>
      </c>
    </row>
    <row r="42" spans="1:35" x14ac:dyDescent="0.25">
      <c r="A42" s="7">
        <v>62</v>
      </c>
      <c r="B42" s="4" t="s">
        <v>561</v>
      </c>
      <c r="C42" s="4">
        <v>3</v>
      </c>
      <c r="D42" s="4" t="s">
        <v>551</v>
      </c>
      <c r="E42" s="12" t="str">
        <f t="shared" si="0"/>
        <v>4</v>
      </c>
      <c r="F42" s="19">
        <f t="shared" si="1"/>
        <v>12</v>
      </c>
      <c r="G42" s="19"/>
      <c r="H42" s="19"/>
      <c r="I42" s="4" t="s">
        <v>561</v>
      </c>
      <c r="J42" s="4">
        <v>3</v>
      </c>
      <c r="K42">
        <v>12</v>
      </c>
      <c r="L42" s="7">
        <v>972</v>
      </c>
      <c r="M42" t="str">
        <f t="array" ref="M42">INDEX($A$1:$D$678,MATCH(1,($A$1:$A$678=$L42)*($B$1:$B$678=M$1),0),4)</f>
        <v>AB</v>
      </c>
      <c r="N42" t="str">
        <f t="array" ref="N42">INDEX($A$1:$D$678,MATCH(1,($A$1:$A$678=$L42)*($B$1:$B$678=N$1),0),4)</f>
        <v>E</v>
      </c>
      <c r="O42" t="str">
        <f t="array" ref="O42">INDEX($A$1:$D$678,MATCH(1,($A$1:$A$678=$L42)*($B$1:$B$678=O$1),0),4)</f>
        <v>B</v>
      </c>
      <c r="P42" t="str">
        <f t="array" ref="P42">INDEX($A$1:$D$678,MATCH(1,($A$1:$A$678=$L42)*($B$1:$B$678=P$1),0),4)</f>
        <v>A</v>
      </c>
      <c r="Q42" t="str">
        <f t="array" ref="Q42">INDEX($A$1:$D$678,MATCH(1,($A$1:$A$678=$L42)*($B$1:$B$678=Q$1),0),4)</f>
        <v>B</v>
      </c>
      <c r="R42" t="str">
        <f t="array" ref="R42">INDEX($A$1:$D$678,MATCH(1,($A$1:$A$678=$L42)*($B$1:$B$678=R$1),0),4)</f>
        <v>C</v>
      </c>
      <c r="S42" t="str">
        <f t="array" ref="S42">INDEX($A$1:$D$678,MATCH(1,($A$1:$A$678=$L42)*($B$1:$B$678=S$1),0),4)</f>
        <v>C</v>
      </c>
      <c r="T42" t="e">
        <f t="array" ref="T42">INDEX($A$1:$D$678,MATCH(1,($A$1:$A$678=$L42)*($B$1:$B$678=T$1),0),4)</f>
        <v>#N/A</v>
      </c>
      <c r="U42" t="e">
        <f t="array" ref="U42">INDEX($A$1:$D$678,MATCH(1,($A$1:$A$678=$L42)*($B$1:$B$678=U$1),0),4)</f>
        <v>#N/A</v>
      </c>
      <c r="V42" t="str">
        <f t="array" ref="V42">INDEX($A$1:$D$678,MATCH(1,($A$1:$A$678=$L42)*($B$1:$B$678=V$1),0),4)</f>
        <v>D</v>
      </c>
      <c r="W42" t="e">
        <f t="array" ref="W42">INDEX($A$1:$D$678,MATCH(1,($A$1:$A$678=$L42)*($B$1:$B$678=W$1),0),4)</f>
        <v>#N/A</v>
      </c>
      <c r="Y42">
        <v>972</v>
      </c>
      <c r="Z42" t="s">
        <v>553</v>
      </c>
      <c r="AA42" t="s">
        <v>567</v>
      </c>
      <c r="AB42" t="s">
        <v>552</v>
      </c>
      <c r="AC42" t="s">
        <v>551</v>
      </c>
      <c r="AD42" t="s">
        <v>552</v>
      </c>
      <c r="AE42" t="s">
        <v>555</v>
      </c>
      <c r="AF42" t="s">
        <v>555</v>
      </c>
      <c r="AI42" t="s">
        <v>557</v>
      </c>
    </row>
    <row r="43" spans="1:35" x14ac:dyDescent="0.25">
      <c r="A43" s="7">
        <v>62</v>
      </c>
      <c r="B43" s="6" t="s">
        <v>554</v>
      </c>
      <c r="C43" s="6">
        <v>2</v>
      </c>
      <c r="D43" s="6" t="s">
        <v>555</v>
      </c>
      <c r="E43" s="12" t="str">
        <f t="shared" si="0"/>
        <v>2</v>
      </c>
      <c r="F43" s="19">
        <f t="shared" si="1"/>
        <v>4</v>
      </c>
      <c r="G43" s="19"/>
      <c r="H43" s="19"/>
      <c r="I43" s="6" t="s">
        <v>554</v>
      </c>
      <c r="J43" s="6">
        <v>2</v>
      </c>
      <c r="K43">
        <v>4</v>
      </c>
      <c r="L43" s="7">
        <v>90</v>
      </c>
      <c r="M43" t="str">
        <f t="array" ref="M43">INDEX($A$1:$D$678,MATCH(1,($A$1:$A$678=$L43)*($B$1:$B$678=M$1),0),4)</f>
        <v>A</v>
      </c>
      <c r="N43" t="str">
        <f t="array" ref="N43">INDEX($A$1:$D$678,MATCH(1,($A$1:$A$678=$L43)*($B$1:$B$678=N$1),0),4)</f>
        <v>A</v>
      </c>
      <c r="O43" t="str">
        <f t="array" ref="O43">INDEX($A$1:$D$678,MATCH(1,($A$1:$A$678=$L43)*($B$1:$B$678=O$1),0),4)</f>
        <v>AB</v>
      </c>
      <c r="P43" t="str">
        <f t="array" ref="P43">INDEX($A$1:$D$678,MATCH(1,($A$1:$A$678=$L43)*($B$1:$B$678=P$1),0),4)</f>
        <v>B</v>
      </c>
      <c r="Q43" t="str">
        <f t="array" ref="Q43">INDEX($A$1:$D$678,MATCH(1,($A$1:$A$678=$L43)*($B$1:$B$678=Q$1),0),4)</f>
        <v>A</v>
      </c>
      <c r="R43" t="str">
        <f t="array" ref="R43">INDEX($A$1:$D$678,MATCH(1,($A$1:$A$678=$L43)*($B$1:$B$678=R$1),0),4)</f>
        <v>A</v>
      </c>
      <c r="S43" t="str">
        <f t="array" ref="S43">INDEX($A$1:$D$678,MATCH(1,($A$1:$A$678=$L43)*($B$1:$B$678=S$1),0),4)</f>
        <v>B</v>
      </c>
      <c r="T43" t="e">
        <f t="array" ref="T43">INDEX($A$1:$D$678,MATCH(1,($A$1:$A$678=$L43)*($B$1:$B$678=T$1),0),4)</f>
        <v>#N/A</v>
      </c>
      <c r="U43" t="e">
        <f t="array" ref="U43">INDEX($A$1:$D$678,MATCH(1,($A$1:$A$678=$L43)*($B$1:$B$678=U$1),0),4)</f>
        <v>#N/A</v>
      </c>
      <c r="V43" t="e">
        <f t="array" ref="V43">INDEX($A$1:$D$678,MATCH(1,($A$1:$A$678=$L43)*($B$1:$B$678=V$1),0),4)</f>
        <v>#N/A</v>
      </c>
      <c r="W43" t="e">
        <f t="array" ref="W43">INDEX($A$1:$D$678,MATCH(1,($A$1:$A$678=$L43)*($B$1:$B$678=W$1),0),4)</f>
        <v>#N/A</v>
      </c>
      <c r="Y43">
        <v>90</v>
      </c>
      <c r="Z43" t="s">
        <v>551</v>
      </c>
      <c r="AA43" t="s">
        <v>551</v>
      </c>
      <c r="AB43" t="s">
        <v>553</v>
      </c>
      <c r="AC43" t="s">
        <v>552</v>
      </c>
      <c r="AD43" t="s">
        <v>551</v>
      </c>
      <c r="AE43" t="s">
        <v>551</v>
      </c>
      <c r="AF43" t="s">
        <v>552</v>
      </c>
    </row>
    <row r="44" spans="1:35" x14ac:dyDescent="0.25">
      <c r="A44" s="7">
        <v>64</v>
      </c>
      <c r="B44" s="4" t="s">
        <v>550</v>
      </c>
      <c r="C44" s="4">
        <v>1</v>
      </c>
      <c r="D44" s="4" t="s">
        <v>551</v>
      </c>
      <c r="E44" s="12" t="str">
        <f t="shared" si="0"/>
        <v>4</v>
      </c>
      <c r="F44" s="19">
        <f t="shared" si="1"/>
        <v>4</v>
      </c>
      <c r="G44" s="19"/>
      <c r="H44" s="19"/>
      <c r="I44" s="4" t="s">
        <v>550</v>
      </c>
      <c r="J44" s="4">
        <v>1</v>
      </c>
      <c r="K44">
        <v>4</v>
      </c>
      <c r="L44" s="7">
        <v>92</v>
      </c>
      <c r="M44" t="str">
        <f t="array" ref="M44">INDEX($A$1:$D$678,MATCH(1,($A$1:$A$678=$L44)*($B$1:$B$678=M$1),0),4)</f>
        <v>A</v>
      </c>
      <c r="N44" t="str">
        <f t="array" ref="N44">INDEX($A$1:$D$678,MATCH(1,($A$1:$A$678=$L44)*($B$1:$B$678=N$1),0),4)</f>
        <v>D</v>
      </c>
      <c r="O44" t="str">
        <f t="array" ref="O44">INDEX($A$1:$D$678,MATCH(1,($A$1:$A$678=$L44)*($B$1:$B$678=O$1),0),4)</f>
        <v>BC</v>
      </c>
      <c r="P44" t="str">
        <f t="array" ref="P44">INDEX($A$1:$D$678,MATCH(1,($A$1:$A$678=$L44)*($B$1:$B$678=P$1),0),4)</f>
        <v>A</v>
      </c>
      <c r="Q44" t="str">
        <f t="array" ref="Q44">INDEX($A$1:$D$678,MATCH(1,($A$1:$A$678=$L44)*($B$1:$B$678=Q$1),0),4)</f>
        <v>AB</v>
      </c>
      <c r="R44" t="str">
        <f t="array" ref="R44">INDEX($A$1:$D$678,MATCH(1,($A$1:$A$678=$L44)*($B$1:$B$678=R$1),0),4)</f>
        <v>AB</v>
      </c>
      <c r="S44" t="str">
        <f t="array" ref="S44">INDEX($A$1:$D$678,MATCH(1,($A$1:$A$678=$L44)*($B$1:$B$678=S$1),0),4)</f>
        <v>B</v>
      </c>
      <c r="T44" t="e">
        <f t="array" ref="T44">INDEX($A$1:$D$678,MATCH(1,($A$1:$A$678=$L44)*($B$1:$B$678=T$1),0),4)</f>
        <v>#N/A</v>
      </c>
      <c r="U44" t="e">
        <f t="array" ref="U44">INDEX($A$1:$D$678,MATCH(1,($A$1:$A$678=$L44)*($B$1:$B$678=U$1),0),4)</f>
        <v>#N/A</v>
      </c>
      <c r="V44" t="e">
        <f t="array" ref="V44">INDEX($A$1:$D$678,MATCH(1,($A$1:$A$678=$L44)*($B$1:$B$678=V$1),0),4)</f>
        <v>#N/A</v>
      </c>
      <c r="W44" t="e">
        <f t="array" ref="W44">INDEX($A$1:$D$678,MATCH(1,($A$1:$A$678=$L44)*($B$1:$B$678=W$1),0),4)</f>
        <v>#N/A</v>
      </c>
      <c r="Y44">
        <v>92</v>
      </c>
      <c r="Z44" t="s">
        <v>551</v>
      </c>
      <c r="AA44" t="s">
        <v>557</v>
      </c>
      <c r="AB44" t="s">
        <v>558</v>
      </c>
      <c r="AC44" t="s">
        <v>551</v>
      </c>
      <c r="AD44" t="s">
        <v>553</v>
      </c>
      <c r="AE44" t="s">
        <v>553</v>
      </c>
      <c r="AF44" t="s">
        <v>552</v>
      </c>
    </row>
    <row r="45" spans="1:35" x14ac:dyDescent="0.25">
      <c r="A45" s="7">
        <v>64</v>
      </c>
      <c r="B45" s="4" t="s">
        <v>566</v>
      </c>
      <c r="C45" s="4">
        <v>3</v>
      </c>
      <c r="D45" s="4" t="s">
        <v>552</v>
      </c>
      <c r="E45" s="12" t="str">
        <f t="shared" si="0"/>
        <v>3</v>
      </c>
      <c r="F45" s="19">
        <f t="shared" si="1"/>
        <v>9</v>
      </c>
      <c r="G45" s="19"/>
      <c r="H45" s="19"/>
      <c r="I45" s="4" t="s">
        <v>566</v>
      </c>
      <c r="J45" s="4">
        <v>3</v>
      </c>
      <c r="K45">
        <v>9</v>
      </c>
      <c r="L45" s="7">
        <v>138</v>
      </c>
      <c r="M45" t="str">
        <f t="array" ref="M45">INDEX($A$1:$D$678,MATCH(1,($A$1:$A$678=$L45)*($B$1:$B$678=M$1),0),4)</f>
        <v>A</v>
      </c>
      <c r="N45" t="str">
        <f t="array" ref="N45">INDEX($A$1:$D$678,MATCH(1,($A$1:$A$678=$L45)*($B$1:$B$678=N$1),0),4)</f>
        <v>AB</v>
      </c>
      <c r="O45" t="str">
        <f t="array" ref="O45">INDEX($A$1:$D$678,MATCH(1,($A$1:$A$678=$L45)*($B$1:$B$678=O$1),0),4)</f>
        <v>A</v>
      </c>
      <c r="P45" t="str">
        <f t="array" ref="P45">INDEX($A$1:$D$678,MATCH(1,($A$1:$A$678=$L45)*($B$1:$B$678=P$1),0),4)</f>
        <v>B</v>
      </c>
      <c r="Q45" t="str">
        <f t="array" ref="Q45">INDEX($A$1:$D$678,MATCH(1,($A$1:$A$678=$L45)*($B$1:$B$678=Q$1),0),4)</f>
        <v>B</v>
      </c>
      <c r="R45" t="str">
        <f t="array" ref="R45">INDEX($A$1:$D$678,MATCH(1,($A$1:$A$678=$L45)*($B$1:$B$678=R$1),0),4)</f>
        <v>A</v>
      </c>
      <c r="S45" t="str">
        <f t="array" ref="S45">INDEX($A$1:$D$678,MATCH(1,($A$1:$A$678=$L45)*($B$1:$B$678=S$1),0),4)</f>
        <v>B</v>
      </c>
      <c r="T45" t="e">
        <f t="array" ref="T45">INDEX($A$1:$D$678,MATCH(1,($A$1:$A$678=$L45)*($B$1:$B$678=T$1),0),4)</f>
        <v>#N/A</v>
      </c>
      <c r="U45" t="e">
        <f t="array" ref="U45">INDEX($A$1:$D$678,MATCH(1,($A$1:$A$678=$L45)*($B$1:$B$678=U$1),0),4)</f>
        <v>#N/A</v>
      </c>
      <c r="V45" t="e">
        <f t="array" ref="V45">INDEX($A$1:$D$678,MATCH(1,($A$1:$A$678=$L45)*($B$1:$B$678=V$1),0),4)</f>
        <v>#N/A</v>
      </c>
      <c r="W45" t="e">
        <f t="array" ref="W45">INDEX($A$1:$D$678,MATCH(1,($A$1:$A$678=$L45)*($B$1:$B$678=W$1),0),4)</f>
        <v>#N/A</v>
      </c>
      <c r="Y45">
        <v>138</v>
      </c>
      <c r="Z45" t="s">
        <v>551</v>
      </c>
      <c r="AA45" t="s">
        <v>553</v>
      </c>
      <c r="AB45" t="s">
        <v>551</v>
      </c>
      <c r="AC45" t="s">
        <v>552</v>
      </c>
      <c r="AD45" t="s">
        <v>552</v>
      </c>
      <c r="AE45" t="s">
        <v>551</v>
      </c>
      <c r="AF45" t="s">
        <v>552</v>
      </c>
    </row>
    <row r="46" spans="1:35" x14ac:dyDescent="0.25">
      <c r="A46" s="7">
        <v>64</v>
      </c>
      <c r="B46" s="6" t="s">
        <v>563</v>
      </c>
      <c r="C46" s="6">
        <v>2</v>
      </c>
      <c r="D46" s="6" t="s">
        <v>551</v>
      </c>
      <c r="E46" s="12" t="str">
        <f t="shared" si="0"/>
        <v>4</v>
      </c>
      <c r="F46" s="19">
        <f t="shared" si="1"/>
        <v>8</v>
      </c>
      <c r="G46" s="19"/>
      <c r="H46" s="19"/>
      <c r="I46" s="6" t="s">
        <v>563</v>
      </c>
      <c r="J46" s="6">
        <v>2</v>
      </c>
      <c r="K46">
        <v>8</v>
      </c>
      <c r="L46" s="7">
        <v>145</v>
      </c>
      <c r="M46" t="str">
        <f t="array" ref="M46">INDEX($A$1:$D$678,MATCH(1,($A$1:$A$678=$L46)*($B$1:$B$678=M$1),0),4)</f>
        <v>A</v>
      </c>
      <c r="N46" t="str">
        <f t="array" ref="N46">INDEX($A$1:$D$678,MATCH(1,($A$1:$A$678=$L46)*($B$1:$B$678=N$1),0),4)</f>
        <v>AB</v>
      </c>
      <c r="O46" t="str">
        <f t="array" ref="O46">INDEX($A$1:$D$678,MATCH(1,($A$1:$A$678=$L46)*($B$1:$B$678=O$1),0),4)</f>
        <v>AB</v>
      </c>
      <c r="P46" t="str">
        <f t="array" ref="P46">INDEX($A$1:$D$678,MATCH(1,($A$1:$A$678=$L46)*($B$1:$B$678=P$1),0),4)</f>
        <v>A</v>
      </c>
      <c r="Q46" t="str">
        <f t="array" ref="Q46">INDEX($A$1:$D$678,MATCH(1,($A$1:$A$678=$L46)*($B$1:$B$678=Q$1),0),4)</f>
        <v>A</v>
      </c>
      <c r="R46" t="str">
        <f t="array" ref="R46">INDEX($A$1:$D$678,MATCH(1,($A$1:$A$678=$L46)*($B$1:$B$678=R$1),0),4)</f>
        <v>AB</v>
      </c>
      <c r="S46" t="str">
        <f t="array" ref="S46">INDEX($A$1:$D$678,MATCH(1,($A$1:$A$678=$L46)*($B$1:$B$678=S$1),0),4)</f>
        <v>BC</v>
      </c>
      <c r="T46" t="e">
        <f t="array" ref="T46">INDEX($A$1:$D$678,MATCH(1,($A$1:$A$678=$L46)*($B$1:$B$678=T$1),0),4)</f>
        <v>#N/A</v>
      </c>
      <c r="U46" t="e">
        <f t="array" ref="U46">INDEX($A$1:$D$678,MATCH(1,($A$1:$A$678=$L46)*($B$1:$B$678=U$1),0),4)</f>
        <v>#N/A</v>
      </c>
      <c r="V46" t="e">
        <f t="array" ref="V46">INDEX($A$1:$D$678,MATCH(1,($A$1:$A$678=$L46)*($B$1:$B$678=V$1),0),4)</f>
        <v>#N/A</v>
      </c>
      <c r="W46" t="e">
        <f t="array" ref="W46">INDEX($A$1:$D$678,MATCH(1,($A$1:$A$678=$L46)*($B$1:$B$678=W$1),0),4)</f>
        <v>#N/A</v>
      </c>
      <c r="Y46">
        <v>145</v>
      </c>
      <c r="Z46" t="s">
        <v>551</v>
      </c>
      <c r="AA46" t="s">
        <v>553</v>
      </c>
      <c r="AB46" t="s">
        <v>553</v>
      </c>
      <c r="AC46" t="s">
        <v>551</v>
      </c>
      <c r="AD46" t="s">
        <v>551</v>
      </c>
      <c r="AE46" t="s">
        <v>553</v>
      </c>
      <c r="AF46" t="s">
        <v>558</v>
      </c>
    </row>
    <row r="47" spans="1:35" x14ac:dyDescent="0.25">
      <c r="A47" s="7">
        <v>64</v>
      </c>
      <c r="B47" s="4" t="s">
        <v>565</v>
      </c>
      <c r="C47" s="4">
        <v>3</v>
      </c>
      <c r="D47" s="4" t="s">
        <v>551</v>
      </c>
      <c r="E47" s="12" t="str">
        <f t="shared" si="0"/>
        <v>4</v>
      </c>
      <c r="F47" s="19">
        <f t="shared" si="1"/>
        <v>12</v>
      </c>
      <c r="G47" s="19"/>
      <c r="H47" s="19"/>
      <c r="I47" s="4" t="s">
        <v>565</v>
      </c>
      <c r="J47" s="4">
        <v>3</v>
      </c>
      <c r="K47">
        <v>12</v>
      </c>
      <c r="L47" s="7">
        <v>149</v>
      </c>
      <c r="M47" t="str">
        <f t="array" ref="M47">INDEX($A$1:$D$678,MATCH(1,($A$1:$A$678=$L47)*($B$1:$B$678=M$1),0),4)</f>
        <v>A</v>
      </c>
      <c r="N47" t="str">
        <f t="array" ref="N47">INDEX($A$1:$D$678,MATCH(1,($A$1:$A$678=$L47)*($B$1:$B$678=N$1),0),4)</f>
        <v>BC</v>
      </c>
      <c r="O47" t="str">
        <f t="array" ref="O47">INDEX($A$1:$D$678,MATCH(1,($A$1:$A$678=$L47)*($B$1:$B$678=O$1),0),4)</f>
        <v>B</v>
      </c>
      <c r="P47" t="str">
        <f t="array" ref="P47">INDEX($A$1:$D$678,MATCH(1,($A$1:$A$678=$L47)*($B$1:$B$678=P$1),0),4)</f>
        <v>A</v>
      </c>
      <c r="Q47" t="str">
        <f t="array" ref="Q47">INDEX($A$1:$D$678,MATCH(1,($A$1:$A$678=$L47)*($B$1:$B$678=Q$1),0),4)</f>
        <v>B</v>
      </c>
      <c r="R47" t="str">
        <f t="array" ref="R47">INDEX($A$1:$D$678,MATCH(1,($A$1:$A$678=$L47)*($B$1:$B$678=R$1),0),4)</f>
        <v>B</v>
      </c>
      <c r="S47" t="str">
        <f t="array" ref="S47">INDEX($A$1:$D$678,MATCH(1,($A$1:$A$678=$L47)*($B$1:$B$678=S$1),0),4)</f>
        <v>B</v>
      </c>
      <c r="T47" t="e">
        <f t="array" ref="T47">INDEX($A$1:$D$678,MATCH(1,($A$1:$A$678=$L47)*($B$1:$B$678=T$1),0),4)</f>
        <v>#N/A</v>
      </c>
      <c r="U47" t="e">
        <f t="array" ref="U47">INDEX($A$1:$D$678,MATCH(1,($A$1:$A$678=$L47)*($B$1:$B$678=U$1),0),4)</f>
        <v>#N/A</v>
      </c>
      <c r="V47" t="e">
        <f t="array" ref="V47">INDEX($A$1:$D$678,MATCH(1,($A$1:$A$678=$L47)*($B$1:$B$678=V$1),0),4)</f>
        <v>#N/A</v>
      </c>
      <c r="W47" t="e">
        <f t="array" ref="W47">INDEX($A$1:$D$678,MATCH(1,($A$1:$A$678=$L47)*($B$1:$B$678=W$1),0),4)</f>
        <v>#N/A</v>
      </c>
      <c r="Y47">
        <v>149</v>
      </c>
      <c r="Z47" t="s">
        <v>551</v>
      </c>
      <c r="AA47" t="s">
        <v>558</v>
      </c>
      <c r="AB47" t="s">
        <v>552</v>
      </c>
      <c r="AC47" t="s">
        <v>551</v>
      </c>
      <c r="AD47" t="s">
        <v>552</v>
      </c>
      <c r="AE47" t="s">
        <v>552</v>
      </c>
      <c r="AF47" t="s">
        <v>552</v>
      </c>
    </row>
    <row r="48" spans="1:35" x14ac:dyDescent="0.25">
      <c r="A48" s="7">
        <v>64</v>
      </c>
      <c r="B48" s="6" t="s">
        <v>564</v>
      </c>
      <c r="C48" s="6">
        <v>1</v>
      </c>
      <c r="D48" s="6" t="s">
        <v>551</v>
      </c>
      <c r="E48" s="12" t="str">
        <f t="shared" si="0"/>
        <v>4</v>
      </c>
      <c r="F48" s="19">
        <f t="shared" si="1"/>
        <v>4</v>
      </c>
      <c r="G48" s="19"/>
      <c r="H48" s="19"/>
      <c r="I48" s="6" t="s">
        <v>564</v>
      </c>
      <c r="J48" s="6">
        <v>1</v>
      </c>
      <c r="K48">
        <v>4</v>
      </c>
      <c r="L48" s="7">
        <v>152</v>
      </c>
      <c r="M48" t="str">
        <f t="array" ref="M48">INDEX($A$1:$D$678,MATCH(1,($A$1:$A$678=$L48)*($B$1:$B$678=M$1),0),4)</f>
        <v>A</v>
      </c>
      <c r="N48" t="str">
        <f t="array" ref="N48">INDEX($A$1:$D$678,MATCH(1,($A$1:$A$678=$L48)*($B$1:$B$678=N$1),0),4)</f>
        <v>B</v>
      </c>
      <c r="O48" t="str">
        <f t="array" ref="O48">INDEX($A$1:$D$678,MATCH(1,($A$1:$A$678=$L48)*($B$1:$B$678=O$1),0),4)</f>
        <v>BC</v>
      </c>
      <c r="P48" t="str">
        <f t="array" ref="P48">INDEX($A$1:$D$678,MATCH(1,($A$1:$A$678=$L48)*($B$1:$B$678=P$1),0),4)</f>
        <v>B</v>
      </c>
      <c r="Q48" t="str">
        <f t="array" ref="Q48">INDEX($A$1:$D$678,MATCH(1,($A$1:$A$678=$L48)*($B$1:$B$678=Q$1),0),4)</f>
        <v>B</v>
      </c>
      <c r="R48" t="str">
        <f t="array" ref="R48">INDEX($A$1:$D$678,MATCH(1,($A$1:$A$678=$L48)*($B$1:$B$678=R$1),0),4)</f>
        <v>A</v>
      </c>
      <c r="S48" t="str">
        <f t="array" ref="S48">INDEX($A$1:$D$678,MATCH(1,($A$1:$A$678=$L48)*($B$1:$B$678=S$1),0),4)</f>
        <v>A</v>
      </c>
      <c r="T48" t="e">
        <f t="array" ref="T48">INDEX($A$1:$D$678,MATCH(1,($A$1:$A$678=$L48)*($B$1:$B$678=T$1),0),4)</f>
        <v>#N/A</v>
      </c>
      <c r="U48" t="e">
        <f t="array" ref="U48">INDEX($A$1:$D$678,MATCH(1,($A$1:$A$678=$L48)*($B$1:$B$678=U$1),0),4)</f>
        <v>#N/A</v>
      </c>
      <c r="V48" t="e">
        <f t="array" ref="V48">INDEX($A$1:$D$678,MATCH(1,($A$1:$A$678=$L48)*($B$1:$B$678=V$1),0),4)</f>
        <v>#N/A</v>
      </c>
      <c r="W48" t="e">
        <f t="array" ref="W48">INDEX($A$1:$D$678,MATCH(1,($A$1:$A$678=$L48)*($B$1:$B$678=W$1),0),4)</f>
        <v>#N/A</v>
      </c>
      <c r="Y48">
        <v>152</v>
      </c>
      <c r="Z48" t="s">
        <v>551</v>
      </c>
      <c r="AA48" t="s">
        <v>552</v>
      </c>
      <c r="AB48" t="s">
        <v>558</v>
      </c>
      <c r="AC48" t="s">
        <v>552</v>
      </c>
      <c r="AD48" t="s">
        <v>552</v>
      </c>
      <c r="AE48" t="s">
        <v>551</v>
      </c>
      <c r="AF48" t="s">
        <v>551</v>
      </c>
    </row>
    <row r="49" spans="1:32" x14ac:dyDescent="0.25">
      <c r="A49" s="7">
        <v>64</v>
      </c>
      <c r="B49" s="4" t="s">
        <v>561</v>
      </c>
      <c r="C49" s="4">
        <v>3</v>
      </c>
      <c r="D49" s="4" t="s">
        <v>551</v>
      </c>
      <c r="E49" s="12" t="str">
        <f t="shared" si="0"/>
        <v>4</v>
      </c>
      <c r="F49" s="19">
        <f t="shared" si="1"/>
        <v>12</v>
      </c>
      <c r="G49" s="19"/>
      <c r="H49" s="19"/>
      <c r="I49" s="4" t="s">
        <v>561</v>
      </c>
      <c r="J49" s="4">
        <v>3</v>
      </c>
      <c r="K49">
        <v>12</v>
      </c>
      <c r="L49" s="7">
        <v>166</v>
      </c>
      <c r="M49" t="str">
        <f t="array" ref="M49">INDEX($A$1:$D$678,MATCH(1,($A$1:$A$678=$L49)*($B$1:$B$678=M$1),0),4)</f>
        <v>A</v>
      </c>
      <c r="N49" t="str">
        <f t="array" ref="N49">INDEX($A$1:$D$678,MATCH(1,($A$1:$A$678=$L49)*($B$1:$B$678=N$1),0),4)</f>
        <v>A</v>
      </c>
      <c r="O49" t="str">
        <f t="array" ref="O49">INDEX($A$1:$D$678,MATCH(1,($A$1:$A$678=$L49)*($B$1:$B$678=O$1),0),4)</f>
        <v>AB</v>
      </c>
      <c r="P49" t="str">
        <f t="array" ref="P49">INDEX($A$1:$D$678,MATCH(1,($A$1:$A$678=$L49)*($B$1:$B$678=P$1),0),4)</f>
        <v>A</v>
      </c>
      <c r="Q49" t="str">
        <f t="array" ref="Q49">INDEX($A$1:$D$678,MATCH(1,($A$1:$A$678=$L49)*($B$1:$B$678=Q$1),0),4)</f>
        <v>BC</v>
      </c>
      <c r="R49" t="str">
        <f t="array" ref="R49">INDEX($A$1:$D$678,MATCH(1,($A$1:$A$678=$L49)*($B$1:$B$678=R$1),0),4)</f>
        <v>AB</v>
      </c>
      <c r="S49" t="str">
        <f t="array" ref="S49">INDEX($A$1:$D$678,MATCH(1,($A$1:$A$678=$L49)*($B$1:$B$678=S$1),0),4)</f>
        <v>A</v>
      </c>
      <c r="T49" t="e">
        <f t="array" ref="T49">INDEX($A$1:$D$678,MATCH(1,($A$1:$A$678=$L49)*($B$1:$B$678=T$1),0),4)</f>
        <v>#N/A</v>
      </c>
      <c r="U49" t="e">
        <f t="array" ref="U49">INDEX($A$1:$D$678,MATCH(1,($A$1:$A$678=$L49)*($B$1:$B$678=U$1),0),4)</f>
        <v>#N/A</v>
      </c>
      <c r="V49" t="e">
        <f t="array" ref="V49">INDEX($A$1:$D$678,MATCH(1,($A$1:$A$678=$L49)*($B$1:$B$678=V$1),0),4)</f>
        <v>#N/A</v>
      </c>
      <c r="W49" t="e">
        <f t="array" ref="W49">INDEX($A$1:$D$678,MATCH(1,($A$1:$A$678=$L49)*($B$1:$B$678=W$1),0),4)</f>
        <v>#N/A</v>
      </c>
      <c r="Y49">
        <v>166</v>
      </c>
      <c r="Z49" t="s">
        <v>551</v>
      </c>
      <c r="AA49" t="s">
        <v>551</v>
      </c>
      <c r="AB49" t="s">
        <v>553</v>
      </c>
      <c r="AC49" t="s">
        <v>551</v>
      </c>
      <c r="AD49" t="s">
        <v>558</v>
      </c>
      <c r="AE49" t="s">
        <v>553</v>
      </c>
      <c r="AF49" t="s">
        <v>551</v>
      </c>
    </row>
    <row r="50" spans="1:32" x14ac:dyDescent="0.25">
      <c r="A50" s="7">
        <v>64</v>
      </c>
      <c r="B50" s="6" t="s">
        <v>554</v>
      </c>
      <c r="C50" s="6">
        <v>2</v>
      </c>
      <c r="D50" s="6" t="s">
        <v>552</v>
      </c>
      <c r="E50" s="12" t="str">
        <f t="shared" si="0"/>
        <v>3</v>
      </c>
      <c r="F50" s="19">
        <f t="shared" si="1"/>
        <v>6</v>
      </c>
      <c r="G50" s="19"/>
      <c r="H50" s="19"/>
      <c r="I50" s="6" t="s">
        <v>554</v>
      </c>
      <c r="J50" s="6">
        <v>2</v>
      </c>
      <c r="K50">
        <v>6</v>
      </c>
      <c r="L50" s="7">
        <v>169</v>
      </c>
      <c r="M50" t="str">
        <f t="array" ref="M50">INDEX($A$1:$D$678,MATCH(1,($A$1:$A$678=$L50)*($B$1:$B$678=M$1),0),4)</f>
        <v>A</v>
      </c>
      <c r="N50" t="str">
        <f t="array" ref="N50">INDEX($A$1:$D$678,MATCH(1,($A$1:$A$678=$L50)*($B$1:$B$678=N$1),0),4)</f>
        <v>A</v>
      </c>
      <c r="O50" t="str">
        <f t="array" ref="O50">INDEX($A$1:$D$678,MATCH(1,($A$1:$A$678=$L50)*($B$1:$B$678=O$1),0),4)</f>
        <v>A</v>
      </c>
      <c r="P50" t="str">
        <f t="array" ref="P50">INDEX($A$1:$D$678,MATCH(1,($A$1:$A$678=$L50)*($B$1:$B$678=P$1),0),4)</f>
        <v>B</v>
      </c>
      <c r="Q50" t="str">
        <f t="array" ref="Q50">INDEX($A$1:$D$678,MATCH(1,($A$1:$A$678=$L50)*($B$1:$B$678=Q$1),0),4)</f>
        <v>A</v>
      </c>
      <c r="R50" t="str">
        <f t="array" ref="R50">INDEX($A$1:$D$678,MATCH(1,($A$1:$A$678=$L50)*($B$1:$B$678=R$1),0),4)</f>
        <v>A</v>
      </c>
      <c r="S50" t="str">
        <f t="array" ref="S50">INDEX($A$1:$D$678,MATCH(1,($A$1:$A$678=$L50)*($B$1:$B$678=S$1),0),4)</f>
        <v>A</v>
      </c>
      <c r="T50" t="e">
        <f t="array" ref="T50">INDEX($A$1:$D$678,MATCH(1,($A$1:$A$678=$L50)*($B$1:$B$678=T$1),0),4)</f>
        <v>#N/A</v>
      </c>
      <c r="U50" t="e">
        <f t="array" ref="U50">INDEX($A$1:$D$678,MATCH(1,($A$1:$A$678=$L50)*($B$1:$B$678=U$1),0),4)</f>
        <v>#N/A</v>
      </c>
      <c r="V50" t="e">
        <f t="array" ref="V50">INDEX($A$1:$D$678,MATCH(1,($A$1:$A$678=$L50)*($B$1:$B$678=V$1),0),4)</f>
        <v>#N/A</v>
      </c>
      <c r="W50" t="e">
        <f t="array" ref="W50">INDEX($A$1:$D$678,MATCH(1,($A$1:$A$678=$L50)*($B$1:$B$678=W$1),0),4)</f>
        <v>#N/A</v>
      </c>
      <c r="Y50">
        <v>169</v>
      </c>
      <c r="Z50" t="s">
        <v>551</v>
      </c>
      <c r="AA50" t="s">
        <v>551</v>
      </c>
      <c r="AB50" t="s">
        <v>551</v>
      </c>
      <c r="AC50" t="s">
        <v>552</v>
      </c>
      <c r="AD50" t="s">
        <v>551</v>
      </c>
      <c r="AE50" t="s">
        <v>551</v>
      </c>
      <c r="AF50" t="s">
        <v>551</v>
      </c>
    </row>
    <row r="51" spans="1:32" x14ac:dyDescent="0.25">
      <c r="A51" s="7">
        <v>80</v>
      </c>
      <c r="B51" s="6" t="s">
        <v>565</v>
      </c>
      <c r="C51" s="6">
        <v>3</v>
      </c>
      <c r="D51" s="6" t="s">
        <v>553</v>
      </c>
      <c r="E51" s="12" t="str">
        <f t="shared" si="0"/>
        <v>3.5</v>
      </c>
      <c r="F51" s="19">
        <f t="shared" si="1"/>
        <v>10.5</v>
      </c>
      <c r="G51" s="19"/>
      <c r="H51" s="19"/>
      <c r="I51" s="6" t="s">
        <v>565</v>
      </c>
      <c r="J51" s="6">
        <v>3</v>
      </c>
      <c r="K51">
        <v>10.5</v>
      </c>
      <c r="L51" s="7">
        <v>176</v>
      </c>
      <c r="M51" t="str">
        <f t="array" ref="M51">INDEX($A$1:$D$678,MATCH(1,($A$1:$A$678=$L51)*($B$1:$B$678=M$1),0),4)</f>
        <v>A</v>
      </c>
      <c r="N51" t="str">
        <f t="array" ref="N51">INDEX($A$1:$D$678,MATCH(1,($A$1:$A$678=$L51)*($B$1:$B$678=N$1),0),4)</f>
        <v>AB</v>
      </c>
      <c r="O51" t="str">
        <f t="array" ref="O51">INDEX($A$1:$D$678,MATCH(1,($A$1:$A$678=$L51)*($B$1:$B$678=O$1),0),4)</f>
        <v>AB</v>
      </c>
      <c r="P51" t="str">
        <f t="array" ref="P51">INDEX($A$1:$D$678,MATCH(1,($A$1:$A$678=$L51)*($B$1:$B$678=P$1),0),4)</f>
        <v>A</v>
      </c>
      <c r="Q51" t="str">
        <f t="array" ref="Q51">INDEX($A$1:$D$678,MATCH(1,($A$1:$A$678=$L51)*($B$1:$B$678=Q$1),0),4)</f>
        <v>B</v>
      </c>
      <c r="R51" t="str">
        <f t="array" ref="R51">INDEX($A$1:$D$678,MATCH(1,($A$1:$A$678=$L51)*($B$1:$B$678=R$1),0),4)</f>
        <v>AB</v>
      </c>
      <c r="S51" t="str">
        <f t="array" ref="S51">INDEX($A$1:$D$678,MATCH(1,($A$1:$A$678=$L51)*($B$1:$B$678=S$1),0),4)</f>
        <v>AB</v>
      </c>
      <c r="T51" t="e">
        <f t="array" ref="T51">INDEX($A$1:$D$678,MATCH(1,($A$1:$A$678=$L51)*($B$1:$B$678=T$1),0),4)</f>
        <v>#N/A</v>
      </c>
      <c r="U51" t="e">
        <f t="array" ref="U51">INDEX($A$1:$D$678,MATCH(1,($A$1:$A$678=$L51)*($B$1:$B$678=U$1),0),4)</f>
        <v>#N/A</v>
      </c>
      <c r="V51" t="e">
        <f t="array" ref="V51">INDEX($A$1:$D$678,MATCH(1,($A$1:$A$678=$L51)*($B$1:$B$678=V$1),0),4)</f>
        <v>#N/A</v>
      </c>
      <c r="W51" t="e">
        <f t="array" ref="W51">INDEX($A$1:$D$678,MATCH(1,($A$1:$A$678=$L51)*($B$1:$B$678=W$1),0),4)</f>
        <v>#N/A</v>
      </c>
      <c r="Y51">
        <v>176</v>
      </c>
      <c r="Z51" t="s">
        <v>551</v>
      </c>
      <c r="AA51" t="s">
        <v>553</v>
      </c>
      <c r="AB51" t="s">
        <v>553</v>
      </c>
      <c r="AC51" t="s">
        <v>551</v>
      </c>
      <c r="AD51" t="s">
        <v>552</v>
      </c>
      <c r="AE51" t="s">
        <v>553</v>
      </c>
      <c r="AF51" t="s">
        <v>553</v>
      </c>
    </row>
    <row r="52" spans="1:32" x14ac:dyDescent="0.25">
      <c r="A52" s="7">
        <v>80</v>
      </c>
      <c r="B52" s="4" t="s">
        <v>566</v>
      </c>
      <c r="C52" s="5">
        <v>3</v>
      </c>
      <c r="D52" s="5" t="s">
        <v>558</v>
      </c>
      <c r="E52" s="12" t="str">
        <f t="shared" si="0"/>
        <v>2.5</v>
      </c>
      <c r="F52" s="19">
        <f t="shared" si="1"/>
        <v>7.5</v>
      </c>
      <c r="G52" s="19"/>
      <c r="H52" s="19"/>
      <c r="I52" s="4" t="s">
        <v>566</v>
      </c>
      <c r="J52" s="5">
        <v>3</v>
      </c>
      <c r="K52">
        <v>7.5</v>
      </c>
      <c r="L52" s="7">
        <v>192</v>
      </c>
      <c r="M52" t="str">
        <f t="array" ref="M52">INDEX($A$1:$D$678,MATCH(1,($A$1:$A$678=$L52)*($B$1:$B$678=M$1),0),4)</f>
        <v>A</v>
      </c>
      <c r="N52" t="str">
        <f t="array" ref="N52">INDEX($A$1:$D$678,MATCH(1,($A$1:$A$678=$L52)*($B$1:$B$678=N$1),0),4)</f>
        <v>BC</v>
      </c>
      <c r="O52" t="str">
        <f t="array" ref="O52">INDEX($A$1:$D$678,MATCH(1,($A$1:$A$678=$L52)*($B$1:$B$678=O$1),0),4)</f>
        <v>B</v>
      </c>
      <c r="P52" t="str">
        <f t="array" ref="P52">INDEX($A$1:$D$678,MATCH(1,($A$1:$A$678=$L52)*($B$1:$B$678=P$1),0),4)</f>
        <v>A</v>
      </c>
      <c r="Q52" t="str">
        <f t="array" ref="Q52">INDEX($A$1:$D$678,MATCH(1,($A$1:$A$678=$L52)*($B$1:$B$678=Q$1),0),4)</f>
        <v>AB</v>
      </c>
      <c r="R52" t="str">
        <f t="array" ref="R52">INDEX($A$1:$D$678,MATCH(1,($A$1:$A$678=$L52)*($B$1:$B$678=R$1),0),4)</f>
        <v>AB</v>
      </c>
      <c r="S52" t="str">
        <f t="array" ref="S52">INDEX($A$1:$D$678,MATCH(1,($A$1:$A$678=$L52)*($B$1:$B$678=S$1),0),4)</f>
        <v>B</v>
      </c>
      <c r="T52" t="e">
        <f t="array" ref="T52">INDEX($A$1:$D$678,MATCH(1,($A$1:$A$678=$L52)*($B$1:$B$678=T$1),0),4)</f>
        <v>#N/A</v>
      </c>
      <c r="U52" t="e">
        <f t="array" ref="U52">INDEX($A$1:$D$678,MATCH(1,($A$1:$A$678=$L52)*($B$1:$B$678=U$1),0),4)</f>
        <v>#N/A</v>
      </c>
      <c r="V52" t="e">
        <f t="array" ref="V52">INDEX($A$1:$D$678,MATCH(1,($A$1:$A$678=$L52)*($B$1:$B$678=V$1),0),4)</f>
        <v>#N/A</v>
      </c>
      <c r="W52" t="e">
        <f t="array" ref="W52">INDEX($A$1:$D$678,MATCH(1,($A$1:$A$678=$L52)*($B$1:$B$678=W$1),0),4)</f>
        <v>#N/A</v>
      </c>
      <c r="Y52">
        <v>192</v>
      </c>
      <c r="Z52" t="s">
        <v>551</v>
      </c>
      <c r="AA52" t="s">
        <v>558</v>
      </c>
      <c r="AB52" t="s">
        <v>552</v>
      </c>
      <c r="AC52" t="s">
        <v>551</v>
      </c>
      <c r="AD52" t="s">
        <v>553</v>
      </c>
      <c r="AE52" t="s">
        <v>553</v>
      </c>
      <c r="AF52" t="s">
        <v>552</v>
      </c>
    </row>
    <row r="53" spans="1:32" x14ac:dyDescent="0.25">
      <c r="A53" s="7">
        <v>80</v>
      </c>
      <c r="B53" s="4" t="s">
        <v>550</v>
      </c>
      <c r="C53" s="4">
        <v>1</v>
      </c>
      <c r="D53" s="4" t="s">
        <v>551</v>
      </c>
      <c r="E53" s="12" t="str">
        <f t="shared" si="0"/>
        <v>4</v>
      </c>
      <c r="F53" s="19">
        <f t="shared" si="1"/>
        <v>4</v>
      </c>
      <c r="G53" s="19"/>
      <c r="H53" s="19"/>
      <c r="I53" s="4" t="s">
        <v>550</v>
      </c>
      <c r="J53" s="4">
        <v>1</v>
      </c>
      <c r="K53">
        <v>4</v>
      </c>
      <c r="L53" s="7">
        <v>212</v>
      </c>
      <c r="M53" t="str">
        <f t="array" ref="M53">INDEX($A$1:$D$678,MATCH(1,($A$1:$A$678=$L53)*($B$1:$B$678=M$1),0),4)</f>
        <v>A</v>
      </c>
      <c r="N53" t="str">
        <f t="array" ref="N53">INDEX($A$1:$D$678,MATCH(1,($A$1:$A$678=$L53)*($B$1:$B$678=N$1),0),4)</f>
        <v>A</v>
      </c>
      <c r="O53" t="str">
        <f t="array" ref="O53">INDEX($A$1:$D$678,MATCH(1,($A$1:$A$678=$L53)*($B$1:$B$678=O$1),0),4)</f>
        <v>AB</v>
      </c>
      <c r="P53" t="str">
        <f t="array" ref="P53">INDEX($A$1:$D$678,MATCH(1,($A$1:$A$678=$L53)*($B$1:$B$678=P$1),0),4)</f>
        <v>A</v>
      </c>
      <c r="Q53" t="str">
        <f t="array" ref="Q53">INDEX($A$1:$D$678,MATCH(1,($A$1:$A$678=$L53)*($B$1:$B$678=Q$1),0),4)</f>
        <v>AB</v>
      </c>
      <c r="R53" t="str">
        <f t="array" ref="R53">INDEX($A$1:$D$678,MATCH(1,($A$1:$A$678=$L53)*($B$1:$B$678=R$1),0),4)</f>
        <v>A</v>
      </c>
      <c r="S53" t="str">
        <f t="array" ref="S53">INDEX($A$1:$D$678,MATCH(1,($A$1:$A$678=$L53)*($B$1:$B$678=S$1),0),4)</f>
        <v>B</v>
      </c>
      <c r="T53" t="e">
        <f t="array" ref="T53">INDEX($A$1:$D$678,MATCH(1,($A$1:$A$678=$L53)*($B$1:$B$678=T$1),0),4)</f>
        <v>#N/A</v>
      </c>
      <c r="U53" t="e">
        <f t="array" ref="U53">INDEX($A$1:$D$678,MATCH(1,($A$1:$A$678=$L53)*($B$1:$B$678=U$1),0),4)</f>
        <v>#N/A</v>
      </c>
      <c r="V53" t="e">
        <f t="array" ref="V53">INDEX($A$1:$D$678,MATCH(1,($A$1:$A$678=$L53)*($B$1:$B$678=V$1),0),4)</f>
        <v>#N/A</v>
      </c>
      <c r="W53" t="e">
        <f t="array" ref="W53">INDEX($A$1:$D$678,MATCH(1,($A$1:$A$678=$L53)*($B$1:$B$678=W$1),0),4)</f>
        <v>#N/A</v>
      </c>
      <c r="Y53">
        <v>212</v>
      </c>
      <c r="Z53" t="s">
        <v>551</v>
      </c>
      <c r="AA53" t="s">
        <v>551</v>
      </c>
      <c r="AB53" t="s">
        <v>553</v>
      </c>
      <c r="AC53" t="s">
        <v>551</v>
      </c>
      <c r="AD53" t="s">
        <v>553</v>
      </c>
      <c r="AE53" t="s">
        <v>551</v>
      </c>
      <c r="AF53" t="s">
        <v>552</v>
      </c>
    </row>
    <row r="54" spans="1:32" x14ac:dyDescent="0.25">
      <c r="A54" s="7">
        <v>80</v>
      </c>
      <c r="B54" s="6" t="s">
        <v>564</v>
      </c>
      <c r="C54" s="6">
        <v>1</v>
      </c>
      <c r="D54" s="6" t="s">
        <v>551</v>
      </c>
      <c r="E54" s="12" t="str">
        <f t="shared" si="0"/>
        <v>4</v>
      </c>
      <c r="F54" s="19">
        <f t="shared" si="1"/>
        <v>4</v>
      </c>
      <c r="G54" s="19"/>
      <c r="H54" s="19"/>
      <c r="I54" s="6" t="s">
        <v>564</v>
      </c>
      <c r="J54" s="6">
        <v>1</v>
      </c>
      <c r="K54">
        <v>4</v>
      </c>
      <c r="L54" s="7">
        <v>235</v>
      </c>
      <c r="M54" t="str">
        <f t="array" ref="M54">INDEX($A$1:$D$678,MATCH(1,($A$1:$A$678=$L54)*($B$1:$B$678=M$1),0),4)</f>
        <v>A</v>
      </c>
      <c r="N54" t="str">
        <f t="array" ref="N54">INDEX($A$1:$D$678,MATCH(1,($A$1:$A$678=$L54)*($B$1:$B$678=N$1),0),4)</f>
        <v>AB</v>
      </c>
      <c r="O54" t="str">
        <f t="array" ref="O54">INDEX($A$1:$D$678,MATCH(1,($A$1:$A$678=$L54)*($B$1:$B$678=O$1),0),4)</f>
        <v>AB</v>
      </c>
      <c r="P54" t="str">
        <f t="array" ref="P54">INDEX($A$1:$D$678,MATCH(1,($A$1:$A$678=$L54)*($B$1:$B$678=P$1),0),4)</f>
        <v>B</v>
      </c>
      <c r="Q54" t="str">
        <f t="array" ref="Q54">INDEX($A$1:$D$678,MATCH(1,($A$1:$A$678=$L54)*($B$1:$B$678=Q$1),0),4)</f>
        <v>A</v>
      </c>
      <c r="R54" t="str">
        <f t="array" ref="R54">INDEX($A$1:$D$678,MATCH(1,($A$1:$A$678=$L54)*($B$1:$B$678=R$1),0),4)</f>
        <v>A</v>
      </c>
      <c r="S54" t="str">
        <f t="array" ref="S54">INDEX($A$1:$D$678,MATCH(1,($A$1:$A$678=$L54)*($B$1:$B$678=S$1),0),4)</f>
        <v>AB</v>
      </c>
      <c r="T54" t="e">
        <f t="array" ref="T54">INDEX($A$1:$D$678,MATCH(1,($A$1:$A$678=$L54)*($B$1:$B$678=T$1),0),4)</f>
        <v>#N/A</v>
      </c>
      <c r="U54" t="e">
        <f t="array" ref="U54">INDEX($A$1:$D$678,MATCH(1,($A$1:$A$678=$L54)*($B$1:$B$678=U$1),0),4)</f>
        <v>#N/A</v>
      </c>
      <c r="V54" t="e">
        <f t="array" ref="V54">INDEX($A$1:$D$678,MATCH(1,($A$1:$A$678=$L54)*($B$1:$B$678=V$1),0),4)</f>
        <v>#N/A</v>
      </c>
      <c r="W54" t="e">
        <f t="array" ref="W54">INDEX($A$1:$D$678,MATCH(1,($A$1:$A$678=$L54)*($B$1:$B$678=W$1),0),4)</f>
        <v>#N/A</v>
      </c>
      <c r="Y54">
        <v>235</v>
      </c>
      <c r="Z54" t="s">
        <v>551</v>
      </c>
      <c r="AA54" t="s">
        <v>553</v>
      </c>
      <c r="AB54" t="s">
        <v>553</v>
      </c>
      <c r="AC54" t="s">
        <v>552</v>
      </c>
      <c r="AD54" t="s">
        <v>551</v>
      </c>
      <c r="AE54" t="s">
        <v>551</v>
      </c>
      <c r="AF54" t="s">
        <v>553</v>
      </c>
    </row>
    <row r="55" spans="1:32" x14ac:dyDescent="0.25">
      <c r="A55" s="7">
        <v>80</v>
      </c>
      <c r="B55" s="6" t="s">
        <v>554</v>
      </c>
      <c r="C55" s="6">
        <v>2</v>
      </c>
      <c r="D55" s="6" t="s">
        <v>555</v>
      </c>
      <c r="E55" s="12" t="str">
        <f t="shared" si="0"/>
        <v>2</v>
      </c>
      <c r="F55" s="19">
        <f t="shared" si="1"/>
        <v>4</v>
      </c>
      <c r="G55" s="19"/>
      <c r="H55" s="19"/>
      <c r="I55" s="6" t="s">
        <v>554</v>
      </c>
      <c r="J55" s="6">
        <v>2</v>
      </c>
      <c r="K55">
        <v>4</v>
      </c>
      <c r="L55" s="7">
        <v>257</v>
      </c>
      <c r="M55" t="str">
        <f t="array" ref="M55">INDEX($A$1:$D$678,MATCH(1,($A$1:$A$678=$L55)*($B$1:$B$678=M$1),0),4)</f>
        <v>A</v>
      </c>
      <c r="N55" t="str">
        <f t="array" ref="N55">INDEX($A$1:$D$678,MATCH(1,($A$1:$A$678=$L55)*($B$1:$B$678=N$1),0),4)</f>
        <v>A</v>
      </c>
      <c r="O55" t="str">
        <f t="array" ref="O55">INDEX($A$1:$D$678,MATCH(1,($A$1:$A$678=$L55)*($B$1:$B$678=O$1),0),4)</f>
        <v>A</v>
      </c>
      <c r="P55" t="str">
        <f t="array" ref="P55">INDEX($A$1:$D$678,MATCH(1,($A$1:$A$678=$L55)*($B$1:$B$678=P$1),0),4)</f>
        <v>B</v>
      </c>
      <c r="Q55" t="str">
        <f t="array" ref="Q55">INDEX($A$1:$D$678,MATCH(1,($A$1:$A$678=$L55)*($B$1:$B$678=Q$1),0),4)</f>
        <v>AB</v>
      </c>
      <c r="R55" t="str">
        <f t="array" ref="R55">INDEX($A$1:$D$678,MATCH(1,($A$1:$A$678=$L55)*($B$1:$B$678=R$1),0),4)</f>
        <v>A</v>
      </c>
      <c r="S55" t="str">
        <f t="array" ref="S55">INDEX($A$1:$D$678,MATCH(1,($A$1:$A$678=$L55)*($B$1:$B$678=S$1),0),4)</f>
        <v>AB</v>
      </c>
      <c r="T55" t="e">
        <f t="array" ref="T55">INDEX($A$1:$D$678,MATCH(1,($A$1:$A$678=$L55)*($B$1:$B$678=T$1),0),4)</f>
        <v>#N/A</v>
      </c>
      <c r="U55" t="e">
        <f t="array" ref="U55">INDEX($A$1:$D$678,MATCH(1,($A$1:$A$678=$L55)*($B$1:$B$678=U$1),0),4)</f>
        <v>#N/A</v>
      </c>
      <c r="V55" t="e">
        <f t="array" ref="V55">INDEX($A$1:$D$678,MATCH(1,($A$1:$A$678=$L55)*($B$1:$B$678=V$1),0),4)</f>
        <v>#N/A</v>
      </c>
      <c r="W55" t="e">
        <f t="array" ref="W55">INDEX($A$1:$D$678,MATCH(1,($A$1:$A$678=$L55)*($B$1:$B$678=W$1),0),4)</f>
        <v>#N/A</v>
      </c>
      <c r="Y55">
        <v>257</v>
      </c>
      <c r="Z55" t="s">
        <v>551</v>
      </c>
      <c r="AA55" t="s">
        <v>551</v>
      </c>
      <c r="AB55" t="s">
        <v>551</v>
      </c>
      <c r="AC55" t="s">
        <v>552</v>
      </c>
      <c r="AD55" t="s">
        <v>553</v>
      </c>
      <c r="AE55" t="s">
        <v>551</v>
      </c>
      <c r="AF55" t="s">
        <v>553</v>
      </c>
    </row>
    <row r="56" spans="1:32" x14ac:dyDescent="0.25">
      <c r="A56" s="7">
        <v>80</v>
      </c>
      <c r="B56" s="6" t="s">
        <v>563</v>
      </c>
      <c r="C56" s="6">
        <v>2</v>
      </c>
      <c r="D56" s="6" t="s">
        <v>553</v>
      </c>
      <c r="E56" s="12" t="str">
        <f t="shared" si="0"/>
        <v>3.5</v>
      </c>
      <c r="F56" s="19">
        <f t="shared" si="1"/>
        <v>7</v>
      </c>
      <c r="G56" s="19"/>
      <c r="H56" s="19"/>
      <c r="I56" s="6" t="s">
        <v>563</v>
      </c>
      <c r="J56" s="6">
        <v>2</v>
      </c>
      <c r="K56">
        <v>7</v>
      </c>
      <c r="L56" s="7">
        <v>259</v>
      </c>
      <c r="M56" t="str">
        <f t="array" ref="M56">INDEX($A$1:$D$678,MATCH(1,($A$1:$A$678=$L56)*($B$1:$B$678=M$1),0),4)</f>
        <v>A</v>
      </c>
      <c r="N56" t="str">
        <f t="array" ref="N56">INDEX($A$1:$D$678,MATCH(1,($A$1:$A$678=$L56)*($B$1:$B$678=N$1),0),4)</f>
        <v>B</v>
      </c>
      <c r="O56" t="str">
        <f t="array" ref="O56">INDEX($A$1:$D$678,MATCH(1,($A$1:$A$678=$L56)*($B$1:$B$678=O$1),0),4)</f>
        <v>A</v>
      </c>
      <c r="P56" t="str">
        <f t="array" ref="P56">INDEX($A$1:$D$678,MATCH(1,($A$1:$A$678=$L56)*($B$1:$B$678=P$1),0),4)</f>
        <v>A</v>
      </c>
      <c r="Q56" t="str">
        <f t="array" ref="Q56">INDEX($A$1:$D$678,MATCH(1,($A$1:$A$678=$L56)*($B$1:$B$678=Q$1),0),4)</f>
        <v>B</v>
      </c>
      <c r="R56" t="str">
        <f t="array" ref="R56">INDEX($A$1:$D$678,MATCH(1,($A$1:$A$678=$L56)*($B$1:$B$678=R$1),0),4)</f>
        <v>A</v>
      </c>
      <c r="S56" t="str">
        <f t="array" ref="S56">INDEX($A$1:$D$678,MATCH(1,($A$1:$A$678=$L56)*($B$1:$B$678=S$1),0),4)</f>
        <v>B</v>
      </c>
      <c r="T56" t="e">
        <f t="array" ref="T56">INDEX($A$1:$D$678,MATCH(1,($A$1:$A$678=$L56)*($B$1:$B$678=T$1),0),4)</f>
        <v>#N/A</v>
      </c>
      <c r="U56" t="e">
        <f t="array" ref="U56">INDEX($A$1:$D$678,MATCH(1,($A$1:$A$678=$L56)*($B$1:$B$678=U$1),0),4)</f>
        <v>#N/A</v>
      </c>
      <c r="V56" t="e">
        <f t="array" ref="V56">INDEX($A$1:$D$678,MATCH(1,($A$1:$A$678=$L56)*($B$1:$B$678=V$1),0),4)</f>
        <v>#N/A</v>
      </c>
      <c r="W56" t="e">
        <f t="array" ref="W56">INDEX($A$1:$D$678,MATCH(1,($A$1:$A$678=$L56)*($B$1:$B$678=W$1),0),4)</f>
        <v>#N/A</v>
      </c>
      <c r="Y56">
        <v>259</v>
      </c>
      <c r="Z56" t="s">
        <v>551</v>
      </c>
      <c r="AA56" t="s">
        <v>552</v>
      </c>
      <c r="AB56" t="s">
        <v>551</v>
      </c>
      <c r="AC56" t="s">
        <v>551</v>
      </c>
      <c r="AD56" t="s">
        <v>552</v>
      </c>
      <c r="AE56" t="s">
        <v>551</v>
      </c>
      <c r="AF56" t="s">
        <v>552</v>
      </c>
    </row>
    <row r="57" spans="1:32" x14ac:dyDescent="0.25">
      <c r="A57" s="7">
        <v>80</v>
      </c>
      <c r="B57" s="6" t="s">
        <v>561</v>
      </c>
      <c r="C57" s="6">
        <v>3</v>
      </c>
      <c r="D57" s="6" t="s">
        <v>553</v>
      </c>
      <c r="E57" s="12" t="str">
        <f t="shared" si="0"/>
        <v>3.5</v>
      </c>
      <c r="F57" s="19">
        <f t="shared" si="1"/>
        <v>10.5</v>
      </c>
      <c r="G57" s="19"/>
      <c r="H57" s="19"/>
      <c r="I57" s="6" t="s">
        <v>561</v>
      </c>
      <c r="J57" s="6">
        <v>3</v>
      </c>
      <c r="K57">
        <v>10.5</v>
      </c>
      <c r="L57" s="7">
        <v>268</v>
      </c>
      <c r="M57" t="str">
        <f t="array" ref="M57">INDEX($A$1:$D$678,MATCH(1,($A$1:$A$678=$L57)*($B$1:$B$678=M$1),0),4)</f>
        <v>A</v>
      </c>
      <c r="N57" t="str">
        <f t="array" ref="N57">INDEX($A$1:$D$678,MATCH(1,($A$1:$A$678=$L57)*($B$1:$B$678=N$1),0),4)</f>
        <v>D</v>
      </c>
      <c r="O57" t="str">
        <f t="array" ref="O57">INDEX($A$1:$D$678,MATCH(1,($A$1:$A$678=$L57)*($B$1:$B$678=O$1),0),4)</f>
        <v>AB</v>
      </c>
      <c r="P57" t="str">
        <f t="array" ref="P57">INDEX($A$1:$D$678,MATCH(1,($A$1:$A$678=$L57)*($B$1:$B$678=P$1),0),4)</f>
        <v>A</v>
      </c>
      <c r="Q57" t="str">
        <f t="array" ref="Q57">INDEX($A$1:$D$678,MATCH(1,($A$1:$A$678=$L57)*($B$1:$B$678=Q$1),0),4)</f>
        <v>AB</v>
      </c>
      <c r="R57" t="str">
        <f t="array" ref="R57">INDEX($A$1:$D$678,MATCH(1,($A$1:$A$678=$L57)*($B$1:$B$678=R$1),0),4)</f>
        <v>B</v>
      </c>
      <c r="S57" t="str">
        <f t="array" ref="S57">INDEX($A$1:$D$678,MATCH(1,($A$1:$A$678=$L57)*($B$1:$B$678=S$1),0),4)</f>
        <v>C</v>
      </c>
      <c r="T57" t="e">
        <f t="array" ref="T57">INDEX($A$1:$D$678,MATCH(1,($A$1:$A$678=$L57)*($B$1:$B$678=T$1),0),4)</f>
        <v>#N/A</v>
      </c>
      <c r="U57" t="e">
        <f t="array" ref="U57">INDEX($A$1:$D$678,MATCH(1,($A$1:$A$678=$L57)*($B$1:$B$678=U$1),0),4)</f>
        <v>#N/A</v>
      </c>
      <c r="V57" t="e">
        <f t="array" ref="V57">INDEX($A$1:$D$678,MATCH(1,($A$1:$A$678=$L57)*($B$1:$B$678=V$1),0),4)</f>
        <v>#N/A</v>
      </c>
      <c r="W57" t="e">
        <f t="array" ref="W57">INDEX($A$1:$D$678,MATCH(1,($A$1:$A$678=$L57)*($B$1:$B$678=W$1),0),4)</f>
        <v>#N/A</v>
      </c>
      <c r="Y57">
        <v>268</v>
      </c>
      <c r="Z57" t="s">
        <v>551</v>
      </c>
      <c r="AA57" t="s">
        <v>557</v>
      </c>
      <c r="AB57" t="s">
        <v>553</v>
      </c>
      <c r="AC57" t="s">
        <v>551</v>
      </c>
      <c r="AD57" t="s">
        <v>553</v>
      </c>
      <c r="AE57" t="s">
        <v>552</v>
      </c>
      <c r="AF57" t="s">
        <v>555</v>
      </c>
    </row>
    <row r="58" spans="1:32" x14ac:dyDescent="0.25">
      <c r="A58" s="7">
        <v>80</v>
      </c>
      <c r="B58" s="6" t="s">
        <v>559</v>
      </c>
      <c r="C58" s="6">
        <v>3</v>
      </c>
      <c r="D58" s="6" t="s">
        <v>553</v>
      </c>
      <c r="E58" s="12" t="str">
        <f t="shared" si="0"/>
        <v>3.5</v>
      </c>
      <c r="F58" s="19">
        <f t="shared" si="1"/>
        <v>10.5</v>
      </c>
      <c r="G58" s="19"/>
      <c r="H58" s="19"/>
      <c r="I58" s="6" t="s">
        <v>559</v>
      </c>
      <c r="J58" s="6">
        <v>3</v>
      </c>
      <c r="K58">
        <v>10.5</v>
      </c>
      <c r="L58" s="7">
        <v>287</v>
      </c>
      <c r="M58" t="str">
        <f t="array" ref="M58">INDEX($A$1:$D$678,MATCH(1,($A$1:$A$678=$L58)*($B$1:$B$678=M$1),0),4)</f>
        <v>A</v>
      </c>
      <c r="N58" t="str">
        <f t="array" ref="N58">INDEX($A$1:$D$678,MATCH(1,($A$1:$A$678=$L58)*($B$1:$B$678=N$1),0),4)</f>
        <v>A</v>
      </c>
      <c r="O58" t="str">
        <f t="array" ref="O58">INDEX($A$1:$D$678,MATCH(1,($A$1:$A$678=$L58)*($B$1:$B$678=O$1),0),4)</f>
        <v>A</v>
      </c>
      <c r="P58" t="str">
        <f t="array" ref="P58">INDEX($A$1:$D$678,MATCH(1,($A$1:$A$678=$L58)*($B$1:$B$678=P$1),0),4)</f>
        <v>A</v>
      </c>
      <c r="Q58" t="str">
        <f t="array" ref="Q58">INDEX($A$1:$D$678,MATCH(1,($A$1:$A$678=$L58)*($B$1:$B$678=Q$1),0),4)</f>
        <v>AB</v>
      </c>
      <c r="R58" t="str">
        <f t="array" ref="R58">INDEX($A$1:$D$678,MATCH(1,($A$1:$A$678=$L58)*($B$1:$B$678=R$1),0),4)</f>
        <v>A</v>
      </c>
      <c r="S58" t="str">
        <f t="array" ref="S58">INDEX($A$1:$D$678,MATCH(1,($A$1:$A$678=$L58)*($B$1:$B$678=S$1),0),4)</f>
        <v>B</v>
      </c>
      <c r="T58" t="e">
        <f t="array" ref="T58">INDEX($A$1:$D$678,MATCH(1,($A$1:$A$678=$L58)*($B$1:$B$678=T$1),0),4)</f>
        <v>#N/A</v>
      </c>
      <c r="U58" t="e">
        <f t="array" ref="U58">INDEX($A$1:$D$678,MATCH(1,($A$1:$A$678=$L58)*($B$1:$B$678=U$1),0),4)</f>
        <v>#N/A</v>
      </c>
      <c r="V58" t="e">
        <f t="array" ref="V58">INDEX($A$1:$D$678,MATCH(1,($A$1:$A$678=$L58)*($B$1:$B$678=V$1),0),4)</f>
        <v>#N/A</v>
      </c>
      <c r="W58" t="e">
        <f t="array" ref="W58">INDEX($A$1:$D$678,MATCH(1,($A$1:$A$678=$L58)*($B$1:$B$678=W$1),0),4)</f>
        <v>#N/A</v>
      </c>
      <c r="Y58">
        <v>287</v>
      </c>
      <c r="Z58" t="s">
        <v>551</v>
      </c>
      <c r="AA58" t="s">
        <v>551</v>
      </c>
      <c r="AB58" t="s">
        <v>551</v>
      </c>
      <c r="AC58" t="s">
        <v>551</v>
      </c>
      <c r="AD58" t="s">
        <v>553</v>
      </c>
      <c r="AE58" t="s">
        <v>551</v>
      </c>
      <c r="AF58" t="s">
        <v>552</v>
      </c>
    </row>
    <row r="59" spans="1:32" x14ac:dyDescent="0.25">
      <c r="A59" s="7">
        <v>80</v>
      </c>
      <c r="B59" s="6" t="s">
        <v>556</v>
      </c>
      <c r="C59" s="6">
        <v>3</v>
      </c>
      <c r="D59" s="6" t="s">
        <v>555</v>
      </c>
      <c r="E59" s="12" t="str">
        <f t="shared" si="0"/>
        <v>2</v>
      </c>
      <c r="F59" s="19">
        <f t="shared" si="1"/>
        <v>6</v>
      </c>
      <c r="G59" s="19"/>
      <c r="H59" s="19"/>
      <c r="I59" s="6" t="s">
        <v>556</v>
      </c>
      <c r="J59" s="6">
        <v>3</v>
      </c>
      <c r="K59">
        <v>6</v>
      </c>
      <c r="L59" s="7">
        <v>334</v>
      </c>
      <c r="M59" t="str">
        <f t="array" ref="M59">INDEX($A$1:$D$678,MATCH(1,($A$1:$A$678=$L59)*($B$1:$B$678=M$1),0),4)</f>
        <v>A</v>
      </c>
      <c r="N59" t="str">
        <f t="array" ref="N59">INDEX($A$1:$D$678,MATCH(1,($A$1:$A$678=$L59)*($B$1:$B$678=N$1),0),4)</f>
        <v>A</v>
      </c>
      <c r="O59" t="str">
        <f t="array" ref="O59">INDEX($A$1:$D$678,MATCH(1,($A$1:$A$678=$L59)*($B$1:$B$678=O$1),0),4)</f>
        <v>A</v>
      </c>
      <c r="P59" t="str">
        <f t="array" ref="P59">INDEX($A$1:$D$678,MATCH(1,($A$1:$A$678=$L59)*($B$1:$B$678=P$1),0),4)</f>
        <v>A</v>
      </c>
      <c r="Q59" t="str">
        <f t="array" ref="Q59">INDEX($A$1:$D$678,MATCH(1,($A$1:$A$678=$L59)*($B$1:$B$678=Q$1),0),4)</f>
        <v>AB</v>
      </c>
      <c r="R59" t="str">
        <f t="array" ref="R59">INDEX($A$1:$D$678,MATCH(1,($A$1:$A$678=$L59)*($B$1:$B$678=R$1),0),4)</f>
        <v>AB</v>
      </c>
      <c r="S59" t="str">
        <f t="array" ref="S59">INDEX($A$1:$D$678,MATCH(1,($A$1:$A$678=$L59)*($B$1:$B$678=S$1),0),4)</f>
        <v>A</v>
      </c>
      <c r="T59" t="e">
        <f t="array" ref="T59">INDEX($A$1:$D$678,MATCH(1,($A$1:$A$678=$L59)*($B$1:$B$678=T$1),0),4)</f>
        <v>#N/A</v>
      </c>
      <c r="U59" t="e">
        <f t="array" ref="U59">INDEX($A$1:$D$678,MATCH(1,($A$1:$A$678=$L59)*($B$1:$B$678=U$1),0),4)</f>
        <v>#N/A</v>
      </c>
      <c r="V59" t="e">
        <f t="array" ref="V59">INDEX($A$1:$D$678,MATCH(1,($A$1:$A$678=$L59)*($B$1:$B$678=V$1),0),4)</f>
        <v>#N/A</v>
      </c>
      <c r="W59" t="e">
        <f t="array" ref="W59">INDEX($A$1:$D$678,MATCH(1,($A$1:$A$678=$L59)*($B$1:$B$678=W$1),0),4)</f>
        <v>#N/A</v>
      </c>
      <c r="Y59">
        <v>334</v>
      </c>
      <c r="Z59" t="s">
        <v>551</v>
      </c>
      <c r="AA59" t="s">
        <v>551</v>
      </c>
      <c r="AB59" t="s">
        <v>551</v>
      </c>
      <c r="AC59" t="s">
        <v>551</v>
      </c>
      <c r="AD59" t="s">
        <v>553</v>
      </c>
      <c r="AE59" t="s">
        <v>553</v>
      </c>
      <c r="AF59" t="s">
        <v>551</v>
      </c>
    </row>
    <row r="60" spans="1:32" x14ac:dyDescent="0.25">
      <c r="A60" s="7">
        <v>90</v>
      </c>
      <c r="B60" s="4" t="s">
        <v>550</v>
      </c>
      <c r="C60" s="4">
        <v>1</v>
      </c>
      <c r="D60" s="4" t="s">
        <v>551</v>
      </c>
      <c r="E60" s="12" t="str">
        <f t="shared" si="0"/>
        <v>4</v>
      </c>
      <c r="F60" s="19">
        <f t="shared" si="1"/>
        <v>4</v>
      </c>
      <c r="G60" s="19"/>
      <c r="H60" s="19"/>
      <c r="I60" s="4" t="s">
        <v>550</v>
      </c>
      <c r="J60" s="4">
        <v>1</v>
      </c>
      <c r="K60">
        <v>4</v>
      </c>
      <c r="L60" s="7">
        <v>369</v>
      </c>
      <c r="M60" t="str">
        <f t="array" ref="M60">INDEX($A$1:$D$678,MATCH(1,($A$1:$A$678=$L60)*($B$1:$B$678=M$1),0),4)</f>
        <v>A</v>
      </c>
      <c r="N60" t="str">
        <f t="array" ref="N60">INDEX($A$1:$D$678,MATCH(1,($A$1:$A$678=$L60)*($B$1:$B$678=N$1),0),4)</f>
        <v>BC</v>
      </c>
      <c r="O60" t="str">
        <f t="array" ref="O60">INDEX($A$1:$D$678,MATCH(1,($A$1:$A$678=$L60)*($B$1:$B$678=O$1),0),4)</f>
        <v>A</v>
      </c>
      <c r="P60" t="str">
        <f t="array" ref="P60">INDEX($A$1:$D$678,MATCH(1,($A$1:$A$678=$L60)*($B$1:$B$678=P$1),0),4)</f>
        <v>A</v>
      </c>
      <c r="Q60" t="str">
        <f t="array" ref="Q60">INDEX($A$1:$D$678,MATCH(1,($A$1:$A$678=$L60)*($B$1:$B$678=Q$1),0),4)</f>
        <v>AB</v>
      </c>
      <c r="R60" t="str">
        <f t="array" ref="R60">INDEX($A$1:$D$678,MATCH(1,($A$1:$A$678=$L60)*($B$1:$B$678=R$1),0),4)</f>
        <v>A</v>
      </c>
      <c r="S60" t="str">
        <f t="array" ref="S60">INDEX($A$1:$D$678,MATCH(1,($A$1:$A$678=$L60)*($B$1:$B$678=S$1),0),4)</f>
        <v>AB</v>
      </c>
      <c r="T60" t="e">
        <f t="array" ref="T60">INDEX($A$1:$D$678,MATCH(1,($A$1:$A$678=$L60)*($B$1:$B$678=T$1),0),4)</f>
        <v>#N/A</v>
      </c>
      <c r="U60" t="e">
        <f t="array" ref="U60">INDEX($A$1:$D$678,MATCH(1,($A$1:$A$678=$L60)*($B$1:$B$678=U$1),0),4)</f>
        <v>#N/A</v>
      </c>
      <c r="V60" t="e">
        <f t="array" ref="V60">INDEX($A$1:$D$678,MATCH(1,($A$1:$A$678=$L60)*($B$1:$B$678=V$1),0),4)</f>
        <v>#N/A</v>
      </c>
      <c r="W60" t="e">
        <f t="array" ref="W60">INDEX($A$1:$D$678,MATCH(1,($A$1:$A$678=$L60)*($B$1:$B$678=W$1),0),4)</f>
        <v>#N/A</v>
      </c>
      <c r="Y60">
        <v>369</v>
      </c>
      <c r="Z60" t="s">
        <v>551</v>
      </c>
      <c r="AA60" t="s">
        <v>558</v>
      </c>
      <c r="AB60" t="s">
        <v>551</v>
      </c>
      <c r="AC60" t="s">
        <v>551</v>
      </c>
      <c r="AD60" t="s">
        <v>553</v>
      </c>
      <c r="AE60" t="s">
        <v>551</v>
      </c>
      <c r="AF60" t="s">
        <v>553</v>
      </c>
    </row>
    <row r="61" spans="1:32" x14ac:dyDescent="0.25">
      <c r="A61" s="7">
        <v>90</v>
      </c>
      <c r="B61" s="4" t="s">
        <v>566</v>
      </c>
      <c r="C61" s="4">
        <v>3</v>
      </c>
      <c r="D61" s="4" t="s">
        <v>551</v>
      </c>
      <c r="E61" s="12" t="str">
        <f t="shared" si="0"/>
        <v>4</v>
      </c>
      <c r="F61" s="19">
        <f t="shared" si="1"/>
        <v>12</v>
      </c>
      <c r="G61" s="19"/>
      <c r="H61" s="19"/>
      <c r="I61" s="4" t="s">
        <v>566</v>
      </c>
      <c r="J61" s="4">
        <v>3</v>
      </c>
      <c r="K61">
        <v>12</v>
      </c>
      <c r="L61" s="7">
        <v>396</v>
      </c>
      <c r="M61" t="str">
        <f t="array" ref="M61">INDEX($A$1:$D$678,MATCH(1,($A$1:$A$678=$L61)*($B$1:$B$678=M$1),0),4)</f>
        <v>A</v>
      </c>
      <c r="N61" t="str">
        <f t="array" ref="N61">INDEX($A$1:$D$678,MATCH(1,($A$1:$A$678=$L61)*($B$1:$B$678=N$1),0),4)</f>
        <v>BC</v>
      </c>
      <c r="O61" t="str">
        <f t="array" ref="O61">INDEX($A$1:$D$678,MATCH(1,($A$1:$A$678=$L61)*($B$1:$B$678=O$1),0),4)</f>
        <v>AB</v>
      </c>
      <c r="P61" t="str">
        <f t="array" ref="P61">INDEX($A$1:$D$678,MATCH(1,($A$1:$A$678=$L61)*($B$1:$B$678=P$1),0),4)</f>
        <v>A</v>
      </c>
      <c r="Q61" t="str">
        <f t="array" ref="Q61">INDEX($A$1:$D$678,MATCH(1,($A$1:$A$678=$L61)*($B$1:$B$678=Q$1),0),4)</f>
        <v>AB</v>
      </c>
      <c r="R61" t="str">
        <f t="array" ref="R61">INDEX($A$1:$D$678,MATCH(1,($A$1:$A$678=$L61)*($B$1:$B$678=R$1),0),4)</f>
        <v>AB</v>
      </c>
      <c r="S61" t="str">
        <f t="array" ref="S61">INDEX($A$1:$D$678,MATCH(1,($A$1:$A$678=$L61)*($B$1:$B$678=S$1),0),4)</f>
        <v>BC</v>
      </c>
      <c r="T61" t="e">
        <f t="array" ref="T61">INDEX($A$1:$D$678,MATCH(1,($A$1:$A$678=$L61)*($B$1:$B$678=T$1),0),4)</f>
        <v>#N/A</v>
      </c>
      <c r="U61" t="e">
        <f t="array" ref="U61">INDEX($A$1:$D$678,MATCH(1,($A$1:$A$678=$L61)*($B$1:$B$678=U$1),0),4)</f>
        <v>#N/A</v>
      </c>
      <c r="V61" t="e">
        <f t="array" ref="V61">INDEX($A$1:$D$678,MATCH(1,($A$1:$A$678=$L61)*($B$1:$B$678=V$1),0),4)</f>
        <v>#N/A</v>
      </c>
      <c r="W61" t="e">
        <f t="array" ref="W61">INDEX($A$1:$D$678,MATCH(1,($A$1:$A$678=$L61)*($B$1:$B$678=W$1),0),4)</f>
        <v>#N/A</v>
      </c>
      <c r="Y61">
        <v>396</v>
      </c>
      <c r="Z61" t="s">
        <v>551</v>
      </c>
      <c r="AA61" t="s">
        <v>558</v>
      </c>
      <c r="AB61" t="s">
        <v>553</v>
      </c>
      <c r="AC61" t="s">
        <v>551</v>
      </c>
      <c r="AD61" t="s">
        <v>553</v>
      </c>
      <c r="AE61" t="s">
        <v>553</v>
      </c>
      <c r="AF61" t="s">
        <v>558</v>
      </c>
    </row>
    <row r="62" spans="1:32" x14ac:dyDescent="0.25">
      <c r="A62" s="7">
        <v>90</v>
      </c>
      <c r="B62" s="6" t="s">
        <v>563</v>
      </c>
      <c r="C62" s="6">
        <v>2</v>
      </c>
      <c r="D62" s="6" t="s">
        <v>551</v>
      </c>
      <c r="E62" s="12" t="str">
        <f t="shared" si="0"/>
        <v>4</v>
      </c>
      <c r="F62" s="19">
        <f t="shared" si="1"/>
        <v>8</v>
      </c>
      <c r="G62" s="19"/>
      <c r="H62" s="19"/>
      <c r="I62" s="6" t="s">
        <v>563</v>
      </c>
      <c r="J62" s="6">
        <v>2</v>
      </c>
      <c r="K62">
        <v>8</v>
      </c>
      <c r="L62" s="7">
        <v>400</v>
      </c>
      <c r="M62" t="str">
        <f t="array" ref="M62">INDEX($A$1:$D$678,MATCH(1,($A$1:$A$678=$L62)*($B$1:$B$678=M$1),0),4)</f>
        <v>A</v>
      </c>
      <c r="N62" t="str">
        <f t="array" ref="N62">INDEX($A$1:$D$678,MATCH(1,($A$1:$A$678=$L62)*($B$1:$B$678=N$1),0),4)</f>
        <v>BC</v>
      </c>
      <c r="O62" t="str">
        <f t="array" ref="O62">INDEX($A$1:$D$678,MATCH(1,($A$1:$A$678=$L62)*($B$1:$B$678=O$1),0),4)</f>
        <v>A</v>
      </c>
      <c r="P62" t="str">
        <f t="array" ref="P62">INDEX($A$1:$D$678,MATCH(1,($A$1:$A$678=$L62)*($B$1:$B$678=P$1),0),4)</f>
        <v>A</v>
      </c>
      <c r="Q62" t="str">
        <f t="array" ref="Q62">INDEX($A$1:$D$678,MATCH(1,($A$1:$A$678=$L62)*($B$1:$B$678=Q$1),0),4)</f>
        <v>B</v>
      </c>
      <c r="R62" t="str">
        <f t="array" ref="R62">INDEX($A$1:$D$678,MATCH(1,($A$1:$A$678=$L62)*($B$1:$B$678=R$1),0),4)</f>
        <v>B</v>
      </c>
      <c r="S62" t="str">
        <f t="array" ref="S62">INDEX($A$1:$D$678,MATCH(1,($A$1:$A$678=$L62)*($B$1:$B$678=S$1),0),4)</f>
        <v>BC</v>
      </c>
      <c r="T62" t="e">
        <f t="array" ref="T62">INDEX($A$1:$D$678,MATCH(1,($A$1:$A$678=$L62)*($B$1:$B$678=T$1),0),4)</f>
        <v>#N/A</v>
      </c>
      <c r="U62" t="e">
        <f t="array" ref="U62">INDEX($A$1:$D$678,MATCH(1,($A$1:$A$678=$L62)*($B$1:$B$678=U$1),0),4)</f>
        <v>#N/A</v>
      </c>
      <c r="V62" t="e">
        <f t="array" ref="V62">INDEX($A$1:$D$678,MATCH(1,($A$1:$A$678=$L62)*($B$1:$B$678=V$1),0),4)</f>
        <v>#N/A</v>
      </c>
      <c r="W62" t="e">
        <f t="array" ref="W62">INDEX($A$1:$D$678,MATCH(1,($A$1:$A$678=$L62)*($B$1:$B$678=W$1),0),4)</f>
        <v>#N/A</v>
      </c>
      <c r="Y62">
        <v>400</v>
      </c>
      <c r="Z62" t="s">
        <v>551</v>
      </c>
      <c r="AA62" t="s">
        <v>558</v>
      </c>
      <c r="AB62" t="s">
        <v>551</v>
      </c>
      <c r="AC62" t="s">
        <v>551</v>
      </c>
      <c r="AD62" t="s">
        <v>552</v>
      </c>
      <c r="AE62" t="s">
        <v>552</v>
      </c>
      <c r="AF62" t="s">
        <v>558</v>
      </c>
    </row>
    <row r="63" spans="1:32" x14ac:dyDescent="0.25">
      <c r="A63" s="7">
        <v>90</v>
      </c>
      <c r="B63" s="4" t="s">
        <v>565</v>
      </c>
      <c r="C63" s="4">
        <v>3</v>
      </c>
      <c r="D63" s="4" t="s">
        <v>553</v>
      </c>
      <c r="E63" s="12" t="str">
        <f t="shared" si="0"/>
        <v>3.5</v>
      </c>
      <c r="F63" s="19">
        <f t="shared" si="1"/>
        <v>10.5</v>
      </c>
      <c r="G63" s="19"/>
      <c r="H63" s="19"/>
      <c r="I63" s="4" t="s">
        <v>565</v>
      </c>
      <c r="J63" s="4">
        <v>3</v>
      </c>
      <c r="K63">
        <v>10.5</v>
      </c>
      <c r="L63" s="7">
        <v>405</v>
      </c>
      <c r="M63" t="str">
        <f t="array" ref="M63">INDEX($A$1:$D$678,MATCH(1,($A$1:$A$678=$L63)*($B$1:$B$678=M$1),0),4)</f>
        <v>A</v>
      </c>
      <c r="N63" t="str">
        <f t="array" ref="N63">INDEX($A$1:$D$678,MATCH(1,($A$1:$A$678=$L63)*($B$1:$B$678=N$1),0),4)</f>
        <v>B</v>
      </c>
      <c r="O63" t="str">
        <f t="array" ref="O63">INDEX($A$1:$D$678,MATCH(1,($A$1:$A$678=$L63)*($B$1:$B$678=O$1),0),4)</f>
        <v>AB</v>
      </c>
      <c r="P63" t="str">
        <f t="array" ref="P63">INDEX($A$1:$D$678,MATCH(1,($A$1:$A$678=$L63)*($B$1:$B$678=P$1),0),4)</f>
        <v>A</v>
      </c>
      <c r="Q63" t="str">
        <f t="array" ref="Q63">INDEX($A$1:$D$678,MATCH(1,($A$1:$A$678=$L63)*($B$1:$B$678=Q$1),0),4)</f>
        <v>AB</v>
      </c>
      <c r="R63" t="str">
        <f t="array" ref="R63">INDEX($A$1:$D$678,MATCH(1,($A$1:$A$678=$L63)*($B$1:$B$678=R$1),0),4)</f>
        <v>BC</v>
      </c>
      <c r="S63" t="str">
        <f t="array" ref="S63">INDEX($A$1:$D$678,MATCH(1,($A$1:$A$678=$L63)*($B$1:$B$678=S$1),0),4)</f>
        <v>BC</v>
      </c>
      <c r="T63" t="e">
        <f t="array" ref="T63">INDEX($A$1:$D$678,MATCH(1,($A$1:$A$678=$L63)*($B$1:$B$678=T$1),0),4)</f>
        <v>#N/A</v>
      </c>
      <c r="U63" t="e">
        <f t="array" ref="U63">INDEX($A$1:$D$678,MATCH(1,($A$1:$A$678=$L63)*($B$1:$B$678=U$1),0),4)</f>
        <v>#N/A</v>
      </c>
      <c r="V63" t="e">
        <f t="array" ref="V63">INDEX($A$1:$D$678,MATCH(1,($A$1:$A$678=$L63)*($B$1:$B$678=V$1),0),4)</f>
        <v>#N/A</v>
      </c>
      <c r="W63" t="e">
        <f t="array" ref="W63">INDEX($A$1:$D$678,MATCH(1,($A$1:$A$678=$L63)*($B$1:$B$678=W$1),0),4)</f>
        <v>#N/A</v>
      </c>
      <c r="Y63">
        <v>405</v>
      </c>
      <c r="Z63" t="s">
        <v>551</v>
      </c>
      <c r="AA63" t="s">
        <v>552</v>
      </c>
      <c r="AB63" t="s">
        <v>553</v>
      </c>
      <c r="AC63" t="s">
        <v>551</v>
      </c>
      <c r="AD63" t="s">
        <v>553</v>
      </c>
      <c r="AE63" t="s">
        <v>558</v>
      </c>
      <c r="AF63" t="s">
        <v>558</v>
      </c>
    </row>
    <row r="64" spans="1:32" x14ac:dyDescent="0.25">
      <c r="A64" s="7">
        <v>90</v>
      </c>
      <c r="B64" s="6" t="s">
        <v>564</v>
      </c>
      <c r="C64" s="6">
        <v>1</v>
      </c>
      <c r="D64" s="6" t="s">
        <v>552</v>
      </c>
      <c r="E64" s="12" t="str">
        <f t="shared" si="0"/>
        <v>3</v>
      </c>
      <c r="F64" s="19">
        <f t="shared" si="1"/>
        <v>3</v>
      </c>
      <c r="G64" s="19"/>
      <c r="H64" s="19"/>
      <c r="I64" s="6" t="s">
        <v>564</v>
      </c>
      <c r="J64" s="6">
        <v>1</v>
      </c>
      <c r="K64">
        <v>3</v>
      </c>
      <c r="L64" s="7">
        <v>410</v>
      </c>
      <c r="M64" t="str">
        <f t="array" ref="M64">INDEX($A$1:$D$678,MATCH(1,($A$1:$A$678=$L64)*($B$1:$B$678=M$1),0),4)</f>
        <v>A</v>
      </c>
      <c r="N64" t="str">
        <f t="array" ref="N64">INDEX($A$1:$D$678,MATCH(1,($A$1:$A$678=$L64)*($B$1:$B$678=N$1),0),4)</f>
        <v>B</v>
      </c>
      <c r="O64" t="str">
        <f t="array" ref="O64">INDEX($A$1:$D$678,MATCH(1,($A$1:$A$678=$L64)*($B$1:$B$678=O$1),0),4)</f>
        <v>C</v>
      </c>
      <c r="P64" t="str">
        <f t="array" ref="P64">INDEX($A$1:$D$678,MATCH(1,($A$1:$A$678=$L64)*($B$1:$B$678=P$1),0),4)</f>
        <v>B</v>
      </c>
      <c r="Q64" t="str">
        <f t="array" ref="Q64">INDEX($A$1:$D$678,MATCH(1,($A$1:$A$678=$L64)*($B$1:$B$678=Q$1),0),4)</f>
        <v>AB</v>
      </c>
      <c r="R64" t="str">
        <f t="array" ref="R64">INDEX($A$1:$D$678,MATCH(1,($A$1:$A$678=$L64)*($B$1:$B$678=R$1),0),4)</f>
        <v>AB</v>
      </c>
      <c r="S64" t="str">
        <f t="array" ref="S64">INDEX($A$1:$D$678,MATCH(1,($A$1:$A$678=$L64)*($B$1:$B$678=S$1),0),4)</f>
        <v>D</v>
      </c>
      <c r="T64" t="e">
        <f t="array" ref="T64">INDEX($A$1:$D$678,MATCH(1,($A$1:$A$678=$L64)*($B$1:$B$678=T$1),0),4)</f>
        <v>#N/A</v>
      </c>
      <c r="U64" t="e">
        <f t="array" ref="U64">INDEX($A$1:$D$678,MATCH(1,($A$1:$A$678=$L64)*($B$1:$B$678=U$1),0),4)</f>
        <v>#N/A</v>
      </c>
      <c r="V64" t="e">
        <f t="array" ref="V64">INDEX($A$1:$D$678,MATCH(1,($A$1:$A$678=$L64)*($B$1:$B$678=V$1),0),4)</f>
        <v>#N/A</v>
      </c>
      <c r="W64" t="e">
        <f t="array" ref="W64">INDEX($A$1:$D$678,MATCH(1,($A$1:$A$678=$L64)*($B$1:$B$678=W$1),0),4)</f>
        <v>#N/A</v>
      </c>
      <c r="Y64">
        <v>410</v>
      </c>
      <c r="Z64" t="s">
        <v>551</v>
      </c>
      <c r="AA64" t="s">
        <v>552</v>
      </c>
      <c r="AB64" t="s">
        <v>555</v>
      </c>
      <c r="AC64" t="s">
        <v>552</v>
      </c>
      <c r="AD64" t="s">
        <v>553</v>
      </c>
      <c r="AE64" t="s">
        <v>553</v>
      </c>
      <c r="AF64" t="s">
        <v>557</v>
      </c>
    </row>
    <row r="65" spans="1:32" x14ac:dyDescent="0.25">
      <c r="A65" s="7">
        <v>90</v>
      </c>
      <c r="B65" s="4" t="s">
        <v>561</v>
      </c>
      <c r="C65" s="4">
        <v>3</v>
      </c>
      <c r="D65" s="4" t="s">
        <v>551</v>
      </c>
      <c r="E65" s="12" t="str">
        <f t="shared" si="0"/>
        <v>4</v>
      </c>
      <c r="F65" s="19">
        <f t="shared" si="1"/>
        <v>12</v>
      </c>
      <c r="G65" s="19"/>
      <c r="H65" s="19"/>
      <c r="I65" s="4" t="s">
        <v>561</v>
      </c>
      <c r="J65" s="4">
        <v>3</v>
      </c>
      <c r="K65">
        <v>12</v>
      </c>
      <c r="L65" s="7">
        <v>414</v>
      </c>
      <c r="M65" t="str">
        <f t="array" ref="M65">INDEX($A$1:$D$678,MATCH(1,($A$1:$A$678=$L65)*($B$1:$B$678=M$1),0),4)</f>
        <v>A</v>
      </c>
      <c r="N65" t="str">
        <f t="array" ref="N65">INDEX($A$1:$D$678,MATCH(1,($A$1:$A$678=$L65)*($B$1:$B$678=N$1),0),4)</f>
        <v>BC</v>
      </c>
      <c r="O65" t="str">
        <f t="array" ref="O65">INDEX($A$1:$D$678,MATCH(1,($A$1:$A$678=$L65)*($B$1:$B$678=O$1),0),4)</f>
        <v>A</v>
      </c>
      <c r="P65" t="str">
        <f t="array" ref="P65">INDEX($A$1:$D$678,MATCH(1,($A$1:$A$678=$L65)*($B$1:$B$678=P$1),0),4)</f>
        <v>B</v>
      </c>
      <c r="Q65" t="str">
        <f t="array" ref="Q65">INDEX($A$1:$D$678,MATCH(1,($A$1:$A$678=$L65)*($B$1:$B$678=Q$1),0),4)</f>
        <v>B</v>
      </c>
      <c r="R65" t="str">
        <f t="array" ref="R65">INDEX($A$1:$D$678,MATCH(1,($A$1:$A$678=$L65)*($B$1:$B$678=R$1),0),4)</f>
        <v>AB</v>
      </c>
      <c r="S65" t="str">
        <f t="array" ref="S65">INDEX($A$1:$D$678,MATCH(1,($A$1:$A$678=$L65)*($B$1:$B$678=S$1),0),4)</f>
        <v>BC</v>
      </c>
      <c r="T65" t="e">
        <f t="array" ref="T65">INDEX($A$1:$D$678,MATCH(1,($A$1:$A$678=$L65)*($B$1:$B$678=T$1),0),4)</f>
        <v>#N/A</v>
      </c>
      <c r="U65" t="e">
        <f t="array" ref="U65">INDEX($A$1:$D$678,MATCH(1,($A$1:$A$678=$L65)*($B$1:$B$678=U$1),0),4)</f>
        <v>#N/A</v>
      </c>
      <c r="V65" t="e">
        <f t="array" ref="V65">INDEX($A$1:$D$678,MATCH(1,($A$1:$A$678=$L65)*($B$1:$B$678=V$1),0),4)</f>
        <v>#N/A</v>
      </c>
      <c r="W65" t="e">
        <f t="array" ref="W65">INDEX($A$1:$D$678,MATCH(1,($A$1:$A$678=$L65)*($B$1:$B$678=W$1),0),4)</f>
        <v>#N/A</v>
      </c>
      <c r="Y65">
        <v>414</v>
      </c>
      <c r="Z65" t="s">
        <v>551</v>
      </c>
      <c r="AA65" t="s">
        <v>558</v>
      </c>
      <c r="AB65" t="s">
        <v>551</v>
      </c>
      <c r="AC65" t="s">
        <v>552</v>
      </c>
      <c r="AD65" t="s">
        <v>552</v>
      </c>
      <c r="AE65" t="s">
        <v>553</v>
      </c>
      <c r="AF65" t="s">
        <v>558</v>
      </c>
    </row>
    <row r="66" spans="1:32" x14ac:dyDescent="0.25">
      <c r="A66" s="7">
        <v>90</v>
      </c>
      <c r="B66" s="6" t="s">
        <v>554</v>
      </c>
      <c r="C66" s="6">
        <v>2</v>
      </c>
      <c r="D66" s="6" t="s">
        <v>552</v>
      </c>
      <c r="E66" s="12" t="str">
        <f t="shared" ref="E66:E129" si="2">IF(D66="A","4",IF(D66="AB","3.5",IF(D66="B","3",IF(D66="BC","2.5",IF(D66="C","2",IF(D66="D","1",IF(D66="E","0","NILAI MUTU TIDAK ADA")))))))</f>
        <v>3</v>
      </c>
      <c r="F66" s="19">
        <f t="shared" ref="F66:F129" si="3">E66*C66</f>
        <v>6</v>
      </c>
      <c r="G66" s="19"/>
      <c r="H66" s="19"/>
      <c r="I66" s="6" t="s">
        <v>554</v>
      </c>
      <c r="J66" s="6">
        <v>2</v>
      </c>
      <c r="K66">
        <v>6</v>
      </c>
      <c r="L66" s="7">
        <v>421</v>
      </c>
      <c r="M66" t="str">
        <f t="array" ref="M66">INDEX($A$1:$D$678,MATCH(1,($A$1:$A$678=$L66)*($B$1:$B$678=M$1),0),4)</f>
        <v>A</v>
      </c>
      <c r="N66" t="str">
        <f t="array" ref="N66">INDEX($A$1:$D$678,MATCH(1,($A$1:$A$678=$L66)*($B$1:$B$678=N$1),0),4)</f>
        <v>B</v>
      </c>
      <c r="O66" t="str">
        <f t="array" ref="O66">INDEX($A$1:$D$678,MATCH(1,($A$1:$A$678=$L66)*($B$1:$B$678=O$1),0),4)</f>
        <v>AB</v>
      </c>
      <c r="P66" t="str">
        <f t="array" ref="P66">INDEX($A$1:$D$678,MATCH(1,($A$1:$A$678=$L66)*($B$1:$B$678=P$1),0),4)</f>
        <v>A</v>
      </c>
      <c r="Q66" t="str">
        <f t="array" ref="Q66">INDEX($A$1:$D$678,MATCH(1,($A$1:$A$678=$L66)*($B$1:$B$678=Q$1),0),4)</f>
        <v>BC</v>
      </c>
      <c r="R66" t="str">
        <f t="array" ref="R66">INDEX($A$1:$D$678,MATCH(1,($A$1:$A$678=$L66)*($B$1:$B$678=R$1),0),4)</f>
        <v>A</v>
      </c>
      <c r="S66" t="str">
        <f t="array" ref="S66">INDEX($A$1:$D$678,MATCH(1,($A$1:$A$678=$L66)*($B$1:$B$678=S$1),0),4)</f>
        <v>AB</v>
      </c>
      <c r="T66" t="e">
        <f t="array" ref="T66">INDEX($A$1:$D$678,MATCH(1,($A$1:$A$678=$L66)*($B$1:$B$678=T$1),0),4)</f>
        <v>#N/A</v>
      </c>
      <c r="U66" t="e">
        <f t="array" ref="U66">INDEX($A$1:$D$678,MATCH(1,($A$1:$A$678=$L66)*($B$1:$B$678=U$1),0),4)</f>
        <v>#N/A</v>
      </c>
      <c r="V66" t="e">
        <f t="array" ref="V66">INDEX($A$1:$D$678,MATCH(1,($A$1:$A$678=$L66)*($B$1:$B$678=V$1),0),4)</f>
        <v>#N/A</v>
      </c>
      <c r="W66" t="e">
        <f t="array" ref="W66">INDEX($A$1:$D$678,MATCH(1,($A$1:$A$678=$L66)*($B$1:$B$678=W$1),0),4)</f>
        <v>#N/A</v>
      </c>
      <c r="Y66">
        <v>421</v>
      </c>
      <c r="Z66" t="s">
        <v>551</v>
      </c>
      <c r="AA66" t="s">
        <v>552</v>
      </c>
      <c r="AB66" t="s">
        <v>553</v>
      </c>
      <c r="AC66" t="s">
        <v>551</v>
      </c>
      <c r="AD66" t="s">
        <v>558</v>
      </c>
      <c r="AE66" t="s">
        <v>551</v>
      </c>
      <c r="AF66" t="s">
        <v>553</v>
      </c>
    </row>
    <row r="67" spans="1:32" x14ac:dyDescent="0.25">
      <c r="A67" s="7">
        <v>92</v>
      </c>
      <c r="B67" s="4" t="s">
        <v>566</v>
      </c>
      <c r="C67" s="4">
        <v>3</v>
      </c>
      <c r="D67" s="4" t="s">
        <v>557</v>
      </c>
      <c r="E67" s="12" t="str">
        <f t="shared" si="2"/>
        <v>1</v>
      </c>
      <c r="F67" s="19">
        <f t="shared" si="3"/>
        <v>3</v>
      </c>
      <c r="G67" s="19"/>
      <c r="H67" s="19"/>
      <c r="I67" s="4" t="s">
        <v>566</v>
      </c>
      <c r="J67" s="4">
        <v>3</v>
      </c>
      <c r="K67">
        <v>3</v>
      </c>
      <c r="L67" s="7">
        <v>461</v>
      </c>
      <c r="M67" t="str">
        <f t="array" ref="M67">INDEX($A$1:$D$678,MATCH(1,($A$1:$A$678=$L67)*($B$1:$B$678=M$1),0),4)</f>
        <v>A</v>
      </c>
      <c r="N67" t="str">
        <f t="array" ref="N67">INDEX($A$1:$D$678,MATCH(1,($A$1:$A$678=$L67)*($B$1:$B$678=N$1),0),4)</f>
        <v>BC</v>
      </c>
      <c r="O67" t="str">
        <f t="array" ref="O67">INDEX($A$1:$D$678,MATCH(1,($A$1:$A$678=$L67)*($B$1:$B$678=O$1),0),4)</f>
        <v>B</v>
      </c>
      <c r="P67" t="str">
        <f t="array" ref="P67">INDEX($A$1:$D$678,MATCH(1,($A$1:$A$678=$L67)*($B$1:$B$678=P$1),0),4)</f>
        <v>A</v>
      </c>
      <c r="Q67" t="str">
        <f t="array" ref="Q67">INDEX($A$1:$D$678,MATCH(1,($A$1:$A$678=$L67)*($B$1:$B$678=Q$1),0),4)</f>
        <v>AB</v>
      </c>
      <c r="R67" t="str">
        <f t="array" ref="R67">INDEX($A$1:$D$678,MATCH(1,($A$1:$A$678=$L67)*($B$1:$B$678=R$1),0),4)</f>
        <v>AB</v>
      </c>
      <c r="S67" t="str">
        <f t="array" ref="S67">INDEX($A$1:$D$678,MATCH(1,($A$1:$A$678=$L67)*($B$1:$B$678=S$1),0),4)</f>
        <v>B</v>
      </c>
      <c r="T67" t="e">
        <f t="array" ref="T67">INDEX($A$1:$D$678,MATCH(1,($A$1:$A$678=$L67)*($B$1:$B$678=T$1),0),4)</f>
        <v>#N/A</v>
      </c>
      <c r="U67" t="e">
        <f t="array" ref="U67">INDEX($A$1:$D$678,MATCH(1,($A$1:$A$678=$L67)*($B$1:$B$678=U$1),0),4)</f>
        <v>#N/A</v>
      </c>
      <c r="V67" t="e">
        <f t="array" ref="V67">INDEX($A$1:$D$678,MATCH(1,($A$1:$A$678=$L67)*($B$1:$B$678=V$1),0),4)</f>
        <v>#N/A</v>
      </c>
      <c r="W67" t="e">
        <f t="array" ref="W67">INDEX($A$1:$D$678,MATCH(1,($A$1:$A$678=$L67)*($B$1:$B$678=W$1),0),4)</f>
        <v>#N/A</v>
      </c>
      <c r="Y67">
        <v>461</v>
      </c>
      <c r="Z67" t="s">
        <v>551</v>
      </c>
      <c r="AA67" t="s">
        <v>558</v>
      </c>
      <c r="AB67" t="s">
        <v>552</v>
      </c>
      <c r="AC67" t="s">
        <v>551</v>
      </c>
      <c r="AD67" t="s">
        <v>553</v>
      </c>
      <c r="AE67" t="s">
        <v>553</v>
      </c>
      <c r="AF67" t="s">
        <v>552</v>
      </c>
    </row>
    <row r="68" spans="1:32" x14ac:dyDescent="0.25">
      <c r="A68" s="7">
        <v>92</v>
      </c>
      <c r="B68" s="4" t="s">
        <v>550</v>
      </c>
      <c r="C68" s="4">
        <v>1</v>
      </c>
      <c r="D68" s="4" t="s">
        <v>551</v>
      </c>
      <c r="E68" s="12" t="str">
        <f t="shared" si="2"/>
        <v>4</v>
      </c>
      <c r="F68" s="19">
        <f t="shared" si="3"/>
        <v>4</v>
      </c>
      <c r="G68" s="19"/>
      <c r="H68" s="19"/>
      <c r="I68" s="4" t="s">
        <v>550</v>
      </c>
      <c r="J68" s="4">
        <v>1</v>
      </c>
      <c r="K68">
        <v>4</v>
      </c>
      <c r="L68" s="7">
        <v>462</v>
      </c>
      <c r="M68" t="str">
        <f t="array" ref="M68">INDEX($A$1:$D$678,MATCH(1,($A$1:$A$678=$L68)*($B$1:$B$678=M$1),0),4)</f>
        <v>A</v>
      </c>
      <c r="N68" t="str">
        <f t="array" ref="N68">INDEX($A$1:$D$678,MATCH(1,($A$1:$A$678=$L68)*($B$1:$B$678=N$1),0),4)</f>
        <v>BC</v>
      </c>
      <c r="O68" t="str">
        <f t="array" ref="O68">INDEX($A$1:$D$678,MATCH(1,($A$1:$A$678=$L68)*($B$1:$B$678=O$1),0),4)</f>
        <v>BC</v>
      </c>
      <c r="P68" t="str">
        <f t="array" ref="P68">INDEX($A$1:$D$678,MATCH(1,($A$1:$A$678=$L68)*($B$1:$B$678=P$1),0),4)</f>
        <v>A</v>
      </c>
      <c r="Q68" t="str">
        <f t="array" ref="Q68">INDEX($A$1:$D$678,MATCH(1,($A$1:$A$678=$L68)*($B$1:$B$678=Q$1),0),4)</f>
        <v>B</v>
      </c>
      <c r="R68" t="str">
        <f t="array" ref="R68">INDEX($A$1:$D$678,MATCH(1,($A$1:$A$678=$L68)*($B$1:$B$678=R$1),0),4)</f>
        <v>B</v>
      </c>
      <c r="S68" t="str">
        <f t="array" ref="S68">INDEX($A$1:$D$678,MATCH(1,($A$1:$A$678=$L68)*($B$1:$B$678=S$1),0),4)</f>
        <v>B</v>
      </c>
      <c r="T68" t="e">
        <f t="array" ref="T68">INDEX($A$1:$D$678,MATCH(1,($A$1:$A$678=$L68)*($B$1:$B$678=T$1),0),4)</f>
        <v>#N/A</v>
      </c>
      <c r="U68" t="e">
        <f t="array" ref="U68">INDEX($A$1:$D$678,MATCH(1,($A$1:$A$678=$L68)*($B$1:$B$678=U$1),0),4)</f>
        <v>#N/A</v>
      </c>
      <c r="V68" t="e">
        <f t="array" ref="V68">INDEX($A$1:$D$678,MATCH(1,($A$1:$A$678=$L68)*($B$1:$B$678=V$1),0),4)</f>
        <v>#N/A</v>
      </c>
      <c r="W68" t="e">
        <f t="array" ref="W68">INDEX($A$1:$D$678,MATCH(1,($A$1:$A$678=$L68)*($B$1:$B$678=W$1),0),4)</f>
        <v>#N/A</v>
      </c>
      <c r="Y68">
        <v>462</v>
      </c>
      <c r="Z68" t="s">
        <v>551</v>
      </c>
      <c r="AA68" t="s">
        <v>558</v>
      </c>
      <c r="AB68" t="s">
        <v>558</v>
      </c>
      <c r="AC68" t="s">
        <v>551</v>
      </c>
      <c r="AD68" t="s">
        <v>552</v>
      </c>
      <c r="AE68" t="s">
        <v>552</v>
      </c>
      <c r="AF68" t="s">
        <v>552</v>
      </c>
    </row>
    <row r="69" spans="1:32" x14ac:dyDescent="0.25">
      <c r="A69" s="7">
        <v>92</v>
      </c>
      <c r="B69" s="6" t="s">
        <v>563</v>
      </c>
      <c r="C69" s="6">
        <v>2</v>
      </c>
      <c r="D69" s="6" t="s">
        <v>553</v>
      </c>
      <c r="E69" s="12" t="str">
        <f t="shared" si="2"/>
        <v>3.5</v>
      </c>
      <c r="F69" s="19">
        <f t="shared" si="3"/>
        <v>7</v>
      </c>
      <c r="G69" s="19"/>
      <c r="H69" s="19"/>
      <c r="I69" s="6" t="s">
        <v>563</v>
      </c>
      <c r="J69" s="6">
        <v>2</v>
      </c>
      <c r="K69">
        <v>7</v>
      </c>
      <c r="L69" s="7">
        <v>536</v>
      </c>
      <c r="M69" t="str">
        <f t="array" ref="M69">INDEX($A$1:$D$678,MATCH(1,($A$1:$A$678=$L69)*($B$1:$B$678=M$1),0),4)</f>
        <v>A</v>
      </c>
      <c r="N69" t="str">
        <f t="array" ref="N69">INDEX($A$1:$D$678,MATCH(1,($A$1:$A$678=$L69)*($B$1:$B$678=N$1),0),4)</f>
        <v>AB</v>
      </c>
      <c r="O69" t="str">
        <f t="array" ref="O69">INDEX($A$1:$D$678,MATCH(1,($A$1:$A$678=$L69)*($B$1:$B$678=O$1),0),4)</f>
        <v>A</v>
      </c>
      <c r="P69" t="str">
        <f t="array" ref="P69">INDEX($A$1:$D$678,MATCH(1,($A$1:$A$678=$L69)*($B$1:$B$678=P$1),0),4)</f>
        <v>A</v>
      </c>
      <c r="Q69" t="str">
        <f t="array" ref="Q69">INDEX($A$1:$D$678,MATCH(1,($A$1:$A$678=$L69)*($B$1:$B$678=Q$1),0),4)</f>
        <v>AB</v>
      </c>
      <c r="R69" t="str">
        <f t="array" ref="R69">INDEX($A$1:$D$678,MATCH(1,($A$1:$A$678=$L69)*($B$1:$B$678=R$1),0),4)</f>
        <v>A</v>
      </c>
      <c r="S69" t="str">
        <f t="array" ref="S69">INDEX($A$1:$D$678,MATCH(1,($A$1:$A$678=$L69)*($B$1:$B$678=S$1),0),4)</f>
        <v>A</v>
      </c>
      <c r="T69" t="e">
        <f t="array" ref="T69">INDEX($A$1:$D$678,MATCH(1,($A$1:$A$678=$L69)*($B$1:$B$678=T$1),0),4)</f>
        <v>#N/A</v>
      </c>
      <c r="U69" t="e">
        <f t="array" ref="U69">INDEX($A$1:$D$678,MATCH(1,($A$1:$A$678=$L69)*($B$1:$B$678=U$1),0),4)</f>
        <v>#N/A</v>
      </c>
      <c r="V69" t="e">
        <f t="array" ref="V69">INDEX($A$1:$D$678,MATCH(1,($A$1:$A$678=$L69)*($B$1:$B$678=V$1),0),4)</f>
        <v>#N/A</v>
      </c>
      <c r="W69" t="e">
        <f t="array" ref="W69">INDEX($A$1:$D$678,MATCH(1,($A$1:$A$678=$L69)*($B$1:$B$678=W$1),0),4)</f>
        <v>#N/A</v>
      </c>
      <c r="Y69">
        <v>536</v>
      </c>
      <c r="Z69" t="s">
        <v>551</v>
      </c>
      <c r="AA69" t="s">
        <v>553</v>
      </c>
      <c r="AB69" t="s">
        <v>551</v>
      </c>
      <c r="AC69" t="s">
        <v>551</v>
      </c>
      <c r="AD69" t="s">
        <v>553</v>
      </c>
      <c r="AE69" t="s">
        <v>551</v>
      </c>
      <c r="AF69" t="s">
        <v>551</v>
      </c>
    </row>
    <row r="70" spans="1:32" x14ac:dyDescent="0.25">
      <c r="A70" s="7">
        <v>92</v>
      </c>
      <c r="B70" s="4" t="s">
        <v>565</v>
      </c>
      <c r="C70" s="4">
        <v>3</v>
      </c>
      <c r="D70" s="4" t="s">
        <v>558</v>
      </c>
      <c r="E70" s="12" t="str">
        <f t="shared" si="2"/>
        <v>2.5</v>
      </c>
      <c r="F70" s="19">
        <f t="shared" si="3"/>
        <v>7.5</v>
      </c>
      <c r="G70" s="19"/>
      <c r="H70" s="19"/>
      <c r="I70" s="4" t="s">
        <v>565</v>
      </c>
      <c r="J70" s="4">
        <v>3</v>
      </c>
      <c r="K70">
        <v>7.5</v>
      </c>
      <c r="L70" s="7">
        <v>554</v>
      </c>
      <c r="M70" t="str">
        <f t="array" ref="M70">INDEX($A$1:$D$678,MATCH(1,($A$1:$A$678=$L70)*($B$1:$B$678=M$1),0),4)</f>
        <v>A</v>
      </c>
      <c r="N70" t="str">
        <f t="array" ref="N70">INDEX($A$1:$D$678,MATCH(1,($A$1:$A$678=$L70)*($B$1:$B$678=N$1),0),4)</f>
        <v>C</v>
      </c>
      <c r="O70" t="str">
        <f t="array" ref="O70">INDEX($A$1:$D$678,MATCH(1,($A$1:$A$678=$L70)*($B$1:$B$678=O$1),0),4)</f>
        <v>BC</v>
      </c>
      <c r="P70" t="str">
        <f t="array" ref="P70">INDEX($A$1:$D$678,MATCH(1,($A$1:$A$678=$L70)*($B$1:$B$678=P$1),0),4)</f>
        <v>A</v>
      </c>
      <c r="Q70" t="str">
        <f t="array" ref="Q70">INDEX($A$1:$D$678,MATCH(1,($A$1:$A$678=$L70)*($B$1:$B$678=Q$1),0),4)</f>
        <v>B</v>
      </c>
      <c r="R70" t="str">
        <f t="array" ref="R70">INDEX($A$1:$D$678,MATCH(1,($A$1:$A$678=$L70)*($B$1:$B$678=R$1),0),4)</f>
        <v>AB</v>
      </c>
      <c r="S70" t="str">
        <f t="array" ref="S70">INDEX($A$1:$D$678,MATCH(1,($A$1:$A$678=$L70)*($B$1:$B$678=S$1),0),4)</f>
        <v>A</v>
      </c>
      <c r="T70" t="e">
        <f t="array" ref="T70">INDEX($A$1:$D$678,MATCH(1,($A$1:$A$678=$L70)*($B$1:$B$678=T$1),0),4)</f>
        <v>#N/A</v>
      </c>
      <c r="U70" t="e">
        <f t="array" ref="U70">INDEX($A$1:$D$678,MATCH(1,($A$1:$A$678=$L70)*($B$1:$B$678=U$1),0),4)</f>
        <v>#N/A</v>
      </c>
      <c r="V70" t="e">
        <f t="array" ref="V70">INDEX($A$1:$D$678,MATCH(1,($A$1:$A$678=$L70)*($B$1:$B$678=V$1),0),4)</f>
        <v>#N/A</v>
      </c>
      <c r="W70" t="e">
        <f t="array" ref="W70">INDEX($A$1:$D$678,MATCH(1,($A$1:$A$678=$L70)*($B$1:$B$678=W$1),0),4)</f>
        <v>#N/A</v>
      </c>
      <c r="Y70">
        <v>554</v>
      </c>
      <c r="Z70" t="s">
        <v>551</v>
      </c>
      <c r="AA70" t="s">
        <v>555</v>
      </c>
      <c r="AB70" t="s">
        <v>558</v>
      </c>
      <c r="AC70" t="s">
        <v>551</v>
      </c>
      <c r="AD70" t="s">
        <v>552</v>
      </c>
      <c r="AE70" t="s">
        <v>553</v>
      </c>
      <c r="AF70" t="s">
        <v>551</v>
      </c>
    </row>
    <row r="71" spans="1:32" x14ac:dyDescent="0.25">
      <c r="A71" s="7">
        <v>92</v>
      </c>
      <c r="B71" s="6" t="s">
        <v>564</v>
      </c>
      <c r="C71" s="6">
        <v>1</v>
      </c>
      <c r="D71" s="6" t="s">
        <v>551</v>
      </c>
      <c r="E71" s="12" t="str">
        <f t="shared" si="2"/>
        <v>4</v>
      </c>
      <c r="F71" s="19">
        <f t="shared" si="3"/>
        <v>4</v>
      </c>
      <c r="G71" s="19"/>
      <c r="H71" s="19"/>
      <c r="I71" s="6" t="s">
        <v>564</v>
      </c>
      <c r="J71" s="6">
        <v>1</v>
      </c>
      <c r="K71">
        <v>4</v>
      </c>
      <c r="L71" s="7">
        <v>580</v>
      </c>
      <c r="M71" t="str">
        <f t="array" ref="M71">INDEX($A$1:$D$678,MATCH(1,($A$1:$A$678=$L71)*($B$1:$B$678=M$1),0),4)</f>
        <v>A</v>
      </c>
      <c r="N71" t="str">
        <f t="array" ref="N71">INDEX($A$1:$D$678,MATCH(1,($A$1:$A$678=$L71)*($B$1:$B$678=N$1),0),4)</f>
        <v>BC</v>
      </c>
      <c r="O71" t="str">
        <f t="array" ref="O71">INDEX($A$1:$D$678,MATCH(1,($A$1:$A$678=$L71)*($B$1:$B$678=O$1),0),4)</f>
        <v>A</v>
      </c>
      <c r="P71" t="str">
        <f t="array" ref="P71">INDEX($A$1:$D$678,MATCH(1,($A$1:$A$678=$L71)*($B$1:$B$678=P$1),0),4)</f>
        <v>A</v>
      </c>
      <c r="Q71" t="str">
        <f t="array" ref="Q71">INDEX($A$1:$D$678,MATCH(1,($A$1:$A$678=$L71)*($B$1:$B$678=Q$1),0),4)</f>
        <v>A</v>
      </c>
      <c r="R71" t="str">
        <f t="array" ref="R71">INDEX($A$1:$D$678,MATCH(1,($A$1:$A$678=$L71)*($B$1:$B$678=R$1),0),4)</f>
        <v>A</v>
      </c>
      <c r="S71" t="str">
        <f t="array" ref="S71">INDEX($A$1:$D$678,MATCH(1,($A$1:$A$678=$L71)*($B$1:$B$678=S$1),0),4)</f>
        <v>A</v>
      </c>
      <c r="T71" t="e">
        <f t="array" ref="T71">INDEX($A$1:$D$678,MATCH(1,($A$1:$A$678=$L71)*($B$1:$B$678=T$1),0),4)</f>
        <v>#N/A</v>
      </c>
      <c r="U71" t="e">
        <f t="array" ref="U71">INDEX($A$1:$D$678,MATCH(1,($A$1:$A$678=$L71)*($B$1:$B$678=U$1),0),4)</f>
        <v>#N/A</v>
      </c>
      <c r="V71" t="e">
        <f t="array" ref="V71">INDEX($A$1:$D$678,MATCH(1,($A$1:$A$678=$L71)*($B$1:$B$678=V$1),0),4)</f>
        <v>#N/A</v>
      </c>
      <c r="W71" t="e">
        <f t="array" ref="W71">INDEX($A$1:$D$678,MATCH(1,($A$1:$A$678=$L71)*($B$1:$B$678=W$1),0),4)</f>
        <v>#N/A</v>
      </c>
      <c r="Y71">
        <v>580</v>
      </c>
      <c r="Z71" t="s">
        <v>551</v>
      </c>
      <c r="AA71" t="s">
        <v>558</v>
      </c>
      <c r="AB71" t="s">
        <v>551</v>
      </c>
      <c r="AC71" t="s">
        <v>551</v>
      </c>
      <c r="AD71" t="s">
        <v>551</v>
      </c>
      <c r="AE71" t="s">
        <v>551</v>
      </c>
      <c r="AF71" t="s">
        <v>551</v>
      </c>
    </row>
    <row r="72" spans="1:32" x14ac:dyDescent="0.25">
      <c r="A72" s="7">
        <v>92</v>
      </c>
      <c r="B72" s="6" t="s">
        <v>561</v>
      </c>
      <c r="C72" s="6">
        <v>3</v>
      </c>
      <c r="D72" s="6" t="s">
        <v>553</v>
      </c>
      <c r="E72" s="12" t="str">
        <f t="shared" si="2"/>
        <v>3.5</v>
      </c>
      <c r="F72" s="19">
        <f t="shared" si="3"/>
        <v>10.5</v>
      </c>
      <c r="G72" s="19"/>
      <c r="H72" s="19"/>
      <c r="I72" s="6" t="s">
        <v>561</v>
      </c>
      <c r="J72" s="6">
        <v>3</v>
      </c>
      <c r="K72">
        <v>10.5</v>
      </c>
      <c r="L72" s="7">
        <v>610</v>
      </c>
      <c r="M72" t="str">
        <f t="array" ref="M72">INDEX($A$1:$D$678,MATCH(1,($A$1:$A$678=$L72)*($B$1:$B$678=M$1),0),4)</f>
        <v>A</v>
      </c>
      <c r="N72" t="str">
        <f t="array" ref="N72">INDEX($A$1:$D$678,MATCH(1,($A$1:$A$678=$L72)*($B$1:$B$678=N$1),0),4)</f>
        <v>BC</v>
      </c>
      <c r="O72" t="str">
        <f t="array" ref="O72">INDEX($A$1:$D$678,MATCH(1,($A$1:$A$678=$L72)*($B$1:$B$678=O$1),0),4)</f>
        <v>A</v>
      </c>
      <c r="P72" t="str">
        <f t="array" ref="P72">INDEX($A$1:$D$678,MATCH(1,($A$1:$A$678=$L72)*($B$1:$B$678=P$1),0),4)</f>
        <v>A</v>
      </c>
      <c r="Q72" t="str">
        <f t="array" ref="Q72">INDEX($A$1:$D$678,MATCH(1,($A$1:$A$678=$L72)*($B$1:$B$678=Q$1),0),4)</f>
        <v>BC</v>
      </c>
      <c r="R72" t="str">
        <f t="array" ref="R72">INDEX($A$1:$D$678,MATCH(1,($A$1:$A$678=$L72)*($B$1:$B$678=R$1),0),4)</f>
        <v>A</v>
      </c>
      <c r="S72" t="str">
        <f t="array" ref="S72">INDEX($A$1:$D$678,MATCH(1,($A$1:$A$678=$L72)*($B$1:$B$678=S$1),0),4)</f>
        <v>B</v>
      </c>
      <c r="T72" t="e">
        <f t="array" ref="T72">INDEX($A$1:$D$678,MATCH(1,($A$1:$A$678=$L72)*($B$1:$B$678=T$1),0),4)</f>
        <v>#N/A</v>
      </c>
      <c r="U72" t="e">
        <f t="array" ref="U72">INDEX($A$1:$D$678,MATCH(1,($A$1:$A$678=$L72)*($B$1:$B$678=U$1),0),4)</f>
        <v>#N/A</v>
      </c>
      <c r="V72" t="e">
        <f t="array" ref="V72">INDEX($A$1:$D$678,MATCH(1,($A$1:$A$678=$L72)*($B$1:$B$678=V$1),0),4)</f>
        <v>#N/A</v>
      </c>
      <c r="W72" t="e">
        <f t="array" ref="W72">INDEX($A$1:$D$678,MATCH(1,($A$1:$A$678=$L72)*($B$1:$B$678=W$1),0),4)</f>
        <v>#N/A</v>
      </c>
      <c r="Y72">
        <v>610</v>
      </c>
      <c r="Z72" t="s">
        <v>551</v>
      </c>
      <c r="AA72" t="s">
        <v>558</v>
      </c>
      <c r="AB72" t="s">
        <v>551</v>
      </c>
      <c r="AC72" t="s">
        <v>551</v>
      </c>
      <c r="AD72" t="s">
        <v>558</v>
      </c>
      <c r="AE72" t="s">
        <v>551</v>
      </c>
      <c r="AF72" t="s">
        <v>552</v>
      </c>
    </row>
    <row r="73" spans="1:32" x14ac:dyDescent="0.25">
      <c r="A73" s="7">
        <v>92</v>
      </c>
      <c r="B73" s="6" t="s">
        <v>554</v>
      </c>
      <c r="C73" s="6">
        <v>2</v>
      </c>
      <c r="D73" s="6" t="s">
        <v>552</v>
      </c>
      <c r="E73" s="12" t="str">
        <f t="shared" si="2"/>
        <v>3</v>
      </c>
      <c r="F73" s="19">
        <f t="shared" si="3"/>
        <v>6</v>
      </c>
      <c r="G73" s="19"/>
      <c r="H73" s="19"/>
      <c r="I73" s="6" t="s">
        <v>554</v>
      </c>
      <c r="J73" s="6">
        <v>2</v>
      </c>
      <c r="K73">
        <v>6</v>
      </c>
      <c r="L73" s="7">
        <v>612</v>
      </c>
      <c r="M73" t="str">
        <f t="array" ref="M73">INDEX($A$1:$D$678,MATCH(1,($A$1:$A$678=$L73)*($B$1:$B$678=M$1),0),4)</f>
        <v>A</v>
      </c>
      <c r="N73" t="str">
        <f t="array" ref="N73">INDEX($A$1:$D$678,MATCH(1,($A$1:$A$678=$L73)*($B$1:$B$678=N$1),0),4)</f>
        <v>BC</v>
      </c>
      <c r="O73" t="str">
        <f t="array" ref="O73">INDEX($A$1:$D$678,MATCH(1,($A$1:$A$678=$L73)*($B$1:$B$678=O$1),0),4)</f>
        <v>AB</v>
      </c>
      <c r="P73" t="str">
        <f t="array" ref="P73">INDEX($A$1:$D$678,MATCH(1,($A$1:$A$678=$L73)*($B$1:$B$678=P$1),0),4)</f>
        <v>A</v>
      </c>
      <c r="Q73" t="str">
        <f t="array" ref="Q73">INDEX($A$1:$D$678,MATCH(1,($A$1:$A$678=$L73)*($B$1:$B$678=Q$1),0),4)</f>
        <v>B</v>
      </c>
      <c r="R73" t="str">
        <f t="array" ref="R73">INDEX($A$1:$D$678,MATCH(1,($A$1:$A$678=$L73)*($B$1:$B$678=R$1),0),4)</f>
        <v>B</v>
      </c>
      <c r="S73" t="str">
        <f t="array" ref="S73">INDEX($A$1:$D$678,MATCH(1,($A$1:$A$678=$L73)*($B$1:$B$678=S$1),0),4)</f>
        <v>BC</v>
      </c>
      <c r="T73" t="e">
        <f t="array" ref="T73">INDEX($A$1:$D$678,MATCH(1,($A$1:$A$678=$L73)*($B$1:$B$678=T$1),0),4)</f>
        <v>#N/A</v>
      </c>
      <c r="U73" t="e">
        <f t="array" ref="U73">INDEX($A$1:$D$678,MATCH(1,($A$1:$A$678=$L73)*($B$1:$B$678=U$1),0),4)</f>
        <v>#N/A</v>
      </c>
      <c r="V73" t="e">
        <f t="array" ref="V73">INDEX($A$1:$D$678,MATCH(1,($A$1:$A$678=$L73)*($B$1:$B$678=V$1),0),4)</f>
        <v>#N/A</v>
      </c>
      <c r="W73" t="e">
        <f t="array" ref="W73">INDEX($A$1:$D$678,MATCH(1,($A$1:$A$678=$L73)*($B$1:$B$678=W$1),0),4)</f>
        <v>#N/A</v>
      </c>
      <c r="Y73">
        <v>612</v>
      </c>
      <c r="Z73" t="s">
        <v>551</v>
      </c>
      <c r="AA73" t="s">
        <v>558</v>
      </c>
      <c r="AB73" t="s">
        <v>553</v>
      </c>
      <c r="AC73" t="s">
        <v>551</v>
      </c>
      <c r="AD73" t="s">
        <v>552</v>
      </c>
      <c r="AE73" t="s">
        <v>552</v>
      </c>
      <c r="AF73" t="s">
        <v>558</v>
      </c>
    </row>
    <row r="74" spans="1:32" x14ac:dyDescent="0.25">
      <c r="A74" s="7">
        <v>129</v>
      </c>
      <c r="B74" s="6" t="s">
        <v>566</v>
      </c>
      <c r="C74" s="6">
        <v>3</v>
      </c>
      <c r="D74" s="6" t="s">
        <v>558</v>
      </c>
      <c r="E74" s="12" t="str">
        <f t="shared" si="2"/>
        <v>2.5</v>
      </c>
      <c r="F74" s="19">
        <f t="shared" si="3"/>
        <v>7.5</v>
      </c>
      <c r="G74" s="19"/>
      <c r="H74" s="19"/>
      <c r="I74" s="6" t="s">
        <v>566</v>
      </c>
      <c r="J74" s="6">
        <v>3</v>
      </c>
      <c r="K74">
        <v>7.5</v>
      </c>
      <c r="L74" s="7">
        <v>638</v>
      </c>
      <c r="M74" t="str">
        <f t="array" ref="M74">INDEX($A$1:$D$678,MATCH(1,($A$1:$A$678=$L74)*($B$1:$B$678=M$1),0),4)</f>
        <v>A</v>
      </c>
      <c r="N74" t="str">
        <f t="array" ref="N74">INDEX($A$1:$D$678,MATCH(1,($A$1:$A$678=$L74)*($B$1:$B$678=N$1),0),4)</f>
        <v>A</v>
      </c>
      <c r="O74" t="str">
        <f t="array" ref="O74">INDEX($A$1:$D$678,MATCH(1,($A$1:$A$678=$L74)*($B$1:$B$678=O$1),0),4)</f>
        <v>A</v>
      </c>
      <c r="P74" t="str">
        <f t="array" ref="P74">INDEX($A$1:$D$678,MATCH(1,($A$1:$A$678=$L74)*($B$1:$B$678=P$1),0),4)</f>
        <v>A</v>
      </c>
      <c r="Q74" t="str">
        <f t="array" ref="Q74">INDEX($A$1:$D$678,MATCH(1,($A$1:$A$678=$L74)*($B$1:$B$678=Q$1),0),4)</f>
        <v>A</v>
      </c>
      <c r="R74" t="str">
        <f t="array" ref="R74">INDEX($A$1:$D$678,MATCH(1,($A$1:$A$678=$L74)*($B$1:$B$678=R$1),0),4)</f>
        <v>A</v>
      </c>
      <c r="S74" t="str">
        <f t="array" ref="S74">INDEX($A$1:$D$678,MATCH(1,($A$1:$A$678=$L74)*($B$1:$B$678=S$1),0),4)</f>
        <v>AB</v>
      </c>
      <c r="T74" t="e">
        <f t="array" ref="T74">INDEX($A$1:$D$678,MATCH(1,($A$1:$A$678=$L74)*($B$1:$B$678=T$1),0),4)</f>
        <v>#N/A</v>
      </c>
      <c r="U74" t="e">
        <f t="array" ref="U74">INDEX($A$1:$D$678,MATCH(1,($A$1:$A$678=$L74)*($B$1:$B$678=U$1),0),4)</f>
        <v>#N/A</v>
      </c>
      <c r="V74" t="e">
        <f t="array" ref="V74">INDEX($A$1:$D$678,MATCH(1,($A$1:$A$678=$L74)*($B$1:$B$678=V$1),0),4)</f>
        <v>#N/A</v>
      </c>
      <c r="W74" t="e">
        <f t="array" ref="W74">INDEX($A$1:$D$678,MATCH(1,($A$1:$A$678=$L74)*($B$1:$B$678=W$1),0),4)</f>
        <v>#N/A</v>
      </c>
      <c r="Y74">
        <v>638</v>
      </c>
      <c r="Z74" t="s">
        <v>551</v>
      </c>
      <c r="AA74" t="s">
        <v>551</v>
      </c>
      <c r="AB74" t="s">
        <v>551</v>
      </c>
      <c r="AC74" t="s">
        <v>551</v>
      </c>
      <c r="AD74" t="s">
        <v>551</v>
      </c>
      <c r="AE74" t="s">
        <v>551</v>
      </c>
      <c r="AF74" t="s">
        <v>553</v>
      </c>
    </row>
    <row r="75" spans="1:32" x14ac:dyDescent="0.25">
      <c r="A75" s="7">
        <v>129</v>
      </c>
      <c r="B75" s="4" t="s">
        <v>565</v>
      </c>
      <c r="C75" s="4">
        <v>3</v>
      </c>
      <c r="D75" s="4" t="s">
        <v>551</v>
      </c>
      <c r="E75" s="12" t="str">
        <f t="shared" si="2"/>
        <v>4</v>
      </c>
      <c r="F75" s="19">
        <f t="shared" si="3"/>
        <v>12</v>
      </c>
      <c r="G75" s="19"/>
      <c r="H75" s="19"/>
      <c r="I75" s="4" t="s">
        <v>565</v>
      </c>
      <c r="J75" s="4">
        <v>3</v>
      </c>
      <c r="K75">
        <v>12</v>
      </c>
      <c r="L75" s="7">
        <v>643</v>
      </c>
      <c r="M75" t="str">
        <f t="array" ref="M75">INDEX($A$1:$D$678,MATCH(1,($A$1:$A$678=$L75)*($B$1:$B$678=M$1),0),4)</f>
        <v>A</v>
      </c>
      <c r="N75" t="str">
        <f t="array" ref="N75">INDEX($A$1:$D$678,MATCH(1,($A$1:$A$678=$L75)*($B$1:$B$678=N$1),0),4)</f>
        <v>A</v>
      </c>
      <c r="O75" t="str">
        <f t="array" ref="O75">INDEX($A$1:$D$678,MATCH(1,($A$1:$A$678=$L75)*($B$1:$B$678=O$1),0),4)</f>
        <v>A</v>
      </c>
      <c r="P75" t="str">
        <f t="array" ref="P75">INDEX($A$1:$D$678,MATCH(1,($A$1:$A$678=$L75)*($B$1:$B$678=P$1),0),4)</f>
        <v>B</v>
      </c>
      <c r="Q75" t="str">
        <f t="array" ref="Q75">INDEX($A$1:$D$678,MATCH(1,($A$1:$A$678=$L75)*($B$1:$B$678=Q$1),0),4)</f>
        <v>AB</v>
      </c>
      <c r="R75" t="str">
        <f t="array" ref="R75">INDEX($A$1:$D$678,MATCH(1,($A$1:$A$678=$L75)*($B$1:$B$678=R$1),0),4)</f>
        <v>A</v>
      </c>
      <c r="S75" t="str">
        <f t="array" ref="S75">INDEX($A$1:$D$678,MATCH(1,($A$1:$A$678=$L75)*($B$1:$B$678=S$1),0),4)</f>
        <v>AB</v>
      </c>
      <c r="T75" t="e">
        <f t="array" ref="T75">INDEX($A$1:$D$678,MATCH(1,($A$1:$A$678=$L75)*($B$1:$B$678=T$1),0),4)</f>
        <v>#N/A</v>
      </c>
      <c r="U75" t="e">
        <f t="array" ref="U75">INDEX($A$1:$D$678,MATCH(1,($A$1:$A$678=$L75)*($B$1:$B$678=U$1),0),4)</f>
        <v>#N/A</v>
      </c>
      <c r="V75" t="e">
        <f t="array" ref="V75">INDEX($A$1:$D$678,MATCH(1,($A$1:$A$678=$L75)*($B$1:$B$678=V$1),0),4)</f>
        <v>#N/A</v>
      </c>
      <c r="W75" t="e">
        <f t="array" ref="W75">INDEX($A$1:$D$678,MATCH(1,($A$1:$A$678=$L75)*($B$1:$B$678=W$1),0),4)</f>
        <v>#N/A</v>
      </c>
      <c r="Y75">
        <v>643</v>
      </c>
      <c r="Z75" t="s">
        <v>551</v>
      </c>
      <c r="AA75" t="s">
        <v>551</v>
      </c>
      <c r="AB75" t="s">
        <v>551</v>
      </c>
      <c r="AC75" t="s">
        <v>552</v>
      </c>
      <c r="AD75" t="s">
        <v>553</v>
      </c>
      <c r="AE75" t="s">
        <v>551</v>
      </c>
      <c r="AF75" t="s">
        <v>553</v>
      </c>
    </row>
    <row r="76" spans="1:32" x14ac:dyDescent="0.25">
      <c r="A76" s="7">
        <v>129</v>
      </c>
      <c r="B76" s="6" t="s">
        <v>561</v>
      </c>
      <c r="C76" s="6">
        <v>3</v>
      </c>
      <c r="D76" s="6" t="s">
        <v>551</v>
      </c>
      <c r="E76" s="12" t="str">
        <f t="shared" si="2"/>
        <v>4</v>
      </c>
      <c r="F76" s="19">
        <f t="shared" si="3"/>
        <v>12</v>
      </c>
      <c r="G76" s="19"/>
      <c r="H76" s="19"/>
      <c r="I76" s="6" t="s">
        <v>561</v>
      </c>
      <c r="J76" s="6">
        <v>3</v>
      </c>
      <c r="K76">
        <v>12</v>
      </c>
      <c r="L76" s="7">
        <v>644</v>
      </c>
      <c r="M76" t="str">
        <f t="array" ref="M76">INDEX($A$1:$D$678,MATCH(1,($A$1:$A$678=$L76)*($B$1:$B$678=M$1),0),4)</f>
        <v>A</v>
      </c>
      <c r="N76" t="str">
        <f t="array" ref="N76">INDEX($A$1:$D$678,MATCH(1,($A$1:$A$678=$L76)*($B$1:$B$678=N$1),0),4)</f>
        <v>A</v>
      </c>
      <c r="O76" t="str">
        <f t="array" ref="O76">INDEX($A$1:$D$678,MATCH(1,($A$1:$A$678=$L76)*($B$1:$B$678=O$1),0),4)</f>
        <v>A</v>
      </c>
      <c r="P76" t="str">
        <f t="array" ref="P76">INDEX($A$1:$D$678,MATCH(1,($A$1:$A$678=$L76)*($B$1:$B$678=P$1),0),4)</f>
        <v>A</v>
      </c>
      <c r="Q76" t="str">
        <f t="array" ref="Q76">INDEX($A$1:$D$678,MATCH(1,($A$1:$A$678=$L76)*($B$1:$B$678=Q$1),0),4)</f>
        <v>AB</v>
      </c>
      <c r="R76" t="str">
        <f t="array" ref="R76">INDEX($A$1:$D$678,MATCH(1,($A$1:$A$678=$L76)*($B$1:$B$678=R$1),0),4)</f>
        <v>AB</v>
      </c>
      <c r="S76" t="str">
        <f t="array" ref="S76">INDEX($A$1:$D$678,MATCH(1,($A$1:$A$678=$L76)*($B$1:$B$678=S$1),0),4)</f>
        <v>AB</v>
      </c>
      <c r="T76" t="e">
        <f t="array" ref="T76">INDEX($A$1:$D$678,MATCH(1,($A$1:$A$678=$L76)*($B$1:$B$678=T$1),0),4)</f>
        <v>#N/A</v>
      </c>
      <c r="U76" t="e">
        <f t="array" ref="U76">INDEX($A$1:$D$678,MATCH(1,($A$1:$A$678=$L76)*($B$1:$B$678=U$1),0),4)</f>
        <v>#N/A</v>
      </c>
      <c r="V76" t="e">
        <f t="array" ref="V76">INDEX($A$1:$D$678,MATCH(1,($A$1:$A$678=$L76)*($B$1:$B$678=V$1),0),4)</f>
        <v>#N/A</v>
      </c>
      <c r="W76" t="e">
        <f t="array" ref="W76">INDEX($A$1:$D$678,MATCH(1,($A$1:$A$678=$L76)*($B$1:$B$678=W$1),0),4)</f>
        <v>#N/A</v>
      </c>
      <c r="Y76">
        <v>644</v>
      </c>
      <c r="Z76" t="s">
        <v>551</v>
      </c>
      <c r="AA76" t="s">
        <v>551</v>
      </c>
      <c r="AB76" t="s">
        <v>551</v>
      </c>
      <c r="AC76" t="s">
        <v>551</v>
      </c>
      <c r="AD76" t="s">
        <v>553</v>
      </c>
      <c r="AE76" t="s">
        <v>553</v>
      </c>
      <c r="AF76" t="s">
        <v>553</v>
      </c>
    </row>
    <row r="77" spans="1:32" x14ac:dyDescent="0.25">
      <c r="A77" s="7">
        <v>129</v>
      </c>
      <c r="B77" s="6" t="s">
        <v>564</v>
      </c>
      <c r="C77" s="6">
        <v>1</v>
      </c>
      <c r="D77" s="6" t="s">
        <v>551</v>
      </c>
      <c r="E77" s="12" t="str">
        <f t="shared" si="2"/>
        <v>4</v>
      </c>
      <c r="F77" s="19">
        <f t="shared" si="3"/>
        <v>4</v>
      </c>
      <c r="G77" s="19"/>
      <c r="H77" s="19"/>
      <c r="I77" s="6" t="s">
        <v>564</v>
      </c>
      <c r="J77" s="6">
        <v>1</v>
      </c>
      <c r="K77">
        <v>4</v>
      </c>
      <c r="L77" s="7">
        <v>658</v>
      </c>
      <c r="M77" t="str">
        <f t="array" ref="M77">INDEX($A$1:$D$678,MATCH(1,($A$1:$A$678=$L77)*($B$1:$B$678=M$1),0),4)</f>
        <v>A</v>
      </c>
      <c r="N77" t="str">
        <f t="array" ref="N77">INDEX($A$1:$D$678,MATCH(1,($A$1:$A$678=$L77)*($B$1:$B$678=N$1),0),4)</f>
        <v>B</v>
      </c>
      <c r="O77" t="str">
        <f t="array" ref="O77">INDEX($A$1:$D$678,MATCH(1,($A$1:$A$678=$L77)*($B$1:$B$678=O$1),0),4)</f>
        <v>AB</v>
      </c>
      <c r="P77" t="str">
        <f t="array" ref="P77">INDEX($A$1:$D$678,MATCH(1,($A$1:$A$678=$L77)*($B$1:$B$678=P$1),0),4)</f>
        <v>A</v>
      </c>
      <c r="Q77" t="str">
        <f t="array" ref="Q77">INDEX($A$1:$D$678,MATCH(1,($A$1:$A$678=$L77)*($B$1:$B$678=Q$1),0),4)</f>
        <v>B</v>
      </c>
      <c r="R77" t="str">
        <f t="array" ref="R77">INDEX($A$1:$D$678,MATCH(1,($A$1:$A$678=$L77)*($B$1:$B$678=R$1),0),4)</f>
        <v>B</v>
      </c>
      <c r="S77" t="str">
        <f t="array" ref="S77">INDEX($A$1:$D$678,MATCH(1,($A$1:$A$678=$L77)*($B$1:$B$678=S$1),0),4)</f>
        <v>AB</v>
      </c>
      <c r="T77" t="e">
        <f t="array" ref="T77">INDEX($A$1:$D$678,MATCH(1,($A$1:$A$678=$L77)*($B$1:$B$678=T$1),0),4)</f>
        <v>#N/A</v>
      </c>
      <c r="U77" t="e">
        <f t="array" ref="U77">INDEX($A$1:$D$678,MATCH(1,($A$1:$A$678=$L77)*($B$1:$B$678=U$1),0),4)</f>
        <v>#N/A</v>
      </c>
      <c r="V77" t="e">
        <f t="array" ref="V77">INDEX($A$1:$D$678,MATCH(1,($A$1:$A$678=$L77)*($B$1:$B$678=V$1),0),4)</f>
        <v>#N/A</v>
      </c>
      <c r="W77" t="e">
        <f t="array" ref="W77">INDEX($A$1:$D$678,MATCH(1,($A$1:$A$678=$L77)*($B$1:$B$678=W$1),0),4)</f>
        <v>#N/A</v>
      </c>
      <c r="Y77">
        <v>658</v>
      </c>
      <c r="Z77" t="s">
        <v>551</v>
      </c>
      <c r="AA77" t="s">
        <v>552</v>
      </c>
      <c r="AB77" t="s">
        <v>553</v>
      </c>
      <c r="AC77" t="s">
        <v>551</v>
      </c>
      <c r="AD77" t="s">
        <v>552</v>
      </c>
      <c r="AE77" t="s">
        <v>552</v>
      </c>
      <c r="AF77" t="s">
        <v>553</v>
      </c>
    </row>
    <row r="78" spans="1:32" x14ac:dyDescent="0.25">
      <c r="A78" s="7">
        <v>129</v>
      </c>
      <c r="B78" s="6" t="s">
        <v>563</v>
      </c>
      <c r="C78" s="6">
        <v>2</v>
      </c>
      <c r="D78" s="6" t="s">
        <v>553</v>
      </c>
      <c r="E78" s="12" t="str">
        <f t="shared" si="2"/>
        <v>3.5</v>
      </c>
      <c r="F78" s="19">
        <f t="shared" si="3"/>
        <v>7</v>
      </c>
      <c r="G78" s="19"/>
      <c r="H78" s="19"/>
      <c r="I78" s="6" t="s">
        <v>563</v>
      </c>
      <c r="J78" s="6">
        <v>2</v>
      </c>
      <c r="K78">
        <v>7</v>
      </c>
      <c r="L78" s="7">
        <v>679</v>
      </c>
      <c r="M78" t="str">
        <f t="array" ref="M78">INDEX($A$1:$D$678,MATCH(1,($A$1:$A$678=$L78)*($B$1:$B$678=M$1),0),4)</f>
        <v>A</v>
      </c>
      <c r="N78" t="str">
        <f t="array" ref="N78">INDEX($A$1:$D$678,MATCH(1,($A$1:$A$678=$L78)*($B$1:$B$678=N$1),0),4)</f>
        <v>A</v>
      </c>
      <c r="O78" t="str">
        <f t="array" ref="O78">INDEX($A$1:$D$678,MATCH(1,($A$1:$A$678=$L78)*($B$1:$B$678=O$1),0),4)</f>
        <v>AB</v>
      </c>
      <c r="P78" t="str">
        <f t="array" ref="P78">INDEX($A$1:$D$678,MATCH(1,($A$1:$A$678=$L78)*($B$1:$B$678=P$1),0),4)</f>
        <v>B</v>
      </c>
      <c r="Q78" t="str">
        <f t="array" ref="Q78">INDEX($A$1:$D$678,MATCH(1,($A$1:$A$678=$L78)*($B$1:$B$678=Q$1),0),4)</f>
        <v>AB</v>
      </c>
      <c r="R78" t="str">
        <f t="array" ref="R78">INDEX($A$1:$D$678,MATCH(1,($A$1:$A$678=$L78)*($B$1:$B$678=R$1),0),4)</f>
        <v>A</v>
      </c>
      <c r="S78" t="str">
        <f t="array" ref="S78">INDEX($A$1:$D$678,MATCH(1,($A$1:$A$678=$L78)*($B$1:$B$678=S$1),0),4)</f>
        <v>AB</v>
      </c>
      <c r="T78" t="e">
        <f t="array" ref="T78">INDEX($A$1:$D$678,MATCH(1,($A$1:$A$678=$L78)*($B$1:$B$678=T$1),0),4)</f>
        <v>#N/A</v>
      </c>
      <c r="U78" t="e">
        <f t="array" ref="U78">INDEX($A$1:$D$678,MATCH(1,($A$1:$A$678=$L78)*($B$1:$B$678=U$1),0),4)</f>
        <v>#N/A</v>
      </c>
      <c r="V78" t="e">
        <f t="array" ref="V78">INDEX($A$1:$D$678,MATCH(1,($A$1:$A$678=$L78)*($B$1:$B$678=V$1),0),4)</f>
        <v>#N/A</v>
      </c>
      <c r="W78" t="e">
        <f t="array" ref="W78">INDEX($A$1:$D$678,MATCH(1,($A$1:$A$678=$L78)*($B$1:$B$678=W$1),0),4)</f>
        <v>#N/A</v>
      </c>
      <c r="Y78">
        <v>679</v>
      </c>
      <c r="Z78" t="s">
        <v>551</v>
      </c>
      <c r="AA78" t="s">
        <v>551</v>
      </c>
      <c r="AB78" t="s">
        <v>553</v>
      </c>
      <c r="AC78" t="s">
        <v>552</v>
      </c>
      <c r="AD78" t="s">
        <v>553</v>
      </c>
      <c r="AE78" t="s">
        <v>551</v>
      </c>
      <c r="AF78" t="s">
        <v>553</v>
      </c>
    </row>
    <row r="79" spans="1:32" x14ac:dyDescent="0.25">
      <c r="A79" s="7">
        <v>129</v>
      </c>
      <c r="B79" s="4" t="s">
        <v>550</v>
      </c>
      <c r="C79" s="4">
        <v>1</v>
      </c>
      <c r="D79" s="4" t="s">
        <v>551</v>
      </c>
      <c r="E79" s="12" t="str">
        <f t="shared" si="2"/>
        <v>4</v>
      </c>
      <c r="F79" s="19">
        <f t="shared" si="3"/>
        <v>4</v>
      </c>
      <c r="G79" s="19"/>
      <c r="H79" s="19"/>
      <c r="I79" s="4" t="s">
        <v>550</v>
      </c>
      <c r="J79" s="4">
        <v>1</v>
      </c>
      <c r="K79">
        <v>4</v>
      </c>
      <c r="L79" s="7">
        <v>701</v>
      </c>
      <c r="M79" t="str">
        <f t="array" ref="M79">INDEX($A$1:$D$678,MATCH(1,($A$1:$A$678=$L79)*($B$1:$B$678=M$1),0),4)</f>
        <v>A</v>
      </c>
      <c r="N79" t="str">
        <f t="array" ref="N79">INDEX($A$1:$D$678,MATCH(1,($A$1:$A$678=$L79)*($B$1:$B$678=N$1),0),4)</f>
        <v>B</v>
      </c>
      <c r="O79" t="str">
        <f t="array" ref="O79">INDEX($A$1:$D$678,MATCH(1,($A$1:$A$678=$L79)*($B$1:$B$678=O$1),0),4)</f>
        <v>AB</v>
      </c>
      <c r="P79" t="str">
        <f t="array" ref="P79">INDEX($A$1:$D$678,MATCH(1,($A$1:$A$678=$L79)*($B$1:$B$678=P$1),0),4)</f>
        <v>A</v>
      </c>
      <c r="Q79" t="str">
        <f t="array" ref="Q79">INDEX($A$1:$D$678,MATCH(1,($A$1:$A$678=$L79)*($B$1:$B$678=Q$1),0),4)</f>
        <v>AB</v>
      </c>
      <c r="R79" t="str">
        <f t="array" ref="R79">INDEX($A$1:$D$678,MATCH(1,($A$1:$A$678=$L79)*($B$1:$B$678=R$1),0),4)</f>
        <v>A</v>
      </c>
      <c r="S79" t="str">
        <f t="array" ref="S79">INDEX($A$1:$D$678,MATCH(1,($A$1:$A$678=$L79)*($B$1:$B$678=S$1),0),4)</f>
        <v>BC</v>
      </c>
      <c r="T79" t="e">
        <f t="array" ref="T79">INDEX($A$1:$D$678,MATCH(1,($A$1:$A$678=$L79)*($B$1:$B$678=T$1),0),4)</f>
        <v>#N/A</v>
      </c>
      <c r="U79" t="e">
        <f t="array" ref="U79">INDEX($A$1:$D$678,MATCH(1,($A$1:$A$678=$L79)*($B$1:$B$678=U$1),0),4)</f>
        <v>#N/A</v>
      </c>
      <c r="V79" t="e">
        <f t="array" ref="V79">INDEX($A$1:$D$678,MATCH(1,($A$1:$A$678=$L79)*($B$1:$B$678=V$1),0),4)</f>
        <v>#N/A</v>
      </c>
      <c r="W79" t="e">
        <f t="array" ref="W79">INDEX($A$1:$D$678,MATCH(1,($A$1:$A$678=$L79)*($B$1:$B$678=W$1),0),4)</f>
        <v>#N/A</v>
      </c>
      <c r="Y79">
        <v>701</v>
      </c>
      <c r="Z79" t="s">
        <v>551</v>
      </c>
      <c r="AA79" t="s">
        <v>552</v>
      </c>
      <c r="AB79" t="s">
        <v>553</v>
      </c>
      <c r="AC79" t="s">
        <v>551</v>
      </c>
      <c r="AD79" t="s">
        <v>553</v>
      </c>
      <c r="AE79" t="s">
        <v>551</v>
      </c>
      <c r="AF79" t="s">
        <v>558</v>
      </c>
    </row>
    <row r="80" spans="1:32" x14ac:dyDescent="0.25">
      <c r="A80" s="7">
        <v>129</v>
      </c>
      <c r="B80" s="6" t="s">
        <v>554</v>
      </c>
      <c r="C80" s="6">
        <v>2</v>
      </c>
      <c r="D80" s="6" t="s">
        <v>553</v>
      </c>
      <c r="E80" s="12" t="str">
        <f t="shared" si="2"/>
        <v>3.5</v>
      </c>
      <c r="F80" s="19">
        <f t="shared" si="3"/>
        <v>7</v>
      </c>
      <c r="G80" s="19"/>
      <c r="H80" s="19"/>
      <c r="I80" s="6" t="s">
        <v>554</v>
      </c>
      <c r="J80" s="6">
        <v>2</v>
      </c>
      <c r="K80">
        <v>7</v>
      </c>
      <c r="L80" s="7">
        <v>713</v>
      </c>
      <c r="M80" t="str">
        <f t="array" ref="M80">INDEX($A$1:$D$678,MATCH(1,($A$1:$A$678=$L80)*($B$1:$B$678=M$1),0),4)</f>
        <v>A</v>
      </c>
      <c r="N80" t="str">
        <f t="array" ref="N80">INDEX($A$1:$D$678,MATCH(1,($A$1:$A$678=$L80)*($B$1:$B$678=N$1),0),4)</f>
        <v>B</v>
      </c>
      <c r="O80" t="str">
        <f t="array" ref="O80">INDEX($A$1:$D$678,MATCH(1,($A$1:$A$678=$L80)*($B$1:$B$678=O$1),0),4)</f>
        <v>A</v>
      </c>
      <c r="P80" t="str">
        <f t="array" ref="P80">INDEX($A$1:$D$678,MATCH(1,($A$1:$A$678=$L80)*($B$1:$B$678=P$1),0),4)</f>
        <v>A</v>
      </c>
      <c r="Q80" t="str">
        <f t="array" ref="Q80">INDEX($A$1:$D$678,MATCH(1,($A$1:$A$678=$L80)*($B$1:$B$678=Q$1),0),4)</f>
        <v>A</v>
      </c>
      <c r="R80" t="str">
        <f t="array" ref="R80">INDEX($A$1:$D$678,MATCH(1,($A$1:$A$678=$L80)*($B$1:$B$678=R$1),0),4)</f>
        <v>A</v>
      </c>
      <c r="S80" t="str">
        <f t="array" ref="S80">INDEX($A$1:$D$678,MATCH(1,($A$1:$A$678=$L80)*($B$1:$B$678=S$1),0),4)</f>
        <v>A</v>
      </c>
      <c r="T80" t="e">
        <f t="array" ref="T80">INDEX($A$1:$D$678,MATCH(1,($A$1:$A$678=$L80)*($B$1:$B$678=T$1),0),4)</f>
        <v>#N/A</v>
      </c>
      <c r="U80" t="e">
        <f t="array" ref="U80">INDEX($A$1:$D$678,MATCH(1,($A$1:$A$678=$L80)*($B$1:$B$678=U$1),0),4)</f>
        <v>#N/A</v>
      </c>
      <c r="V80" t="e">
        <f t="array" ref="V80">INDEX($A$1:$D$678,MATCH(1,($A$1:$A$678=$L80)*($B$1:$B$678=V$1),0),4)</f>
        <v>#N/A</v>
      </c>
      <c r="W80" t="e">
        <f t="array" ref="W80">INDEX($A$1:$D$678,MATCH(1,($A$1:$A$678=$L80)*($B$1:$B$678=W$1),0),4)</f>
        <v>#N/A</v>
      </c>
      <c r="Y80">
        <v>713</v>
      </c>
      <c r="Z80" t="s">
        <v>551</v>
      </c>
      <c r="AA80" t="s">
        <v>552</v>
      </c>
      <c r="AB80" t="s">
        <v>551</v>
      </c>
      <c r="AC80" t="s">
        <v>551</v>
      </c>
      <c r="AD80" t="s">
        <v>551</v>
      </c>
      <c r="AE80" t="s">
        <v>551</v>
      </c>
      <c r="AF80" t="s">
        <v>551</v>
      </c>
    </row>
    <row r="81" spans="1:32" x14ac:dyDescent="0.25">
      <c r="A81" s="7">
        <v>129</v>
      </c>
      <c r="B81" s="6" t="s">
        <v>556</v>
      </c>
      <c r="C81" s="6">
        <v>3</v>
      </c>
      <c r="D81" s="6" t="s">
        <v>558</v>
      </c>
      <c r="E81" s="12" t="str">
        <f t="shared" si="2"/>
        <v>2.5</v>
      </c>
      <c r="F81" s="19">
        <f t="shared" si="3"/>
        <v>7.5</v>
      </c>
      <c r="G81" s="19"/>
      <c r="H81" s="19"/>
      <c r="I81" s="6" t="s">
        <v>556</v>
      </c>
      <c r="J81" s="6">
        <v>3</v>
      </c>
      <c r="K81">
        <v>7.5</v>
      </c>
      <c r="L81" s="7">
        <v>723</v>
      </c>
      <c r="M81" t="str">
        <f t="array" ref="M81">INDEX($A$1:$D$678,MATCH(1,($A$1:$A$678=$L81)*($B$1:$B$678=M$1),0),4)</f>
        <v>A</v>
      </c>
      <c r="N81" t="str">
        <f t="array" ref="N81">INDEX($A$1:$D$678,MATCH(1,($A$1:$A$678=$L81)*($B$1:$B$678=N$1),0),4)</f>
        <v>A</v>
      </c>
      <c r="O81" t="str">
        <f t="array" ref="O81">INDEX($A$1:$D$678,MATCH(1,($A$1:$A$678=$L81)*($B$1:$B$678=O$1),0),4)</f>
        <v>A</v>
      </c>
      <c r="P81" t="str">
        <f t="array" ref="P81">INDEX($A$1:$D$678,MATCH(1,($A$1:$A$678=$L81)*($B$1:$B$678=P$1),0),4)</f>
        <v>A</v>
      </c>
      <c r="Q81" t="str">
        <f t="array" ref="Q81">INDEX($A$1:$D$678,MATCH(1,($A$1:$A$678=$L81)*($B$1:$B$678=Q$1),0),4)</f>
        <v>A</v>
      </c>
      <c r="R81" t="str">
        <f t="array" ref="R81">INDEX($A$1:$D$678,MATCH(1,($A$1:$A$678=$L81)*($B$1:$B$678=R$1),0),4)</f>
        <v>A</v>
      </c>
      <c r="S81" t="str">
        <f t="array" ref="S81">INDEX($A$1:$D$678,MATCH(1,($A$1:$A$678=$L81)*($B$1:$B$678=S$1),0),4)</f>
        <v>A</v>
      </c>
      <c r="T81" t="e">
        <f t="array" ref="T81">INDEX($A$1:$D$678,MATCH(1,($A$1:$A$678=$L81)*($B$1:$B$678=T$1),0),4)</f>
        <v>#N/A</v>
      </c>
      <c r="U81" t="e">
        <f t="array" ref="U81">INDEX($A$1:$D$678,MATCH(1,($A$1:$A$678=$L81)*($B$1:$B$678=U$1),0),4)</f>
        <v>#N/A</v>
      </c>
      <c r="V81" t="e">
        <f t="array" ref="V81">INDEX($A$1:$D$678,MATCH(1,($A$1:$A$678=$L81)*($B$1:$B$678=V$1),0),4)</f>
        <v>#N/A</v>
      </c>
      <c r="W81" t="e">
        <f t="array" ref="W81">INDEX($A$1:$D$678,MATCH(1,($A$1:$A$678=$L81)*($B$1:$B$678=W$1),0),4)</f>
        <v>#N/A</v>
      </c>
      <c r="Y81">
        <v>723</v>
      </c>
      <c r="Z81" t="s">
        <v>551</v>
      </c>
      <c r="AA81" t="s">
        <v>551</v>
      </c>
      <c r="AB81" t="s">
        <v>551</v>
      </c>
      <c r="AC81" t="s">
        <v>551</v>
      </c>
      <c r="AD81" t="s">
        <v>551</v>
      </c>
      <c r="AE81" t="s">
        <v>551</v>
      </c>
      <c r="AF81" t="s">
        <v>551</v>
      </c>
    </row>
    <row r="82" spans="1:32" x14ac:dyDescent="0.25">
      <c r="A82" s="7">
        <v>138</v>
      </c>
      <c r="B82" s="4" t="s">
        <v>566</v>
      </c>
      <c r="C82" s="4">
        <v>3</v>
      </c>
      <c r="D82" s="4" t="s">
        <v>553</v>
      </c>
      <c r="E82" s="12" t="str">
        <f t="shared" si="2"/>
        <v>3.5</v>
      </c>
      <c r="F82" s="19">
        <f t="shared" si="3"/>
        <v>10.5</v>
      </c>
      <c r="G82" s="19"/>
      <c r="H82" s="19"/>
      <c r="I82" s="4" t="s">
        <v>566</v>
      </c>
      <c r="J82" s="4">
        <v>3</v>
      </c>
      <c r="K82">
        <v>10.5</v>
      </c>
      <c r="L82" s="7">
        <v>740</v>
      </c>
      <c r="M82" t="str">
        <f t="array" ref="M82">INDEX($A$1:$D$678,MATCH(1,($A$1:$A$678=$L82)*($B$1:$B$678=M$1),0),4)</f>
        <v>A</v>
      </c>
      <c r="N82" t="str">
        <f t="array" ref="N82">INDEX($A$1:$D$678,MATCH(1,($A$1:$A$678=$L82)*($B$1:$B$678=N$1),0),4)</f>
        <v>BC</v>
      </c>
      <c r="O82" t="str">
        <f t="array" ref="O82">INDEX($A$1:$D$678,MATCH(1,($A$1:$A$678=$L82)*($B$1:$B$678=O$1),0),4)</f>
        <v>A</v>
      </c>
      <c r="P82" t="str">
        <f t="array" ref="P82">INDEX($A$1:$D$678,MATCH(1,($A$1:$A$678=$L82)*($B$1:$B$678=P$1),0),4)</f>
        <v>A</v>
      </c>
      <c r="Q82" t="str">
        <f t="array" ref="Q82">INDEX($A$1:$D$678,MATCH(1,($A$1:$A$678=$L82)*($B$1:$B$678=Q$1),0),4)</f>
        <v>A</v>
      </c>
      <c r="R82" t="str">
        <f t="array" ref="R82">INDEX($A$1:$D$678,MATCH(1,($A$1:$A$678=$L82)*($B$1:$B$678=R$1),0),4)</f>
        <v>A</v>
      </c>
      <c r="S82" t="str">
        <f t="array" ref="S82">INDEX($A$1:$D$678,MATCH(1,($A$1:$A$678=$L82)*($B$1:$B$678=S$1),0),4)</f>
        <v>B</v>
      </c>
      <c r="T82" t="e">
        <f t="array" ref="T82">INDEX($A$1:$D$678,MATCH(1,($A$1:$A$678=$L82)*($B$1:$B$678=T$1),0),4)</f>
        <v>#N/A</v>
      </c>
      <c r="U82" t="e">
        <f t="array" ref="U82">INDEX($A$1:$D$678,MATCH(1,($A$1:$A$678=$L82)*($B$1:$B$678=U$1),0),4)</f>
        <v>#N/A</v>
      </c>
      <c r="V82" t="e">
        <f t="array" ref="V82">INDEX($A$1:$D$678,MATCH(1,($A$1:$A$678=$L82)*($B$1:$B$678=V$1),0),4)</f>
        <v>#N/A</v>
      </c>
      <c r="W82" t="e">
        <f t="array" ref="W82">INDEX($A$1:$D$678,MATCH(1,($A$1:$A$678=$L82)*($B$1:$B$678=W$1),0),4)</f>
        <v>#N/A</v>
      </c>
      <c r="Y82">
        <v>740</v>
      </c>
      <c r="Z82" t="s">
        <v>551</v>
      </c>
      <c r="AA82" t="s">
        <v>558</v>
      </c>
      <c r="AB82" t="s">
        <v>551</v>
      </c>
      <c r="AC82" t="s">
        <v>551</v>
      </c>
      <c r="AD82" t="s">
        <v>551</v>
      </c>
      <c r="AE82" t="s">
        <v>551</v>
      </c>
      <c r="AF82" t="s">
        <v>552</v>
      </c>
    </row>
    <row r="83" spans="1:32" x14ac:dyDescent="0.25">
      <c r="A83" s="7">
        <v>138</v>
      </c>
      <c r="B83" s="6" t="s">
        <v>563</v>
      </c>
      <c r="C83" s="6">
        <v>2</v>
      </c>
      <c r="D83" s="6" t="s">
        <v>552</v>
      </c>
      <c r="E83" s="12" t="str">
        <f t="shared" si="2"/>
        <v>3</v>
      </c>
      <c r="F83" s="19">
        <f t="shared" si="3"/>
        <v>6</v>
      </c>
      <c r="G83" s="19"/>
      <c r="H83" s="19"/>
      <c r="I83" s="6" t="s">
        <v>563</v>
      </c>
      <c r="J83" s="6">
        <v>2</v>
      </c>
      <c r="K83">
        <v>6</v>
      </c>
      <c r="L83" s="7">
        <v>773</v>
      </c>
      <c r="M83" t="str">
        <f t="array" ref="M83">INDEX($A$1:$D$678,MATCH(1,($A$1:$A$678=$L83)*($B$1:$B$678=M$1),0),4)</f>
        <v>A</v>
      </c>
      <c r="N83" t="str">
        <f t="array" ref="N83">INDEX($A$1:$D$678,MATCH(1,($A$1:$A$678=$L83)*($B$1:$B$678=N$1),0),4)</f>
        <v>B</v>
      </c>
      <c r="O83" t="str">
        <f t="array" ref="O83">INDEX($A$1:$D$678,MATCH(1,($A$1:$A$678=$L83)*($B$1:$B$678=O$1),0),4)</f>
        <v>A</v>
      </c>
      <c r="P83" t="str">
        <f t="array" ref="P83">INDEX($A$1:$D$678,MATCH(1,($A$1:$A$678=$L83)*($B$1:$B$678=P$1),0),4)</f>
        <v>A</v>
      </c>
      <c r="Q83" t="str">
        <f t="array" ref="Q83">INDEX($A$1:$D$678,MATCH(1,($A$1:$A$678=$L83)*($B$1:$B$678=Q$1),0),4)</f>
        <v>AB</v>
      </c>
      <c r="R83" t="str">
        <f t="array" ref="R83">INDEX($A$1:$D$678,MATCH(1,($A$1:$A$678=$L83)*($B$1:$B$678=R$1),0),4)</f>
        <v>A</v>
      </c>
      <c r="S83" t="str">
        <f t="array" ref="S83">INDEX($A$1:$D$678,MATCH(1,($A$1:$A$678=$L83)*($B$1:$B$678=S$1),0),4)</f>
        <v>BC</v>
      </c>
      <c r="T83" t="e">
        <f t="array" ref="T83">INDEX($A$1:$D$678,MATCH(1,($A$1:$A$678=$L83)*($B$1:$B$678=T$1),0),4)</f>
        <v>#N/A</v>
      </c>
      <c r="U83" t="e">
        <f t="array" ref="U83">INDEX($A$1:$D$678,MATCH(1,($A$1:$A$678=$L83)*($B$1:$B$678=U$1),0),4)</f>
        <v>#N/A</v>
      </c>
      <c r="V83" t="e">
        <f t="array" ref="V83">INDEX($A$1:$D$678,MATCH(1,($A$1:$A$678=$L83)*($B$1:$B$678=V$1),0),4)</f>
        <v>#N/A</v>
      </c>
      <c r="W83" t="e">
        <f t="array" ref="W83">INDEX($A$1:$D$678,MATCH(1,($A$1:$A$678=$L83)*($B$1:$B$678=W$1),0),4)</f>
        <v>#N/A</v>
      </c>
      <c r="Y83">
        <v>773</v>
      </c>
      <c r="Z83" t="s">
        <v>551</v>
      </c>
      <c r="AA83" t="s">
        <v>552</v>
      </c>
      <c r="AB83" t="s">
        <v>551</v>
      </c>
      <c r="AC83" t="s">
        <v>551</v>
      </c>
      <c r="AD83" t="s">
        <v>553</v>
      </c>
      <c r="AE83" t="s">
        <v>551</v>
      </c>
      <c r="AF83" t="s">
        <v>558</v>
      </c>
    </row>
    <row r="84" spans="1:32" x14ac:dyDescent="0.25">
      <c r="A84" s="7">
        <v>138</v>
      </c>
      <c r="B84" s="4" t="s">
        <v>565</v>
      </c>
      <c r="C84" s="4">
        <v>3</v>
      </c>
      <c r="D84" s="4" t="s">
        <v>551</v>
      </c>
      <c r="E84" s="12" t="str">
        <f t="shared" si="2"/>
        <v>4</v>
      </c>
      <c r="F84" s="19">
        <f t="shared" si="3"/>
        <v>12</v>
      </c>
      <c r="G84" s="19"/>
      <c r="H84" s="19"/>
      <c r="I84" s="4" t="s">
        <v>565</v>
      </c>
      <c r="J84" s="4">
        <v>3</v>
      </c>
      <c r="K84">
        <v>12</v>
      </c>
      <c r="L84" s="7">
        <v>783</v>
      </c>
      <c r="M84" t="str">
        <f t="array" ref="M84">INDEX($A$1:$D$678,MATCH(1,($A$1:$A$678=$L84)*($B$1:$B$678=M$1),0),4)</f>
        <v>A</v>
      </c>
      <c r="N84" t="str">
        <f t="array" ref="N84">INDEX($A$1:$D$678,MATCH(1,($A$1:$A$678=$L84)*($B$1:$B$678=N$1),0),4)</f>
        <v>BC</v>
      </c>
      <c r="O84" t="str">
        <f t="array" ref="O84">INDEX($A$1:$D$678,MATCH(1,($A$1:$A$678=$L84)*($B$1:$B$678=O$1),0),4)</f>
        <v>AB</v>
      </c>
      <c r="P84" t="str">
        <f t="array" ref="P84">INDEX($A$1:$D$678,MATCH(1,($A$1:$A$678=$L84)*($B$1:$B$678=P$1),0),4)</f>
        <v>B</v>
      </c>
      <c r="Q84" t="str">
        <f t="array" ref="Q84">INDEX($A$1:$D$678,MATCH(1,($A$1:$A$678=$L84)*($B$1:$B$678=Q$1),0),4)</f>
        <v>AB</v>
      </c>
      <c r="R84" t="str">
        <f t="array" ref="R84">INDEX($A$1:$D$678,MATCH(1,($A$1:$A$678=$L84)*($B$1:$B$678=R$1),0),4)</f>
        <v>AB</v>
      </c>
      <c r="S84" t="str">
        <f t="array" ref="S84">INDEX($A$1:$D$678,MATCH(1,($A$1:$A$678=$L84)*($B$1:$B$678=S$1),0),4)</f>
        <v>AB</v>
      </c>
      <c r="T84" t="e">
        <f t="array" ref="T84">INDEX($A$1:$D$678,MATCH(1,($A$1:$A$678=$L84)*($B$1:$B$678=T$1),0),4)</f>
        <v>#N/A</v>
      </c>
      <c r="U84" t="e">
        <f t="array" ref="U84">INDEX($A$1:$D$678,MATCH(1,($A$1:$A$678=$L84)*($B$1:$B$678=U$1),0),4)</f>
        <v>#N/A</v>
      </c>
      <c r="V84" t="e">
        <f t="array" ref="V84">INDEX($A$1:$D$678,MATCH(1,($A$1:$A$678=$L84)*($B$1:$B$678=V$1),0),4)</f>
        <v>#N/A</v>
      </c>
      <c r="W84" t="e">
        <f t="array" ref="W84">INDEX($A$1:$D$678,MATCH(1,($A$1:$A$678=$L84)*($B$1:$B$678=W$1),0),4)</f>
        <v>#N/A</v>
      </c>
      <c r="Y84">
        <v>783</v>
      </c>
      <c r="Z84" t="s">
        <v>551</v>
      </c>
      <c r="AA84" t="s">
        <v>558</v>
      </c>
      <c r="AB84" t="s">
        <v>553</v>
      </c>
      <c r="AC84" t="s">
        <v>552</v>
      </c>
      <c r="AD84" t="s">
        <v>553</v>
      </c>
      <c r="AE84" t="s">
        <v>553</v>
      </c>
      <c r="AF84" t="s">
        <v>553</v>
      </c>
    </row>
    <row r="85" spans="1:32" x14ac:dyDescent="0.25">
      <c r="A85" s="7">
        <v>138</v>
      </c>
      <c r="B85" s="6" t="s">
        <v>564</v>
      </c>
      <c r="C85" s="6">
        <v>1</v>
      </c>
      <c r="D85" s="6" t="s">
        <v>552</v>
      </c>
      <c r="E85" s="12" t="str">
        <f t="shared" si="2"/>
        <v>3</v>
      </c>
      <c r="F85" s="19">
        <f t="shared" si="3"/>
        <v>3</v>
      </c>
      <c r="G85" s="19"/>
      <c r="H85" s="19"/>
      <c r="I85" s="6" t="s">
        <v>564</v>
      </c>
      <c r="J85" s="6">
        <v>1</v>
      </c>
      <c r="K85">
        <v>3</v>
      </c>
      <c r="L85" s="7">
        <v>796</v>
      </c>
      <c r="M85" t="str">
        <f t="array" ref="M85">INDEX($A$1:$D$678,MATCH(1,($A$1:$A$678=$L85)*($B$1:$B$678=M$1),0),4)</f>
        <v>A</v>
      </c>
      <c r="N85" t="str">
        <f t="array" ref="N85">INDEX($A$1:$D$678,MATCH(1,($A$1:$A$678=$L85)*($B$1:$B$678=N$1),0),4)</f>
        <v>D</v>
      </c>
      <c r="O85" t="str">
        <f t="array" ref="O85">INDEX($A$1:$D$678,MATCH(1,($A$1:$A$678=$L85)*($B$1:$B$678=O$1),0),4)</f>
        <v>BC</v>
      </c>
      <c r="P85" t="str">
        <f t="array" ref="P85">INDEX($A$1:$D$678,MATCH(1,($A$1:$A$678=$L85)*($B$1:$B$678=P$1),0),4)</f>
        <v>B</v>
      </c>
      <c r="Q85" t="str">
        <f t="array" ref="Q85">INDEX($A$1:$D$678,MATCH(1,($A$1:$A$678=$L85)*($B$1:$B$678=Q$1),0),4)</f>
        <v>B</v>
      </c>
      <c r="R85" t="str">
        <f t="array" ref="R85">INDEX($A$1:$D$678,MATCH(1,($A$1:$A$678=$L85)*($B$1:$B$678=R$1),0),4)</f>
        <v>A</v>
      </c>
      <c r="S85" t="str">
        <f t="array" ref="S85">INDEX($A$1:$D$678,MATCH(1,($A$1:$A$678=$L85)*($B$1:$B$678=S$1),0),4)</f>
        <v>BC</v>
      </c>
      <c r="T85" t="e">
        <f t="array" ref="T85">INDEX($A$1:$D$678,MATCH(1,($A$1:$A$678=$L85)*($B$1:$B$678=T$1),0),4)</f>
        <v>#N/A</v>
      </c>
      <c r="U85" t="e">
        <f t="array" ref="U85">INDEX($A$1:$D$678,MATCH(1,($A$1:$A$678=$L85)*($B$1:$B$678=U$1),0),4)</f>
        <v>#N/A</v>
      </c>
      <c r="V85" t="e">
        <f t="array" ref="V85">INDEX($A$1:$D$678,MATCH(1,($A$1:$A$678=$L85)*($B$1:$B$678=V$1),0),4)</f>
        <v>#N/A</v>
      </c>
      <c r="W85" t="e">
        <f t="array" ref="W85">INDEX($A$1:$D$678,MATCH(1,($A$1:$A$678=$L85)*($B$1:$B$678=W$1),0),4)</f>
        <v>#N/A</v>
      </c>
      <c r="Y85">
        <v>796</v>
      </c>
      <c r="Z85" t="s">
        <v>551</v>
      </c>
      <c r="AA85" t="s">
        <v>557</v>
      </c>
      <c r="AB85" t="s">
        <v>558</v>
      </c>
      <c r="AC85" t="s">
        <v>552</v>
      </c>
      <c r="AD85" t="s">
        <v>552</v>
      </c>
      <c r="AE85" t="s">
        <v>551</v>
      </c>
      <c r="AF85" t="s">
        <v>558</v>
      </c>
    </row>
    <row r="86" spans="1:32" x14ac:dyDescent="0.25">
      <c r="A86" s="7">
        <v>138</v>
      </c>
      <c r="B86" s="4" t="s">
        <v>561</v>
      </c>
      <c r="C86" s="4">
        <v>3</v>
      </c>
      <c r="D86" s="4" t="s">
        <v>551</v>
      </c>
      <c r="E86" s="12" t="str">
        <f t="shared" si="2"/>
        <v>4</v>
      </c>
      <c r="F86" s="19">
        <f t="shared" si="3"/>
        <v>12</v>
      </c>
      <c r="G86" s="19"/>
      <c r="H86" s="19"/>
      <c r="I86" s="4" t="s">
        <v>561</v>
      </c>
      <c r="J86" s="4">
        <v>3</v>
      </c>
      <c r="K86">
        <v>12</v>
      </c>
      <c r="L86" s="7">
        <v>807</v>
      </c>
      <c r="M86" t="str">
        <f t="array" ref="M86">INDEX($A$1:$D$678,MATCH(1,($A$1:$A$678=$L86)*($B$1:$B$678=M$1),0),4)</f>
        <v>A</v>
      </c>
      <c r="N86" t="str">
        <f t="array" ref="N86">INDEX($A$1:$D$678,MATCH(1,($A$1:$A$678=$L86)*($B$1:$B$678=N$1),0),4)</f>
        <v>A</v>
      </c>
      <c r="O86" t="str">
        <f t="array" ref="O86">INDEX($A$1:$D$678,MATCH(1,($A$1:$A$678=$L86)*($B$1:$B$678=O$1),0),4)</f>
        <v>AB</v>
      </c>
      <c r="P86" t="str">
        <f t="array" ref="P86">INDEX($A$1:$D$678,MATCH(1,($A$1:$A$678=$L86)*($B$1:$B$678=P$1),0),4)</f>
        <v>A</v>
      </c>
      <c r="Q86" t="str">
        <f t="array" ref="Q86">INDEX($A$1:$D$678,MATCH(1,($A$1:$A$678=$L86)*($B$1:$B$678=Q$1),0),4)</f>
        <v>A</v>
      </c>
      <c r="R86" t="str">
        <f t="array" ref="R86">INDEX($A$1:$D$678,MATCH(1,($A$1:$A$678=$L86)*($B$1:$B$678=R$1),0),4)</f>
        <v>A</v>
      </c>
      <c r="S86" t="str">
        <f t="array" ref="S86">INDEX($A$1:$D$678,MATCH(1,($A$1:$A$678=$L86)*($B$1:$B$678=S$1),0),4)</f>
        <v>A</v>
      </c>
      <c r="T86" t="e">
        <f t="array" ref="T86">INDEX($A$1:$D$678,MATCH(1,($A$1:$A$678=$L86)*($B$1:$B$678=T$1),0),4)</f>
        <v>#N/A</v>
      </c>
      <c r="U86" t="e">
        <f t="array" ref="U86">INDEX($A$1:$D$678,MATCH(1,($A$1:$A$678=$L86)*($B$1:$B$678=U$1),0),4)</f>
        <v>#N/A</v>
      </c>
      <c r="V86" t="e">
        <f t="array" ref="V86">INDEX($A$1:$D$678,MATCH(1,($A$1:$A$678=$L86)*($B$1:$B$678=V$1),0),4)</f>
        <v>#N/A</v>
      </c>
      <c r="W86" t="e">
        <f t="array" ref="W86">INDEX($A$1:$D$678,MATCH(1,($A$1:$A$678=$L86)*($B$1:$B$678=W$1),0),4)</f>
        <v>#N/A</v>
      </c>
      <c r="Y86">
        <v>807</v>
      </c>
      <c r="Z86" t="s">
        <v>551</v>
      </c>
      <c r="AA86" t="s">
        <v>551</v>
      </c>
      <c r="AB86" t="s">
        <v>553</v>
      </c>
      <c r="AC86" t="s">
        <v>551</v>
      </c>
      <c r="AD86" t="s">
        <v>551</v>
      </c>
      <c r="AE86" t="s">
        <v>551</v>
      </c>
      <c r="AF86" t="s">
        <v>551</v>
      </c>
    </row>
    <row r="87" spans="1:32" x14ac:dyDescent="0.25">
      <c r="A87" s="7">
        <v>138</v>
      </c>
      <c r="B87" s="6" t="s">
        <v>554</v>
      </c>
      <c r="C87" s="6">
        <v>2</v>
      </c>
      <c r="D87" s="6" t="s">
        <v>552</v>
      </c>
      <c r="E87" s="12" t="str">
        <f t="shared" si="2"/>
        <v>3</v>
      </c>
      <c r="F87" s="19">
        <f t="shared" si="3"/>
        <v>6</v>
      </c>
      <c r="G87" s="19"/>
      <c r="H87" s="19"/>
      <c r="I87" s="6" t="s">
        <v>554</v>
      </c>
      <c r="J87" s="6">
        <v>2</v>
      </c>
      <c r="K87">
        <v>6</v>
      </c>
      <c r="L87" s="7">
        <v>812</v>
      </c>
      <c r="M87" t="str">
        <f t="array" ref="M87">INDEX($A$1:$D$678,MATCH(1,($A$1:$A$678=$L87)*($B$1:$B$678=M$1),0),4)</f>
        <v>A</v>
      </c>
      <c r="N87" t="str">
        <f t="array" ref="N87">INDEX($A$1:$D$678,MATCH(1,($A$1:$A$678=$L87)*($B$1:$B$678=N$1),0),4)</f>
        <v>BC</v>
      </c>
      <c r="O87" t="str">
        <f t="array" ref="O87">INDEX($A$1:$D$678,MATCH(1,($A$1:$A$678=$L87)*($B$1:$B$678=O$1),0),4)</f>
        <v>B</v>
      </c>
      <c r="P87" t="str">
        <f t="array" ref="P87">INDEX($A$1:$D$678,MATCH(1,($A$1:$A$678=$L87)*($B$1:$B$678=P$1),0),4)</f>
        <v>A</v>
      </c>
      <c r="Q87" t="str">
        <f t="array" ref="Q87">INDEX($A$1:$D$678,MATCH(1,($A$1:$A$678=$L87)*($B$1:$B$678=Q$1),0),4)</f>
        <v>AB</v>
      </c>
      <c r="R87" t="str">
        <f t="array" ref="R87">INDEX($A$1:$D$678,MATCH(1,($A$1:$A$678=$L87)*($B$1:$B$678=R$1),0),4)</f>
        <v>AB</v>
      </c>
      <c r="S87" t="str">
        <f t="array" ref="S87">INDEX($A$1:$D$678,MATCH(1,($A$1:$A$678=$L87)*($B$1:$B$678=S$1),0),4)</f>
        <v>B</v>
      </c>
      <c r="T87" t="e">
        <f t="array" ref="T87">INDEX($A$1:$D$678,MATCH(1,($A$1:$A$678=$L87)*($B$1:$B$678=T$1),0),4)</f>
        <v>#N/A</v>
      </c>
      <c r="U87" t="e">
        <f t="array" ref="U87">INDEX($A$1:$D$678,MATCH(1,($A$1:$A$678=$L87)*($B$1:$B$678=U$1),0),4)</f>
        <v>#N/A</v>
      </c>
      <c r="V87" t="e">
        <f t="array" ref="V87">INDEX($A$1:$D$678,MATCH(1,($A$1:$A$678=$L87)*($B$1:$B$678=V$1),0),4)</f>
        <v>#N/A</v>
      </c>
      <c r="W87" t="e">
        <f t="array" ref="W87">INDEX($A$1:$D$678,MATCH(1,($A$1:$A$678=$L87)*($B$1:$B$678=W$1),0),4)</f>
        <v>#N/A</v>
      </c>
      <c r="Y87">
        <v>812</v>
      </c>
      <c r="Z87" t="s">
        <v>551</v>
      </c>
      <c r="AA87" t="s">
        <v>558</v>
      </c>
      <c r="AB87" t="s">
        <v>552</v>
      </c>
      <c r="AC87" t="s">
        <v>551</v>
      </c>
      <c r="AD87" t="s">
        <v>553</v>
      </c>
      <c r="AE87" t="s">
        <v>553</v>
      </c>
      <c r="AF87" t="s">
        <v>552</v>
      </c>
    </row>
    <row r="88" spans="1:32" x14ac:dyDescent="0.25">
      <c r="A88" s="7">
        <v>138</v>
      </c>
      <c r="B88" s="4" t="s">
        <v>550</v>
      </c>
      <c r="C88" s="4">
        <v>1</v>
      </c>
      <c r="D88" s="4" t="s">
        <v>551</v>
      </c>
      <c r="E88" s="12" t="str">
        <f t="shared" si="2"/>
        <v>4</v>
      </c>
      <c r="F88" s="19">
        <f t="shared" si="3"/>
        <v>4</v>
      </c>
      <c r="G88" s="19"/>
      <c r="H88" s="19"/>
      <c r="I88" s="4" t="s">
        <v>550</v>
      </c>
      <c r="J88" s="4">
        <v>1</v>
      </c>
      <c r="K88">
        <v>4</v>
      </c>
      <c r="L88" s="7">
        <v>830</v>
      </c>
      <c r="M88" t="str">
        <f t="array" ref="M88">INDEX($A$1:$D$678,MATCH(1,($A$1:$A$678=$L88)*($B$1:$B$678=M$1),0),4)</f>
        <v>A</v>
      </c>
      <c r="N88" t="str">
        <f t="array" ref="N88">INDEX($A$1:$D$678,MATCH(1,($A$1:$A$678=$L88)*($B$1:$B$678=N$1),0),4)</f>
        <v>C</v>
      </c>
      <c r="O88" t="str">
        <f t="array" ref="O88">INDEX($A$1:$D$678,MATCH(1,($A$1:$A$678=$L88)*($B$1:$B$678=O$1),0),4)</f>
        <v>AB</v>
      </c>
      <c r="P88" t="str">
        <f t="array" ref="P88">INDEX($A$1:$D$678,MATCH(1,($A$1:$A$678=$L88)*($B$1:$B$678=P$1),0),4)</f>
        <v>A</v>
      </c>
      <c r="Q88" t="str">
        <f t="array" ref="Q88">INDEX($A$1:$D$678,MATCH(1,($A$1:$A$678=$L88)*($B$1:$B$678=Q$1),0),4)</f>
        <v>AB</v>
      </c>
      <c r="R88" t="str">
        <f t="array" ref="R88">INDEX($A$1:$D$678,MATCH(1,($A$1:$A$678=$L88)*($B$1:$B$678=R$1),0),4)</f>
        <v>A</v>
      </c>
      <c r="S88" t="str">
        <f t="array" ref="S88">INDEX($A$1:$D$678,MATCH(1,($A$1:$A$678=$L88)*($B$1:$B$678=S$1),0),4)</f>
        <v>C</v>
      </c>
      <c r="T88" t="e">
        <f t="array" ref="T88">INDEX($A$1:$D$678,MATCH(1,($A$1:$A$678=$L88)*($B$1:$B$678=T$1),0),4)</f>
        <v>#N/A</v>
      </c>
      <c r="U88" t="e">
        <f t="array" ref="U88">INDEX($A$1:$D$678,MATCH(1,($A$1:$A$678=$L88)*($B$1:$B$678=U$1),0),4)</f>
        <v>#N/A</v>
      </c>
      <c r="V88" t="e">
        <f t="array" ref="V88">INDEX($A$1:$D$678,MATCH(1,($A$1:$A$678=$L88)*($B$1:$B$678=V$1),0),4)</f>
        <v>#N/A</v>
      </c>
      <c r="W88" t="e">
        <f t="array" ref="W88">INDEX($A$1:$D$678,MATCH(1,($A$1:$A$678=$L88)*($B$1:$B$678=W$1),0),4)</f>
        <v>#N/A</v>
      </c>
      <c r="Y88">
        <v>830</v>
      </c>
      <c r="Z88" t="s">
        <v>551</v>
      </c>
      <c r="AA88" t="s">
        <v>555</v>
      </c>
      <c r="AB88" t="s">
        <v>553</v>
      </c>
      <c r="AC88" t="s">
        <v>551</v>
      </c>
      <c r="AD88" t="s">
        <v>553</v>
      </c>
      <c r="AE88" t="s">
        <v>551</v>
      </c>
      <c r="AF88" t="s">
        <v>555</v>
      </c>
    </row>
    <row r="89" spans="1:32" x14ac:dyDescent="0.25">
      <c r="A89" s="7">
        <v>145</v>
      </c>
      <c r="B89" s="4" t="s">
        <v>566</v>
      </c>
      <c r="C89" s="4">
        <v>3</v>
      </c>
      <c r="D89" s="4" t="s">
        <v>553</v>
      </c>
      <c r="E89" s="12" t="str">
        <f t="shared" si="2"/>
        <v>3.5</v>
      </c>
      <c r="F89" s="19">
        <f t="shared" si="3"/>
        <v>10.5</v>
      </c>
      <c r="G89" s="19"/>
      <c r="H89" s="19"/>
      <c r="I89" s="4" t="s">
        <v>566</v>
      </c>
      <c r="J89" s="4">
        <v>3</v>
      </c>
      <c r="K89">
        <v>10.5</v>
      </c>
      <c r="L89" s="7">
        <v>856</v>
      </c>
      <c r="M89" t="str">
        <f t="array" ref="M89">INDEX($A$1:$D$678,MATCH(1,($A$1:$A$678=$L89)*($B$1:$B$678=M$1),0),4)</f>
        <v>A</v>
      </c>
      <c r="N89" t="str">
        <f t="array" ref="N89">INDEX($A$1:$D$678,MATCH(1,($A$1:$A$678=$L89)*($B$1:$B$678=N$1),0),4)</f>
        <v>BC</v>
      </c>
      <c r="O89" t="str">
        <f t="array" ref="O89">INDEX($A$1:$D$678,MATCH(1,($A$1:$A$678=$L89)*($B$1:$B$678=O$1),0),4)</f>
        <v>A</v>
      </c>
      <c r="P89" t="str">
        <f t="array" ref="P89">INDEX($A$1:$D$678,MATCH(1,($A$1:$A$678=$L89)*($B$1:$B$678=P$1),0),4)</f>
        <v>A</v>
      </c>
      <c r="Q89" t="str">
        <f t="array" ref="Q89">INDEX($A$1:$D$678,MATCH(1,($A$1:$A$678=$L89)*($B$1:$B$678=Q$1),0),4)</f>
        <v>AB</v>
      </c>
      <c r="R89" t="str">
        <f t="array" ref="R89">INDEX($A$1:$D$678,MATCH(1,($A$1:$A$678=$L89)*($B$1:$B$678=R$1),0),4)</f>
        <v>A</v>
      </c>
      <c r="S89" t="str">
        <f t="array" ref="S89">INDEX($A$1:$D$678,MATCH(1,($A$1:$A$678=$L89)*($B$1:$B$678=S$1),0),4)</f>
        <v>B</v>
      </c>
      <c r="T89" t="e">
        <f t="array" ref="T89">INDEX($A$1:$D$678,MATCH(1,($A$1:$A$678=$L89)*($B$1:$B$678=T$1),0),4)</f>
        <v>#N/A</v>
      </c>
      <c r="U89" t="e">
        <f t="array" ref="U89">INDEX($A$1:$D$678,MATCH(1,($A$1:$A$678=$L89)*($B$1:$B$678=U$1),0),4)</f>
        <v>#N/A</v>
      </c>
      <c r="V89" t="e">
        <f t="array" ref="V89">INDEX($A$1:$D$678,MATCH(1,($A$1:$A$678=$L89)*($B$1:$B$678=V$1),0),4)</f>
        <v>#N/A</v>
      </c>
      <c r="W89" t="e">
        <f t="array" ref="W89">INDEX($A$1:$D$678,MATCH(1,($A$1:$A$678=$L89)*($B$1:$B$678=W$1),0),4)</f>
        <v>#N/A</v>
      </c>
      <c r="Y89">
        <v>856</v>
      </c>
      <c r="Z89" t="s">
        <v>551</v>
      </c>
      <c r="AA89" t="s">
        <v>558</v>
      </c>
      <c r="AB89" t="s">
        <v>551</v>
      </c>
      <c r="AC89" t="s">
        <v>551</v>
      </c>
      <c r="AD89" t="s">
        <v>553</v>
      </c>
      <c r="AE89" t="s">
        <v>551</v>
      </c>
      <c r="AF89" t="s">
        <v>552</v>
      </c>
    </row>
    <row r="90" spans="1:32" x14ac:dyDescent="0.25">
      <c r="A90" s="7">
        <v>145</v>
      </c>
      <c r="B90" s="6" t="s">
        <v>563</v>
      </c>
      <c r="C90" s="6">
        <v>2</v>
      </c>
      <c r="D90" s="6" t="s">
        <v>551</v>
      </c>
      <c r="E90" s="12" t="str">
        <f t="shared" si="2"/>
        <v>4</v>
      </c>
      <c r="F90" s="19">
        <f t="shared" si="3"/>
        <v>8</v>
      </c>
      <c r="G90" s="19"/>
      <c r="H90" s="19"/>
      <c r="I90" s="6" t="s">
        <v>563</v>
      </c>
      <c r="J90" s="6">
        <v>2</v>
      </c>
      <c r="K90">
        <v>8</v>
      </c>
      <c r="L90" s="7">
        <v>942</v>
      </c>
      <c r="M90" t="str">
        <f t="array" ref="M90">INDEX($A$1:$D$678,MATCH(1,($A$1:$A$678=$L90)*($B$1:$B$678=M$1),0),4)</f>
        <v>A</v>
      </c>
      <c r="N90" t="str">
        <f t="array" ref="N90">INDEX($A$1:$D$678,MATCH(1,($A$1:$A$678=$L90)*($B$1:$B$678=N$1),0),4)</f>
        <v>BC</v>
      </c>
      <c r="O90" t="str">
        <f t="array" ref="O90">INDEX($A$1:$D$678,MATCH(1,($A$1:$A$678=$L90)*($B$1:$B$678=O$1),0),4)</f>
        <v>AB</v>
      </c>
      <c r="P90" t="str">
        <f t="array" ref="P90">INDEX($A$1:$D$678,MATCH(1,($A$1:$A$678=$L90)*($B$1:$B$678=P$1),0),4)</f>
        <v>A</v>
      </c>
      <c r="Q90" t="str">
        <f t="array" ref="Q90">INDEX($A$1:$D$678,MATCH(1,($A$1:$A$678=$L90)*($B$1:$B$678=Q$1),0),4)</f>
        <v>AB</v>
      </c>
      <c r="R90" t="str">
        <f t="array" ref="R90">INDEX($A$1:$D$678,MATCH(1,($A$1:$A$678=$L90)*($B$1:$B$678=R$1),0),4)</f>
        <v>B</v>
      </c>
      <c r="S90" t="str">
        <f t="array" ref="S90">INDEX($A$1:$D$678,MATCH(1,($A$1:$A$678=$L90)*($B$1:$B$678=S$1),0),4)</f>
        <v>AB</v>
      </c>
      <c r="T90" t="e">
        <f t="array" ref="T90">INDEX($A$1:$D$678,MATCH(1,($A$1:$A$678=$L90)*($B$1:$B$678=T$1),0),4)</f>
        <v>#N/A</v>
      </c>
      <c r="U90" t="e">
        <f t="array" ref="U90">INDEX($A$1:$D$678,MATCH(1,($A$1:$A$678=$L90)*($B$1:$B$678=U$1),0),4)</f>
        <v>#N/A</v>
      </c>
      <c r="V90" t="e">
        <f t="array" ref="V90">INDEX($A$1:$D$678,MATCH(1,($A$1:$A$678=$L90)*($B$1:$B$678=V$1),0),4)</f>
        <v>#N/A</v>
      </c>
      <c r="W90" t="e">
        <f t="array" ref="W90">INDEX($A$1:$D$678,MATCH(1,($A$1:$A$678=$L90)*($B$1:$B$678=W$1),0),4)</f>
        <v>#N/A</v>
      </c>
      <c r="Y90">
        <v>942</v>
      </c>
      <c r="Z90" t="s">
        <v>551</v>
      </c>
      <c r="AA90" t="s">
        <v>558</v>
      </c>
      <c r="AB90" t="s">
        <v>553</v>
      </c>
      <c r="AC90" t="s">
        <v>551</v>
      </c>
      <c r="AD90" t="s">
        <v>553</v>
      </c>
      <c r="AE90" t="s">
        <v>552</v>
      </c>
      <c r="AF90" t="s">
        <v>553</v>
      </c>
    </row>
    <row r="91" spans="1:32" x14ac:dyDescent="0.25">
      <c r="A91" s="7">
        <v>145</v>
      </c>
      <c r="B91" s="4" t="s">
        <v>565</v>
      </c>
      <c r="C91" s="4">
        <v>3</v>
      </c>
      <c r="D91" s="4" t="s">
        <v>553</v>
      </c>
      <c r="E91" s="12" t="str">
        <f t="shared" si="2"/>
        <v>3.5</v>
      </c>
      <c r="F91" s="19">
        <f t="shared" si="3"/>
        <v>10.5</v>
      </c>
      <c r="G91" s="19"/>
      <c r="H91" s="19"/>
      <c r="I91" s="4" t="s">
        <v>565</v>
      </c>
      <c r="J91" s="4">
        <v>3</v>
      </c>
      <c r="K91">
        <v>10.5</v>
      </c>
      <c r="L91" s="7">
        <v>950</v>
      </c>
      <c r="M91" t="str">
        <f t="array" ref="M91">INDEX($A$1:$D$678,MATCH(1,($A$1:$A$678=$L91)*($B$1:$B$678=M$1),0),4)</f>
        <v>A</v>
      </c>
      <c r="N91" t="str">
        <f t="array" ref="N91">INDEX($A$1:$D$678,MATCH(1,($A$1:$A$678=$L91)*($B$1:$B$678=N$1),0),4)</f>
        <v>BC</v>
      </c>
      <c r="O91" t="str">
        <f t="array" ref="O91">INDEX($A$1:$D$678,MATCH(1,($A$1:$A$678=$L91)*($B$1:$B$678=O$1),0),4)</f>
        <v>A</v>
      </c>
      <c r="P91" t="str">
        <f t="array" ref="P91">INDEX($A$1:$D$678,MATCH(1,($A$1:$A$678=$L91)*($B$1:$B$678=P$1),0),4)</f>
        <v>A</v>
      </c>
      <c r="Q91" t="str">
        <f t="array" ref="Q91">INDEX($A$1:$D$678,MATCH(1,($A$1:$A$678=$L91)*($B$1:$B$678=Q$1),0),4)</f>
        <v>B</v>
      </c>
      <c r="R91" t="str">
        <f t="array" ref="R91">INDEX($A$1:$D$678,MATCH(1,($A$1:$A$678=$L91)*($B$1:$B$678=R$1),0),4)</f>
        <v>B</v>
      </c>
      <c r="S91" t="str">
        <f t="array" ref="S91">INDEX($A$1:$D$678,MATCH(1,($A$1:$A$678=$L91)*($B$1:$B$678=S$1),0),4)</f>
        <v>BC</v>
      </c>
      <c r="T91" t="e">
        <f t="array" ref="T91">INDEX($A$1:$D$678,MATCH(1,($A$1:$A$678=$L91)*($B$1:$B$678=T$1),0),4)</f>
        <v>#N/A</v>
      </c>
      <c r="U91" t="e">
        <f t="array" ref="U91">INDEX($A$1:$D$678,MATCH(1,($A$1:$A$678=$L91)*($B$1:$B$678=U$1),0),4)</f>
        <v>#N/A</v>
      </c>
      <c r="V91" t="e">
        <f t="array" ref="V91">INDEX($A$1:$D$678,MATCH(1,($A$1:$A$678=$L91)*($B$1:$B$678=V$1),0),4)</f>
        <v>#N/A</v>
      </c>
      <c r="W91" t="e">
        <f t="array" ref="W91">INDEX($A$1:$D$678,MATCH(1,($A$1:$A$678=$L91)*($B$1:$B$678=W$1),0),4)</f>
        <v>#N/A</v>
      </c>
      <c r="Y91">
        <v>950</v>
      </c>
      <c r="Z91" t="s">
        <v>551</v>
      </c>
      <c r="AA91" t="s">
        <v>558</v>
      </c>
      <c r="AB91" t="s">
        <v>551</v>
      </c>
      <c r="AC91" t="s">
        <v>551</v>
      </c>
      <c r="AD91" t="s">
        <v>552</v>
      </c>
      <c r="AE91" t="s">
        <v>552</v>
      </c>
      <c r="AF91" t="s">
        <v>558</v>
      </c>
    </row>
    <row r="92" spans="1:32" x14ac:dyDescent="0.25">
      <c r="A92" s="7">
        <v>145</v>
      </c>
      <c r="B92" s="6" t="s">
        <v>564</v>
      </c>
      <c r="C92" s="6">
        <v>1</v>
      </c>
      <c r="D92" s="6" t="s">
        <v>551</v>
      </c>
      <c r="E92" s="12" t="str">
        <f t="shared" si="2"/>
        <v>4</v>
      </c>
      <c r="F92" s="19">
        <f t="shared" si="3"/>
        <v>4</v>
      </c>
      <c r="G92" s="19"/>
      <c r="H92" s="19"/>
      <c r="I92" s="6" t="s">
        <v>564</v>
      </c>
      <c r="J92" s="6">
        <v>1</v>
      </c>
      <c r="K92">
        <v>4</v>
      </c>
      <c r="L92" s="7">
        <v>982</v>
      </c>
      <c r="M92" t="str">
        <f t="array" ref="M92">INDEX($A$1:$D$678,MATCH(1,($A$1:$A$678=$L92)*($B$1:$B$678=M$1),0),4)</f>
        <v>A</v>
      </c>
      <c r="N92" t="str">
        <f t="array" ref="N92">INDEX($A$1:$D$678,MATCH(1,($A$1:$A$678=$L92)*($B$1:$B$678=N$1),0),4)</f>
        <v>B</v>
      </c>
      <c r="O92" t="str">
        <f t="array" ref="O92">INDEX($A$1:$D$678,MATCH(1,($A$1:$A$678=$L92)*($B$1:$B$678=O$1),0),4)</f>
        <v>AB</v>
      </c>
      <c r="P92" t="str">
        <f t="array" ref="P92">INDEX($A$1:$D$678,MATCH(1,($A$1:$A$678=$L92)*($B$1:$B$678=P$1),0),4)</f>
        <v>A</v>
      </c>
      <c r="Q92" t="str">
        <f t="array" ref="Q92">INDEX($A$1:$D$678,MATCH(1,($A$1:$A$678=$L92)*($B$1:$B$678=Q$1),0),4)</f>
        <v>B</v>
      </c>
      <c r="R92" t="str">
        <f t="array" ref="R92">INDEX($A$1:$D$678,MATCH(1,($A$1:$A$678=$L92)*($B$1:$B$678=R$1),0),4)</f>
        <v>AB</v>
      </c>
      <c r="S92" t="str">
        <f t="array" ref="S92">INDEX($A$1:$D$678,MATCH(1,($A$1:$A$678=$L92)*($B$1:$B$678=S$1),0),4)</f>
        <v>A</v>
      </c>
      <c r="T92" t="e">
        <f t="array" ref="T92">INDEX($A$1:$D$678,MATCH(1,($A$1:$A$678=$L92)*($B$1:$B$678=T$1),0),4)</f>
        <v>#N/A</v>
      </c>
      <c r="U92" t="e">
        <f t="array" ref="U92">INDEX($A$1:$D$678,MATCH(1,($A$1:$A$678=$L92)*($B$1:$B$678=U$1),0),4)</f>
        <v>#N/A</v>
      </c>
      <c r="V92" t="e">
        <f t="array" ref="V92">INDEX($A$1:$D$678,MATCH(1,($A$1:$A$678=$L92)*($B$1:$B$678=V$1),0),4)</f>
        <v>#N/A</v>
      </c>
      <c r="W92" t="e">
        <f t="array" ref="W92">INDEX($A$1:$D$678,MATCH(1,($A$1:$A$678=$L92)*($B$1:$B$678=W$1),0),4)</f>
        <v>#N/A</v>
      </c>
      <c r="Y92">
        <v>982</v>
      </c>
      <c r="Z92" t="s">
        <v>551</v>
      </c>
      <c r="AA92" t="s">
        <v>552</v>
      </c>
      <c r="AB92" t="s">
        <v>553</v>
      </c>
      <c r="AC92" t="s">
        <v>551</v>
      </c>
      <c r="AD92" t="s">
        <v>552</v>
      </c>
      <c r="AE92" t="s">
        <v>553</v>
      </c>
      <c r="AF92" t="s">
        <v>551</v>
      </c>
    </row>
    <row r="93" spans="1:32" x14ac:dyDescent="0.25">
      <c r="A93" s="7">
        <v>145</v>
      </c>
      <c r="B93" s="6" t="s">
        <v>561</v>
      </c>
      <c r="C93" s="6">
        <v>3</v>
      </c>
      <c r="D93" s="6" t="s">
        <v>553</v>
      </c>
      <c r="E93" s="12" t="str">
        <f t="shared" si="2"/>
        <v>3.5</v>
      </c>
      <c r="F93" s="19">
        <f t="shared" si="3"/>
        <v>10.5</v>
      </c>
      <c r="G93" s="19"/>
      <c r="H93" s="19"/>
      <c r="I93" s="6" t="s">
        <v>561</v>
      </c>
      <c r="J93" s="6">
        <v>3</v>
      </c>
      <c r="K93">
        <v>10.5</v>
      </c>
      <c r="L93" s="10"/>
    </row>
    <row r="94" spans="1:32" x14ac:dyDescent="0.25">
      <c r="A94" s="7">
        <v>145</v>
      </c>
      <c r="B94" s="6" t="s">
        <v>554</v>
      </c>
      <c r="C94" s="6">
        <v>2</v>
      </c>
      <c r="D94" s="6" t="s">
        <v>558</v>
      </c>
      <c r="E94" s="12" t="str">
        <f t="shared" si="2"/>
        <v>2.5</v>
      </c>
      <c r="F94" s="19">
        <f t="shared" si="3"/>
        <v>5</v>
      </c>
      <c r="G94" s="19"/>
      <c r="H94" s="19"/>
      <c r="I94" s="6" t="s">
        <v>554</v>
      </c>
      <c r="J94" s="6">
        <v>2</v>
      </c>
      <c r="K94">
        <v>5</v>
      </c>
    </row>
    <row r="95" spans="1:32" x14ac:dyDescent="0.25">
      <c r="A95" s="7">
        <v>145</v>
      </c>
      <c r="B95" s="4" t="s">
        <v>550</v>
      </c>
      <c r="C95" s="4">
        <v>1</v>
      </c>
      <c r="D95" s="4" t="s">
        <v>551</v>
      </c>
      <c r="E95" s="12" t="str">
        <f t="shared" si="2"/>
        <v>4</v>
      </c>
      <c r="F95" s="19">
        <f t="shared" si="3"/>
        <v>4</v>
      </c>
      <c r="G95" s="19"/>
      <c r="H95" s="19"/>
      <c r="I95" s="4" t="s">
        <v>550</v>
      </c>
      <c r="J95" s="4">
        <v>1</v>
      </c>
      <c r="K95">
        <v>4</v>
      </c>
    </row>
    <row r="96" spans="1:32" x14ac:dyDescent="0.25">
      <c r="A96" s="7">
        <v>149</v>
      </c>
      <c r="B96" s="4" t="s">
        <v>566</v>
      </c>
      <c r="C96" s="4">
        <v>3</v>
      </c>
      <c r="D96" s="4" t="s">
        <v>558</v>
      </c>
      <c r="E96" s="12" t="str">
        <f t="shared" si="2"/>
        <v>2.5</v>
      </c>
      <c r="F96" s="19">
        <f t="shared" si="3"/>
        <v>7.5</v>
      </c>
      <c r="G96" s="19"/>
      <c r="H96" s="19"/>
      <c r="I96" s="4" t="s">
        <v>566</v>
      </c>
      <c r="J96" s="4">
        <v>3</v>
      </c>
      <c r="K96">
        <v>7.5</v>
      </c>
    </row>
    <row r="97" spans="1:11" x14ac:dyDescent="0.25">
      <c r="A97" s="7">
        <v>149</v>
      </c>
      <c r="B97" s="6" t="s">
        <v>563</v>
      </c>
      <c r="C97" s="6">
        <v>2</v>
      </c>
      <c r="D97" s="6" t="s">
        <v>552</v>
      </c>
      <c r="E97" s="12" t="str">
        <f t="shared" si="2"/>
        <v>3</v>
      </c>
      <c r="F97" s="19">
        <f t="shared" si="3"/>
        <v>6</v>
      </c>
      <c r="G97" s="19"/>
      <c r="H97" s="19"/>
      <c r="I97" s="6" t="s">
        <v>563</v>
      </c>
      <c r="J97" s="6">
        <v>2</v>
      </c>
      <c r="K97">
        <v>6</v>
      </c>
    </row>
    <row r="98" spans="1:11" x14ac:dyDescent="0.25">
      <c r="A98" s="7">
        <v>149</v>
      </c>
      <c r="B98" s="4" t="s">
        <v>565</v>
      </c>
      <c r="C98" s="4">
        <v>3</v>
      </c>
      <c r="D98" s="4" t="s">
        <v>552</v>
      </c>
      <c r="E98" s="12" t="str">
        <f t="shared" si="2"/>
        <v>3</v>
      </c>
      <c r="F98" s="19">
        <f t="shared" si="3"/>
        <v>9</v>
      </c>
      <c r="G98" s="19"/>
      <c r="H98" s="19"/>
      <c r="I98" s="4" t="s">
        <v>565</v>
      </c>
      <c r="J98" s="4">
        <v>3</v>
      </c>
      <c r="K98">
        <v>9</v>
      </c>
    </row>
    <row r="99" spans="1:11" x14ac:dyDescent="0.25">
      <c r="A99" s="7">
        <v>149</v>
      </c>
      <c r="B99" s="6" t="s">
        <v>564</v>
      </c>
      <c r="C99" s="6">
        <v>1</v>
      </c>
      <c r="D99" s="6" t="s">
        <v>551</v>
      </c>
      <c r="E99" s="12" t="str">
        <f t="shared" si="2"/>
        <v>4</v>
      </c>
      <c r="F99" s="19">
        <f t="shared" si="3"/>
        <v>4</v>
      </c>
      <c r="G99" s="19"/>
      <c r="H99" s="19"/>
      <c r="I99" s="6" t="s">
        <v>564</v>
      </c>
      <c r="J99" s="6">
        <v>1</v>
      </c>
      <c r="K99">
        <v>4</v>
      </c>
    </row>
    <row r="100" spans="1:11" x14ac:dyDescent="0.25">
      <c r="A100" s="7">
        <v>149</v>
      </c>
      <c r="B100" s="4" t="s">
        <v>561</v>
      </c>
      <c r="C100" s="4">
        <v>3</v>
      </c>
      <c r="D100" s="4" t="s">
        <v>552</v>
      </c>
      <c r="E100" s="12" t="str">
        <f t="shared" si="2"/>
        <v>3</v>
      </c>
      <c r="F100" s="19">
        <f t="shared" si="3"/>
        <v>9</v>
      </c>
      <c r="G100" s="19"/>
      <c r="H100" s="19"/>
      <c r="I100" s="4" t="s">
        <v>561</v>
      </c>
      <c r="J100" s="4">
        <v>3</v>
      </c>
      <c r="K100">
        <v>9</v>
      </c>
    </row>
    <row r="101" spans="1:11" x14ac:dyDescent="0.25">
      <c r="A101" s="7">
        <v>149</v>
      </c>
      <c r="B101" s="6" t="s">
        <v>554</v>
      </c>
      <c r="C101" s="6">
        <v>2</v>
      </c>
      <c r="D101" s="6" t="s">
        <v>552</v>
      </c>
      <c r="E101" s="12" t="str">
        <f t="shared" si="2"/>
        <v>3</v>
      </c>
      <c r="F101" s="19">
        <f t="shared" si="3"/>
        <v>6</v>
      </c>
      <c r="G101" s="19"/>
      <c r="H101" s="19"/>
      <c r="I101" s="6" t="s">
        <v>554</v>
      </c>
      <c r="J101" s="6">
        <v>2</v>
      </c>
      <c r="K101">
        <v>6</v>
      </c>
    </row>
    <row r="102" spans="1:11" x14ac:dyDescent="0.25">
      <c r="A102" s="7">
        <v>149</v>
      </c>
      <c r="B102" s="4" t="s">
        <v>550</v>
      </c>
      <c r="C102" s="4">
        <v>1</v>
      </c>
      <c r="D102" s="4" t="s">
        <v>551</v>
      </c>
      <c r="E102" s="12" t="str">
        <f t="shared" si="2"/>
        <v>4</v>
      </c>
      <c r="F102" s="19">
        <f t="shared" si="3"/>
        <v>4</v>
      </c>
      <c r="G102" s="19"/>
      <c r="H102" s="19"/>
      <c r="I102" s="4" t="s">
        <v>550</v>
      </c>
      <c r="J102" s="4">
        <v>1</v>
      </c>
      <c r="K102">
        <v>4</v>
      </c>
    </row>
    <row r="103" spans="1:11" x14ac:dyDescent="0.25">
      <c r="A103" s="7">
        <v>152</v>
      </c>
      <c r="B103" s="4" t="s">
        <v>566</v>
      </c>
      <c r="C103" s="4">
        <v>3</v>
      </c>
      <c r="D103" s="4" t="s">
        <v>552</v>
      </c>
      <c r="E103" s="12" t="str">
        <f t="shared" si="2"/>
        <v>3</v>
      </c>
      <c r="F103" s="19">
        <f t="shared" si="3"/>
        <v>9</v>
      </c>
      <c r="G103" s="19"/>
      <c r="H103" s="19"/>
      <c r="I103" s="4" t="s">
        <v>566</v>
      </c>
      <c r="J103" s="4">
        <v>3</v>
      </c>
      <c r="K103">
        <v>9</v>
      </c>
    </row>
    <row r="104" spans="1:11" x14ac:dyDescent="0.25">
      <c r="A104" s="7">
        <v>152</v>
      </c>
      <c r="B104" s="4" t="s">
        <v>565</v>
      </c>
      <c r="C104" s="4">
        <v>3</v>
      </c>
      <c r="D104" s="4" t="s">
        <v>558</v>
      </c>
      <c r="E104" s="12" t="str">
        <f t="shared" si="2"/>
        <v>2.5</v>
      </c>
      <c r="F104" s="19">
        <f t="shared" si="3"/>
        <v>7.5</v>
      </c>
      <c r="G104" s="19"/>
      <c r="H104" s="19"/>
      <c r="I104" s="4" t="s">
        <v>565</v>
      </c>
      <c r="J104" s="4">
        <v>3</v>
      </c>
      <c r="K104">
        <v>7.5</v>
      </c>
    </row>
    <row r="105" spans="1:11" x14ac:dyDescent="0.25">
      <c r="A105" s="7">
        <v>152</v>
      </c>
      <c r="B105" s="6" t="s">
        <v>563</v>
      </c>
      <c r="C105" s="6">
        <v>2</v>
      </c>
      <c r="D105" s="6" t="s">
        <v>552</v>
      </c>
      <c r="E105" s="12" t="str">
        <f t="shared" si="2"/>
        <v>3</v>
      </c>
      <c r="F105" s="19">
        <f t="shared" si="3"/>
        <v>6</v>
      </c>
      <c r="G105" s="19"/>
      <c r="H105" s="19"/>
      <c r="I105" s="6" t="s">
        <v>563</v>
      </c>
      <c r="J105" s="6">
        <v>2</v>
      </c>
      <c r="K105">
        <v>6</v>
      </c>
    </row>
    <row r="106" spans="1:11" x14ac:dyDescent="0.25">
      <c r="A106" s="7">
        <v>152</v>
      </c>
      <c r="B106" s="6" t="s">
        <v>564</v>
      </c>
      <c r="C106" s="6">
        <v>1</v>
      </c>
      <c r="D106" s="6" t="s">
        <v>552</v>
      </c>
      <c r="E106" s="12" t="str">
        <f t="shared" si="2"/>
        <v>3</v>
      </c>
      <c r="F106" s="19">
        <f t="shared" si="3"/>
        <v>3</v>
      </c>
      <c r="G106" s="19"/>
      <c r="H106" s="19"/>
      <c r="I106" s="6" t="s">
        <v>564</v>
      </c>
      <c r="J106" s="6">
        <v>1</v>
      </c>
      <c r="K106">
        <v>3</v>
      </c>
    </row>
    <row r="107" spans="1:11" x14ac:dyDescent="0.25">
      <c r="A107" s="7">
        <v>152</v>
      </c>
      <c r="B107" s="4" t="s">
        <v>561</v>
      </c>
      <c r="C107" s="4">
        <v>3</v>
      </c>
      <c r="D107" s="4" t="s">
        <v>551</v>
      </c>
      <c r="E107" s="12" t="str">
        <f t="shared" si="2"/>
        <v>4</v>
      </c>
      <c r="F107" s="19">
        <f t="shared" si="3"/>
        <v>12</v>
      </c>
      <c r="G107" s="19"/>
      <c r="H107" s="19"/>
      <c r="I107" s="4" t="s">
        <v>561</v>
      </c>
      <c r="J107" s="4">
        <v>3</v>
      </c>
      <c r="K107">
        <v>12</v>
      </c>
    </row>
    <row r="108" spans="1:11" x14ac:dyDescent="0.25">
      <c r="A108" s="7">
        <v>152</v>
      </c>
      <c r="B108" s="6" t="s">
        <v>554</v>
      </c>
      <c r="C108" s="6">
        <v>2</v>
      </c>
      <c r="D108" s="6" t="s">
        <v>551</v>
      </c>
      <c r="E108" s="12" t="str">
        <f t="shared" si="2"/>
        <v>4</v>
      </c>
      <c r="F108" s="19">
        <f t="shared" si="3"/>
        <v>8</v>
      </c>
      <c r="G108" s="19"/>
      <c r="H108" s="19"/>
      <c r="I108" s="6" t="s">
        <v>554</v>
      </c>
      <c r="J108" s="6">
        <v>2</v>
      </c>
      <c r="K108">
        <v>8</v>
      </c>
    </row>
    <row r="109" spans="1:11" x14ac:dyDescent="0.25">
      <c r="A109" s="7">
        <v>152</v>
      </c>
      <c r="B109" s="4" t="s">
        <v>550</v>
      </c>
      <c r="C109" s="4">
        <v>1</v>
      </c>
      <c r="D109" s="4" t="s">
        <v>551</v>
      </c>
      <c r="E109" s="12" t="str">
        <f t="shared" si="2"/>
        <v>4</v>
      </c>
      <c r="F109" s="19">
        <f t="shared" si="3"/>
        <v>4</v>
      </c>
      <c r="G109" s="19"/>
      <c r="H109" s="19"/>
      <c r="I109" s="4" t="s">
        <v>550</v>
      </c>
      <c r="J109" s="4">
        <v>1</v>
      </c>
      <c r="K109">
        <v>4</v>
      </c>
    </row>
    <row r="110" spans="1:11" x14ac:dyDescent="0.25">
      <c r="A110" s="7">
        <v>158</v>
      </c>
      <c r="B110" s="6" t="s">
        <v>566</v>
      </c>
      <c r="C110" s="6">
        <v>3</v>
      </c>
      <c r="D110" s="6" t="s">
        <v>553</v>
      </c>
      <c r="E110" s="12" t="str">
        <f t="shared" si="2"/>
        <v>3.5</v>
      </c>
      <c r="F110" s="19">
        <f t="shared" si="3"/>
        <v>10.5</v>
      </c>
      <c r="G110" s="19"/>
      <c r="H110" s="19"/>
      <c r="I110" s="6" t="s">
        <v>566</v>
      </c>
      <c r="J110" s="6">
        <v>3</v>
      </c>
      <c r="K110">
        <v>10.5</v>
      </c>
    </row>
    <row r="111" spans="1:11" x14ac:dyDescent="0.25">
      <c r="A111" s="7">
        <v>158</v>
      </c>
      <c r="B111" s="4" t="s">
        <v>565</v>
      </c>
      <c r="C111" s="4">
        <v>3</v>
      </c>
      <c r="D111" s="4" t="s">
        <v>551</v>
      </c>
      <c r="E111" s="12" t="str">
        <f t="shared" si="2"/>
        <v>4</v>
      </c>
      <c r="F111" s="19">
        <f t="shared" si="3"/>
        <v>12</v>
      </c>
      <c r="G111" s="19"/>
      <c r="H111" s="19"/>
      <c r="I111" s="4" t="s">
        <v>565</v>
      </c>
      <c r="J111" s="4">
        <v>3</v>
      </c>
      <c r="K111">
        <v>12</v>
      </c>
    </row>
    <row r="112" spans="1:11" x14ac:dyDescent="0.25">
      <c r="A112" s="7">
        <v>158</v>
      </c>
      <c r="B112" s="6" t="s">
        <v>564</v>
      </c>
      <c r="C112" s="6">
        <v>1</v>
      </c>
      <c r="D112" s="6" t="s">
        <v>551</v>
      </c>
      <c r="E112" s="12" t="str">
        <f t="shared" si="2"/>
        <v>4</v>
      </c>
      <c r="F112" s="19">
        <f t="shared" si="3"/>
        <v>4</v>
      </c>
      <c r="G112" s="19"/>
      <c r="H112" s="19"/>
      <c r="I112" s="6" t="s">
        <v>564</v>
      </c>
      <c r="J112" s="6">
        <v>1</v>
      </c>
      <c r="K112">
        <v>4</v>
      </c>
    </row>
    <row r="113" spans="1:11" x14ac:dyDescent="0.25">
      <c r="A113" s="7">
        <v>158</v>
      </c>
      <c r="B113" s="6" t="s">
        <v>561</v>
      </c>
      <c r="C113" s="6">
        <v>3</v>
      </c>
      <c r="D113" s="6" t="s">
        <v>551</v>
      </c>
      <c r="E113" s="12" t="str">
        <f t="shared" si="2"/>
        <v>4</v>
      </c>
      <c r="F113" s="19">
        <f t="shared" si="3"/>
        <v>12</v>
      </c>
      <c r="G113" s="19"/>
      <c r="H113" s="19"/>
      <c r="I113" s="6" t="s">
        <v>561</v>
      </c>
      <c r="J113" s="6">
        <v>3</v>
      </c>
      <c r="K113">
        <v>12</v>
      </c>
    </row>
    <row r="114" spans="1:11" x14ac:dyDescent="0.25">
      <c r="A114" s="7">
        <v>158</v>
      </c>
      <c r="B114" s="6" t="s">
        <v>563</v>
      </c>
      <c r="C114" s="6">
        <v>2</v>
      </c>
      <c r="D114" s="6" t="s">
        <v>551</v>
      </c>
      <c r="E114" s="12" t="str">
        <f t="shared" si="2"/>
        <v>4</v>
      </c>
      <c r="F114" s="19">
        <f t="shared" si="3"/>
        <v>8</v>
      </c>
      <c r="G114" s="19"/>
      <c r="H114" s="19"/>
      <c r="I114" s="6" t="s">
        <v>563</v>
      </c>
      <c r="J114" s="6">
        <v>2</v>
      </c>
      <c r="K114">
        <v>8</v>
      </c>
    </row>
    <row r="115" spans="1:11" x14ac:dyDescent="0.25">
      <c r="A115" s="7">
        <v>158</v>
      </c>
      <c r="B115" s="4" t="s">
        <v>554</v>
      </c>
      <c r="C115" s="4">
        <v>2</v>
      </c>
      <c r="D115" s="4" t="s">
        <v>552</v>
      </c>
      <c r="E115" s="12" t="str">
        <f t="shared" si="2"/>
        <v>3</v>
      </c>
      <c r="F115" s="19">
        <f t="shared" si="3"/>
        <v>6</v>
      </c>
      <c r="G115" s="19"/>
      <c r="H115" s="19"/>
      <c r="I115" s="4" t="s">
        <v>554</v>
      </c>
      <c r="J115" s="4">
        <v>2</v>
      </c>
      <c r="K115">
        <v>6</v>
      </c>
    </row>
    <row r="116" spans="1:11" x14ac:dyDescent="0.25">
      <c r="A116" s="7">
        <v>158</v>
      </c>
      <c r="B116" s="6" t="s">
        <v>556</v>
      </c>
      <c r="C116" s="6">
        <v>3</v>
      </c>
      <c r="D116" s="6" t="s">
        <v>553</v>
      </c>
      <c r="E116" s="12" t="str">
        <f t="shared" si="2"/>
        <v>3.5</v>
      </c>
      <c r="F116" s="19">
        <f t="shared" si="3"/>
        <v>10.5</v>
      </c>
      <c r="G116" s="19"/>
      <c r="H116" s="19"/>
      <c r="I116" s="6" t="s">
        <v>556</v>
      </c>
      <c r="J116" s="6">
        <v>3</v>
      </c>
      <c r="K116">
        <v>10.5</v>
      </c>
    </row>
    <row r="117" spans="1:11" x14ac:dyDescent="0.25">
      <c r="A117" s="7">
        <v>158</v>
      </c>
      <c r="B117" s="4" t="s">
        <v>550</v>
      </c>
      <c r="C117" s="4">
        <v>1</v>
      </c>
      <c r="D117" s="4" t="s">
        <v>551</v>
      </c>
      <c r="E117" s="12" t="str">
        <f t="shared" si="2"/>
        <v>4</v>
      </c>
      <c r="F117" s="19">
        <f t="shared" si="3"/>
        <v>4</v>
      </c>
      <c r="G117" s="19"/>
      <c r="H117" s="19"/>
      <c r="I117" s="4" t="s">
        <v>550</v>
      </c>
      <c r="J117" s="4">
        <v>1</v>
      </c>
      <c r="K117">
        <v>4</v>
      </c>
    </row>
    <row r="118" spans="1:11" x14ac:dyDescent="0.25">
      <c r="A118" s="7">
        <v>163</v>
      </c>
      <c r="B118" s="6" t="s">
        <v>566</v>
      </c>
      <c r="C118" s="6">
        <v>3</v>
      </c>
      <c r="D118" s="6" t="s">
        <v>552</v>
      </c>
      <c r="E118" s="12" t="str">
        <f t="shared" si="2"/>
        <v>3</v>
      </c>
      <c r="F118" s="19">
        <f t="shared" si="3"/>
        <v>9</v>
      </c>
      <c r="G118" s="19"/>
      <c r="H118" s="19"/>
      <c r="I118" s="6" t="s">
        <v>566</v>
      </c>
      <c r="J118" s="6">
        <v>3</v>
      </c>
      <c r="K118">
        <v>9</v>
      </c>
    </row>
    <row r="119" spans="1:11" x14ac:dyDescent="0.25">
      <c r="A119" s="7">
        <v>163</v>
      </c>
      <c r="B119" s="4" t="s">
        <v>565</v>
      </c>
      <c r="C119" s="4">
        <v>3</v>
      </c>
      <c r="D119" s="4" t="s">
        <v>553</v>
      </c>
      <c r="E119" s="12" t="str">
        <f t="shared" si="2"/>
        <v>3.5</v>
      </c>
      <c r="F119" s="19">
        <f t="shared" si="3"/>
        <v>10.5</v>
      </c>
      <c r="G119" s="19"/>
      <c r="H119" s="19"/>
      <c r="I119" s="4" t="s">
        <v>565</v>
      </c>
      <c r="J119" s="4">
        <v>3</v>
      </c>
      <c r="K119">
        <v>10.5</v>
      </c>
    </row>
    <row r="120" spans="1:11" x14ac:dyDescent="0.25">
      <c r="A120" s="7">
        <v>163</v>
      </c>
      <c r="B120" s="6" t="s">
        <v>564</v>
      </c>
      <c r="C120" s="6">
        <v>1</v>
      </c>
      <c r="D120" s="6" t="s">
        <v>551</v>
      </c>
      <c r="E120" s="12" t="str">
        <f t="shared" si="2"/>
        <v>4</v>
      </c>
      <c r="F120" s="19">
        <f t="shared" si="3"/>
        <v>4</v>
      </c>
      <c r="G120" s="19"/>
      <c r="H120" s="19"/>
      <c r="I120" s="6" t="s">
        <v>564</v>
      </c>
      <c r="J120" s="6">
        <v>1</v>
      </c>
      <c r="K120">
        <v>4</v>
      </c>
    </row>
    <row r="121" spans="1:11" x14ac:dyDescent="0.25">
      <c r="A121" s="7">
        <v>163</v>
      </c>
      <c r="B121" s="6" t="s">
        <v>561</v>
      </c>
      <c r="C121" s="6">
        <v>3</v>
      </c>
      <c r="D121" s="6" t="s">
        <v>551</v>
      </c>
      <c r="E121" s="12" t="str">
        <f t="shared" si="2"/>
        <v>4</v>
      </c>
      <c r="F121" s="19">
        <f t="shared" si="3"/>
        <v>12</v>
      </c>
      <c r="G121" s="19"/>
      <c r="H121" s="19"/>
      <c r="I121" s="6" t="s">
        <v>561</v>
      </c>
      <c r="J121" s="6">
        <v>3</v>
      </c>
      <c r="K121">
        <v>12</v>
      </c>
    </row>
    <row r="122" spans="1:11" x14ac:dyDescent="0.25">
      <c r="A122" s="7">
        <v>163</v>
      </c>
      <c r="B122" s="6" t="s">
        <v>563</v>
      </c>
      <c r="C122" s="6">
        <v>2</v>
      </c>
      <c r="D122" s="6" t="s">
        <v>553</v>
      </c>
      <c r="E122" s="12" t="str">
        <f t="shared" si="2"/>
        <v>3.5</v>
      </c>
      <c r="F122" s="19">
        <f t="shared" si="3"/>
        <v>7</v>
      </c>
      <c r="G122" s="19"/>
      <c r="H122" s="19"/>
      <c r="I122" s="6" t="s">
        <v>563</v>
      </c>
      <c r="J122" s="6">
        <v>2</v>
      </c>
      <c r="K122">
        <v>7</v>
      </c>
    </row>
    <row r="123" spans="1:11" x14ac:dyDescent="0.25">
      <c r="A123" s="7">
        <v>163</v>
      </c>
      <c r="B123" s="4" t="s">
        <v>554</v>
      </c>
      <c r="C123" s="4">
        <v>2</v>
      </c>
      <c r="D123" s="4" t="s">
        <v>551</v>
      </c>
      <c r="E123" s="12" t="str">
        <f t="shared" si="2"/>
        <v>4</v>
      </c>
      <c r="F123" s="19">
        <f t="shared" si="3"/>
        <v>8</v>
      </c>
      <c r="G123" s="19"/>
      <c r="H123" s="19"/>
      <c r="I123" s="4" t="s">
        <v>554</v>
      </c>
      <c r="J123" s="4">
        <v>2</v>
      </c>
      <c r="K123">
        <v>8</v>
      </c>
    </row>
    <row r="124" spans="1:11" x14ac:dyDescent="0.25">
      <c r="A124" s="7">
        <v>163</v>
      </c>
      <c r="B124" s="6" t="s">
        <v>556</v>
      </c>
      <c r="C124" s="6">
        <v>3</v>
      </c>
      <c r="D124" s="6" t="s">
        <v>558</v>
      </c>
      <c r="E124" s="12" t="str">
        <f t="shared" si="2"/>
        <v>2.5</v>
      </c>
      <c r="F124" s="19">
        <f t="shared" si="3"/>
        <v>7.5</v>
      </c>
      <c r="G124" s="19"/>
      <c r="H124" s="19"/>
      <c r="I124" s="6" t="s">
        <v>556</v>
      </c>
      <c r="J124" s="6">
        <v>3</v>
      </c>
      <c r="K124">
        <v>7.5</v>
      </c>
    </row>
    <row r="125" spans="1:11" x14ac:dyDescent="0.25">
      <c r="A125" s="7">
        <v>163</v>
      </c>
      <c r="B125" s="4" t="s">
        <v>550</v>
      </c>
      <c r="C125" s="4">
        <v>1</v>
      </c>
      <c r="D125" s="4" t="s">
        <v>551</v>
      </c>
      <c r="E125" s="12" t="str">
        <f t="shared" si="2"/>
        <v>4</v>
      </c>
      <c r="F125" s="19">
        <f t="shared" si="3"/>
        <v>4</v>
      </c>
      <c r="G125" s="19"/>
      <c r="H125" s="19"/>
      <c r="I125" s="4" t="s">
        <v>550</v>
      </c>
      <c r="J125" s="4">
        <v>1</v>
      </c>
      <c r="K125">
        <v>4</v>
      </c>
    </row>
    <row r="126" spans="1:11" x14ac:dyDescent="0.25">
      <c r="A126" s="7">
        <v>166</v>
      </c>
      <c r="B126" s="4" t="s">
        <v>566</v>
      </c>
      <c r="C126" s="4">
        <v>3</v>
      </c>
      <c r="D126" s="4" t="s">
        <v>551</v>
      </c>
      <c r="E126" s="12" t="str">
        <f t="shared" si="2"/>
        <v>4</v>
      </c>
      <c r="F126" s="19">
        <f t="shared" si="3"/>
        <v>12</v>
      </c>
      <c r="G126" s="19"/>
      <c r="H126" s="19"/>
      <c r="I126" s="4" t="s">
        <v>566</v>
      </c>
      <c r="J126" s="4">
        <v>3</v>
      </c>
      <c r="K126">
        <v>12</v>
      </c>
    </row>
    <row r="127" spans="1:11" x14ac:dyDescent="0.25">
      <c r="A127" s="7">
        <v>166</v>
      </c>
      <c r="B127" s="4" t="s">
        <v>565</v>
      </c>
      <c r="C127" s="4">
        <v>3</v>
      </c>
      <c r="D127" s="4" t="s">
        <v>553</v>
      </c>
      <c r="E127" s="12" t="str">
        <f t="shared" si="2"/>
        <v>3.5</v>
      </c>
      <c r="F127" s="19">
        <f t="shared" si="3"/>
        <v>10.5</v>
      </c>
      <c r="G127" s="19"/>
      <c r="H127" s="19"/>
      <c r="I127" s="4" t="s">
        <v>565</v>
      </c>
      <c r="J127" s="4">
        <v>3</v>
      </c>
      <c r="K127">
        <v>10.5</v>
      </c>
    </row>
    <row r="128" spans="1:11" x14ac:dyDescent="0.25">
      <c r="A128" s="7">
        <v>166</v>
      </c>
      <c r="B128" s="6" t="s">
        <v>563</v>
      </c>
      <c r="C128" s="6">
        <v>2</v>
      </c>
      <c r="D128" s="6" t="s">
        <v>558</v>
      </c>
      <c r="E128" s="12" t="str">
        <f t="shared" si="2"/>
        <v>2.5</v>
      </c>
      <c r="F128" s="19">
        <f t="shared" si="3"/>
        <v>5</v>
      </c>
      <c r="G128" s="19"/>
      <c r="H128" s="19"/>
      <c r="I128" s="6" t="s">
        <v>563</v>
      </c>
      <c r="J128" s="6">
        <v>2</v>
      </c>
      <c r="K128">
        <v>5</v>
      </c>
    </row>
    <row r="129" spans="1:11" x14ac:dyDescent="0.25">
      <c r="A129" s="7">
        <v>166</v>
      </c>
      <c r="B129" s="6" t="s">
        <v>564</v>
      </c>
      <c r="C129" s="6">
        <v>1</v>
      </c>
      <c r="D129" s="6" t="s">
        <v>551</v>
      </c>
      <c r="E129" s="12" t="str">
        <f t="shared" si="2"/>
        <v>4</v>
      </c>
      <c r="F129" s="19">
        <f t="shared" si="3"/>
        <v>4</v>
      </c>
      <c r="G129" s="19"/>
      <c r="H129" s="19"/>
      <c r="I129" s="6" t="s">
        <v>564</v>
      </c>
      <c r="J129" s="6">
        <v>1</v>
      </c>
      <c r="K129">
        <v>4</v>
      </c>
    </row>
    <row r="130" spans="1:11" x14ac:dyDescent="0.25">
      <c r="A130" s="7">
        <v>166</v>
      </c>
      <c r="B130" s="6" t="s">
        <v>561</v>
      </c>
      <c r="C130" s="6">
        <v>3</v>
      </c>
      <c r="D130" s="6" t="s">
        <v>553</v>
      </c>
      <c r="E130" s="12" t="str">
        <f t="shared" ref="E130:E193" si="4">IF(D130="A","4",IF(D130="AB","3.5",IF(D130="B","3",IF(D130="BC","2.5",IF(D130="C","2",IF(D130="D","1",IF(D130="E","0","NILAI MUTU TIDAK ADA")))))))</f>
        <v>3.5</v>
      </c>
      <c r="F130" s="19">
        <f t="shared" ref="F130:F193" si="5">E130*C130</f>
        <v>10.5</v>
      </c>
      <c r="G130" s="19"/>
      <c r="H130" s="19"/>
      <c r="I130" s="6" t="s">
        <v>561</v>
      </c>
      <c r="J130" s="6">
        <v>3</v>
      </c>
      <c r="K130">
        <v>10.5</v>
      </c>
    </row>
    <row r="131" spans="1:11" x14ac:dyDescent="0.25">
      <c r="A131" s="7">
        <v>166</v>
      </c>
      <c r="B131" s="6" t="s">
        <v>554</v>
      </c>
      <c r="C131" s="6">
        <v>2</v>
      </c>
      <c r="D131" s="6" t="s">
        <v>551</v>
      </c>
      <c r="E131" s="12" t="str">
        <f t="shared" si="4"/>
        <v>4</v>
      </c>
      <c r="F131" s="19">
        <f t="shared" si="5"/>
        <v>8</v>
      </c>
      <c r="G131" s="19"/>
      <c r="H131" s="19"/>
      <c r="I131" s="6" t="s">
        <v>554</v>
      </c>
      <c r="J131" s="6">
        <v>2</v>
      </c>
      <c r="K131">
        <v>8</v>
      </c>
    </row>
    <row r="132" spans="1:11" x14ac:dyDescent="0.25">
      <c r="A132" s="7">
        <v>166</v>
      </c>
      <c r="B132" s="4" t="s">
        <v>550</v>
      </c>
      <c r="C132" s="4">
        <v>1</v>
      </c>
      <c r="D132" s="4" t="s">
        <v>551</v>
      </c>
      <c r="E132" s="12" t="str">
        <f t="shared" si="4"/>
        <v>4</v>
      </c>
      <c r="F132" s="19">
        <f t="shared" si="5"/>
        <v>4</v>
      </c>
      <c r="G132" s="19"/>
      <c r="H132" s="19"/>
      <c r="I132" s="4" t="s">
        <v>550</v>
      </c>
      <c r="J132" s="4">
        <v>1</v>
      </c>
      <c r="K132">
        <v>4</v>
      </c>
    </row>
    <row r="133" spans="1:11" x14ac:dyDescent="0.25">
      <c r="A133" s="7">
        <v>169</v>
      </c>
      <c r="B133" s="4" t="s">
        <v>566</v>
      </c>
      <c r="C133" s="4">
        <v>3</v>
      </c>
      <c r="D133" s="4" t="s">
        <v>551</v>
      </c>
      <c r="E133" s="12" t="str">
        <f t="shared" si="4"/>
        <v>4</v>
      </c>
      <c r="F133" s="19">
        <f t="shared" si="5"/>
        <v>12</v>
      </c>
      <c r="G133" s="19"/>
      <c r="H133" s="19"/>
      <c r="I133" s="4" t="s">
        <v>566</v>
      </c>
      <c r="J133" s="4">
        <v>3</v>
      </c>
      <c r="K133">
        <v>12</v>
      </c>
    </row>
    <row r="134" spans="1:11" x14ac:dyDescent="0.25">
      <c r="A134" s="7">
        <v>169</v>
      </c>
      <c r="B134" s="4" t="s">
        <v>565</v>
      </c>
      <c r="C134" s="4">
        <v>3</v>
      </c>
      <c r="D134" s="4" t="s">
        <v>551</v>
      </c>
      <c r="E134" s="12" t="str">
        <f t="shared" si="4"/>
        <v>4</v>
      </c>
      <c r="F134" s="19">
        <f t="shared" si="5"/>
        <v>12</v>
      </c>
      <c r="G134" s="19"/>
      <c r="H134" s="19"/>
      <c r="I134" s="4" t="s">
        <v>565</v>
      </c>
      <c r="J134" s="4">
        <v>3</v>
      </c>
      <c r="K134">
        <v>12</v>
      </c>
    </row>
    <row r="135" spans="1:11" x14ac:dyDescent="0.25">
      <c r="A135" s="7">
        <v>169</v>
      </c>
      <c r="B135" s="6" t="s">
        <v>563</v>
      </c>
      <c r="C135" s="6">
        <v>2</v>
      </c>
      <c r="D135" s="6" t="s">
        <v>551</v>
      </c>
      <c r="E135" s="12" t="str">
        <f t="shared" si="4"/>
        <v>4</v>
      </c>
      <c r="F135" s="19">
        <f t="shared" si="5"/>
        <v>8</v>
      </c>
      <c r="G135" s="19"/>
      <c r="H135" s="19"/>
      <c r="I135" s="6" t="s">
        <v>563</v>
      </c>
      <c r="J135" s="6">
        <v>2</v>
      </c>
      <c r="K135">
        <v>8</v>
      </c>
    </row>
    <row r="136" spans="1:11" x14ac:dyDescent="0.25">
      <c r="A136" s="7">
        <v>169</v>
      </c>
      <c r="B136" s="6" t="s">
        <v>564</v>
      </c>
      <c r="C136" s="6">
        <v>1</v>
      </c>
      <c r="D136" s="6" t="s">
        <v>552</v>
      </c>
      <c r="E136" s="12" t="str">
        <f t="shared" si="4"/>
        <v>3</v>
      </c>
      <c r="F136" s="19">
        <f t="shared" si="5"/>
        <v>3</v>
      </c>
      <c r="G136" s="19"/>
      <c r="H136" s="19"/>
      <c r="I136" s="6" t="s">
        <v>564</v>
      </c>
      <c r="J136" s="6">
        <v>1</v>
      </c>
      <c r="K136">
        <v>3</v>
      </c>
    </row>
    <row r="137" spans="1:11" x14ac:dyDescent="0.25">
      <c r="A137" s="7">
        <v>169</v>
      </c>
      <c r="B137" s="4" t="s">
        <v>561</v>
      </c>
      <c r="C137" s="4">
        <v>3</v>
      </c>
      <c r="D137" s="4" t="s">
        <v>551</v>
      </c>
      <c r="E137" s="12" t="str">
        <f t="shared" si="4"/>
        <v>4</v>
      </c>
      <c r="F137" s="19">
        <f t="shared" si="5"/>
        <v>12</v>
      </c>
      <c r="G137" s="19"/>
      <c r="H137" s="19"/>
      <c r="I137" s="4" t="s">
        <v>561</v>
      </c>
      <c r="J137" s="4">
        <v>3</v>
      </c>
      <c r="K137">
        <v>12</v>
      </c>
    </row>
    <row r="138" spans="1:11" x14ac:dyDescent="0.25">
      <c r="A138" s="7">
        <v>169</v>
      </c>
      <c r="B138" s="6" t="s">
        <v>554</v>
      </c>
      <c r="C138" s="6">
        <v>2</v>
      </c>
      <c r="D138" s="6" t="s">
        <v>551</v>
      </c>
      <c r="E138" s="12" t="str">
        <f t="shared" si="4"/>
        <v>4</v>
      </c>
      <c r="F138" s="19">
        <f t="shared" si="5"/>
        <v>8</v>
      </c>
      <c r="G138" s="19"/>
      <c r="H138" s="19"/>
      <c r="I138" s="6" t="s">
        <v>554</v>
      </c>
      <c r="J138" s="6">
        <v>2</v>
      </c>
      <c r="K138">
        <v>8</v>
      </c>
    </row>
    <row r="139" spans="1:11" x14ac:dyDescent="0.25">
      <c r="A139" s="7">
        <v>169</v>
      </c>
      <c r="B139" s="4" t="s">
        <v>550</v>
      </c>
      <c r="C139" s="4">
        <v>1</v>
      </c>
      <c r="D139" s="4" t="s">
        <v>551</v>
      </c>
      <c r="E139" s="12" t="str">
        <f t="shared" si="4"/>
        <v>4</v>
      </c>
      <c r="F139" s="19">
        <f t="shared" si="5"/>
        <v>4</v>
      </c>
      <c r="G139" s="19"/>
      <c r="H139" s="19"/>
      <c r="I139" s="4" t="s">
        <v>550</v>
      </c>
      <c r="J139" s="4">
        <v>1</v>
      </c>
      <c r="K139">
        <v>4</v>
      </c>
    </row>
    <row r="140" spans="1:11" x14ac:dyDescent="0.25">
      <c r="A140" s="7">
        <v>176</v>
      </c>
      <c r="B140" s="4" t="s">
        <v>566</v>
      </c>
      <c r="C140" s="4">
        <v>3</v>
      </c>
      <c r="D140" s="4" t="s">
        <v>553</v>
      </c>
      <c r="E140" s="12" t="str">
        <f t="shared" si="4"/>
        <v>3.5</v>
      </c>
      <c r="F140" s="19">
        <f t="shared" si="5"/>
        <v>10.5</v>
      </c>
      <c r="G140" s="19"/>
      <c r="H140" s="19"/>
      <c r="I140" s="4" t="s">
        <v>566</v>
      </c>
      <c r="J140" s="4">
        <v>3</v>
      </c>
      <c r="K140">
        <v>10.5</v>
      </c>
    </row>
    <row r="141" spans="1:11" x14ac:dyDescent="0.25">
      <c r="A141" s="7">
        <v>176</v>
      </c>
      <c r="B141" s="4" t="s">
        <v>565</v>
      </c>
      <c r="C141" s="4">
        <v>3</v>
      </c>
      <c r="D141" s="4" t="s">
        <v>553</v>
      </c>
      <c r="E141" s="12" t="str">
        <f t="shared" si="4"/>
        <v>3.5</v>
      </c>
      <c r="F141" s="19">
        <f t="shared" si="5"/>
        <v>10.5</v>
      </c>
      <c r="G141" s="19"/>
      <c r="H141" s="19"/>
      <c r="I141" s="4" t="s">
        <v>565</v>
      </c>
      <c r="J141" s="4">
        <v>3</v>
      </c>
      <c r="K141">
        <v>10.5</v>
      </c>
    </row>
    <row r="142" spans="1:11" x14ac:dyDescent="0.25">
      <c r="A142" s="7">
        <v>176</v>
      </c>
      <c r="B142" s="6" t="s">
        <v>563</v>
      </c>
      <c r="C142" s="6">
        <v>2</v>
      </c>
      <c r="D142" s="6" t="s">
        <v>552</v>
      </c>
      <c r="E142" s="12" t="str">
        <f t="shared" si="4"/>
        <v>3</v>
      </c>
      <c r="F142" s="19">
        <f t="shared" si="5"/>
        <v>6</v>
      </c>
      <c r="G142" s="19"/>
      <c r="H142" s="19"/>
      <c r="I142" s="6" t="s">
        <v>563</v>
      </c>
      <c r="J142" s="6">
        <v>2</v>
      </c>
      <c r="K142">
        <v>6</v>
      </c>
    </row>
    <row r="143" spans="1:11" x14ac:dyDescent="0.25">
      <c r="A143" s="7">
        <v>176</v>
      </c>
      <c r="B143" s="6" t="s">
        <v>564</v>
      </c>
      <c r="C143" s="6">
        <v>1</v>
      </c>
      <c r="D143" s="6" t="s">
        <v>551</v>
      </c>
      <c r="E143" s="12" t="str">
        <f t="shared" si="4"/>
        <v>4</v>
      </c>
      <c r="F143" s="19">
        <f t="shared" si="5"/>
        <v>4</v>
      </c>
      <c r="G143" s="19"/>
      <c r="H143" s="19"/>
      <c r="I143" s="6" t="s">
        <v>564</v>
      </c>
      <c r="J143" s="6">
        <v>1</v>
      </c>
      <c r="K143">
        <v>4</v>
      </c>
    </row>
    <row r="144" spans="1:11" x14ac:dyDescent="0.25">
      <c r="A144" s="7">
        <v>176</v>
      </c>
      <c r="B144" s="6" t="s">
        <v>561</v>
      </c>
      <c r="C144" s="6">
        <v>3</v>
      </c>
      <c r="D144" s="6" t="s">
        <v>553</v>
      </c>
      <c r="E144" s="12" t="str">
        <f t="shared" si="4"/>
        <v>3.5</v>
      </c>
      <c r="F144" s="19">
        <f t="shared" si="5"/>
        <v>10.5</v>
      </c>
      <c r="G144" s="19"/>
      <c r="H144" s="19"/>
      <c r="I144" s="6" t="s">
        <v>561</v>
      </c>
      <c r="J144" s="6">
        <v>3</v>
      </c>
      <c r="K144">
        <v>10.5</v>
      </c>
    </row>
    <row r="145" spans="1:11" x14ac:dyDescent="0.25">
      <c r="A145" s="7">
        <v>176</v>
      </c>
      <c r="B145" s="6" t="s">
        <v>554</v>
      </c>
      <c r="C145" s="6">
        <v>2</v>
      </c>
      <c r="D145" s="6" t="s">
        <v>553</v>
      </c>
      <c r="E145" s="12" t="str">
        <f t="shared" si="4"/>
        <v>3.5</v>
      </c>
      <c r="F145" s="19">
        <f t="shared" si="5"/>
        <v>7</v>
      </c>
      <c r="G145" s="19"/>
      <c r="H145" s="19"/>
      <c r="I145" s="6" t="s">
        <v>554</v>
      </c>
      <c r="J145" s="6">
        <v>2</v>
      </c>
      <c r="K145">
        <v>7</v>
      </c>
    </row>
    <row r="146" spans="1:11" x14ac:dyDescent="0.25">
      <c r="A146" s="7">
        <v>176</v>
      </c>
      <c r="B146" s="4" t="s">
        <v>550</v>
      </c>
      <c r="C146" s="4">
        <v>1</v>
      </c>
      <c r="D146" s="4" t="s">
        <v>551</v>
      </c>
      <c r="E146" s="12" t="str">
        <f t="shared" si="4"/>
        <v>4</v>
      </c>
      <c r="F146" s="19">
        <f t="shared" si="5"/>
        <v>4</v>
      </c>
      <c r="G146" s="19"/>
      <c r="H146" s="19"/>
      <c r="I146" s="4" t="s">
        <v>550</v>
      </c>
      <c r="J146" s="4">
        <v>1</v>
      </c>
      <c r="K146">
        <v>4</v>
      </c>
    </row>
    <row r="147" spans="1:11" x14ac:dyDescent="0.25">
      <c r="A147" s="7">
        <v>192</v>
      </c>
      <c r="B147" s="4" t="s">
        <v>566</v>
      </c>
      <c r="C147" s="4">
        <v>3</v>
      </c>
      <c r="D147" s="4" t="s">
        <v>558</v>
      </c>
      <c r="E147" s="12" t="str">
        <f t="shared" si="4"/>
        <v>2.5</v>
      </c>
      <c r="F147" s="19">
        <f t="shared" si="5"/>
        <v>7.5</v>
      </c>
      <c r="G147" s="19"/>
      <c r="H147" s="19"/>
      <c r="I147" s="4" t="s">
        <v>566</v>
      </c>
      <c r="J147" s="4">
        <v>3</v>
      </c>
      <c r="K147">
        <v>7.5</v>
      </c>
    </row>
    <row r="148" spans="1:11" x14ac:dyDescent="0.25">
      <c r="A148" s="7">
        <v>192</v>
      </c>
      <c r="B148" s="4" t="s">
        <v>565</v>
      </c>
      <c r="C148" s="4">
        <v>3</v>
      </c>
      <c r="D148" s="4" t="s">
        <v>552</v>
      </c>
      <c r="E148" s="12" t="str">
        <f t="shared" si="4"/>
        <v>3</v>
      </c>
      <c r="F148" s="19">
        <f t="shared" si="5"/>
        <v>9</v>
      </c>
      <c r="G148" s="19"/>
      <c r="H148" s="19"/>
      <c r="I148" s="4" t="s">
        <v>565</v>
      </c>
      <c r="J148" s="4">
        <v>3</v>
      </c>
      <c r="K148">
        <v>9</v>
      </c>
    </row>
    <row r="149" spans="1:11" x14ac:dyDescent="0.25">
      <c r="A149" s="7">
        <v>192</v>
      </c>
      <c r="B149" s="6" t="s">
        <v>563</v>
      </c>
      <c r="C149" s="6">
        <v>2</v>
      </c>
      <c r="D149" s="6" t="s">
        <v>553</v>
      </c>
      <c r="E149" s="12" t="str">
        <f t="shared" si="4"/>
        <v>3.5</v>
      </c>
      <c r="F149" s="19">
        <f t="shared" si="5"/>
        <v>7</v>
      </c>
      <c r="G149" s="19"/>
      <c r="H149" s="19"/>
      <c r="I149" s="6" t="s">
        <v>563</v>
      </c>
      <c r="J149" s="6">
        <v>2</v>
      </c>
      <c r="K149">
        <v>7</v>
      </c>
    </row>
    <row r="150" spans="1:11" x14ac:dyDescent="0.25">
      <c r="A150" s="7">
        <v>192</v>
      </c>
      <c r="B150" s="6" t="s">
        <v>564</v>
      </c>
      <c r="C150" s="6">
        <v>1</v>
      </c>
      <c r="D150" s="6" t="s">
        <v>551</v>
      </c>
      <c r="E150" s="12" t="str">
        <f t="shared" si="4"/>
        <v>4</v>
      </c>
      <c r="F150" s="19">
        <f t="shared" si="5"/>
        <v>4</v>
      </c>
      <c r="G150" s="19"/>
      <c r="H150" s="19"/>
      <c r="I150" s="6" t="s">
        <v>564</v>
      </c>
      <c r="J150" s="6">
        <v>1</v>
      </c>
      <c r="K150">
        <v>4</v>
      </c>
    </row>
    <row r="151" spans="1:11" x14ac:dyDescent="0.25">
      <c r="A151" s="7">
        <v>192</v>
      </c>
      <c r="B151" s="6" t="s">
        <v>561</v>
      </c>
      <c r="C151" s="6">
        <v>3</v>
      </c>
      <c r="D151" s="6" t="s">
        <v>553</v>
      </c>
      <c r="E151" s="12" t="str">
        <f t="shared" si="4"/>
        <v>3.5</v>
      </c>
      <c r="F151" s="19">
        <f t="shared" si="5"/>
        <v>10.5</v>
      </c>
      <c r="G151" s="19"/>
      <c r="H151" s="19"/>
      <c r="I151" s="6" t="s">
        <v>561</v>
      </c>
      <c r="J151" s="6">
        <v>3</v>
      </c>
      <c r="K151">
        <v>10.5</v>
      </c>
    </row>
    <row r="152" spans="1:11" x14ac:dyDescent="0.25">
      <c r="A152" s="7">
        <v>192</v>
      </c>
      <c r="B152" s="6" t="s">
        <v>554</v>
      </c>
      <c r="C152" s="6">
        <v>2</v>
      </c>
      <c r="D152" s="6" t="s">
        <v>552</v>
      </c>
      <c r="E152" s="12" t="str">
        <f t="shared" si="4"/>
        <v>3</v>
      </c>
      <c r="F152" s="19">
        <f t="shared" si="5"/>
        <v>6</v>
      </c>
      <c r="G152" s="19"/>
      <c r="H152" s="19"/>
      <c r="I152" s="6" t="s">
        <v>554</v>
      </c>
      <c r="J152" s="6">
        <v>2</v>
      </c>
      <c r="K152">
        <v>6</v>
      </c>
    </row>
    <row r="153" spans="1:11" x14ac:dyDescent="0.25">
      <c r="A153" s="7">
        <v>192</v>
      </c>
      <c r="B153" s="4" t="s">
        <v>550</v>
      </c>
      <c r="C153" s="4">
        <v>1</v>
      </c>
      <c r="D153" s="4" t="s">
        <v>551</v>
      </c>
      <c r="E153" s="12" t="str">
        <f t="shared" si="4"/>
        <v>4</v>
      </c>
      <c r="F153" s="19">
        <f t="shared" si="5"/>
        <v>4</v>
      </c>
      <c r="G153" s="19"/>
      <c r="H153" s="19"/>
      <c r="I153" s="4" t="s">
        <v>550</v>
      </c>
      <c r="J153" s="4">
        <v>1</v>
      </c>
      <c r="K153">
        <v>4</v>
      </c>
    </row>
    <row r="154" spans="1:11" x14ac:dyDescent="0.25">
      <c r="A154" s="7">
        <v>212</v>
      </c>
      <c r="B154" s="4" t="s">
        <v>566</v>
      </c>
      <c r="C154" s="4">
        <v>3</v>
      </c>
      <c r="D154" s="4" t="s">
        <v>551</v>
      </c>
      <c r="E154" s="12" t="str">
        <f t="shared" si="4"/>
        <v>4</v>
      </c>
      <c r="F154" s="19">
        <f t="shared" si="5"/>
        <v>12</v>
      </c>
      <c r="G154" s="19"/>
      <c r="H154" s="19"/>
      <c r="I154" s="4" t="s">
        <v>566</v>
      </c>
      <c r="J154" s="4">
        <v>3</v>
      </c>
      <c r="K154">
        <v>12</v>
      </c>
    </row>
    <row r="155" spans="1:11" x14ac:dyDescent="0.25">
      <c r="A155" s="7">
        <v>212</v>
      </c>
      <c r="B155" s="4" t="s">
        <v>565</v>
      </c>
      <c r="C155" s="4">
        <v>3</v>
      </c>
      <c r="D155" s="4" t="s">
        <v>553</v>
      </c>
      <c r="E155" s="12" t="str">
        <f t="shared" si="4"/>
        <v>3.5</v>
      </c>
      <c r="F155" s="19">
        <f t="shared" si="5"/>
        <v>10.5</v>
      </c>
      <c r="G155" s="19"/>
      <c r="H155" s="19"/>
      <c r="I155" s="4" t="s">
        <v>565</v>
      </c>
      <c r="J155" s="4">
        <v>3</v>
      </c>
      <c r="K155">
        <v>10.5</v>
      </c>
    </row>
    <row r="156" spans="1:11" x14ac:dyDescent="0.25">
      <c r="A156" s="7">
        <v>212</v>
      </c>
      <c r="B156" s="6" t="s">
        <v>563</v>
      </c>
      <c r="C156" s="6">
        <v>2</v>
      </c>
      <c r="D156" s="6" t="s">
        <v>553</v>
      </c>
      <c r="E156" s="12" t="str">
        <f t="shared" si="4"/>
        <v>3.5</v>
      </c>
      <c r="F156" s="19">
        <f t="shared" si="5"/>
        <v>7</v>
      </c>
      <c r="G156" s="19"/>
      <c r="H156" s="19"/>
      <c r="I156" s="6" t="s">
        <v>563</v>
      </c>
      <c r="J156" s="6">
        <v>2</v>
      </c>
      <c r="K156">
        <v>7</v>
      </c>
    </row>
    <row r="157" spans="1:11" x14ac:dyDescent="0.25">
      <c r="A157" s="7">
        <v>212</v>
      </c>
      <c r="B157" s="6" t="s">
        <v>564</v>
      </c>
      <c r="C157" s="6">
        <v>1</v>
      </c>
      <c r="D157" s="6" t="s">
        <v>551</v>
      </c>
      <c r="E157" s="12" t="str">
        <f t="shared" si="4"/>
        <v>4</v>
      </c>
      <c r="F157" s="19">
        <f t="shared" si="5"/>
        <v>4</v>
      </c>
      <c r="G157" s="19"/>
      <c r="H157" s="19"/>
      <c r="I157" s="6" t="s">
        <v>564</v>
      </c>
      <c r="J157" s="6">
        <v>1</v>
      </c>
      <c r="K157">
        <v>4</v>
      </c>
    </row>
    <row r="158" spans="1:11" x14ac:dyDescent="0.25">
      <c r="A158" s="7">
        <v>212</v>
      </c>
      <c r="B158" s="4" t="s">
        <v>561</v>
      </c>
      <c r="C158" s="4">
        <v>3</v>
      </c>
      <c r="D158" s="4" t="s">
        <v>551</v>
      </c>
      <c r="E158" s="12" t="str">
        <f t="shared" si="4"/>
        <v>4</v>
      </c>
      <c r="F158" s="19">
        <f t="shared" si="5"/>
        <v>12</v>
      </c>
      <c r="G158" s="19"/>
      <c r="H158" s="19"/>
      <c r="I158" s="4" t="s">
        <v>561</v>
      </c>
      <c r="J158" s="4">
        <v>3</v>
      </c>
      <c r="K158">
        <v>12</v>
      </c>
    </row>
    <row r="159" spans="1:11" x14ac:dyDescent="0.25">
      <c r="A159" s="7">
        <v>212</v>
      </c>
      <c r="B159" s="6" t="s">
        <v>554</v>
      </c>
      <c r="C159" s="6">
        <v>2</v>
      </c>
      <c r="D159" s="6" t="s">
        <v>552</v>
      </c>
      <c r="E159" s="12" t="str">
        <f t="shared" si="4"/>
        <v>3</v>
      </c>
      <c r="F159" s="19">
        <f t="shared" si="5"/>
        <v>6</v>
      </c>
      <c r="G159" s="19"/>
      <c r="H159" s="19"/>
      <c r="I159" s="6" t="s">
        <v>554</v>
      </c>
      <c r="J159" s="6">
        <v>2</v>
      </c>
      <c r="K159">
        <v>6</v>
      </c>
    </row>
    <row r="160" spans="1:11" x14ac:dyDescent="0.25">
      <c r="A160" s="7">
        <v>212</v>
      </c>
      <c r="B160" s="4" t="s">
        <v>550</v>
      </c>
      <c r="C160" s="4">
        <v>1</v>
      </c>
      <c r="D160" s="4" t="s">
        <v>551</v>
      </c>
      <c r="E160" s="12" t="str">
        <f t="shared" si="4"/>
        <v>4</v>
      </c>
      <c r="F160" s="19">
        <f t="shared" si="5"/>
        <v>4</v>
      </c>
      <c r="G160" s="19"/>
      <c r="H160" s="19"/>
      <c r="I160" s="4" t="s">
        <v>550</v>
      </c>
      <c r="J160" s="4">
        <v>1</v>
      </c>
      <c r="K160">
        <v>4</v>
      </c>
    </row>
    <row r="161" spans="1:11" x14ac:dyDescent="0.25">
      <c r="A161" s="7">
        <v>213</v>
      </c>
      <c r="B161" s="6" t="s">
        <v>566</v>
      </c>
      <c r="C161" s="6">
        <v>3</v>
      </c>
      <c r="D161" s="6" t="s">
        <v>551</v>
      </c>
      <c r="E161" s="12" t="str">
        <f t="shared" si="4"/>
        <v>4</v>
      </c>
      <c r="F161" s="19">
        <f t="shared" si="5"/>
        <v>12</v>
      </c>
      <c r="G161" s="19"/>
      <c r="H161" s="19"/>
      <c r="I161" s="6" t="s">
        <v>566</v>
      </c>
      <c r="J161" s="6">
        <v>3</v>
      </c>
      <c r="K161">
        <v>12</v>
      </c>
    </row>
    <row r="162" spans="1:11" x14ac:dyDescent="0.25">
      <c r="A162" s="7">
        <v>213</v>
      </c>
      <c r="B162" s="4" t="s">
        <v>565</v>
      </c>
      <c r="C162" s="4">
        <v>3</v>
      </c>
      <c r="D162" s="4" t="s">
        <v>551</v>
      </c>
      <c r="E162" s="12" t="str">
        <f t="shared" si="4"/>
        <v>4</v>
      </c>
      <c r="F162" s="19">
        <f t="shared" si="5"/>
        <v>12</v>
      </c>
      <c r="G162" s="19"/>
      <c r="H162" s="19"/>
      <c r="I162" s="4" t="s">
        <v>565</v>
      </c>
      <c r="J162" s="4">
        <v>3</v>
      </c>
      <c r="K162">
        <v>12</v>
      </c>
    </row>
    <row r="163" spans="1:11" x14ac:dyDescent="0.25">
      <c r="A163" s="7">
        <v>213</v>
      </c>
      <c r="B163" s="6" t="s">
        <v>564</v>
      </c>
      <c r="C163" s="6">
        <v>1</v>
      </c>
      <c r="D163" s="6" t="s">
        <v>551</v>
      </c>
      <c r="E163" s="12" t="str">
        <f t="shared" si="4"/>
        <v>4</v>
      </c>
      <c r="F163" s="19">
        <f t="shared" si="5"/>
        <v>4</v>
      </c>
      <c r="G163" s="19"/>
      <c r="H163" s="19"/>
      <c r="I163" s="6" t="s">
        <v>564</v>
      </c>
      <c r="J163" s="6">
        <v>1</v>
      </c>
      <c r="K163">
        <v>4</v>
      </c>
    </row>
    <row r="164" spans="1:11" x14ac:dyDescent="0.25">
      <c r="A164" s="7">
        <v>213</v>
      </c>
      <c r="B164" s="6" t="s">
        <v>561</v>
      </c>
      <c r="C164" s="6">
        <v>3</v>
      </c>
      <c r="D164" s="6" t="s">
        <v>551</v>
      </c>
      <c r="E164" s="12" t="str">
        <f t="shared" si="4"/>
        <v>4</v>
      </c>
      <c r="F164" s="19">
        <f t="shared" si="5"/>
        <v>12</v>
      </c>
      <c r="G164" s="19"/>
      <c r="H164" s="19"/>
      <c r="I164" s="6" t="s">
        <v>561</v>
      </c>
      <c r="J164" s="6">
        <v>3</v>
      </c>
      <c r="K164">
        <v>12</v>
      </c>
    </row>
    <row r="165" spans="1:11" x14ac:dyDescent="0.25">
      <c r="A165" s="7">
        <v>213</v>
      </c>
      <c r="B165" s="6" t="s">
        <v>563</v>
      </c>
      <c r="C165" s="6">
        <v>2</v>
      </c>
      <c r="D165" s="6" t="s">
        <v>551</v>
      </c>
      <c r="E165" s="12" t="str">
        <f t="shared" si="4"/>
        <v>4</v>
      </c>
      <c r="F165" s="19">
        <f t="shared" si="5"/>
        <v>8</v>
      </c>
      <c r="G165" s="19"/>
      <c r="H165" s="19"/>
      <c r="I165" s="6" t="s">
        <v>563</v>
      </c>
      <c r="J165" s="6">
        <v>2</v>
      </c>
      <c r="K165">
        <v>8</v>
      </c>
    </row>
    <row r="166" spans="1:11" x14ac:dyDescent="0.25">
      <c r="A166" s="7">
        <v>213</v>
      </c>
      <c r="B166" s="4" t="s">
        <v>554</v>
      </c>
      <c r="C166" s="4">
        <v>2</v>
      </c>
      <c r="D166" s="4" t="s">
        <v>551</v>
      </c>
      <c r="E166" s="12" t="str">
        <f t="shared" si="4"/>
        <v>4</v>
      </c>
      <c r="F166" s="19">
        <f t="shared" si="5"/>
        <v>8</v>
      </c>
      <c r="G166" s="19"/>
      <c r="H166" s="19"/>
      <c r="I166" s="4" t="s">
        <v>554</v>
      </c>
      <c r="J166" s="4">
        <v>2</v>
      </c>
      <c r="K166">
        <v>8</v>
      </c>
    </row>
    <row r="167" spans="1:11" x14ac:dyDescent="0.25">
      <c r="A167" s="7">
        <v>213</v>
      </c>
      <c r="B167" s="6" t="s">
        <v>556</v>
      </c>
      <c r="C167" s="6">
        <v>3</v>
      </c>
      <c r="D167" s="6" t="s">
        <v>553</v>
      </c>
      <c r="E167" s="12" t="str">
        <f t="shared" si="4"/>
        <v>3.5</v>
      </c>
      <c r="F167" s="19">
        <f t="shared" si="5"/>
        <v>10.5</v>
      </c>
      <c r="G167" s="19"/>
      <c r="H167" s="19"/>
      <c r="I167" s="6" t="s">
        <v>556</v>
      </c>
      <c r="J167" s="6">
        <v>3</v>
      </c>
      <c r="K167">
        <v>10.5</v>
      </c>
    </row>
    <row r="168" spans="1:11" x14ac:dyDescent="0.25">
      <c r="A168" s="7">
        <v>213</v>
      </c>
      <c r="B168" s="4" t="s">
        <v>550</v>
      </c>
      <c r="C168" s="4">
        <v>1</v>
      </c>
      <c r="D168" s="4" t="s">
        <v>551</v>
      </c>
      <c r="E168" s="12" t="str">
        <f t="shared" si="4"/>
        <v>4</v>
      </c>
      <c r="F168" s="19">
        <f t="shared" si="5"/>
        <v>4</v>
      </c>
      <c r="G168" s="19"/>
      <c r="H168" s="19"/>
      <c r="I168" s="4" t="s">
        <v>550</v>
      </c>
      <c r="J168" s="4">
        <v>1</v>
      </c>
      <c r="K168">
        <v>4</v>
      </c>
    </row>
    <row r="169" spans="1:11" x14ac:dyDescent="0.25">
      <c r="A169" s="7">
        <v>235</v>
      </c>
      <c r="B169" s="4" t="s">
        <v>566</v>
      </c>
      <c r="C169" s="4">
        <v>3</v>
      </c>
      <c r="D169" s="4" t="s">
        <v>553</v>
      </c>
      <c r="E169" s="12" t="str">
        <f t="shared" si="4"/>
        <v>3.5</v>
      </c>
      <c r="F169" s="19">
        <f t="shared" si="5"/>
        <v>10.5</v>
      </c>
      <c r="G169" s="19"/>
      <c r="H169" s="19"/>
      <c r="I169" s="4" t="s">
        <v>566</v>
      </c>
      <c r="J169" s="4">
        <v>3</v>
      </c>
      <c r="K169">
        <v>10.5</v>
      </c>
    </row>
    <row r="170" spans="1:11" x14ac:dyDescent="0.25">
      <c r="A170" s="7">
        <v>235</v>
      </c>
      <c r="B170" s="4" t="s">
        <v>565</v>
      </c>
      <c r="C170" s="4">
        <v>3</v>
      </c>
      <c r="D170" s="4" t="s">
        <v>553</v>
      </c>
      <c r="E170" s="12" t="str">
        <f t="shared" si="4"/>
        <v>3.5</v>
      </c>
      <c r="F170" s="19">
        <f t="shared" si="5"/>
        <v>10.5</v>
      </c>
      <c r="G170" s="19"/>
      <c r="H170" s="19"/>
      <c r="I170" s="4" t="s">
        <v>565</v>
      </c>
      <c r="J170" s="4">
        <v>3</v>
      </c>
      <c r="K170">
        <v>10.5</v>
      </c>
    </row>
    <row r="171" spans="1:11" x14ac:dyDescent="0.25">
      <c r="A171" s="7">
        <v>235</v>
      </c>
      <c r="B171" s="6" t="s">
        <v>563</v>
      </c>
      <c r="C171" s="6">
        <v>2</v>
      </c>
      <c r="D171" s="6" t="s">
        <v>551</v>
      </c>
      <c r="E171" s="12" t="str">
        <f t="shared" si="4"/>
        <v>4</v>
      </c>
      <c r="F171" s="19">
        <f t="shared" si="5"/>
        <v>8</v>
      </c>
      <c r="G171" s="19"/>
      <c r="H171" s="19"/>
      <c r="I171" s="6" t="s">
        <v>563</v>
      </c>
      <c r="J171" s="6">
        <v>2</v>
      </c>
      <c r="K171">
        <v>8</v>
      </c>
    </row>
    <row r="172" spans="1:11" x14ac:dyDescent="0.25">
      <c r="A172" s="7">
        <v>235</v>
      </c>
      <c r="B172" s="6" t="s">
        <v>564</v>
      </c>
      <c r="C172" s="6">
        <v>1</v>
      </c>
      <c r="D172" s="6" t="s">
        <v>552</v>
      </c>
      <c r="E172" s="12" t="str">
        <f t="shared" si="4"/>
        <v>3</v>
      </c>
      <c r="F172" s="19">
        <f t="shared" si="5"/>
        <v>3</v>
      </c>
      <c r="G172" s="19"/>
      <c r="H172" s="19"/>
      <c r="I172" s="6" t="s">
        <v>564</v>
      </c>
      <c r="J172" s="6">
        <v>1</v>
      </c>
      <c r="K172">
        <v>3</v>
      </c>
    </row>
    <row r="173" spans="1:11" x14ac:dyDescent="0.25">
      <c r="A173" s="7">
        <v>235</v>
      </c>
      <c r="B173" s="4" t="s">
        <v>561</v>
      </c>
      <c r="C173" s="4">
        <v>3</v>
      </c>
      <c r="D173" s="4" t="s">
        <v>551</v>
      </c>
      <c r="E173" s="12" t="str">
        <f t="shared" si="4"/>
        <v>4</v>
      </c>
      <c r="F173" s="19">
        <f t="shared" si="5"/>
        <v>12</v>
      </c>
      <c r="G173" s="19"/>
      <c r="H173" s="19"/>
      <c r="I173" s="4" t="s">
        <v>561</v>
      </c>
      <c r="J173" s="4">
        <v>3</v>
      </c>
      <c r="K173">
        <v>12</v>
      </c>
    </row>
    <row r="174" spans="1:11" x14ac:dyDescent="0.25">
      <c r="A174" s="7">
        <v>235</v>
      </c>
      <c r="B174" s="6" t="s">
        <v>554</v>
      </c>
      <c r="C174" s="6">
        <v>2</v>
      </c>
      <c r="D174" s="6" t="s">
        <v>553</v>
      </c>
      <c r="E174" s="12" t="str">
        <f t="shared" si="4"/>
        <v>3.5</v>
      </c>
      <c r="F174" s="19">
        <f t="shared" si="5"/>
        <v>7</v>
      </c>
      <c r="G174" s="19"/>
      <c r="H174" s="19"/>
      <c r="I174" s="6" t="s">
        <v>554</v>
      </c>
      <c r="J174" s="6">
        <v>2</v>
      </c>
      <c r="K174">
        <v>7</v>
      </c>
    </row>
    <row r="175" spans="1:11" x14ac:dyDescent="0.25">
      <c r="A175" s="7">
        <v>235</v>
      </c>
      <c r="B175" s="4" t="s">
        <v>550</v>
      </c>
      <c r="C175" s="4">
        <v>1</v>
      </c>
      <c r="D175" s="4" t="s">
        <v>551</v>
      </c>
      <c r="E175" s="12" t="str">
        <f t="shared" si="4"/>
        <v>4</v>
      </c>
      <c r="F175" s="19">
        <f t="shared" si="5"/>
        <v>4</v>
      </c>
      <c r="G175" s="19"/>
      <c r="H175" s="19"/>
      <c r="I175" s="4" t="s">
        <v>550</v>
      </c>
      <c r="J175" s="4">
        <v>1</v>
      </c>
      <c r="K175">
        <v>4</v>
      </c>
    </row>
    <row r="176" spans="1:11" x14ac:dyDescent="0.25">
      <c r="A176" s="7">
        <v>250</v>
      </c>
      <c r="B176" s="6" t="s">
        <v>566</v>
      </c>
      <c r="C176" s="6">
        <v>3</v>
      </c>
      <c r="D176" s="6" t="s">
        <v>551</v>
      </c>
      <c r="E176" s="12" t="str">
        <f t="shared" si="4"/>
        <v>4</v>
      </c>
      <c r="F176" s="19">
        <f t="shared" si="5"/>
        <v>12</v>
      </c>
      <c r="G176" s="19"/>
      <c r="H176" s="19"/>
      <c r="I176" s="6" t="s">
        <v>566</v>
      </c>
      <c r="J176" s="6">
        <v>3</v>
      </c>
      <c r="K176">
        <v>12</v>
      </c>
    </row>
    <row r="177" spans="1:11" x14ac:dyDescent="0.25">
      <c r="A177" s="7">
        <v>250</v>
      </c>
      <c r="B177" s="4" t="s">
        <v>565</v>
      </c>
      <c r="C177" s="4">
        <v>3</v>
      </c>
      <c r="D177" s="4" t="s">
        <v>553</v>
      </c>
      <c r="E177" s="12" t="str">
        <f t="shared" si="4"/>
        <v>3.5</v>
      </c>
      <c r="F177" s="19">
        <f t="shared" si="5"/>
        <v>10.5</v>
      </c>
      <c r="G177" s="19"/>
      <c r="H177" s="19"/>
      <c r="I177" s="4" t="s">
        <v>565</v>
      </c>
      <c r="J177" s="4">
        <v>3</v>
      </c>
      <c r="K177">
        <v>10.5</v>
      </c>
    </row>
    <row r="178" spans="1:11" x14ac:dyDescent="0.25">
      <c r="A178" s="7">
        <v>250</v>
      </c>
      <c r="B178" s="6" t="s">
        <v>564</v>
      </c>
      <c r="C178" s="6">
        <v>1</v>
      </c>
      <c r="D178" s="6" t="s">
        <v>551</v>
      </c>
      <c r="E178" s="12" t="str">
        <f t="shared" si="4"/>
        <v>4</v>
      </c>
      <c r="F178" s="19">
        <f t="shared" si="5"/>
        <v>4</v>
      </c>
      <c r="G178" s="19"/>
      <c r="H178" s="19"/>
      <c r="I178" s="6" t="s">
        <v>564</v>
      </c>
      <c r="J178" s="6">
        <v>1</v>
      </c>
      <c r="K178">
        <v>4</v>
      </c>
    </row>
    <row r="179" spans="1:11" x14ac:dyDescent="0.25">
      <c r="A179" s="7">
        <v>250</v>
      </c>
      <c r="B179" s="6" t="s">
        <v>561</v>
      </c>
      <c r="C179" s="6">
        <v>3</v>
      </c>
      <c r="D179" s="6" t="s">
        <v>551</v>
      </c>
      <c r="E179" s="12" t="str">
        <f t="shared" si="4"/>
        <v>4</v>
      </c>
      <c r="F179" s="19">
        <f t="shared" si="5"/>
        <v>12</v>
      </c>
      <c r="G179" s="19"/>
      <c r="H179" s="19"/>
      <c r="I179" s="6" t="s">
        <v>561</v>
      </c>
      <c r="J179" s="6">
        <v>3</v>
      </c>
      <c r="K179">
        <v>12</v>
      </c>
    </row>
    <row r="180" spans="1:11" x14ac:dyDescent="0.25">
      <c r="A180" s="7">
        <v>250</v>
      </c>
      <c r="B180" s="6" t="s">
        <v>563</v>
      </c>
      <c r="C180" s="6">
        <v>2</v>
      </c>
      <c r="D180" s="6" t="s">
        <v>552</v>
      </c>
      <c r="E180" s="12" t="str">
        <f t="shared" si="4"/>
        <v>3</v>
      </c>
      <c r="F180" s="19">
        <f t="shared" si="5"/>
        <v>6</v>
      </c>
      <c r="G180" s="19"/>
      <c r="H180" s="19"/>
      <c r="I180" s="6" t="s">
        <v>563</v>
      </c>
      <c r="J180" s="6">
        <v>2</v>
      </c>
      <c r="K180">
        <v>6</v>
      </c>
    </row>
    <row r="181" spans="1:11" x14ac:dyDescent="0.25">
      <c r="A181" s="7">
        <v>250</v>
      </c>
      <c r="B181" s="6" t="s">
        <v>554</v>
      </c>
      <c r="C181" s="6">
        <v>2</v>
      </c>
      <c r="D181" s="6" t="s">
        <v>558</v>
      </c>
      <c r="E181" s="12" t="str">
        <f t="shared" si="4"/>
        <v>2.5</v>
      </c>
      <c r="F181" s="19">
        <f t="shared" si="5"/>
        <v>5</v>
      </c>
      <c r="G181" s="19"/>
      <c r="H181" s="19"/>
      <c r="I181" s="6" t="s">
        <v>554</v>
      </c>
      <c r="J181" s="6">
        <v>2</v>
      </c>
      <c r="K181">
        <v>5</v>
      </c>
    </row>
    <row r="182" spans="1:11" x14ac:dyDescent="0.25">
      <c r="A182" s="7">
        <v>250</v>
      </c>
      <c r="B182" s="6" t="s">
        <v>556</v>
      </c>
      <c r="C182" s="6">
        <v>3</v>
      </c>
      <c r="D182" s="6" t="s">
        <v>553</v>
      </c>
      <c r="E182" s="12" t="str">
        <f t="shared" si="4"/>
        <v>3.5</v>
      </c>
      <c r="F182" s="19">
        <f t="shared" si="5"/>
        <v>10.5</v>
      </c>
      <c r="G182" s="19"/>
      <c r="H182" s="19"/>
      <c r="I182" s="6" t="s">
        <v>556</v>
      </c>
      <c r="J182" s="6">
        <v>3</v>
      </c>
      <c r="K182">
        <v>10.5</v>
      </c>
    </row>
    <row r="183" spans="1:11" x14ac:dyDescent="0.25">
      <c r="A183" s="7">
        <v>250</v>
      </c>
      <c r="B183" s="4" t="s">
        <v>550</v>
      </c>
      <c r="C183" s="4">
        <v>1</v>
      </c>
      <c r="D183" s="4" t="s">
        <v>551</v>
      </c>
      <c r="E183" s="12" t="str">
        <f t="shared" si="4"/>
        <v>4</v>
      </c>
      <c r="F183" s="19">
        <f t="shared" si="5"/>
        <v>4</v>
      </c>
      <c r="G183" s="19"/>
      <c r="H183" s="19"/>
      <c r="I183" s="4" t="s">
        <v>550</v>
      </c>
      <c r="J183" s="4">
        <v>1</v>
      </c>
      <c r="K183">
        <v>4</v>
      </c>
    </row>
    <row r="184" spans="1:11" x14ac:dyDescent="0.25">
      <c r="A184" s="7">
        <v>257</v>
      </c>
      <c r="B184" s="4" t="s">
        <v>566</v>
      </c>
      <c r="C184" s="4">
        <v>3</v>
      </c>
      <c r="D184" s="4" t="s">
        <v>551</v>
      </c>
      <c r="E184" s="12" t="str">
        <f t="shared" si="4"/>
        <v>4</v>
      </c>
      <c r="F184" s="19">
        <f t="shared" si="5"/>
        <v>12</v>
      </c>
      <c r="G184" s="19"/>
      <c r="H184" s="19"/>
      <c r="I184" s="4" t="s">
        <v>566</v>
      </c>
      <c r="J184" s="4">
        <v>3</v>
      </c>
      <c r="K184">
        <v>12</v>
      </c>
    </row>
    <row r="185" spans="1:11" x14ac:dyDescent="0.25">
      <c r="A185" s="7">
        <v>257</v>
      </c>
      <c r="B185" s="4" t="s">
        <v>565</v>
      </c>
      <c r="C185" s="4">
        <v>3</v>
      </c>
      <c r="D185" s="4" t="s">
        <v>551</v>
      </c>
      <c r="E185" s="12" t="str">
        <f t="shared" si="4"/>
        <v>4</v>
      </c>
      <c r="F185" s="19">
        <f t="shared" si="5"/>
        <v>12</v>
      </c>
      <c r="G185" s="19"/>
      <c r="H185" s="19"/>
      <c r="I185" s="4" t="s">
        <v>565</v>
      </c>
      <c r="J185" s="4">
        <v>3</v>
      </c>
      <c r="K185">
        <v>12</v>
      </c>
    </row>
    <row r="186" spans="1:11" x14ac:dyDescent="0.25">
      <c r="A186" s="7">
        <v>257</v>
      </c>
      <c r="B186" s="6" t="s">
        <v>564</v>
      </c>
      <c r="C186" s="6">
        <v>1</v>
      </c>
      <c r="D186" s="6" t="s">
        <v>552</v>
      </c>
      <c r="E186" s="12" t="str">
        <f t="shared" si="4"/>
        <v>3</v>
      </c>
      <c r="F186" s="19">
        <f t="shared" si="5"/>
        <v>3</v>
      </c>
      <c r="G186" s="19"/>
      <c r="H186" s="19"/>
      <c r="I186" s="6" t="s">
        <v>564</v>
      </c>
      <c r="J186" s="6">
        <v>1</v>
      </c>
      <c r="K186">
        <v>3</v>
      </c>
    </row>
    <row r="187" spans="1:11" x14ac:dyDescent="0.25">
      <c r="A187" s="7">
        <v>257</v>
      </c>
      <c r="B187" s="6" t="s">
        <v>563</v>
      </c>
      <c r="C187" s="6">
        <v>2</v>
      </c>
      <c r="D187" s="6" t="s">
        <v>553</v>
      </c>
      <c r="E187" s="12" t="str">
        <f t="shared" si="4"/>
        <v>3.5</v>
      </c>
      <c r="F187" s="19">
        <f t="shared" si="5"/>
        <v>7</v>
      </c>
      <c r="G187" s="19"/>
      <c r="H187" s="19"/>
      <c r="I187" s="6" t="s">
        <v>563</v>
      </c>
      <c r="J187" s="6">
        <v>2</v>
      </c>
      <c r="K187">
        <v>7</v>
      </c>
    </row>
    <row r="188" spans="1:11" x14ac:dyDescent="0.25">
      <c r="A188" s="7">
        <v>257</v>
      </c>
      <c r="B188" s="4" t="s">
        <v>561</v>
      </c>
      <c r="C188" s="4">
        <v>3</v>
      </c>
      <c r="D188" s="4" t="s">
        <v>551</v>
      </c>
      <c r="E188" s="12" t="str">
        <f t="shared" si="4"/>
        <v>4</v>
      </c>
      <c r="F188" s="19">
        <f t="shared" si="5"/>
        <v>12</v>
      </c>
      <c r="G188" s="19"/>
      <c r="H188" s="19"/>
      <c r="I188" s="4" t="s">
        <v>561</v>
      </c>
      <c r="J188" s="4">
        <v>3</v>
      </c>
      <c r="K188">
        <v>12</v>
      </c>
    </row>
    <row r="189" spans="1:11" x14ac:dyDescent="0.25">
      <c r="A189" s="7">
        <v>257</v>
      </c>
      <c r="B189" s="6" t="s">
        <v>554</v>
      </c>
      <c r="C189" s="6">
        <v>2</v>
      </c>
      <c r="D189" s="6" t="s">
        <v>553</v>
      </c>
      <c r="E189" s="12" t="str">
        <f t="shared" si="4"/>
        <v>3.5</v>
      </c>
      <c r="F189" s="19">
        <f t="shared" si="5"/>
        <v>7</v>
      </c>
      <c r="G189" s="19"/>
      <c r="H189" s="19"/>
      <c r="I189" s="6" t="s">
        <v>554</v>
      </c>
      <c r="J189" s="6">
        <v>2</v>
      </c>
      <c r="K189">
        <v>7</v>
      </c>
    </row>
    <row r="190" spans="1:11" x14ac:dyDescent="0.25">
      <c r="A190" s="7">
        <v>257</v>
      </c>
      <c r="B190" s="4" t="s">
        <v>550</v>
      </c>
      <c r="C190" s="4">
        <v>1</v>
      </c>
      <c r="D190" s="4" t="s">
        <v>551</v>
      </c>
      <c r="E190" s="12" t="str">
        <f t="shared" si="4"/>
        <v>4</v>
      </c>
      <c r="F190" s="19">
        <f t="shared" si="5"/>
        <v>4</v>
      </c>
      <c r="G190" s="19"/>
      <c r="H190" s="19"/>
      <c r="I190" s="4" t="s">
        <v>550</v>
      </c>
      <c r="J190" s="4">
        <v>1</v>
      </c>
      <c r="K190">
        <v>4</v>
      </c>
    </row>
    <row r="191" spans="1:11" x14ac:dyDescent="0.25">
      <c r="A191" s="7">
        <v>258</v>
      </c>
      <c r="B191" s="6" t="s">
        <v>566</v>
      </c>
      <c r="C191" s="6">
        <v>3</v>
      </c>
      <c r="D191" s="6" t="s">
        <v>553</v>
      </c>
      <c r="E191" s="12" t="str">
        <f t="shared" si="4"/>
        <v>3.5</v>
      </c>
      <c r="F191" s="19">
        <f t="shared" si="5"/>
        <v>10.5</v>
      </c>
      <c r="G191" s="19"/>
      <c r="H191" s="19"/>
      <c r="I191" s="6" t="s">
        <v>566</v>
      </c>
      <c r="J191" s="6">
        <v>3</v>
      </c>
      <c r="K191">
        <v>10.5</v>
      </c>
    </row>
    <row r="192" spans="1:11" x14ac:dyDescent="0.25">
      <c r="A192" s="7">
        <v>258</v>
      </c>
      <c r="B192" s="4" t="s">
        <v>565</v>
      </c>
      <c r="C192" s="4">
        <v>3</v>
      </c>
      <c r="D192" s="4" t="s">
        <v>551</v>
      </c>
      <c r="E192" s="12" t="str">
        <f t="shared" si="4"/>
        <v>4</v>
      </c>
      <c r="F192" s="19">
        <f t="shared" si="5"/>
        <v>12</v>
      </c>
      <c r="G192" s="19"/>
      <c r="H192" s="19"/>
      <c r="I192" s="4" t="s">
        <v>565</v>
      </c>
      <c r="J192" s="4">
        <v>3</v>
      </c>
      <c r="K192">
        <v>12</v>
      </c>
    </row>
    <row r="193" spans="1:11" x14ac:dyDescent="0.25">
      <c r="A193" s="7">
        <v>258</v>
      </c>
      <c r="B193" s="6" t="s">
        <v>564</v>
      </c>
      <c r="C193" s="6">
        <v>1</v>
      </c>
      <c r="D193" s="6" t="s">
        <v>551</v>
      </c>
      <c r="E193" s="12" t="str">
        <f t="shared" si="4"/>
        <v>4</v>
      </c>
      <c r="F193" s="19">
        <f t="shared" si="5"/>
        <v>4</v>
      </c>
      <c r="G193" s="19"/>
      <c r="H193" s="19"/>
      <c r="I193" s="6" t="s">
        <v>564</v>
      </c>
      <c r="J193" s="6">
        <v>1</v>
      </c>
      <c r="K193">
        <v>4</v>
      </c>
    </row>
    <row r="194" spans="1:11" x14ac:dyDescent="0.25">
      <c r="A194" s="7">
        <v>258</v>
      </c>
      <c r="B194" s="6" t="s">
        <v>563</v>
      </c>
      <c r="C194" s="6">
        <v>2</v>
      </c>
      <c r="D194" s="6" t="s">
        <v>553</v>
      </c>
      <c r="E194" s="12" t="str">
        <f t="shared" ref="E194:E257" si="6">IF(D194="A","4",IF(D194="AB","3.5",IF(D194="B","3",IF(D194="BC","2.5",IF(D194="C","2",IF(D194="D","1",IF(D194="E","0","NILAI MUTU TIDAK ADA")))))))</f>
        <v>3.5</v>
      </c>
      <c r="F194" s="19">
        <f t="shared" ref="F194:F257" si="7">E194*C194</f>
        <v>7</v>
      </c>
      <c r="G194" s="19"/>
      <c r="H194" s="19"/>
      <c r="I194" s="6" t="s">
        <v>563</v>
      </c>
      <c r="J194" s="6">
        <v>2</v>
      </c>
      <c r="K194">
        <v>7</v>
      </c>
    </row>
    <row r="195" spans="1:11" x14ac:dyDescent="0.25">
      <c r="A195" s="7">
        <v>258</v>
      </c>
      <c r="B195" s="6" t="s">
        <v>561</v>
      </c>
      <c r="C195" s="6">
        <v>3</v>
      </c>
      <c r="D195" s="6" t="s">
        <v>553</v>
      </c>
      <c r="E195" s="12" t="str">
        <f t="shared" si="6"/>
        <v>3.5</v>
      </c>
      <c r="F195" s="19">
        <f t="shared" si="7"/>
        <v>10.5</v>
      </c>
      <c r="G195" s="19"/>
      <c r="H195" s="19"/>
      <c r="I195" s="6" t="s">
        <v>561</v>
      </c>
      <c r="J195" s="6">
        <v>3</v>
      </c>
      <c r="K195">
        <v>10.5</v>
      </c>
    </row>
    <row r="196" spans="1:11" x14ac:dyDescent="0.25">
      <c r="A196" s="7">
        <v>258</v>
      </c>
      <c r="B196" s="6" t="s">
        <v>554</v>
      </c>
      <c r="C196" s="6">
        <v>2</v>
      </c>
      <c r="D196" s="6" t="s">
        <v>558</v>
      </c>
      <c r="E196" s="12" t="str">
        <f t="shared" si="6"/>
        <v>2.5</v>
      </c>
      <c r="F196" s="19">
        <f t="shared" si="7"/>
        <v>5</v>
      </c>
      <c r="G196" s="19"/>
      <c r="H196" s="19"/>
      <c r="I196" s="6" t="s">
        <v>554</v>
      </c>
      <c r="J196" s="6">
        <v>2</v>
      </c>
      <c r="K196">
        <v>5</v>
      </c>
    </row>
    <row r="197" spans="1:11" x14ac:dyDescent="0.25">
      <c r="A197" s="7">
        <v>258</v>
      </c>
      <c r="B197" s="6" t="s">
        <v>556</v>
      </c>
      <c r="C197" s="6">
        <v>3</v>
      </c>
      <c r="D197" s="6" t="s">
        <v>552</v>
      </c>
      <c r="E197" s="12" t="str">
        <f t="shared" si="6"/>
        <v>3</v>
      </c>
      <c r="F197" s="19">
        <f t="shared" si="7"/>
        <v>9</v>
      </c>
      <c r="G197" s="19"/>
      <c r="H197" s="19"/>
      <c r="I197" s="6" t="s">
        <v>556</v>
      </c>
      <c r="J197" s="6">
        <v>3</v>
      </c>
      <c r="K197">
        <v>9</v>
      </c>
    </row>
    <row r="198" spans="1:11" x14ac:dyDescent="0.25">
      <c r="A198" s="7">
        <v>258</v>
      </c>
      <c r="B198" s="4" t="s">
        <v>550</v>
      </c>
      <c r="C198" s="4">
        <v>1</v>
      </c>
      <c r="D198" s="4" t="s">
        <v>551</v>
      </c>
      <c r="E198" s="12" t="str">
        <f t="shared" si="6"/>
        <v>4</v>
      </c>
      <c r="F198" s="19">
        <f t="shared" si="7"/>
        <v>4</v>
      </c>
      <c r="G198" s="19"/>
      <c r="H198" s="19"/>
      <c r="I198" s="4" t="s">
        <v>550</v>
      </c>
      <c r="J198" s="4">
        <v>1</v>
      </c>
      <c r="K198">
        <v>4</v>
      </c>
    </row>
    <row r="199" spans="1:11" x14ac:dyDescent="0.25">
      <c r="A199" s="7">
        <v>259</v>
      </c>
      <c r="B199" s="4" t="s">
        <v>566</v>
      </c>
      <c r="C199" s="4">
        <v>3</v>
      </c>
      <c r="D199" s="4" t="s">
        <v>552</v>
      </c>
      <c r="E199" s="12" t="str">
        <f t="shared" si="6"/>
        <v>3</v>
      </c>
      <c r="F199" s="19">
        <f t="shared" si="7"/>
        <v>9</v>
      </c>
      <c r="G199" s="19"/>
      <c r="H199" s="19"/>
      <c r="I199" s="4" t="s">
        <v>566</v>
      </c>
      <c r="J199" s="4">
        <v>3</v>
      </c>
      <c r="K199">
        <v>9</v>
      </c>
    </row>
    <row r="200" spans="1:11" x14ac:dyDescent="0.25">
      <c r="A200" s="7">
        <v>259</v>
      </c>
      <c r="B200" s="4" t="s">
        <v>565</v>
      </c>
      <c r="C200" s="4">
        <v>3</v>
      </c>
      <c r="D200" s="4" t="s">
        <v>551</v>
      </c>
      <c r="E200" s="12" t="str">
        <f t="shared" si="6"/>
        <v>4</v>
      </c>
      <c r="F200" s="19">
        <f t="shared" si="7"/>
        <v>12</v>
      </c>
      <c r="G200" s="19"/>
      <c r="H200" s="19"/>
      <c r="I200" s="4" t="s">
        <v>565</v>
      </c>
      <c r="J200" s="4">
        <v>3</v>
      </c>
      <c r="K200">
        <v>12</v>
      </c>
    </row>
    <row r="201" spans="1:11" x14ac:dyDescent="0.25">
      <c r="A201" s="7">
        <v>259</v>
      </c>
      <c r="B201" s="6" t="s">
        <v>564</v>
      </c>
      <c r="C201" s="6">
        <v>1</v>
      </c>
      <c r="D201" s="6" t="s">
        <v>551</v>
      </c>
      <c r="E201" s="12" t="str">
        <f t="shared" si="6"/>
        <v>4</v>
      </c>
      <c r="F201" s="19">
        <f t="shared" si="7"/>
        <v>4</v>
      </c>
      <c r="G201" s="19"/>
      <c r="H201" s="19"/>
      <c r="I201" s="6" t="s">
        <v>564</v>
      </c>
      <c r="J201" s="6">
        <v>1</v>
      </c>
      <c r="K201">
        <v>4</v>
      </c>
    </row>
    <row r="202" spans="1:11" x14ac:dyDescent="0.25">
      <c r="A202" s="7">
        <v>259</v>
      </c>
      <c r="B202" s="6" t="s">
        <v>563</v>
      </c>
      <c r="C202" s="6">
        <v>2</v>
      </c>
      <c r="D202" s="6" t="s">
        <v>552</v>
      </c>
      <c r="E202" s="12" t="str">
        <f t="shared" si="6"/>
        <v>3</v>
      </c>
      <c r="F202" s="19">
        <f t="shared" si="7"/>
        <v>6</v>
      </c>
      <c r="G202" s="19"/>
      <c r="H202" s="19"/>
      <c r="I202" s="6" t="s">
        <v>563</v>
      </c>
      <c r="J202" s="6">
        <v>2</v>
      </c>
      <c r="K202">
        <v>6</v>
      </c>
    </row>
    <row r="203" spans="1:11" x14ac:dyDescent="0.25">
      <c r="A203" s="7">
        <v>259</v>
      </c>
      <c r="B203" s="4" t="s">
        <v>561</v>
      </c>
      <c r="C203" s="4">
        <v>3</v>
      </c>
      <c r="D203" s="4" t="s">
        <v>551</v>
      </c>
      <c r="E203" s="12" t="str">
        <f t="shared" si="6"/>
        <v>4</v>
      </c>
      <c r="F203" s="19">
        <f t="shared" si="7"/>
        <v>12</v>
      </c>
      <c r="G203" s="19"/>
      <c r="H203" s="19"/>
      <c r="I203" s="4" t="s">
        <v>561</v>
      </c>
      <c r="J203" s="4">
        <v>3</v>
      </c>
      <c r="K203">
        <v>12</v>
      </c>
    </row>
    <row r="204" spans="1:11" x14ac:dyDescent="0.25">
      <c r="A204" s="7">
        <v>259</v>
      </c>
      <c r="B204" s="6" t="s">
        <v>554</v>
      </c>
      <c r="C204" s="6">
        <v>2</v>
      </c>
      <c r="D204" s="6" t="s">
        <v>552</v>
      </c>
      <c r="E204" s="12" t="str">
        <f t="shared" si="6"/>
        <v>3</v>
      </c>
      <c r="F204" s="19">
        <f t="shared" si="7"/>
        <v>6</v>
      </c>
      <c r="G204" s="19"/>
      <c r="H204" s="19"/>
      <c r="I204" s="6" t="s">
        <v>554</v>
      </c>
      <c r="J204" s="6">
        <v>2</v>
      </c>
      <c r="K204">
        <v>6</v>
      </c>
    </row>
    <row r="205" spans="1:11" x14ac:dyDescent="0.25">
      <c r="A205" s="7">
        <v>259</v>
      </c>
      <c r="B205" s="4" t="s">
        <v>550</v>
      </c>
      <c r="C205" s="4">
        <v>1</v>
      </c>
      <c r="D205" s="4" t="s">
        <v>551</v>
      </c>
      <c r="E205" s="12" t="str">
        <f t="shared" si="6"/>
        <v>4</v>
      </c>
      <c r="F205" s="19">
        <f t="shared" si="7"/>
        <v>4</v>
      </c>
      <c r="G205" s="19"/>
      <c r="H205" s="19"/>
      <c r="I205" s="4" t="s">
        <v>550</v>
      </c>
      <c r="J205" s="4">
        <v>1</v>
      </c>
      <c r="K205">
        <v>4</v>
      </c>
    </row>
    <row r="206" spans="1:11" x14ac:dyDescent="0.25">
      <c r="A206" s="7">
        <v>268</v>
      </c>
      <c r="B206" s="4" t="s">
        <v>566</v>
      </c>
      <c r="C206" s="4">
        <v>3</v>
      </c>
      <c r="D206" s="4" t="s">
        <v>557</v>
      </c>
      <c r="E206" s="12" t="str">
        <f t="shared" si="6"/>
        <v>1</v>
      </c>
      <c r="F206" s="19">
        <f t="shared" si="7"/>
        <v>3</v>
      </c>
      <c r="G206" s="19"/>
      <c r="H206" s="19"/>
      <c r="I206" s="4" t="s">
        <v>566</v>
      </c>
      <c r="J206" s="4">
        <v>3</v>
      </c>
      <c r="K206">
        <v>3</v>
      </c>
    </row>
    <row r="207" spans="1:11" x14ac:dyDescent="0.25">
      <c r="A207" s="7">
        <v>268</v>
      </c>
      <c r="B207" s="4" t="s">
        <v>565</v>
      </c>
      <c r="C207" s="4">
        <v>3</v>
      </c>
      <c r="D207" s="4" t="s">
        <v>553</v>
      </c>
      <c r="E207" s="12" t="str">
        <f t="shared" si="6"/>
        <v>3.5</v>
      </c>
      <c r="F207" s="19">
        <f t="shared" si="7"/>
        <v>10.5</v>
      </c>
      <c r="G207" s="19"/>
      <c r="H207" s="19"/>
      <c r="I207" s="4" t="s">
        <v>565</v>
      </c>
      <c r="J207" s="4">
        <v>3</v>
      </c>
      <c r="K207">
        <v>10.5</v>
      </c>
    </row>
    <row r="208" spans="1:11" x14ac:dyDescent="0.25">
      <c r="A208" s="7">
        <v>268</v>
      </c>
      <c r="B208" s="6" t="s">
        <v>564</v>
      </c>
      <c r="C208" s="6">
        <v>1</v>
      </c>
      <c r="D208" s="6" t="s">
        <v>551</v>
      </c>
      <c r="E208" s="12" t="str">
        <f t="shared" si="6"/>
        <v>4</v>
      </c>
      <c r="F208" s="19">
        <f t="shared" si="7"/>
        <v>4</v>
      </c>
      <c r="G208" s="19"/>
      <c r="H208" s="19"/>
      <c r="I208" s="6" t="s">
        <v>564</v>
      </c>
      <c r="J208" s="6">
        <v>1</v>
      </c>
      <c r="K208">
        <v>4</v>
      </c>
    </row>
    <row r="209" spans="1:11" x14ac:dyDescent="0.25">
      <c r="A209" s="7">
        <v>268</v>
      </c>
      <c r="B209" s="6" t="s">
        <v>563</v>
      </c>
      <c r="C209" s="6">
        <v>2</v>
      </c>
      <c r="D209" s="6" t="s">
        <v>553</v>
      </c>
      <c r="E209" s="12" t="str">
        <f t="shared" si="6"/>
        <v>3.5</v>
      </c>
      <c r="F209" s="19">
        <f t="shared" si="7"/>
        <v>7</v>
      </c>
      <c r="G209" s="19"/>
      <c r="H209" s="19"/>
      <c r="I209" s="6" t="s">
        <v>563</v>
      </c>
      <c r="J209" s="6">
        <v>2</v>
      </c>
      <c r="K209">
        <v>7</v>
      </c>
    </row>
    <row r="210" spans="1:11" x14ac:dyDescent="0.25">
      <c r="A210" s="7">
        <v>268</v>
      </c>
      <c r="B210" s="4" t="s">
        <v>561</v>
      </c>
      <c r="C210" s="4">
        <v>3</v>
      </c>
      <c r="D210" s="4" t="s">
        <v>552</v>
      </c>
      <c r="E210" s="12" t="str">
        <f t="shared" si="6"/>
        <v>3</v>
      </c>
      <c r="F210" s="19">
        <f t="shared" si="7"/>
        <v>9</v>
      </c>
      <c r="G210" s="19"/>
      <c r="H210" s="19"/>
      <c r="I210" s="4" t="s">
        <v>561</v>
      </c>
      <c r="J210" s="4">
        <v>3</v>
      </c>
      <c r="K210">
        <v>9</v>
      </c>
    </row>
    <row r="211" spans="1:11" x14ac:dyDescent="0.25">
      <c r="A211" s="7">
        <v>268</v>
      </c>
      <c r="B211" s="6" t="s">
        <v>554</v>
      </c>
      <c r="C211" s="6">
        <v>2</v>
      </c>
      <c r="D211" s="6" t="s">
        <v>555</v>
      </c>
      <c r="E211" s="12" t="str">
        <f t="shared" si="6"/>
        <v>2</v>
      </c>
      <c r="F211" s="19">
        <f t="shared" si="7"/>
        <v>4</v>
      </c>
      <c r="G211" s="19"/>
      <c r="H211" s="19"/>
      <c r="I211" s="6" t="s">
        <v>554</v>
      </c>
      <c r="J211" s="6">
        <v>2</v>
      </c>
      <c r="K211">
        <v>4</v>
      </c>
    </row>
    <row r="212" spans="1:11" x14ac:dyDescent="0.25">
      <c r="A212" s="7">
        <v>268</v>
      </c>
      <c r="B212" s="4" t="s">
        <v>550</v>
      </c>
      <c r="C212" s="4">
        <v>1</v>
      </c>
      <c r="D212" s="4" t="s">
        <v>551</v>
      </c>
      <c r="E212" s="12" t="str">
        <f t="shared" si="6"/>
        <v>4</v>
      </c>
      <c r="F212" s="19">
        <f t="shared" si="7"/>
        <v>4</v>
      </c>
      <c r="G212" s="19"/>
      <c r="H212" s="19"/>
      <c r="I212" s="4" t="s">
        <v>550</v>
      </c>
      <c r="J212" s="4">
        <v>1</v>
      </c>
      <c r="K212">
        <v>4</v>
      </c>
    </row>
    <row r="213" spans="1:11" x14ac:dyDescent="0.25">
      <c r="A213" s="7">
        <v>272</v>
      </c>
      <c r="B213" s="6" t="s">
        <v>566</v>
      </c>
      <c r="C213" s="6">
        <v>3</v>
      </c>
      <c r="D213" s="6" t="s">
        <v>552</v>
      </c>
      <c r="E213" s="12" t="str">
        <f t="shared" si="6"/>
        <v>3</v>
      </c>
      <c r="F213" s="19">
        <f t="shared" si="7"/>
        <v>9</v>
      </c>
      <c r="G213" s="19"/>
      <c r="H213" s="19"/>
      <c r="I213" s="6" t="s">
        <v>566</v>
      </c>
      <c r="J213" s="6">
        <v>3</v>
      </c>
      <c r="K213">
        <v>9</v>
      </c>
    </row>
    <row r="214" spans="1:11" x14ac:dyDescent="0.25">
      <c r="A214" s="7">
        <v>272</v>
      </c>
      <c r="B214" s="4" t="s">
        <v>565</v>
      </c>
      <c r="C214" s="4">
        <v>3</v>
      </c>
      <c r="D214" s="4" t="s">
        <v>553</v>
      </c>
      <c r="E214" s="12" t="str">
        <f t="shared" si="6"/>
        <v>3.5</v>
      </c>
      <c r="F214" s="19">
        <f t="shared" si="7"/>
        <v>10.5</v>
      </c>
      <c r="G214" s="19"/>
      <c r="H214" s="19"/>
      <c r="I214" s="4" t="s">
        <v>565</v>
      </c>
      <c r="J214" s="4">
        <v>3</v>
      </c>
      <c r="K214">
        <v>10.5</v>
      </c>
    </row>
    <row r="215" spans="1:11" x14ac:dyDescent="0.25">
      <c r="A215" s="7">
        <v>272</v>
      </c>
      <c r="B215" s="6" t="s">
        <v>564</v>
      </c>
      <c r="C215" s="6">
        <v>1</v>
      </c>
      <c r="D215" s="6" t="s">
        <v>551</v>
      </c>
      <c r="E215" s="12" t="str">
        <f t="shared" si="6"/>
        <v>4</v>
      </c>
      <c r="F215" s="19">
        <f t="shared" si="7"/>
        <v>4</v>
      </c>
      <c r="G215" s="19"/>
      <c r="H215" s="19"/>
      <c r="I215" s="6" t="s">
        <v>564</v>
      </c>
      <c r="J215" s="6">
        <v>1</v>
      </c>
      <c r="K215">
        <v>4</v>
      </c>
    </row>
    <row r="216" spans="1:11" x14ac:dyDescent="0.25">
      <c r="A216" s="7">
        <v>272</v>
      </c>
      <c r="B216" s="6" t="s">
        <v>563</v>
      </c>
      <c r="C216" s="6">
        <v>2</v>
      </c>
      <c r="D216" s="6" t="s">
        <v>553</v>
      </c>
      <c r="E216" s="12" t="str">
        <f t="shared" si="6"/>
        <v>3.5</v>
      </c>
      <c r="F216" s="19">
        <f t="shared" si="7"/>
        <v>7</v>
      </c>
      <c r="G216" s="19"/>
      <c r="H216" s="19"/>
      <c r="I216" s="6" t="s">
        <v>563</v>
      </c>
      <c r="J216" s="6">
        <v>2</v>
      </c>
      <c r="K216">
        <v>7</v>
      </c>
    </row>
    <row r="217" spans="1:11" x14ac:dyDescent="0.25">
      <c r="A217" s="7">
        <v>272</v>
      </c>
      <c r="B217" s="6" t="s">
        <v>561</v>
      </c>
      <c r="C217" s="6">
        <v>3</v>
      </c>
      <c r="D217" s="6" t="s">
        <v>552</v>
      </c>
      <c r="E217" s="12" t="str">
        <f t="shared" si="6"/>
        <v>3</v>
      </c>
      <c r="F217" s="19">
        <f t="shared" si="7"/>
        <v>9</v>
      </c>
      <c r="G217" s="19"/>
      <c r="H217" s="19"/>
      <c r="I217" s="6" t="s">
        <v>561</v>
      </c>
      <c r="J217" s="6">
        <v>3</v>
      </c>
      <c r="K217">
        <v>9</v>
      </c>
    </row>
    <row r="218" spans="1:11" x14ac:dyDescent="0.25">
      <c r="A218" s="7">
        <v>272</v>
      </c>
      <c r="B218" s="4" t="s">
        <v>554</v>
      </c>
      <c r="C218" s="4">
        <v>2</v>
      </c>
      <c r="D218" s="4" t="s">
        <v>552</v>
      </c>
      <c r="E218" s="12" t="str">
        <f t="shared" si="6"/>
        <v>3</v>
      </c>
      <c r="F218" s="19">
        <f t="shared" si="7"/>
        <v>6</v>
      </c>
      <c r="G218" s="19"/>
      <c r="H218" s="19"/>
      <c r="I218" s="4" t="s">
        <v>554</v>
      </c>
      <c r="J218" s="4">
        <v>2</v>
      </c>
      <c r="K218">
        <v>6</v>
      </c>
    </row>
    <row r="219" spans="1:11" x14ac:dyDescent="0.25">
      <c r="A219" s="7">
        <v>272</v>
      </c>
      <c r="B219" s="6" t="s">
        <v>559</v>
      </c>
      <c r="C219" s="6">
        <v>3</v>
      </c>
      <c r="D219" s="6" t="s">
        <v>552</v>
      </c>
      <c r="E219" s="12" t="str">
        <f t="shared" si="6"/>
        <v>3</v>
      </c>
      <c r="F219" s="19">
        <f t="shared" si="7"/>
        <v>9</v>
      </c>
      <c r="G219" s="19"/>
      <c r="H219" s="19"/>
      <c r="I219" s="6" t="s">
        <v>559</v>
      </c>
      <c r="J219" s="6">
        <v>3</v>
      </c>
      <c r="K219">
        <v>9</v>
      </c>
    </row>
    <row r="220" spans="1:11" x14ac:dyDescent="0.25">
      <c r="A220" s="7">
        <v>272</v>
      </c>
      <c r="B220" s="4" t="s">
        <v>550</v>
      </c>
      <c r="C220" s="4">
        <v>1</v>
      </c>
      <c r="D220" s="4" t="s">
        <v>551</v>
      </c>
      <c r="E220" s="12" t="str">
        <f t="shared" si="6"/>
        <v>4</v>
      </c>
      <c r="F220" s="19">
        <f t="shared" si="7"/>
        <v>4</v>
      </c>
      <c r="G220" s="19"/>
      <c r="H220" s="19"/>
      <c r="I220" s="4" t="s">
        <v>550</v>
      </c>
      <c r="J220" s="4">
        <v>1</v>
      </c>
      <c r="K220">
        <v>4</v>
      </c>
    </row>
    <row r="221" spans="1:11" x14ac:dyDescent="0.25">
      <c r="A221" s="7">
        <v>287</v>
      </c>
      <c r="B221" s="4" t="s">
        <v>566</v>
      </c>
      <c r="C221" s="4">
        <v>3</v>
      </c>
      <c r="D221" s="4" t="s">
        <v>551</v>
      </c>
      <c r="E221" s="12" t="str">
        <f t="shared" si="6"/>
        <v>4</v>
      </c>
      <c r="F221" s="19">
        <f t="shared" si="7"/>
        <v>12</v>
      </c>
      <c r="G221" s="19"/>
      <c r="H221" s="19"/>
      <c r="I221" s="4" t="s">
        <v>566</v>
      </c>
      <c r="J221" s="4">
        <v>3</v>
      </c>
      <c r="K221">
        <v>12</v>
      </c>
    </row>
    <row r="222" spans="1:11" x14ac:dyDescent="0.25">
      <c r="A222" s="7">
        <v>287</v>
      </c>
      <c r="B222" s="4" t="s">
        <v>565</v>
      </c>
      <c r="C222" s="4">
        <v>3</v>
      </c>
      <c r="D222" s="4" t="s">
        <v>551</v>
      </c>
      <c r="E222" s="12" t="str">
        <f t="shared" si="6"/>
        <v>4</v>
      </c>
      <c r="F222" s="19">
        <f t="shared" si="7"/>
        <v>12</v>
      </c>
      <c r="G222" s="19"/>
      <c r="H222" s="19"/>
      <c r="I222" s="4" t="s">
        <v>565</v>
      </c>
      <c r="J222" s="4">
        <v>3</v>
      </c>
      <c r="K222">
        <v>12</v>
      </c>
    </row>
    <row r="223" spans="1:11" x14ac:dyDescent="0.25">
      <c r="A223" s="7">
        <v>287</v>
      </c>
      <c r="B223" s="6" t="s">
        <v>564</v>
      </c>
      <c r="C223" s="6">
        <v>1</v>
      </c>
      <c r="D223" s="6" t="s">
        <v>551</v>
      </c>
      <c r="E223" s="12" t="str">
        <f t="shared" si="6"/>
        <v>4</v>
      </c>
      <c r="F223" s="19">
        <f t="shared" si="7"/>
        <v>4</v>
      </c>
      <c r="G223" s="19"/>
      <c r="H223" s="19"/>
      <c r="I223" s="6" t="s">
        <v>564</v>
      </c>
      <c r="J223" s="6">
        <v>1</v>
      </c>
      <c r="K223">
        <v>4</v>
      </c>
    </row>
    <row r="224" spans="1:11" x14ac:dyDescent="0.25">
      <c r="A224" s="7">
        <v>287</v>
      </c>
      <c r="B224" s="6" t="s">
        <v>563</v>
      </c>
      <c r="C224" s="6">
        <v>2</v>
      </c>
      <c r="D224" s="6" t="s">
        <v>553</v>
      </c>
      <c r="E224" s="12" t="str">
        <f t="shared" si="6"/>
        <v>3.5</v>
      </c>
      <c r="F224" s="19">
        <f t="shared" si="7"/>
        <v>7</v>
      </c>
      <c r="G224" s="19"/>
      <c r="H224" s="19"/>
      <c r="I224" s="6" t="s">
        <v>563</v>
      </c>
      <c r="J224" s="6">
        <v>2</v>
      </c>
      <c r="K224">
        <v>7</v>
      </c>
    </row>
    <row r="225" spans="1:11" x14ac:dyDescent="0.25">
      <c r="A225" s="7">
        <v>287</v>
      </c>
      <c r="B225" s="4" t="s">
        <v>561</v>
      </c>
      <c r="C225" s="4">
        <v>3</v>
      </c>
      <c r="D225" s="4" t="s">
        <v>551</v>
      </c>
      <c r="E225" s="12" t="str">
        <f t="shared" si="6"/>
        <v>4</v>
      </c>
      <c r="F225" s="19">
        <f t="shared" si="7"/>
        <v>12</v>
      </c>
      <c r="G225" s="19"/>
      <c r="H225" s="19"/>
      <c r="I225" s="4" t="s">
        <v>561</v>
      </c>
      <c r="J225" s="4">
        <v>3</v>
      </c>
      <c r="K225">
        <v>12</v>
      </c>
    </row>
    <row r="226" spans="1:11" x14ac:dyDescent="0.25">
      <c r="A226" s="7">
        <v>287</v>
      </c>
      <c r="B226" s="6" t="s">
        <v>554</v>
      </c>
      <c r="C226" s="6">
        <v>2</v>
      </c>
      <c r="D226" s="6" t="s">
        <v>552</v>
      </c>
      <c r="E226" s="12" t="str">
        <f t="shared" si="6"/>
        <v>3</v>
      </c>
      <c r="F226" s="19">
        <f t="shared" si="7"/>
        <v>6</v>
      </c>
      <c r="G226" s="19"/>
      <c r="H226" s="19"/>
      <c r="I226" s="6" t="s">
        <v>554</v>
      </c>
      <c r="J226" s="6">
        <v>2</v>
      </c>
      <c r="K226">
        <v>6</v>
      </c>
    </row>
    <row r="227" spans="1:11" x14ac:dyDescent="0.25">
      <c r="A227" s="7">
        <v>287</v>
      </c>
      <c r="B227" s="4" t="s">
        <v>550</v>
      </c>
      <c r="C227" s="4">
        <v>1</v>
      </c>
      <c r="D227" s="4" t="s">
        <v>551</v>
      </c>
      <c r="E227" s="12" t="str">
        <f t="shared" si="6"/>
        <v>4</v>
      </c>
      <c r="F227" s="19">
        <f t="shared" si="7"/>
        <v>4</v>
      </c>
      <c r="G227" s="19"/>
      <c r="H227" s="19"/>
      <c r="I227" s="4" t="s">
        <v>550</v>
      </c>
      <c r="J227" s="4">
        <v>1</v>
      </c>
      <c r="K227">
        <v>4</v>
      </c>
    </row>
    <row r="228" spans="1:11" x14ac:dyDescent="0.25">
      <c r="A228" s="7">
        <v>320</v>
      </c>
      <c r="B228" s="6" t="s">
        <v>566</v>
      </c>
      <c r="C228" s="6">
        <v>3</v>
      </c>
      <c r="D228" s="6" t="s">
        <v>555</v>
      </c>
      <c r="E228" s="12" t="str">
        <f t="shared" si="6"/>
        <v>2</v>
      </c>
      <c r="F228" s="19">
        <f t="shared" si="7"/>
        <v>6</v>
      </c>
      <c r="G228" s="19"/>
      <c r="H228" s="19"/>
      <c r="I228" s="6" t="s">
        <v>566</v>
      </c>
      <c r="J228" s="6">
        <v>3</v>
      </c>
      <c r="K228">
        <v>6</v>
      </c>
    </row>
    <row r="229" spans="1:11" x14ac:dyDescent="0.25">
      <c r="A229" s="7">
        <v>320</v>
      </c>
      <c r="B229" s="4" t="s">
        <v>565</v>
      </c>
      <c r="C229" s="4">
        <v>3</v>
      </c>
      <c r="D229" s="4" t="s">
        <v>555</v>
      </c>
      <c r="E229" s="12" t="str">
        <f t="shared" si="6"/>
        <v>2</v>
      </c>
      <c r="F229" s="19">
        <f t="shared" si="7"/>
        <v>6</v>
      </c>
      <c r="G229" s="19"/>
      <c r="H229" s="19"/>
      <c r="I229" s="4" t="s">
        <v>565</v>
      </c>
      <c r="J229" s="4">
        <v>3</v>
      </c>
      <c r="K229">
        <v>6</v>
      </c>
    </row>
    <row r="230" spans="1:11" x14ac:dyDescent="0.25">
      <c r="A230" s="7">
        <v>320</v>
      </c>
      <c r="B230" s="6" t="s">
        <v>564</v>
      </c>
      <c r="C230" s="6">
        <v>1</v>
      </c>
      <c r="D230" s="6" t="s">
        <v>552</v>
      </c>
      <c r="E230" s="12" t="str">
        <f t="shared" si="6"/>
        <v>3</v>
      </c>
      <c r="F230" s="19">
        <f t="shared" si="7"/>
        <v>3</v>
      </c>
      <c r="G230" s="19"/>
      <c r="H230" s="19"/>
      <c r="I230" s="6" t="s">
        <v>564</v>
      </c>
      <c r="J230" s="6">
        <v>1</v>
      </c>
      <c r="K230">
        <v>3</v>
      </c>
    </row>
    <row r="231" spans="1:11" x14ac:dyDescent="0.25">
      <c r="A231" s="7">
        <v>320</v>
      </c>
      <c r="B231" s="6" t="s">
        <v>563</v>
      </c>
      <c r="C231" s="6">
        <v>2</v>
      </c>
      <c r="D231" s="6" t="s">
        <v>558</v>
      </c>
      <c r="E231" s="12" t="str">
        <f t="shared" si="6"/>
        <v>2.5</v>
      </c>
      <c r="F231" s="19">
        <f t="shared" si="7"/>
        <v>5</v>
      </c>
      <c r="G231" s="19"/>
      <c r="H231" s="19"/>
      <c r="I231" s="6" t="s">
        <v>563</v>
      </c>
      <c r="J231" s="6">
        <v>2</v>
      </c>
      <c r="K231">
        <v>5</v>
      </c>
    </row>
    <row r="232" spans="1:11" x14ac:dyDescent="0.25">
      <c r="A232" s="7">
        <v>320</v>
      </c>
      <c r="B232" s="6" t="s">
        <v>561</v>
      </c>
      <c r="C232" s="6">
        <v>3</v>
      </c>
      <c r="D232" s="6" t="s">
        <v>552</v>
      </c>
      <c r="E232" s="12" t="str">
        <f t="shared" si="6"/>
        <v>3</v>
      </c>
      <c r="F232" s="19">
        <f t="shared" si="7"/>
        <v>9</v>
      </c>
      <c r="G232" s="19"/>
      <c r="H232" s="19"/>
      <c r="I232" s="6" t="s">
        <v>561</v>
      </c>
      <c r="J232" s="6">
        <v>3</v>
      </c>
      <c r="K232">
        <v>9</v>
      </c>
    </row>
    <row r="233" spans="1:11" x14ac:dyDescent="0.25">
      <c r="A233" s="7">
        <v>320</v>
      </c>
      <c r="B233" s="6" t="s">
        <v>554</v>
      </c>
      <c r="C233" s="6">
        <v>2</v>
      </c>
      <c r="D233" s="6" t="s">
        <v>558</v>
      </c>
      <c r="E233" s="12" t="str">
        <f t="shared" si="6"/>
        <v>2.5</v>
      </c>
      <c r="F233" s="19">
        <f t="shared" si="7"/>
        <v>5</v>
      </c>
      <c r="G233" s="19"/>
      <c r="H233" s="19"/>
      <c r="I233" s="6" t="s">
        <v>554</v>
      </c>
      <c r="J233" s="6">
        <v>2</v>
      </c>
      <c r="K233">
        <v>5</v>
      </c>
    </row>
    <row r="234" spans="1:11" x14ac:dyDescent="0.25">
      <c r="A234" s="7">
        <v>320</v>
      </c>
      <c r="B234" s="6" t="s">
        <v>556</v>
      </c>
      <c r="C234" s="6">
        <v>3</v>
      </c>
      <c r="D234" s="6" t="s">
        <v>555</v>
      </c>
      <c r="E234" s="12" t="str">
        <f t="shared" si="6"/>
        <v>2</v>
      </c>
      <c r="F234" s="19">
        <f t="shared" si="7"/>
        <v>6</v>
      </c>
      <c r="G234" s="19"/>
      <c r="H234" s="19"/>
      <c r="I234" s="6" t="s">
        <v>556</v>
      </c>
      <c r="J234" s="6">
        <v>3</v>
      </c>
      <c r="K234">
        <v>6</v>
      </c>
    </row>
    <row r="235" spans="1:11" x14ac:dyDescent="0.25">
      <c r="A235" s="7">
        <v>320</v>
      </c>
      <c r="B235" s="4" t="s">
        <v>550</v>
      </c>
      <c r="C235" s="4">
        <v>1</v>
      </c>
      <c r="D235" s="4" t="s">
        <v>551</v>
      </c>
      <c r="E235" s="12" t="str">
        <f t="shared" si="6"/>
        <v>4</v>
      </c>
      <c r="F235" s="19">
        <f t="shared" si="7"/>
        <v>4</v>
      </c>
      <c r="G235" s="19"/>
      <c r="H235" s="19"/>
      <c r="I235" s="4" t="s">
        <v>550</v>
      </c>
      <c r="J235" s="4">
        <v>1</v>
      </c>
      <c r="K235">
        <v>4</v>
      </c>
    </row>
    <row r="236" spans="1:11" x14ac:dyDescent="0.25">
      <c r="A236" s="7">
        <v>329</v>
      </c>
      <c r="B236" s="4" t="s">
        <v>566</v>
      </c>
      <c r="C236" s="5">
        <v>3</v>
      </c>
      <c r="D236" s="5" t="s">
        <v>553</v>
      </c>
      <c r="E236" s="12" t="str">
        <f t="shared" si="6"/>
        <v>3.5</v>
      </c>
      <c r="F236" s="19">
        <f t="shared" si="7"/>
        <v>10.5</v>
      </c>
      <c r="G236" s="19"/>
      <c r="H236" s="19"/>
      <c r="I236" s="4" t="s">
        <v>566</v>
      </c>
      <c r="J236" s="5">
        <v>3</v>
      </c>
      <c r="K236">
        <v>10.5</v>
      </c>
    </row>
    <row r="237" spans="1:11" x14ac:dyDescent="0.25">
      <c r="A237" s="7">
        <v>329</v>
      </c>
      <c r="B237" s="6" t="s">
        <v>565</v>
      </c>
      <c r="C237" s="6">
        <v>3</v>
      </c>
      <c r="D237" s="6" t="s">
        <v>551</v>
      </c>
      <c r="E237" s="12" t="str">
        <f t="shared" si="6"/>
        <v>4</v>
      </c>
      <c r="F237" s="19">
        <f t="shared" si="7"/>
        <v>12</v>
      </c>
      <c r="G237" s="19"/>
      <c r="H237" s="19"/>
      <c r="I237" s="6" t="s">
        <v>565</v>
      </c>
      <c r="J237" s="6">
        <v>3</v>
      </c>
      <c r="K237">
        <v>12</v>
      </c>
    </row>
    <row r="238" spans="1:11" x14ac:dyDescent="0.25">
      <c r="A238" s="7">
        <v>329</v>
      </c>
      <c r="B238" s="6" t="s">
        <v>564</v>
      </c>
      <c r="C238" s="6">
        <v>1</v>
      </c>
      <c r="D238" s="6" t="s">
        <v>552</v>
      </c>
      <c r="E238" s="12" t="str">
        <f t="shared" si="6"/>
        <v>3</v>
      </c>
      <c r="F238" s="19">
        <f t="shared" si="7"/>
        <v>3</v>
      </c>
      <c r="G238" s="19"/>
      <c r="H238" s="19"/>
      <c r="I238" s="6" t="s">
        <v>564</v>
      </c>
      <c r="J238" s="6">
        <v>1</v>
      </c>
      <c r="K238">
        <v>3</v>
      </c>
    </row>
    <row r="239" spans="1:11" x14ac:dyDescent="0.25">
      <c r="A239" s="7">
        <v>329</v>
      </c>
      <c r="B239" s="6" t="s">
        <v>563</v>
      </c>
      <c r="C239" s="6">
        <v>2</v>
      </c>
      <c r="D239" s="6" t="s">
        <v>552</v>
      </c>
      <c r="E239" s="12" t="str">
        <f t="shared" si="6"/>
        <v>3</v>
      </c>
      <c r="F239" s="19">
        <f t="shared" si="7"/>
        <v>6</v>
      </c>
      <c r="G239" s="19"/>
      <c r="H239" s="19"/>
      <c r="I239" s="6" t="s">
        <v>563</v>
      </c>
      <c r="J239" s="6">
        <v>2</v>
      </c>
      <c r="K239">
        <v>6</v>
      </c>
    </row>
    <row r="240" spans="1:11" x14ac:dyDescent="0.25">
      <c r="A240" s="7">
        <v>329</v>
      </c>
      <c r="B240" s="6" t="s">
        <v>561</v>
      </c>
      <c r="C240" s="6">
        <v>3</v>
      </c>
      <c r="D240" s="6" t="s">
        <v>555</v>
      </c>
      <c r="E240" s="12" t="str">
        <f t="shared" si="6"/>
        <v>2</v>
      </c>
      <c r="F240" s="19">
        <f t="shared" si="7"/>
        <v>6</v>
      </c>
      <c r="G240" s="19"/>
      <c r="H240" s="19"/>
      <c r="I240" s="6" t="s">
        <v>561</v>
      </c>
      <c r="J240" s="6">
        <v>3</v>
      </c>
      <c r="K240">
        <v>6</v>
      </c>
    </row>
    <row r="241" spans="1:11" x14ac:dyDescent="0.25">
      <c r="A241" s="7">
        <v>329</v>
      </c>
      <c r="B241" s="6" t="s">
        <v>554</v>
      </c>
      <c r="C241" s="6">
        <v>2</v>
      </c>
      <c r="D241" s="6" t="s">
        <v>553</v>
      </c>
      <c r="E241" s="12" t="str">
        <f t="shared" si="6"/>
        <v>3.5</v>
      </c>
      <c r="F241" s="19">
        <f t="shared" si="7"/>
        <v>7</v>
      </c>
      <c r="G241" s="19"/>
      <c r="H241" s="19"/>
      <c r="I241" s="6" t="s">
        <v>554</v>
      </c>
      <c r="J241" s="6">
        <v>2</v>
      </c>
      <c r="K241">
        <v>7</v>
      </c>
    </row>
    <row r="242" spans="1:11" x14ac:dyDescent="0.25">
      <c r="A242" s="7">
        <v>329</v>
      </c>
      <c r="B242" s="4" t="s">
        <v>559</v>
      </c>
      <c r="C242" s="4">
        <v>3</v>
      </c>
      <c r="D242" s="4" t="s">
        <v>551</v>
      </c>
      <c r="E242" s="12" t="str">
        <f t="shared" si="6"/>
        <v>4</v>
      </c>
      <c r="F242" s="19">
        <f t="shared" si="7"/>
        <v>12</v>
      </c>
      <c r="G242" s="19"/>
      <c r="H242" s="19"/>
      <c r="I242" s="4" t="s">
        <v>559</v>
      </c>
      <c r="J242" s="4">
        <v>3</v>
      </c>
      <c r="K242">
        <v>12</v>
      </c>
    </row>
    <row r="243" spans="1:11" x14ac:dyDescent="0.25">
      <c r="A243" s="7">
        <v>329</v>
      </c>
      <c r="B243" s="6" t="s">
        <v>556</v>
      </c>
      <c r="C243" s="6">
        <v>3</v>
      </c>
      <c r="D243" s="6" t="s">
        <v>555</v>
      </c>
      <c r="E243" s="12" t="str">
        <f t="shared" si="6"/>
        <v>2</v>
      </c>
      <c r="F243" s="19">
        <f t="shared" si="7"/>
        <v>6</v>
      </c>
      <c r="G243" s="19"/>
      <c r="H243" s="19"/>
      <c r="I243" s="6" t="s">
        <v>556</v>
      </c>
      <c r="J243" s="6">
        <v>3</v>
      </c>
      <c r="K243">
        <v>6</v>
      </c>
    </row>
    <row r="244" spans="1:11" x14ac:dyDescent="0.25">
      <c r="A244" s="7">
        <v>329</v>
      </c>
      <c r="B244" s="4" t="s">
        <v>550</v>
      </c>
      <c r="C244" s="4">
        <v>1</v>
      </c>
      <c r="D244" s="4" t="s">
        <v>551</v>
      </c>
      <c r="E244" s="12" t="str">
        <f t="shared" si="6"/>
        <v>4</v>
      </c>
      <c r="F244" s="19">
        <f t="shared" si="7"/>
        <v>4</v>
      </c>
      <c r="G244" s="19"/>
      <c r="H244" s="19"/>
      <c r="I244" s="4" t="s">
        <v>550</v>
      </c>
      <c r="J244" s="4">
        <v>1</v>
      </c>
      <c r="K244">
        <v>4</v>
      </c>
    </row>
    <row r="245" spans="1:11" x14ac:dyDescent="0.25">
      <c r="A245" s="7">
        <v>334</v>
      </c>
      <c r="B245" s="4" t="s">
        <v>566</v>
      </c>
      <c r="C245" s="4">
        <v>3</v>
      </c>
      <c r="D245" s="4" t="s">
        <v>551</v>
      </c>
      <c r="E245" s="12" t="str">
        <f t="shared" si="6"/>
        <v>4</v>
      </c>
      <c r="F245" s="19">
        <f t="shared" si="7"/>
        <v>12</v>
      </c>
      <c r="G245" s="19"/>
      <c r="H245" s="19"/>
      <c r="I245" s="4" t="s">
        <v>566</v>
      </c>
      <c r="J245" s="4">
        <v>3</v>
      </c>
      <c r="K245">
        <v>12</v>
      </c>
    </row>
    <row r="246" spans="1:11" x14ac:dyDescent="0.25">
      <c r="A246" s="7">
        <v>334</v>
      </c>
      <c r="B246" s="4" t="s">
        <v>565</v>
      </c>
      <c r="C246" s="4">
        <v>3</v>
      </c>
      <c r="D246" s="4" t="s">
        <v>551</v>
      </c>
      <c r="E246" s="12" t="str">
        <f t="shared" si="6"/>
        <v>4</v>
      </c>
      <c r="F246" s="19">
        <f t="shared" si="7"/>
        <v>12</v>
      </c>
      <c r="G246" s="19"/>
      <c r="H246" s="19"/>
      <c r="I246" s="4" t="s">
        <v>565</v>
      </c>
      <c r="J246" s="4">
        <v>3</v>
      </c>
      <c r="K246">
        <v>12</v>
      </c>
    </row>
    <row r="247" spans="1:11" x14ac:dyDescent="0.25">
      <c r="A247" s="7">
        <v>334</v>
      </c>
      <c r="B247" s="6" t="s">
        <v>564</v>
      </c>
      <c r="C247" s="6">
        <v>1</v>
      </c>
      <c r="D247" s="6" t="s">
        <v>551</v>
      </c>
      <c r="E247" s="12" t="str">
        <f t="shared" si="6"/>
        <v>4</v>
      </c>
      <c r="F247" s="19">
        <f t="shared" si="7"/>
        <v>4</v>
      </c>
      <c r="G247" s="19"/>
      <c r="H247" s="19"/>
      <c r="I247" s="6" t="s">
        <v>564</v>
      </c>
      <c r="J247" s="6">
        <v>1</v>
      </c>
      <c r="K247">
        <v>4</v>
      </c>
    </row>
    <row r="248" spans="1:11" x14ac:dyDescent="0.25">
      <c r="A248" s="7">
        <v>334</v>
      </c>
      <c r="B248" s="6" t="s">
        <v>563</v>
      </c>
      <c r="C248" s="6">
        <v>2</v>
      </c>
      <c r="D248" s="6" t="s">
        <v>553</v>
      </c>
      <c r="E248" s="12" t="str">
        <f t="shared" si="6"/>
        <v>3.5</v>
      </c>
      <c r="F248" s="19">
        <f t="shared" si="7"/>
        <v>7</v>
      </c>
      <c r="G248" s="19"/>
      <c r="H248" s="19"/>
      <c r="I248" s="6" t="s">
        <v>563</v>
      </c>
      <c r="J248" s="6">
        <v>2</v>
      </c>
      <c r="K248">
        <v>7</v>
      </c>
    </row>
    <row r="249" spans="1:11" x14ac:dyDescent="0.25">
      <c r="A249" s="7">
        <v>334</v>
      </c>
      <c r="B249" s="6" t="s">
        <v>561</v>
      </c>
      <c r="C249" s="6">
        <v>3</v>
      </c>
      <c r="D249" s="6" t="s">
        <v>553</v>
      </c>
      <c r="E249" s="12" t="str">
        <f t="shared" si="6"/>
        <v>3.5</v>
      </c>
      <c r="F249" s="19">
        <f t="shared" si="7"/>
        <v>10.5</v>
      </c>
      <c r="G249" s="19"/>
      <c r="H249" s="19"/>
      <c r="I249" s="6" t="s">
        <v>561</v>
      </c>
      <c r="J249" s="6">
        <v>3</v>
      </c>
      <c r="K249">
        <v>10.5</v>
      </c>
    </row>
    <row r="250" spans="1:11" x14ac:dyDescent="0.25">
      <c r="A250" s="7">
        <v>334</v>
      </c>
      <c r="B250" s="6" t="s">
        <v>554</v>
      </c>
      <c r="C250" s="6">
        <v>2</v>
      </c>
      <c r="D250" s="6" t="s">
        <v>551</v>
      </c>
      <c r="E250" s="12" t="str">
        <f t="shared" si="6"/>
        <v>4</v>
      </c>
      <c r="F250" s="19">
        <f t="shared" si="7"/>
        <v>8</v>
      </c>
      <c r="G250" s="19"/>
      <c r="H250" s="19"/>
      <c r="I250" s="6" t="s">
        <v>554</v>
      </c>
      <c r="J250" s="6">
        <v>2</v>
      </c>
      <c r="K250">
        <v>8</v>
      </c>
    </row>
    <row r="251" spans="1:11" x14ac:dyDescent="0.25">
      <c r="A251" s="7">
        <v>334</v>
      </c>
      <c r="B251" s="4" t="s">
        <v>550</v>
      </c>
      <c r="C251" s="4">
        <v>1</v>
      </c>
      <c r="D251" s="4" t="s">
        <v>551</v>
      </c>
      <c r="E251" s="12" t="str">
        <f t="shared" si="6"/>
        <v>4</v>
      </c>
      <c r="F251" s="19">
        <f t="shared" si="7"/>
        <v>4</v>
      </c>
      <c r="G251" s="19"/>
      <c r="H251" s="19"/>
      <c r="I251" s="4" t="s">
        <v>550</v>
      </c>
      <c r="J251" s="4">
        <v>1</v>
      </c>
      <c r="K251">
        <v>4</v>
      </c>
    </row>
    <row r="252" spans="1:11" x14ac:dyDescent="0.25">
      <c r="A252" s="7">
        <v>369</v>
      </c>
      <c r="B252" s="4" t="s">
        <v>566</v>
      </c>
      <c r="C252" s="4">
        <v>3</v>
      </c>
      <c r="D252" s="4" t="s">
        <v>558</v>
      </c>
      <c r="E252" s="12" t="str">
        <f t="shared" si="6"/>
        <v>2.5</v>
      </c>
      <c r="F252" s="19">
        <f t="shared" si="7"/>
        <v>7.5</v>
      </c>
      <c r="G252" s="19"/>
      <c r="H252" s="19"/>
      <c r="I252" s="4" t="s">
        <v>566</v>
      </c>
      <c r="J252" s="4">
        <v>3</v>
      </c>
      <c r="K252">
        <v>7.5</v>
      </c>
    </row>
    <row r="253" spans="1:11" x14ac:dyDescent="0.25">
      <c r="A253" s="7">
        <v>369</v>
      </c>
      <c r="B253" s="4" t="s">
        <v>565</v>
      </c>
      <c r="C253" s="4">
        <v>3</v>
      </c>
      <c r="D253" s="4" t="s">
        <v>551</v>
      </c>
      <c r="E253" s="12" t="str">
        <f t="shared" si="6"/>
        <v>4</v>
      </c>
      <c r="F253" s="19">
        <f t="shared" si="7"/>
        <v>12</v>
      </c>
      <c r="G253" s="19"/>
      <c r="H253" s="19"/>
      <c r="I253" s="4" t="s">
        <v>565</v>
      </c>
      <c r="J253" s="4">
        <v>3</v>
      </c>
      <c r="K253">
        <v>12</v>
      </c>
    </row>
    <row r="254" spans="1:11" x14ac:dyDescent="0.25">
      <c r="A254" s="7">
        <v>369</v>
      </c>
      <c r="B254" s="6" t="s">
        <v>564</v>
      </c>
      <c r="C254" s="6">
        <v>1</v>
      </c>
      <c r="D254" s="6" t="s">
        <v>551</v>
      </c>
      <c r="E254" s="12" t="str">
        <f t="shared" si="6"/>
        <v>4</v>
      </c>
      <c r="F254" s="19">
        <f t="shared" si="7"/>
        <v>4</v>
      </c>
      <c r="G254" s="19"/>
      <c r="H254" s="19"/>
      <c r="I254" s="6" t="s">
        <v>564</v>
      </c>
      <c r="J254" s="6">
        <v>1</v>
      </c>
      <c r="K254">
        <v>4</v>
      </c>
    </row>
    <row r="255" spans="1:11" x14ac:dyDescent="0.25">
      <c r="A255" s="7">
        <v>369</v>
      </c>
      <c r="B255" s="6" t="s">
        <v>563</v>
      </c>
      <c r="C255" s="6">
        <v>2</v>
      </c>
      <c r="D255" s="6" t="s">
        <v>553</v>
      </c>
      <c r="E255" s="12" t="str">
        <f t="shared" si="6"/>
        <v>3.5</v>
      </c>
      <c r="F255" s="19">
        <f t="shared" si="7"/>
        <v>7</v>
      </c>
      <c r="G255" s="19"/>
      <c r="H255" s="19"/>
      <c r="I255" s="6" t="s">
        <v>563</v>
      </c>
      <c r="J255" s="6">
        <v>2</v>
      </c>
      <c r="K255">
        <v>7</v>
      </c>
    </row>
    <row r="256" spans="1:11" x14ac:dyDescent="0.25">
      <c r="A256" s="7">
        <v>369</v>
      </c>
      <c r="B256" s="4" t="s">
        <v>561</v>
      </c>
      <c r="C256" s="4">
        <v>3</v>
      </c>
      <c r="D256" s="4" t="s">
        <v>551</v>
      </c>
      <c r="E256" s="12" t="str">
        <f t="shared" si="6"/>
        <v>4</v>
      </c>
      <c r="F256" s="19">
        <f t="shared" si="7"/>
        <v>12</v>
      </c>
      <c r="G256" s="19"/>
      <c r="H256" s="19"/>
      <c r="I256" s="4" t="s">
        <v>561</v>
      </c>
      <c r="J256" s="4">
        <v>3</v>
      </c>
      <c r="K256">
        <v>12</v>
      </c>
    </row>
    <row r="257" spans="1:11" x14ac:dyDescent="0.25">
      <c r="A257" s="7">
        <v>369</v>
      </c>
      <c r="B257" s="6" t="s">
        <v>554</v>
      </c>
      <c r="C257" s="6">
        <v>2</v>
      </c>
      <c r="D257" s="6" t="s">
        <v>553</v>
      </c>
      <c r="E257" s="12" t="str">
        <f t="shared" si="6"/>
        <v>3.5</v>
      </c>
      <c r="F257" s="19">
        <f t="shared" si="7"/>
        <v>7</v>
      </c>
      <c r="G257" s="19"/>
      <c r="H257" s="19"/>
      <c r="I257" s="6" t="s">
        <v>554</v>
      </c>
      <c r="J257" s="6">
        <v>2</v>
      </c>
      <c r="K257">
        <v>7</v>
      </c>
    </row>
    <row r="258" spans="1:11" x14ac:dyDescent="0.25">
      <c r="A258" s="7">
        <v>369</v>
      </c>
      <c r="B258" s="4" t="s">
        <v>550</v>
      </c>
      <c r="C258" s="4">
        <v>1</v>
      </c>
      <c r="D258" s="4" t="s">
        <v>551</v>
      </c>
      <c r="E258" s="12" t="str">
        <f t="shared" ref="E258:E321" si="8">IF(D258="A","4",IF(D258="AB","3.5",IF(D258="B","3",IF(D258="BC","2.5",IF(D258="C","2",IF(D258="D","1",IF(D258="E","0","NILAI MUTU TIDAK ADA")))))))</f>
        <v>4</v>
      </c>
      <c r="F258" s="19">
        <f t="shared" ref="F258:F321" si="9">E258*C258</f>
        <v>4</v>
      </c>
      <c r="G258" s="19"/>
      <c r="H258" s="19"/>
      <c r="I258" s="4" t="s">
        <v>550</v>
      </c>
      <c r="J258" s="4">
        <v>1</v>
      </c>
      <c r="K258">
        <v>4</v>
      </c>
    </row>
    <row r="259" spans="1:11" x14ac:dyDescent="0.25">
      <c r="A259" s="7">
        <v>396</v>
      </c>
      <c r="B259" s="4" t="s">
        <v>566</v>
      </c>
      <c r="C259" s="4">
        <v>3</v>
      </c>
      <c r="D259" s="4" t="s">
        <v>558</v>
      </c>
      <c r="E259" s="12" t="str">
        <f t="shared" si="8"/>
        <v>2.5</v>
      </c>
      <c r="F259" s="19">
        <f t="shared" si="9"/>
        <v>7.5</v>
      </c>
      <c r="G259" s="19"/>
      <c r="H259" s="19"/>
      <c r="I259" s="4" t="s">
        <v>566</v>
      </c>
      <c r="J259" s="4">
        <v>3</v>
      </c>
      <c r="K259">
        <v>7.5</v>
      </c>
    </row>
    <row r="260" spans="1:11" x14ac:dyDescent="0.25">
      <c r="A260" s="7">
        <v>396</v>
      </c>
      <c r="B260" s="4" t="s">
        <v>565</v>
      </c>
      <c r="C260" s="4">
        <v>3</v>
      </c>
      <c r="D260" s="4" t="s">
        <v>553</v>
      </c>
      <c r="E260" s="12" t="str">
        <f t="shared" si="8"/>
        <v>3.5</v>
      </c>
      <c r="F260" s="19">
        <f t="shared" si="9"/>
        <v>10.5</v>
      </c>
      <c r="G260" s="19"/>
      <c r="H260" s="19"/>
      <c r="I260" s="4" t="s">
        <v>565</v>
      </c>
      <c r="J260" s="4">
        <v>3</v>
      </c>
      <c r="K260">
        <v>10.5</v>
      </c>
    </row>
    <row r="261" spans="1:11" x14ac:dyDescent="0.25">
      <c r="A261" s="7">
        <v>396</v>
      </c>
      <c r="B261" s="6" t="s">
        <v>564</v>
      </c>
      <c r="C261" s="6">
        <v>1</v>
      </c>
      <c r="D261" s="6" t="s">
        <v>551</v>
      </c>
      <c r="E261" s="12" t="str">
        <f t="shared" si="8"/>
        <v>4</v>
      </c>
      <c r="F261" s="19">
        <f t="shared" si="9"/>
        <v>4</v>
      </c>
      <c r="G261" s="19"/>
      <c r="H261" s="19"/>
      <c r="I261" s="6" t="s">
        <v>564</v>
      </c>
      <c r="J261" s="6">
        <v>1</v>
      </c>
      <c r="K261">
        <v>4</v>
      </c>
    </row>
    <row r="262" spans="1:11" x14ac:dyDescent="0.25">
      <c r="A262" s="7">
        <v>396</v>
      </c>
      <c r="B262" s="6" t="s">
        <v>563</v>
      </c>
      <c r="C262" s="6">
        <v>2</v>
      </c>
      <c r="D262" s="6" t="s">
        <v>553</v>
      </c>
      <c r="E262" s="12" t="str">
        <f t="shared" si="8"/>
        <v>3.5</v>
      </c>
      <c r="F262" s="19">
        <f t="shared" si="9"/>
        <v>7</v>
      </c>
      <c r="G262" s="19"/>
      <c r="H262" s="19"/>
      <c r="I262" s="6" t="s">
        <v>563</v>
      </c>
      <c r="J262" s="6">
        <v>2</v>
      </c>
      <c r="K262">
        <v>7</v>
      </c>
    </row>
    <row r="263" spans="1:11" x14ac:dyDescent="0.25">
      <c r="A263" s="7">
        <v>396</v>
      </c>
      <c r="B263" s="6" t="s">
        <v>561</v>
      </c>
      <c r="C263" s="6">
        <v>3</v>
      </c>
      <c r="D263" s="6" t="s">
        <v>553</v>
      </c>
      <c r="E263" s="12" t="str">
        <f t="shared" si="8"/>
        <v>3.5</v>
      </c>
      <c r="F263" s="19">
        <f t="shared" si="9"/>
        <v>10.5</v>
      </c>
      <c r="G263" s="19"/>
      <c r="H263" s="19"/>
      <c r="I263" s="6" t="s">
        <v>561</v>
      </c>
      <c r="J263" s="6">
        <v>3</v>
      </c>
      <c r="K263">
        <v>10.5</v>
      </c>
    </row>
    <row r="264" spans="1:11" x14ac:dyDescent="0.25">
      <c r="A264" s="7">
        <v>396</v>
      </c>
      <c r="B264" s="6" t="s">
        <v>554</v>
      </c>
      <c r="C264" s="6">
        <v>2</v>
      </c>
      <c r="D264" s="6" t="s">
        <v>558</v>
      </c>
      <c r="E264" s="12" t="str">
        <f t="shared" si="8"/>
        <v>2.5</v>
      </c>
      <c r="F264" s="19">
        <f t="shared" si="9"/>
        <v>5</v>
      </c>
      <c r="G264" s="19"/>
      <c r="H264" s="19"/>
      <c r="I264" s="6" t="s">
        <v>554</v>
      </c>
      <c r="J264" s="6">
        <v>2</v>
      </c>
      <c r="K264">
        <v>5</v>
      </c>
    </row>
    <row r="265" spans="1:11" x14ac:dyDescent="0.25">
      <c r="A265" s="7">
        <v>396</v>
      </c>
      <c r="B265" s="4" t="s">
        <v>550</v>
      </c>
      <c r="C265" s="4">
        <v>1</v>
      </c>
      <c r="D265" s="4" t="s">
        <v>551</v>
      </c>
      <c r="E265" s="12" t="str">
        <f t="shared" si="8"/>
        <v>4</v>
      </c>
      <c r="F265" s="19">
        <f t="shared" si="9"/>
        <v>4</v>
      </c>
      <c r="G265" s="19"/>
      <c r="H265" s="19"/>
      <c r="I265" s="4" t="s">
        <v>550</v>
      </c>
      <c r="J265" s="4">
        <v>1</v>
      </c>
      <c r="K265">
        <v>4</v>
      </c>
    </row>
    <row r="266" spans="1:11" x14ac:dyDescent="0.25">
      <c r="A266" s="7">
        <v>400</v>
      </c>
      <c r="B266" s="4" t="s">
        <v>566</v>
      </c>
      <c r="C266" s="4">
        <v>3</v>
      </c>
      <c r="D266" s="4" t="s">
        <v>558</v>
      </c>
      <c r="E266" s="12" t="str">
        <f t="shared" si="8"/>
        <v>2.5</v>
      </c>
      <c r="F266" s="19">
        <f t="shared" si="9"/>
        <v>7.5</v>
      </c>
      <c r="G266" s="19"/>
      <c r="H266" s="19"/>
      <c r="I266" s="4" t="s">
        <v>566</v>
      </c>
      <c r="J266" s="4">
        <v>3</v>
      </c>
      <c r="K266">
        <v>7.5</v>
      </c>
    </row>
    <row r="267" spans="1:11" x14ac:dyDescent="0.25">
      <c r="A267" s="7">
        <v>400</v>
      </c>
      <c r="B267" s="4" t="s">
        <v>565</v>
      </c>
      <c r="C267" s="4">
        <v>3</v>
      </c>
      <c r="D267" s="4" t="s">
        <v>551</v>
      </c>
      <c r="E267" s="12" t="str">
        <f t="shared" si="8"/>
        <v>4</v>
      </c>
      <c r="F267" s="19">
        <f t="shared" si="9"/>
        <v>12</v>
      </c>
      <c r="G267" s="19"/>
      <c r="H267" s="19"/>
      <c r="I267" s="4" t="s">
        <v>565</v>
      </c>
      <c r="J267" s="4">
        <v>3</v>
      </c>
      <c r="K267">
        <v>12</v>
      </c>
    </row>
    <row r="268" spans="1:11" x14ac:dyDescent="0.25">
      <c r="A268" s="7">
        <v>400</v>
      </c>
      <c r="B268" s="6" t="s">
        <v>564</v>
      </c>
      <c r="C268" s="6">
        <v>1</v>
      </c>
      <c r="D268" s="6" t="s">
        <v>551</v>
      </c>
      <c r="E268" s="12" t="str">
        <f t="shared" si="8"/>
        <v>4</v>
      </c>
      <c r="F268" s="19">
        <f t="shared" si="9"/>
        <v>4</v>
      </c>
      <c r="G268" s="19"/>
      <c r="H268" s="19"/>
      <c r="I268" s="6" t="s">
        <v>564</v>
      </c>
      <c r="J268" s="6">
        <v>1</v>
      </c>
      <c r="K268">
        <v>4</v>
      </c>
    </row>
    <row r="269" spans="1:11" x14ac:dyDescent="0.25">
      <c r="A269" s="7">
        <v>400</v>
      </c>
      <c r="B269" s="6" t="s">
        <v>563</v>
      </c>
      <c r="C269" s="6">
        <v>2</v>
      </c>
      <c r="D269" s="6" t="s">
        <v>552</v>
      </c>
      <c r="E269" s="12" t="str">
        <f t="shared" si="8"/>
        <v>3</v>
      </c>
      <c r="F269" s="19">
        <f t="shared" si="9"/>
        <v>6</v>
      </c>
      <c r="G269" s="19"/>
      <c r="H269" s="19"/>
      <c r="I269" s="6" t="s">
        <v>563</v>
      </c>
      <c r="J269" s="6">
        <v>2</v>
      </c>
      <c r="K269">
        <v>6</v>
      </c>
    </row>
    <row r="270" spans="1:11" x14ac:dyDescent="0.25">
      <c r="A270" s="7">
        <v>400</v>
      </c>
      <c r="B270" s="4" t="s">
        <v>561</v>
      </c>
      <c r="C270" s="4">
        <v>3</v>
      </c>
      <c r="D270" s="4" t="s">
        <v>552</v>
      </c>
      <c r="E270" s="12" t="str">
        <f t="shared" si="8"/>
        <v>3</v>
      </c>
      <c r="F270" s="19">
        <f t="shared" si="9"/>
        <v>9</v>
      </c>
      <c r="G270" s="19"/>
      <c r="H270" s="19"/>
      <c r="I270" s="4" t="s">
        <v>561</v>
      </c>
      <c r="J270" s="4">
        <v>3</v>
      </c>
      <c r="K270">
        <v>9</v>
      </c>
    </row>
    <row r="271" spans="1:11" x14ac:dyDescent="0.25">
      <c r="A271" s="7">
        <v>400</v>
      </c>
      <c r="B271" s="6" t="s">
        <v>554</v>
      </c>
      <c r="C271" s="6">
        <v>2</v>
      </c>
      <c r="D271" s="6" t="s">
        <v>558</v>
      </c>
      <c r="E271" s="12" t="str">
        <f t="shared" si="8"/>
        <v>2.5</v>
      </c>
      <c r="F271" s="19">
        <f t="shared" si="9"/>
        <v>5</v>
      </c>
      <c r="G271" s="19"/>
      <c r="H271" s="19"/>
      <c r="I271" s="6" t="s">
        <v>554</v>
      </c>
      <c r="J271" s="6">
        <v>2</v>
      </c>
      <c r="K271">
        <v>5</v>
      </c>
    </row>
    <row r="272" spans="1:11" x14ac:dyDescent="0.25">
      <c r="A272" s="7">
        <v>400</v>
      </c>
      <c r="B272" s="4" t="s">
        <v>550</v>
      </c>
      <c r="C272" s="4">
        <v>1</v>
      </c>
      <c r="D272" s="4" t="s">
        <v>551</v>
      </c>
      <c r="E272" s="12" t="str">
        <f t="shared" si="8"/>
        <v>4</v>
      </c>
      <c r="F272" s="19">
        <f t="shared" si="9"/>
        <v>4</v>
      </c>
      <c r="G272" s="19"/>
      <c r="H272" s="19"/>
      <c r="I272" s="4" t="s">
        <v>550</v>
      </c>
      <c r="J272" s="4">
        <v>1</v>
      </c>
      <c r="K272">
        <v>4</v>
      </c>
    </row>
    <row r="273" spans="1:11" x14ac:dyDescent="0.25">
      <c r="A273" s="7">
        <v>405</v>
      </c>
      <c r="B273" s="4" t="s">
        <v>566</v>
      </c>
      <c r="C273" s="4">
        <v>3</v>
      </c>
      <c r="D273" s="4" t="s">
        <v>552</v>
      </c>
      <c r="E273" s="12" t="str">
        <f t="shared" si="8"/>
        <v>3</v>
      </c>
      <c r="F273" s="19">
        <f t="shared" si="9"/>
        <v>9</v>
      </c>
      <c r="G273" s="19"/>
      <c r="H273" s="19"/>
      <c r="I273" s="4" t="s">
        <v>566</v>
      </c>
      <c r="J273" s="4">
        <v>3</v>
      </c>
      <c r="K273">
        <v>9</v>
      </c>
    </row>
    <row r="274" spans="1:11" x14ac:dyDescent="0.25">
      <c r="A274" s="7">
        <v>405</v>
      </c>
      <c r="B274" s="4" t="s">
        <v>565</v>
      </c>
      <c r="C274" s="4">
        <v>3</v>
      </c>
      <c r="D274" s="4" t="s">
        <v>553</v>
      </c>
      <c r="E274" s="12" t="str">
        <f t="shared" si="8"/>
        <v>3.5</v>
      </c>
      <c r="F274" s="19">
        <f t="shared" si="9"/>
        <v>10.5</v>
      </c>
      <c r="G274" s="19"/>
      <c r="H274" s="19"/>
      <c r="I274" s="4" t="s">
        <v>565</v>
      </c>
      <c r="J274" s="4">
        <v>3</v>
      </c>
      <c r="K274">
        <v>10.5</v>
      </c>
    </row>
    <row r="275" spans="1:11" x14ac:dyDescent="0.25">
      <c r="A275" s="7">
        <v>405</v>
      </c>
      <c r="B275" s="6" t="s">
        <v>564</v>
      </c>
      <c r="C275" s="6">
        <v>1</v>
      </c>
      <c r="D275" s="6" t="s">
        <v>551</v>
      </c>
      <c r="E275" s="12" t="str">
        <f t="shared" si="8"/>
        <v>4</v>
      </c>
      <c r="F275" s="19">
        <f t="shared" si="9"/>
        <v>4</v>
      </c>
      <c r="G275" s="19"/>
      <c r="H275" s="19"/>
      <c r="I275" s="6" t="s">
        <v>564</v>
      </c>
      <c r="J275" s="6">
        <v>1</v>
      </c>
      <c r="K275">
        <v>4</v>
      </c>
    </row>
    <row r="276" spans="1:11" x14ac:dyDescent="0.25">
      <c r="A276" s="7">
        <v>405</v>
      </c>
      <c r="B276" s="6" t="s">
        <v>563</v>
      </c>
      <c r="C276" s="6">
        <v>2</v>
      </c>
      <c r="D276" s="6" t="s">
        <v>553</v>
      </c>
      <c r="E276" s="12" t="str">
        <f t="shared" si="8"/>
        <v>3.5</v>
      </c>
      <c r="F276" s="19">
        <f t="shared" si="9"/>
        <v>7</v>
      </c>
      <c r="G276" s="19"/>
      <c r="H276" s="19"/>
      <c r="I276" s="6" t="s">
        <v>563</v>
      </c>
      <c r="J276" s="6">
        <v>2</v>
      </c>
      <c r="K276">
        <v>7</v>
      </c>
    </row>
    <row r="277" spans="1:11" x14ac:dyDescent="0.25">
      <c r="A277" s="7">
        <v>405</v>
      </c>
      <c r="B277" s="6" t="s">
        <v>561</v>
      </c>
      <c r="C277" s="6">
        <v>3</v>
      </c>
      <c r="D277" s="6" t="s">
        <v>558</v>
      </c>
      <c r="E277" s="12" t="str">
        <f t="shared" si="8"/>
        <v>2.5</v>
      </c>
      <c r="F277" s="19">
        <f t="shared" si="9"/>
        <v>7.5</v>
      </c>
      <c r="G277" s="19"/>
      <c r="H277" s="19"/>
      <c r="I277" s="6" t="s">
        <v>561</v>
      </c>
      <c r="J277" s="6">
        <v>3</v>
      </c>
      <c r="K277">
        <v>7.5</v>
      </c>
    </row>
    <row r="278" spans="1:11" x14ac:dyDescent="0.25">
      <c r="A278" s="7">
        <v>405</v>
      </c>
      <c r="B278" s="6" t="s">
        <v>554</v>
      </c>
      <c r="C278" s="6">
        <v>2</v>
      </c>
      <c r="D278" s="6" t="s">
        <v>558</v>
      </c>
      <c r="E278" s="12" t="str">
        <f t="shared" si="8"/>
        <v>2.5</v>
      </c>
      <c r="F278" s="19">
        <f t="shared" si="9"/>
        <v>5</v>
      </c>
      <c r="G278" s="19"/>
      <c r="H278" s="19"/>
      <c r="I278" s="6" t="s">
        <v>554</v>
      </c>
      <c r="J278" s="6">
        <v>2</v>
      </c>
      <c r="K278">
        <v>5</v>
      </c>
    </row>
    <row r="279" spans="1:11" x14ac:dyDescent="0.25">
      <c r="A279" s="7">
        <v>405</v>
      </c>
      <c r="B279" s="4" t="s">
        <v>550</v>
      </c>
      <c r="C279" s="4">
        <v>1</v>
      </c>
      <c r="D279" s="4" t="s">
        <v>551</v>
      </c>
      <c r="E279" s="12" t="str">
        <f t="shared" si="8"/>
        <v>4</v>
      </c>
      <c r="F279" s="19">
        <f t="shared" si="9"/>
        <v>4</v>
      </c>
      <c r="G279" s="19"/>
      <c r="H279" s="19"/>
      <c r="I279" s="4" t="s">
        <v>550</v>
      </c>
      <c r="J279" s="4">
        <v>1</v>
      </c>
      <c r="K279">
        <v>4</v>
      </c>
    </row>
    <row r="280" spans="1:11" x14ac:dyDescent="0.25">
      <c r="A280" s="7">
        <v>410</v>
      </c>
      <c r="B280" s="4" t="s">
        <v>566</v>
      </c>
      <c r="C280" s="4">
        <v>3</v>
      </c>
      <c r="D280" s="4" t="s">
        <v>552</v>
      </c>
      <c r="E280" s="12" t="str">
        <f t="shared" si="8"/>
        <v>3</v>
      </c>
      <c r="F280" s="19">
        <f t="shared" si="9"/>
        <v>9</v>
      </c>
      <c r="G280" s="19"/>
      <c r="H280" s="19"/>
      <c r="I280" s="4" t="s">
        <v>566</v>
      </c>
      <c r="J280" s="4">
        <v>3</v>
      </c>
      <c r="K280">
        <v>9</v>
      </c>
    </row>
    <row r="281" spans="1:11" x14ac:dyDescent="0.25">
      <c r="A281" s="7">
        <v>410</v>
      </c>
      <c r="B281" s="4" t="s">
        <v>565</v>
      </c>
      <c r="C281" s="4">
        <v>3</v>
      </c>
      <c r="D281" s="4" t="s">
        <v>555</v>
      </c>
      <c r="E281" s="12" t="str">
        <f t="shared" si="8"/>
        <v>2</v>
      </c>
      <c r="F281" s="19">
        <f t="shared" si="9"/>
        <v>6</v>
      </c>
      <c r="G281" s="19"/>
      <c r="H281" s="19"/>
      <c r="I281" s="4" t="s">
        <v>565</v>
      </c>
      <c r="J281" s="4">
        <v>3</v>
      </c>
      <c r="K281">
        <v>6</v>
      </c>
    </row>
    <row r="282" spans="1:11" x14ac:dyDescent="0.25">
      <c r="A282" s="7">
        <v>410</v>
      </c>
      <c r="B282" s="6" t="s">
        <v>564</v>
      </c>
      <c r="C282" s="6">
        <v>1</v>
      </c>
      <c r="D282" s="6" t="s">
        <v>552</v>
      </c>
      <c r="E282" s="12" t="str">
        <f t="shared" si="8"/>
        <v>3</v>
      </c>
      <c r="F282" s="19">
        <f t="shared" si="9"/>
        <v>3</v>
      </c>
      <c r="G282" s="19"/>
      <c r="H282" s="19"/>
      <c r="I282" s="6" t="s">
        <v>564</v>
      </c>
      <c r="J282" s="6">
        <v>1</v>
      </c>
      <c r="K282">
        <v>3</v>
      </c>
    </row>
    <row r="283" spans="1:11" x14ac:dyDescent="0.25">
      <c r="A283" s="7">
        <v>410</v>
      </c>
      <c r="B283" s="6" t="s">
        <v>563</v>
      </c>
      <c r="C283" s="6">
        <v>2</v>
      </c>
      <c r="D283" s="6" t="s">
        <v>553</v>
      </c>
      <c r="E283" s="12" t="str">
        <f t="shared" si="8"/>
        <v>3.5</v>
      </c>
      <c r="F283" s="19">
        <f t="shared" si="9"/>
        <v>7</v>
      </c>
      <c r="G283" s="19"/>
      <c r="H283" s="19"/>
      <c r="I283" s="6" t="s">
        <v>563</v>
      </c>
      <c r="J283" s="6">
        <v>2</v>
      </c>
      <c r="K283">
        <v>7</v>
      </c>
    </row>
    <row r="284" spans="1:11" x14ac:dyDescent="0.25">
      <c r="A284" s="7">
        <v>410</v>
      </c>
      <c r="B284" s="6" t="s">
        <v>561</v>
      </c>
      <c r="C284" s="6">
        <v>3</v>
      </c>
      <c r="D284" s="6" t="s">
        <v>553</v>
      </c>
      <c r="E284" s="12" t="str">
        <f t="shared" si="8"/>
        <v>3.5</v>
      </c>
      <c r="F284" s="19">
        <f t="shared" si="9"/>
        <v>10.5</v>
      </c>
      <c r="G284" s="19"/>
      <c r="H284" s="19"/>
      <c r="I284" s="6" t="s">
        <v>561</v>
      </c>
      <c r="J284" s="6">
        <v>3</v>
      </c>
      <c r="K284">
        <v>10.5</v>
      </c>
    </row>
    <row r="285" spans="1:11" x14ac:dyDescent="0.25">
      <c r="A285" s="7">
        <v>410</v>
      </c>
      <c r="B285" s="6" t="s">
        <v>554</v>
      </c>
      <c r="C285" s="6">
        <v>2</v>
      </c>
      <c r="D285" s="6" t="s">
        <v>557</v>
      </c>
      <c r="E285" s="12" t="str">
        <f t="shared" si="8"/>
        <v>1</v>
      </c>
      <c r="F285" s="19">
        <f t="shared" si="9"/>
        <v>2</v>
      </c>
      <c r="G285" s="19"/>
      <c r="H285" s="19"/>
      <c r="I285" s="6" t="s">
        <v>554</v>
      </c>
      <c r="J285" s="6">
        <v>2</v>
      </c>
      <c r="K285">
        <v>2</v>
      </c>
    </row>
    <row r="286" spans="1:11" x14ac:dyDescent="0.25">
      <c r="A286" s="7">
        <v>410</v>
      </c>
      <c r="B286" s="4" t="s">
        <v>550</v>
      </c>
      <c r="C286" s="4">
        <v>1</v>
      </c>
      <c r="D286" s="4" t="s">
        <v>551</v>
      </c>
      <c r="E286" s="12" t="str">
        <f t="shared" si="8"/>
        <v>4</v>
      </c>
      <c r="F286" s="19">
        <f t="shared" si="9"/>
        <v>4</v>
      </c>
      <c r="G286" s="19"/>
      <c r="H286" s="19"/>
      <c r="I286" s="4" t="s">
        <v>550</v>
      </c>
      <c r="J286" s="4">
        <v>1</v>
      </c>
      <c r="K286">
        <v>4</v>
      </c>
    </row>
    <row r="287" spans="1:11" x14ac:dyDescent="0.25">
      <c r="A287" s="7">
        <v>414</v>
      </c>
      <c r="B287" s="4" t="s">
        <v>566</v>
      </c>
      <c r="C287" s="4">
        <v>3</v>
      </c>
      <c r="D287" s="4" t="s">
        <v>558</v>
      </c>
      <c r="E287" s="12" t="str">
        <f t="shared" si="8"/>
        <v>2.5</v>
      </c>
      <c r="F287" s="19">
        <f t="shared" si="9"/>
        <v>7.5</v>
      </c>
      <c r="G287" s="19"/>
      <c r="H287" s="19"/>
      <c r="I287" s="4" t="s">
        <v>566</v>
      </c>
      <c r="J287" s="4">
        <v>3</v>
      </c>
      <c r="K287">
        <v>7.5</v>
      </c>
    </row>
    <row r="288" spans="1:11" x14ac:dyDescent="0.25">
      <c r="A288" s="7">
        <v>414</v>
      </c>
      <c r="B288" s="4" t="s">
        <v>565</v>
      </c>
      <c r="C288" s="4">
        <v>3</v>
      </c>
      <c r="D288" s="4" t="s">
        <v>551</v>
      </c>
      <c r="E288" s="12" t="str">
        <f t="shared" si="8"/>
        <v>4</v>
      </c>
      <c r="F288" s="19">
        <f t="shared" si="9"/>
        <v>12</v>
      </c>
      <c r="G288" s="19"/>
      <c r="H288" s="19"/>
      <c r="I288" s="4" t="s">
        <v>565</v>
      </c>
      <c r="J288" s="4">
        <v>3</v>
      </c>
      <c r="K288">
        <v>12</v>
      </c>
    </row>
    <row r="289" spans="1:11" x14ac:dyDescent="0.25">
      <c r="A289" s="7">
        <v>414</v>
      </c>
      <c r="B289" s="6" t="s">
        <v>564</v>
      </c>
      <c r="C289" s="6">
        <v>1</v>
      </c>
      <c r="D289" s="6" t="s">
        <v>552</v>
      </c>
      <c r="E289" s="12" t="str">
        <f t="shared" si="8"/>
        <v>3</v>
      </c>
      <c r="F289" s="19">
        <f t="shared" si="9"/>
        <v>3</v>
      </c>
      <c r="G289" s="19"/>
      <c r="H289" s="19"/>
      <c r="I289" s="6" t="s">
        <v>564</v>
      </c>
      <c r="J289" s="6">
        <v>1</v>
      </c>
      <c r="K289">
        <v>3</v>
      </c>
    </row>
    <row r="290" spans="1:11" x14ac:dyDescent="0.25">
      <c r="A290" s="7">
        <v>414</v>
      </c>
      <c r="B290" s="6" t="s">
        <v>563</v>
      </c>
      <c r="C290" s="6">
        <v>2</v>
      </c>
      <c r="D290" s="6" t="s">
        <v>552</v>
      </c>
      <c r="E290" s="12" t="str">
        <f t="shared" si="8"/>
        <v>3</v>
      </c>
      <c r="F290" s="19">
        <f t="shared" si="9"/>
        <v>6</v>
      </c>
      <c r="G290" s="19"/>
      <c r="H290" s="19"/>
      <c r="I290" s="6" t="s">
        <v>563</v>
      </c>
      <c r="J290" s="6">
        <v>2</v>
      </c>
      <c r="K290">
        <v>6</v>
      </c>
    </row>
    <row r="291" spans="1:11" x14ac:dyDescent="0.25">
      <c r="A291" s="7">
        <v>414</v>
      </c>
      <c r="B291" s="6" t="s">
        <v>561</v>
      </c>
      <c r="C291" s="6">
        <v>3</v>
      </c>
      <c r="D291" s="6" t="s">
        <v>553</v>
      </c>
      <c r="E291" s="12" t="str">
        <f t="shared" si="8"/>
        <v>3.5</v>
      </c>
      <c r="F291" s="19">
        <f t="shared" si="9"/>
        <v>10.5</v>
      </c>
      <c r="G291" s="19"/>
      <c r="H291" s="19"/>
      <c r="I291" s="6" t="s">
        <v>561</v>
      </c>
      <c r="J291" s="6">
        <v>3</v>
      </c>
      <c r="K291">
        <v>10.5</v>
      </c>
    </row>
    <row r="292" spans="1:11" x14ac:dyDescent="0.25">
      <c r="A292" s="7">
        <v>414</v>
      </c>
      <c r="B292" s="6" t="s">
        <v>554</v>
      </c>
      <c r="C292" s="6">
        <v>2</v>
      </c>
      <c r="D292" s="6" t="s">
        <v>558</v>
      </c>
      <c r="E292" s="12" t="str">
        <f t="shared" si="8"/>
        <v>2.5</v>
      </c>
      <c r="F292" s="19">
        <f t="shared" si="9"/>
        <v>5</v>
      </c>
      <c r="G292" s="19"/>
      <c r="H292" s="19"/>
      <c r="I292" s="6" t="s">
        <v>554</v>
      </c>
      <c r="J292" s="6">
        <v>2</v>
      </c>
      <c r="K292">
        <v>5</v>
      </c>
    </row>
    <row r="293" spans="1:11" x14ac:dyDescent="0.25">
      <c r="A293" s="7">
        <v>414</v>
      </c>
      <c r="B293" s="4" t="s">
        <v>550</v>
      </c>
      <c r="C293" s="4">
        <v>1</v>
      </c>
      <c r="D293" s="4" t="s">
        <v>551</v>
      </c>
      <c r="E293" s="12" t="str">
        <f t="shared" si="8"/>
        <v>4</v>
      </c>
      <c r="F293" s="19">
        <f t="shared" si="9"/>
        <v>4</v>
      </c>
      <c r="G293" s="19"/>
      <c r="H293" s="19"/>
      <c r="I293" s="4" t="s">
        <v>550</v>
      </c>
      <c r="J293" s="4">
        <v>1</v>
      </c>
      <c r="K293">
        <v>4</v>
      </c>
    </row>
    <row r="294" spans="1:11" x14ac:dyDescent="0.25">
      <c r="A294" s="7">
        <v>421</v>
      </c>
      <c r="B294" s="4" t="s">
        <v>566</v>
      </c>
      <c r="C294" s="4">
        <v>3</v>
      </c>
      <c r="D294" s="4" t="s">
        <v>552</v>
      </c>
      <c r="E294" s="12" t="str">
        <f t="shared" si="8"/>
        <v>3</v>
      </c>
      <c r="F294" s="19">
        <f t="shared" si="9"/>
        <v>9</v>
      </c>
      <c r="G294" s="19"/>
      <c r="H294" s="19"/>
      <c r="I294" s="4" t="s">
        <v>566</v>
      </c>
      <c r="J294" s="4">
        <v>3</v>
      </c>
      <c r="K294">
        <v>9</v>
      </c>
    </row>
    <row r="295" spans="1:11" x14ac:dyDescent="0.25">
      <c r="A295" s="7">
        <v>421</v>
      </c>
      <c r="B295" s="4" t="s">
        <v>565</v>
      </c>
      <c r="C295" s="4">
        <v>3</v>
      </c>
      <c r="D295" s="4" t="s">
        <v>553</v>
      </c>
      <c r="E295" s="12" t="str">
        <f t="shared" si="8"/>
        <v>3.5</v>
      </c>
      <c r="F295" s="19">
        <f t="shared" si="9"/>
        <v>10.5</v>
      </c>
      <c r="G295" s="19"/>
      <c r="H295" s="19"/>
      <c r="I295" s="4" t="s">
        <v>565</v>
      </c>
      <c r="J295" s="4">
        <v>3</v>
      </c>
      <c r="K295">
        <v>10.5</v>
      </c>
    </row>
    <row r="296" spans="1:11" x14ac:dyDescent="0.25">
      <c r="A296" s="7">
        <v>421</v>
      </c>
      <c r="B296" s="6" t="s">
        <v>564</v>
      </c>
      <c r="C296" s="6">
        <v>1</v>
      </c>
      <c r="D296" s="6" t="s">
        <v>551</v>
      </c>
      <c r="E296" s="12" t="str">
        <f t="shared" si="8"/>
        <v>4</v>
      </c>
      <c r="F296" s="19">
        <f t="shared" si="9"/>
        <v>4</v>
      </c>
      <c r="G296" s="19"/>
      <c r="H296" s="19"/>
      <c r="I296" s="6" t="s">
        <v>564</v>
      </c>
      <c r="J296" s="6">
        <v>1</v>
      </c>
      <c r="K296">
        <v>4</v>
      </c>
    </row>
    <row r="297" spans="1:11" x14ac:dyDescent="0.25">
      <c r="A297" s="7">
        <v>421</v>
      </c>
      <c r="B297" s="6" t="s">
        <v>563</v>
      </c>
      <c r="C297" s="6">
        <v>2</v>
      </c>
      <c r="D297" s="6" t="s">
        <v>558</v>
      </c>
      <c r="E297" s="12" t="str">
        <f t="shared" si="8"/>
        <v>2.5</v>
      </c>
      <c r="F297" s="19">
        <f t="shared" si="9"/>
        <v>5</v>
      </c>
      <c r="G297" s="19"/>
      <c r="H297" s="19"/>
      <c r="I297" s="6" t="s">
        <v>563</v>
      </c>
      <c r="J297" s="6">
        <v>2</v>
      </c>
      <c r="K297">
        <v>5</v>
      </c>
    </row>
    <row r="298" spans="1:11" x14ac:dyDescent="0.25">
      <c r="A298" s="7">
        <v>421</v>
      </c>
      <c r="B298" s="4" t="s">
        <v>561</v>
      </c>
      <c r="C298" s="4">
        <v>3</v>
      </c>
      <c r="D298" s="4" t="s">
        <v>551</v>
      </c>
      <c r="E298" s="12" t="str">
        <f t="shared" si="8"/>
        <v>4</v>
      </c>
      <c r="F298" s="19">
        <f t="shared" si="9"/>
        <v>12</v>
      </c>
      <c r="G298" s="19"/>
      <c r="H298" s="19"/>
      <c r="I298" s="4" t="s">
        <v>561</v>
      </c>
      <c r="J298" s="4">
        <v>3</v>
      </c>
      <c r="K298">
        <v>12</v>
      </c>
    </row>
    <row r="299" spans="1:11" x14ac:dyDescent="0.25">
      <c r="A299" s="7">
        <v>421</v>
      </c>
      <c r="B299" s="6" t="s">
        <v>554</v>
      </c>
      <c r="C299" s="6">
        <v>2</v>
      </c>
      <c r="D299" s="6" t="s">
        <v>553</v>
      </c>
      <c r="E299" s="12" t="str">
        <f t="shared" si="8"/>
        <v>3.5</v>
      </c>
      <c r="F299" s="19">
        <f t="shared" si="9"/>
        <v>7</v>
      </c>
      <c r="G299" s="19"/>
      <c r="H299" s="19"/>
      <c r="I299" s="6" t="s">
        <v>554</v>
      </c>
      <c r="J299" s="6">
        <v>2</v>
      </c>
      <c r="K299">
        <v>7</v>
      </c>
    </row>
    <row r="300" spans="1:11" x14ac:dyDescent="0.25">
      <c r="A300" s="7">
        <v>421</v>
      </c>
      <c r="B300" s="4" t="s">
        <v>550</v>
      </c>
      <c r="C300" s="4">
        <v>1</v>
      </c>
      <c r="D300" s="4" t="s">
        <v>551</v>
      </c>
      <c r="E300" s="12" t="str">
        <f t="shared" si="8"/>
        <v>4</v>
      </c>
      <c r="F300" s="19">
        <f t="shared" si="9"/>
        <v>4</v>
      </c>
      <c r="G300" s="19"/>
      <c r="H300" s="19"/>
      <c r="I300" s="4" t="s">
        <v>550</v>
      </c>
      <c r="J300" s="4">
        <v>1</v>
      </c>
      <c r="K300">
        <v>4</v>
      </c>
    </row>
    <row r="301" spans="1:11" x14ac:dyDescent="0.25">
      <c r="A301" s="7">
        <v>423</v>
      </c>
      <c r="B301" s="6" t="s">
        <v>566</v>
      </c>
      <c r="C301" s="6">
        <v>3</v>
      </c>
      <c r="D301" s="6" t="s">
        <v>553</v>
      </c>
      <c r="E301" s="12" t="str">
        <f t="shared" si="8"/>
        <v>3.5</v>
      </c>
      <c r="F301" s="19">
        <f t="shared" si="9"/>
        <v>10.5</v>
      </c>
      <c r="G301" s="19"/>
      <c r="H301" s="19"/>
      <c r="I301" s="6" t="s">
        <v>566</v>
      </c>
      <c r="J301" s="6">
        <v>3</v>
      </c>
      <c r="K301">
        <v>10.5</v>
      </c>
    </row>
    <row r="302" spans="1:11" x14ac:dyDescent="0.25">
      <c r="A302" s="7">
        <v>423</v>
      </c>
      <c r="B302" s="4" t="s">
        <v>565</v>
      </c>
      <c r="C302" s="4">
        <v>3</v>
      </c>
      <c r="D302" s="4" t="s">
        <v>553</v>
      </c>
      <c r="E302" s="12" t="str">
        <f t="shared" si="8"/>
        <v>3.5</v>
      </c>
      <c r="F302" s="19">
        <f t="shared" si="9"/>
        <v>10.5</v>
      </c>
      <c r="G302" s="19"/>
      <c r="H302" s="19"/>
      <c r="I302" s="4" t="s">
        <v>565</v>
      </c>
      <c r="J302" s="4">
        <v>3</v>
      </c>
      <c r="K302">
        <v>10.5</v>
      </c>
    </row>
    <row r="303" spans="1:11" x14ac:dyDescent="0.25">
      <c r="A303" s="7">
        <v>423</v>
      </c>
      <c r="B303" s="6" t="s">
        <v>564</v>
      </c>
      <c r="C303" s="6">
        <v>1</v>
      </c>
      <c r="D303" s="6" t="s">
        <v>551</v>
      </c>
      <c r="E303" s="12" t="str">
        <f t="shared" si="8"/>
        <v>4</v>
      </c>
      <c r="F303" s="19">
        <f t="shared" si="9"/>
        <v>4</v>
      </c>
      <c r="G303" s="19"/>
      <c r="H303" s="19"/>
      <c r="I303" s="6" t="s">
        <v>564</v>
      </c>
      <c r="J303" s="6">
        <v>1</v>
      </c>
      <c r="K303">
        <v>4</v>
      </c>
    </row>
    <row r="304" spans="1:11" x14ac:dyDescent="0.25">
      <c r="A304" s="7">
        <v>423</v>
      </c>
      <c r="B304" s="6" t="s">
        <v>563</v>
      </c>
      <c r="C304" s="6">
        <v>2</v>
      </c>
      <c r="D304" s="6" t="s">
        <v>553</v>
      </c>
      <c r="E304" s="12" t="str">
        <f t="shared" si="8"/>
        <v>3.5</v>
      </c>
      <c r="F304" s="19">
        <f t="shared" si="9"/>
        <v>7</v>
      </c>
      <c r="G304" s="19"/>
      <c r="H304" s="19"/>
      <c r="I304" s="6" t="s">
        <v>563</v>
      </c>
      <c r="J304" s="6">
        <v>2</v>
      </c>
      <c r="K304">
        <v>7</v>
      </c>
    </row>
    <row r="305" spans="1:11" x14ac:dyDescent="0.25">
      <c r="A305" s="7">
        <v>423</v>
      </c>
      <c r="B305" s="6" t="s">
        <v>561</v>
      </c>
      <c r="C305" s="6">
        <v>3</v>
      </c>
      <c r="D305" s="6" t="s">
        <v>551</v>
      </c>
      <c r="E305" s="12" t="str">
        <f t="shared" si="8"/>
        <v>4</v>
      </c>
      <c r="F305" s="19">
        <f t="shared" si="9"/>
        <v>12</v>
      </c>
      <c r="G305" s="19"/>
      <c r="H305" s="19"/>
      <c r="I305" s="6" t="s">
        <v>561</v>
      </c>
      <c r="J305" s="6">
        <v>3</v>
      </c>
      <c r="K305">
        <v>12</v>
      </c>
    </row>
    <row r="306" spans="1:11" x14ac:dyDescent="0.25">
      <c r="A306" s="7">
        <v>423</v>
      </c>
      <c r="B306" s="6" t="s">
        <v>554</v>
      </c>
      <c r="C306" s="6">
        <v>2</v>
      </c>
      <c r="D306" s="6" t="s">
        <v>553</v>
      </c>
      <c r="E306" s="12" t="str">
        <f t="shared" si="8"/>
        <v>3.5</v>
      </c>
      <c r="F306" s="19">
        <f t="shared" si="9"/>
        <v>7</v>
      </c>
      <c r="G306" s="19"/>
      <c r="H306" s="19"/>
      <c r="I306" s="6" t="s">
        <v>554</v>
      </c>
      <c r="J306" s="6">
        <v>2</v>
      </c>
      <c r="K306">
        <v>7</v>
      </c>
    </row>
    <row r="307" spans="1:11" x14ac:dyDescent="0.25">
      <c r="A307" s="7">
        <v>423</v>
      </c>
      <c r="B307" s="6" t="s">
        <v>556</v>
      </c>
      <c r="C307" s="6">
        <v>3</v>
      </c>
      <c r="D307" s="6" t="s">
        <v>553</v>
      </c>
      <c r="E307" s="12" t="str">
        <f t="shared" si="8"/>
        <v>3.5</v>
      </c>
      <c r="F307" s="19">
        <f t="shared" si="9"/>
        <v>10.5</v>
      </c>
      <c r="G307" s="19"/>
      <c r="H307" s="19"/>
      <c r="I307" s="6" t="s">
        <v>556</v>
      </c>
      <c r="J307" s="6">
        <v>3</v>
      </c>
      <c r="K307">
        <v>10.5</v>
      </c>
    </row>
    <row r="308" spans="1:11" x14ac:dyDescent="0.25">
      <c r="A308" s="7">
        <v>423</v>
      </c>
      <c r="B308" s="4" t="s">
        <v>550</v>
      </c>
      <c r="C308" s="4">
        <v>1</v>
      </c>
      <c r="D308" s="4" t="s">
        <v>551</v>
      </c>
      <c r="E308" s="12" t="str">
        <f t="shared" si="8"/>
        <v>4</v>
      </c>
      <c r="F308" s="19">
        <f t="shared" si="9"/>
        <v>4</v>
      </c>
      <c r="G308" s="19"/>
      <c r="H308" s="19"/>
      <c r="I308" s="4" t="s">
        <v>550</v>
      </c>
      <c r="J308" s="4">
        <v>1</v>
      </c>
      <c r="K308">
        <v>4</v>
      </c>
    </row>
    <row r="309" spans="1:11" x14ac:dyDescent="0.25">
      <c r="A309" s="7">
        <v>432</v>
      </c>
      <c r="B309" s="6" t="s">
        <v>566</v>
      </c>
      <c r="C309" s="6">
        <v>3</v>
      </c>
      <c r="D309" s="6" t="s">
        <v>552</v>
      </c>
      <c r="E309" s="12" t="str">
        <f t="shared" si="8"/>
        <v>3</v>
      </c>
      <c r="F309" s="19">
        <f t="shared" si="9"/>
        <v>9</v>
      </c>
      <c r="G309" s="19"/>
      <c r="H309" s="19"/>
      <c r="I309" s="6" t="s">
        <v>566</v>
      </c>
      <c r="J309" s="6">
        <v>3</v>
      </c>
      <c r="K309">
        <v>9</v>
      </c>
    </row>
    <row r="310" spans="1:11" x14ac:dyDescent="0.25">
      <c r="A310" s="7">
        <v>432</v>
      </c>
      <c r="B310" s="4" t="s">
        <v>565</v>
      </c>
      <c r="C310" s="4">
        <v>3</v>
      </c>
      <c r="D310" s="4" t="s">
        <v>552</v>
      </c>
      <c r="E310" s="12" t="str">
        <f t="shared" si="8"/>
        <v>3</v>
      </c>
      <c r="F310" s="19">
        <f t="shared" si="9"/>
        <v>9</v>
      </c>
      <c r="G310" s="19"/>
      <c r="H310" s="19"/>
      <c r="I310" s="4" t="s">
        <v>565</v>
      </c>
      <c r="J310" s="4">
        <v>3</v>
      </c>
      <c r="K310">
        <v>9</v>
      </c>
    </row>
    <row r="311" spans="1:11" x14ac:dyDescent="0.25">
      <c r="A311" s="7">
        <v>432</v>
      </c>
      <c r="B311" s="6" t="s">
        <v>564</v>
      </c>
      <c r="C311" s="6">
        <v>1</v>
      </c>
      <c r="D311" s="6" t="s">
        <v>552</v>
      </c>
      <c r="E311" s="12" t="str">
        <f t="shared" si="8"/>
        <v>3</v>
      </c>
      <c r="F311" s="19">
        <f t="shared" si="9"/>
        <v>3</v>
      </c>
      <c r="G311" s="19"/>
      <c r="H311" s="19"/>
      <c r="I311" s="6" t="s">
        <v>564</v>
      </c>
      <c r="J311" s="6">
        <v>1</v>
      </c>
      <c r="K311">
        <v>3</v>
      </c>
    </row>
    <row r="312" spans="1:11" x14ac:dyDescent="0.25">
      <c r="A312" s="7">
        <v>432</v>
      </c>
      <c r="B312" s="6" t="s">
        <v>563</v>
      </c>
      <c r="C312" s="6">
        <v>2</v>
      </c>
      <c r="D312" s="6" t="s">
        <v>551</v>
      </c>
      <c r="E312" s="12" t="str">
        <f t="shared" si="8"/>
        <v>4</v>
      </c>
      <c r="F312" s="19">
        <f t="shared" si="9"/>
        <v>8</v>
      </c>
      <c r="G312" s="19"/>
      <c r="H312" s="19"/>
      <c r="I312" s="6" t="s">
        <v>563</v>
      </c>
      <c r="J312" s="6">
        <v>2</v>
      </c>
      <c r="K312">
        <v>8</v>
      </c>
    </row>
    <row r="313" spans="1:11" x14ac:dyDescent="0.25">
      <c r="A313" s="7">
        <v>432</v>
      </c>
      <c r="B313" s="6" t="s">
        <v>561</v>
      </c>
      <c r="C313" s="6">
        <v>3</v>
      </c>
      <c r="D313" s="6" t="s">
        <v>551</v>
      </c>
      <c r="E313" s="12" t="str">
        <f t="shared" si="8"/>
        <v>4</v>
      </c>
      <c r="F313" s="19">
        <f t="shared" si="9"/>
        <v>12</v>
      </c>
      <c r="G313" s="19"/>
      <c r="H313" s="19"/>
      <c r="I313" s="6" t="s">
        <v>561</v>
      </c>
      <c r="J313" s="6">
        <v>3</v>
      </c>
      <c r="K313">
        <v>12</v>
      </c>
    </row>
    <row r="314" spans="1:11" x14ac:dyDescent="0.25">
      <c r="A314" s="7">
        <v>432</v>
      </c>
      <c r="B314" s="6" t="s">
        <v>554</v>
      </c>
      <c r="C314" s="6">
        <v>2</v>
      </c>
      <c r="D314" s="6" t="s">
        <v>555</v>
      </c>
      <c r="E314" s="12" t="str">
        <f t="shared" si="8"/>
        <v>2</v>
      </c>
      <c r="F314" s="19">
        <f t="shared" si="9"/>
        <v>4</v>
      </c>
      <c r="G314" s="19"/>
      <c r="H314" s="19"/>
      <c r="I314" s="6" t="s">
        <v>554</v>
      </c>
      <c r="J314" s="6">
        <v>2</v>
      </c>
      <c r="K314">
        <v>4</v>
      </c>
    </row>
    <row r="315" spans="1:11" x14ac:dyDescent="0.25">
      <c r="A315" s="7">
        <v>432</v>
      </c>
      <c r="B315" s="6" t="s">
        <v>559</v>
      </c>
      <c r="C315" s="6">
        <v>3</v>
      </c>
      <c r="D315" s="6" t="s">
        <v>551</v>
      </c>
      <c r="E315" s="12" t="str">
        <f t="shared" si="8"/>
        <v>4</v>
      </c>
      <c r="F315" s="19">
        <f t="shared" si="9"/>
        <v>12</v>
      </c>
      <c r="G315" s="19"/>
      <c r="H315" s="19"/>
      <c r="I315" s="6" t="s">
        <v>559</v>
      </c>
      <c r="J315" s="6">
        <v>3</v>
      </c>
      <c r="K315">
        <v>12</v>
      </c>
    </row>
    <row r="316" spans="1:11" x14ac:dyDescent="0.25">
      <c r="A316" s="7">
        <v>432</v>
      </c>
      <c r="B316" s="4" t="s">
        <v>550</v>
      </c>
      <c r="C316" s="4">
        <v>1</v>
      </c>
      <c r="D316" s="4" t="s">
        <v>551</v>
      </c>
      <c r="E316" s="12" t="str">
        <f t="shared" si="8"/>
        <v>4</v>
      </c>
      <c r="F316" s="19">
        <f t="shared" si="9"/>
        <v>4</v>
      </c>
      <c r="G316" s="19"/>
      <c r="H316" s="19"/>
      <c r="I316" s="4" t="s">
        <v>550</v>
      </c>
      <c r="J316" s="4">
        <v>1</v>
      </c>
      <c r="K316">
        <v>4</v>
      </c>
    </row>
    <row r="317" spans="1:11" x14ac:dyDescent="0.25">
      <c r="A317" s="7">
        <v>461</v>
      </c>
      <c r="B317" s="4" t="s">
        <v>566</v>
      </c>
      <c r="C317" s="4">
        <v>3</v>
      </c>
      <c r="D317" s="4" t="s">
        <v>558</v>
      </c>
      <c r="E317" s="12" t="str">
        <f t="shared" si="8"/>
        <v>2.5</v>
      </c>
      <c r="F317" s="19">
        <f t="shared" si="9"/>
        <v>7.5</v>
      </c>
      <c r="G317" s="19"/>
      <c r="H317" s="19"/>
      <c r="I317" s="4" t="s">
        <v>566</v>
      </c>
      <c r="J317" s="4">
        <v>3</v>
      </c>
      <c r="K317">
        <v>7.5</v>
      </c>
    </row>
    <row r="318" spans="1:11" x14ac:dyDescent="0.25">
      <c r="A318" s="7">
        <v>461</v>
      </c>
      <c r="B318" s="4" t="s">
        <v>565</v>
      </c>
      <c r="C318" s="4">
        <v>3</v>
      </c>
      <c r="D318" s="4" t="s">
        <v>552</v>
      </c>
      <c r="E318" s="12" t="str">
        <f t="shared" si="8"/>
        <v>3</v>
      </c>
      <c r="F318" s="19">
        <f t="shared" si="9"/>
        <v>9</v>
      </c>
      <c r="G318" s="19"/>
      <c r="H318" s="19"/>
      <c r="I318" s="4" t="s">
        <v>565</v>
      </c>
      <c r="J318" s="4">
        <v>3</v>
      </c>
      <c r="K318">
        <v>9</v>
      </c>
    </row>
    <row r="319" spans="1:11" x14ac:dyDescent="0.25">
      <c r="A319" s="7">
        <v>461</v>
      </c>
      <c r="B319" s="6" t="s">
        <v>564</v>
      </c>
      <c r="C319" s="6">
        <v>1</v>
      </c>
      <c r="D319" s="6" t="s">
        <v>551</v>
      </c>
      <c r="E319" s="12" t="str">
        <f t="shared" si="8"/>
        <v>4</v>
      </c>
      <c r="F319" s="19">
        <f t="shared" si="9"/>
        <v>4</v>
      </c>
      <c r="G319" s="19"/>
      <c r="H319" s="19"/>
      <c r="I319" s="6" t="s">
        <v>564</v>
      </c>
      <c r="J319" s="6">
        <v>1</v>
      </c>
      <c r="K319">
        <v>4</v>
      </c>
    </row>
    <row r="320" spans="1:11" x14ac:dyDescent="0.25">
      <c r="A320" s="7">
        <v>461</v>
      </c>
      <c r="B320" s="6" t="s">
        <v>563</v>
      </c>
      <c r="C320" s="6">
        <v>2</v>
      </c>
      <c r="D320" s="6" t="s">
        <v>553</v>
      </c>
      <c r="E320" s="12" t="str">
        <f t="shared" si="8"/>
        <v>3.5</v>
      </c>
      <c r="F320" s="19">
        <f t="shared" si="9"/>
        <v>7</v>
      </c>
      <c r="G320" s="19"/>
      <c r="H320" s="19"/>
      <c r="I320" s="6" t="s">
        <v>563</v>
      </c>
      <c r="J320" s="6">
        <v>2</v>
      </c>
      <c r="K320">
        <v>7</v>
      </c>
    </row>
    <row r="321" spans="1:11" x14ac:dyDescent="0.25">
      <c r="A321" s="7">
        <v>461</v>
      </c>
      <c r="B321" s="6" t="s">
        <v>561</v>
      </c>
      <c r="C321" s="6">
        <v>3</v>
      </c>
      <c r="D321" s="6" t="s">
        <v>553</v>
      </c>
      <c r="E321" s="12" t="str">
        <f t="shared" si="8"/>
        <v>3.5</v>
      </c>
      <c r="F321" s="19">
        <f t="shared" si="9"/>
        <v>10.5</v>
      </c>
      <c r="G321" s="19"/>
      <c r="H321" s="19"/>
      <c r="I321" s="6" t="s">
        <v>561</v>
      </c>
      <c r="J321" s="6">
        <v>3</v>
      </c>
      <c r="K321">
        <v>10.5</v>
      </c>
    </row>
    <row r="322" spans="1:11" x14ac:dyDescent="0.25">
      <c r="A322" s="7">
        <v>461</v>
      </c>
      <c r="B322" s="6" t="s">
        <v>554</v>
      </c>
      <c r="C322" s="6">
        <v>2</v>
      </c>
      <c r="D322" s="6" t="s">
        <v>552</v>
      </c>
      <c r="E322" s="12" t="str">
        <f t="shared" ref="E322:E385" si="10">IF(D322="A","4",IF(D322="AB","3.5",IF(D322="B","3",IF(D322="BC","2.5",IF(D322="C","2",IF(D322="D","1",IF(D322="E","0","NILAI MUTU TIDAK ADA")))))))</f>
        <v>3</v>
      </c>
      <c r="F322" s="19">
        <f t="shared" ref="F322:F385" si="11">E322*C322</f>
        <v>6</v>
      </c>
      <c r="G322" s="19"/>
      <c r="H322" s="19"/>
      <c r="I322" s="6" t="s">
        <v>554</v>
      </c>
      <c r="J322" s="6">
        <v>2</v>
      </c>
      <c r="K322">
        <v>6</v>
      </c>
    </row>
    <row r="323" spans="1:11" x14ac:dyDescent="0.25">
      <c r="A323" s="7">
        <v>461</v>
      </c>
      <c r="B323" s="4" t="s">
        <v>550</v>
      </c>
      <c r="C323" s="4">
        <v>1</v>
      </c>
      <c r="D323" s="4" t="s">
        <v>551</v>
      </c>
      <c r="E323" s="12" t="str">
        <f t="shared" si="10"/>
        <v>4</v>
      </c>
      <c r="F323" s="19">
        <f t="shared" si="11"/>
        <v>4</v>
      </c>
      <c r="G323" s="19"/>
      <c r="H323" s="19"/>
      <c r="I323" s="4" t="s">
        <v>550</v>
      </c>
      <c r="J323" s="4">
        <v>1</v>
      </c>
      <c r="K323">
        <v>4</v>
      </c>
    </row>
    <row r="324" spans="1:11" x14ac:dyDescent="0.25">
      <c r="A324" s="7">
        <v>462</v>
      </c>
      <c r="B324" s="4" t="s">
        <v>566</v>
      </c>
      <c r="C324" s="4">
        <v>3</v>
      </c>
      <c r="D324" s="4" t="s">
        <v>558</v>
      </c>
      <c r="E324" s="12" t="str">
        <f t="shared" si="10"/>
        <v>2.5</v>
      </c>
      <c r="F324" s="19">
        <f t="shared" si="11"/>
        <v>7.5</v>
      </c>
      <c r="G324" s="19"/>
      <c r="H324" s="19"/>
      <c r="I324" s="4" t="s">
        <v>566</v>
      </c>
      <c r="J324" s="4">
        <v>3</v>
      </c>
      <c r="K324">
        <v>7.5</v>
      </c>
    </row>
    <row r="325" spans="1:11" x14ac:dyDescent="0.25">
      <c r="A325" s="7">
        <v>462</v>
      </c>
      <c r="B325" s="4" t="s">
        <v>565</v>
      </c>
      <c r="C325" s="4">
        <v>3</v>
      </c>
      <c r="D325" s="4" t="s">
        <v>558</v>
      </c>
      <c r="E325" s="12" t="str">
        <f t="shared" si="10"/>
        <v>2.5</v>
      </c>
      <c r="F325" s="19">
        <f t="shared" si="11"/>
        <v>7.5</v>
      </c>
      <c r="G325" s="19"/>
      <c r="H325" s="19"/>
      <c r="I325" s="4" t="s">
        <v>565</v>
      </c>
      <c r="J325" s="4">
        <v>3</v>
      </c>
      <c r="K325">
        <v>7.5</v>
      </c>
    </row>
    <row r="326" spans="1:11" x14ac:dyDescent="0.25">
      <c r="A326" s="7">
        <v>462</v>
      </c>
      <c r="B326" s="6" t="s">
        <v>564</v>
      </c>
      <c r="C326" s="6">
        <v>1</v>
      </c>
      <c r="D326" s="6" t="s">
        <v>551</v>
      </c>
      <c r="E326" s="12" t="str">
        <f t="shared" si="10"/>
        <v>4</v>
      </c>
      <c r="F326" s="19">
        <f t="shared" si="11"/>
        <v>4</v>
      </c>
      <c r="G326" s="19"/>
      <c r="H326" s="19"/>
      <c r="I326" s="6" t="s">
        <v>564</v>
      </c>
      <c r="J326" s="6">
        <v>1</v>
      </c>
      <c r="K326">
        <v>4</v>
      </c>
    </row>
    <row r="327" spans="1:11" x14ac:dyDescent="0.25">
      <c r="A327" s="7">
        <v>462</v>
      </c>
      <c r="B327" s="6" t="s">
        <v>563</v>
      </c>
      <c r="C327" s="6">
        <v>2</v>
      </c>
      <c r="D327" s="6" t="s">
        <v>552</v>
      </c>
      <c r="E327" s="12" t="str">
        <f t="shared" si="10"/>
        <v>3</v>
      </c>
      <c r="F327" s="19">
        <f t="shared" si="11"/>
        <v>6</v>
      </c>
      <c r="G327" s="19"/>
      <c r="H327" s="19"/>
      <c r="I327" s="6" t="s">
        <v>563</v>
      </c>
      <c r="J327" s="6">
        <v>2</v>
      </c>
      <c r="K327">
        <v>6</v>
      </c>
    </row>
    <row r="328" spans="1:11" x14ac:dyDescent="0.25">
      <c r="A328" s="7">
        <v>462</v>
      </c>
      <c r="B328" s="4" t="s">
        <v>561</v>
      </c>
      <c r="C328" s="4">
        <v>3</v>
      </c>
      <c r="D328" s="4" t="s">
        <v>552</v>
      </c>
      <c r="E328" s="12" t="str">
        <f t="shared" si="10"/>
        <v>3</v>
      </c>
      <c r="F328" s="19">
        <f t="shared" si="11"/>
        <v>9</v>
      </c>
      <c r="G328" s="19"/>
      <c r="H328" s="19"/>
      <c r="I328" s="4" t="s">
        <v>561</v>
      </c>
      <c r="J328" s="4">
        <v>3</v>
      </c>
      <c r="K328">
        <v>9</v>
      </c>
    </row>
    <row r="329" spans="1:11" x14ac:dyDescent="0.25">
      <c r="A329" s="7">
        <v>462</v>
      </c>
      <c r="B329" s="6" t="s">
        <v>554</v>
      </c>
      <c r="C329" s="6">
        <v>2</v>
      </c>
      <c r="D329" s="6" t="s">
        <v>552</v>
      </c>
      <c r="E329" s="12" t="str">
        <f t="shared" si="10"/>
        <v>3</v>
      </c>
      <c r="F329" s="19">
        <f t="shared" si="11"/>
        <v>6</v>
      </c>
      <c r="G329" s="19"/>
      <c r="H329" s="19"/>
      <c r="I329" s="6" t="s">
        <v>554</v>
      </c>
      <c r="J329" s="6">
        <v>2</v>
      </c>
      <c r="K329">
        <v>6</v>
      </c>
    </row>
    <row r="330" spans="1:11" x14ac:dyDescent="0.25">
      <c r="A330" s="7">
        <v>462</v>
      </c>
      <c r="B330" s="4" t="s">
        <v>550</v>
      </c>
      <c r="C330" s="4">
        <v>1</v>
      </c>
      <c r="D330" s="4" t="s">
        <v>551</v>
      </c>
      <c r="E330" s="12" t="str">
        <f t="shared" si="10"/>
        <v>4</v>
      </c>
      <c r="F330" s="19">
        <f t="shared" si="11"/>
        <v>4</v>
      </c>
      <c r="G330" s="19"/>
      <c r="H330" s="19"/>
      <c r="I330" s="4" t="s">
        <v>550</v>
      </c>
      <c r="J330" s="4">
        <v>1</v>
      </c>
      <c r="K330">
        <v>4</v>
      </c>
    </row>
    <row r="331" spans="1:11" x14ac:dyDescent="0.25">
      <c r="A331" s="7">
        <v>491</v>
      </c>
      <c r="B331" s="4" t="s">
        <v>566</v>
      </c>
      <c r="C331" s="5">
        <v>3</v>
      </c>
      <c r="D331" s="5" t="s">
        <v>551</v>
      </c>
      <c r="E331" s="12" t="str">
        <f t="shared" si="10"/>
        <v>4</v>
      </c>
      <c r="F331" s="19">
        <f t="shared" si="11"/>
        <v>12</v>
      </c>
      <c r="G331" s="19"/>
      <c r="H331" s="19"/>
      <c r="I331" s="4" t="s">
        <v>566</v>
      </c>
      <c r="J331" s="5">
        <v>3</v>
      </c>
      <c r="K331">
        <v>12</v>
      </c>
    </row>
    <row r="332" spans="1:11" x14ac:dyDescent="0.25">
      <c r="A332" s="7">
        <v>491</v>
      </c>
      <c r="B332" s="6" t="s">
        <v>565</v>
      </c>
      <c r="C332" s="6">
        <v>3</v>
      </c>
      <c r="D332" s="6" t="s">
        <v>551</v>
      </c>
      <c r="E332" s="12" t="str">
        <f t="shared" si="10"/>
        <v>4</v>
      </c>
      <c r="F332" s="19">
        <f t="shared" si="11"/>
        <v>12</v>
      </c>
      <c r="G332" s="19"/>
      <c r="H332" s="19"/>
      <c r="I332" s="6" t="s">
        <v>565</v>
      </c>
      <c r="J332" s="6">
        <v>3</v>
      </c>
      <c r="K332">
        <v>12</v>
      </c>
    </row>
    <row r="333" spans="1:11" x14ac:dyDescent="0.25">
      <c r="A333" s="7">
        <v>491</v>
      </c>
      <c r="B333" s="6" t="s">
        <v>564</v>
      </c>
      <c r="C333" s="6">
        <v>1</v>
      </c>
      <c r="D333" s="6" t="s">
        <v>551</v>
      </c>
      <c r="E333" s="12" t="str">
        <f t="shared" si="10"/>
        <v>4</v>
      </c>
      <c r="F333" s="19">
        <f t="shared" si="11"/>
        <v>4</v>
      </c>
      <c r="G333" s="19"/>
      <c r="H333" s="19"/>
      <c r="I333" s="6" t="s">
        <v>564</v>
      </c>
      <c r="J333" s="6">
        <v>1</v>
      </c>
      <c r="K333">
        <v>4</v>
      </c>
    </row>
    <row r="334" spans="1:11" x14ac:dyDescent="0.25">
      <c r="A334" s="7">
        <v>491</v>
      </c>
      <c r="B334" s="6" t="s">
        <v>563</v>
      </c>
      <c r="C334" s="6">
        <v>2</v>
      </c>
      <c r="D334" s="6" t="s">
        <v>551</v>
      </c>
      <c r="E334" s="12" t="str">
        <f t="shared" si="10"/>
        <v>4</v>
      </c>
      <c r="F334" s="19">
        <f t="shared" si="11"/>
        <v>8</v>
      </c>
      <c r="G334" s="19"/>
      <c r="H334" s="19"/>
      <c r="I334" s="6" t="s">
        <v>563</v>
      </c>
      <c r="J334" s="6">
        <v>2</v>
      </c>
      <c r="K334">
        <v>8</v>
      </c>
    </row>
    <row r="335" spans="1:11" x14ac:dyDescent="0.25">
      <c r="A335" s="7">
        <v>491</v>
      </c>
      <c r="B335" s="6" t="s">
        <v>561</v>
      </c>
      <c r="C335" s="6">
        <v>3</v>
      </c>
      <c r="D335" s="6" t="s">
        <v>551</v>
      </c>
      <c r="E335" s="12" t="str">
        <f t="shared" si="10"/>
        <v>4</v>
      </c>
      <c r="F335" s="19">
        <f t="shared" si="11"/>
        <v>12</v>
      </c>
      <c r="G335" s="19"/>
      <c r="H335" s="19"/>
      <c r="I335" s="6" t="s">
        <v>561</v>
      </c>
      <c r="J335" s="6">
        <v>3</v>
      </c>
      <c r="K335">
        <v>12</v>
      </c>
    </row>
    <row r="336" spans="1:11" x14ac:dyDescent="0.25">
      <c r="A336" s="7">
        <v>491</v>
      </c>
      <c r="B336" s="6" t="s">
        <v>554</v>
      </c>
      <c r="C336" s="6">
        <v>2</v>
      </c>
      <c r="D336" s="6" t="s">
        <v>553</v>
      </c>
      <c r="E336" s="12" t="str">
        <f t="shared" si="10"/>
        <v>3.5</v>
      </c>
      <c r="F336" s="19">
        <f t="shared" si="11"/>
        <v>7</v>
      </c>
      <c r="G336" s="19"/>
      <c r="H336" s="19"/>
      <c r="I336" s="6" t="s">
        <v>554</v>
      </c>
      <c r="J336" s="6">
        <v>2</v>
      </c>
      <c r="K336">
        <v>7</v>
      </c>
    </row>
    <row r="337" spans="1:11" x14ac:dyDescent="0.25">
      <c r="A337" s="7">
        <v>491</v>
      </c>
      <c r="B337" s="4" t="s">
        <v>562</v>
      </c>
      <c r="C337" s="4">
        <v>3</v>
      </c>
      <c r="D337" s="4" t="s">
        <v>551</v>
      </c>
      <c r="E337" s="12" t="str">
        <f t="shared" si="10"/>
        <v>4</v>
      </c>
      <c r="F337" s="19">
        <f t="shared" si="11"/>
        <v>12</v>
      </c>
      <c r="G337" s="19"/>
      <c r="H337" s="19"/>
      <c r="I337" s="4" t="s">
        <v>562</v>
      </c>
      <c r="J337" s="4">
        <v>3</v>
      </c>
      <c r="K337">
        <v>12</v>
      </c>
    </row>
    <row r="338" spans="1:11" x14ac:dyDescent="0.25">
      <c r="A338" s="7">
        <v>491</v>
      </c>
      <c r="B338" s="6" t="s">
        <v>556</v>
      </c>
      <c r="C338" s="6">
        <v>3</v>
      </c>
      <c r="D338" s="6" t="s">
        <v>553</v>
      </c>
      <c r="E338" s="12" t="str">
        <f t="shared" si="10"/>
        <v>3.5</v>
      </c>
      <c r="F338" s="19">
        <f t="shared" si="11"/>
        <v>10.5</v>
      </c>
      <c r="G338" s="19"/>
      <c r="H338" s="19"/>
      <c r="I338" s="6" t="s">
        <v>556</v>
      </c>
      <c r="J338" s="6">
        <v>3</v>
      </c>
      <c r="K338">
        <v>10.5</v>
      </c>
    </row>
    <row r="339" spans="1:11" x14ac:dyDescent="0.25">
      <c r="A339" s="7">
        <v>491</v>
      </c>
      <c r="B339" s="4" t="s">
        <v>550</v>
      </c>
      <c r="C339" s="4">
        <v>1</v>
      </c>
      <c r="D339" s="4" t="s">
        <v>551</v>
      </c>
      <c r="E339" s="12" t="str">
        <f t="shared" si="10"/>
        <v>4</v>
      </c>
      <c r="F339" s="19">
        <f t="shared" si="11"/>
        <v>4</v>
      </c>
      <c r="G339" s="19"/>
      <c r="H339" s="19"/>
      <c r="I339" s="4" t="s">
        <v>550</v>
      </c>
      <c r="J339" s="4">
        <v>1</v>
      </c>
      <c r="K339">
        <v>4</v>
      </c>
    </row>
    <row r="340" spans="1:11" x14ac:dyDescent="0.25">
      <c r="A340" s="7">
        <v>501</v>
      </c>
      <c r="B340" s="6" t="s">
        <v>566</v>
      </c>
      <c r="C340" s="6">
        <v>3</v>
      </c>
      <c r="D340" s="6" t="s">
        <v>552</v>
      </c>
      <c r="E340" s="12" t="str">
        <f t="shared" si="10"/>
        <v>3</v>
      </c>
      <c r="F340" s="19">
        <f t="shared" si="11"/>
        <v>9</v>
      </c>
      <c r="G340" s="19"/>
      <c r="H340" s="19"/>
      <c r="I340" s="6" t="s">
        <v>566</v>
      </c>
      <c r="J340" s="6">
        <v>3</v>
      </c>
      <c r="K340">
        <v>9</v>
      </c>
    </row>
    <row r="341" spans="1:11" x14ac:dyDescent="0.25">
      <c r="A341" s="7">
        <v>501</v>
      </c>
      <c r="B341" s="4" t="s">
        <v>565</v>
      </c>
      <c r="C341" s="4">
        <v>3</v>
      </c>
      <c r="D341" s="4" t="s">
        <v>553</v>
      </c>
      <c r="E341" s="12" t="str">
        <f t="shared" si="10"/>
        <v>3.5</v>
      </c>
      <c r="F341" s="19">
        <f t="shared" si="11"/>
        <v>10.5</v>
      </c>
      <c r="G341" s="19"/>
      <c r="H341" s="19"/>
      <c r="I341" s="4" t="s">
        <v>565</v>
      </c>
      <c r="J341" s="4">
        <v>3</v>
      </c>
      <c r="K341">
        <v>10.5</v>
      </c>
    </row>
    <row r="342" spans="1:11" x14ac:dyDescent="0.25">
      <c r="A342" s="7">
        <v>501</v>
      </c>
      <c r="B342" s="6" t="s">
        <v>564</v>
      </c>
      <c r="C342" s="6">
        <v>1</v>
      </c>
      <c r="D342" s="6" t="s">
        <v>551</v>
      </c>
      <c r="E342" s="12" t="str">
        <f t="shared" si="10"/>
        <v>4</v>
      </c>
      <c r="F342" s="19">
        <f t="shared" si="11"/>
        <v>4</v>
      </c>
      <c r="G342" s="19"/>
      <c r="H342" s="19"/>
      <c r="I342" s="6" t="s">
        <v>564</v>
      </c>
      <c r="J342" s="6">
        <v>1</v>
      </c>
      <c r="K342">
        <v>4</v>
      </c>
    </row>
    <row r="343" spans="1:11" x14ac:dyDescent="0.25">
      <c r="A343" s="7">
        <v>501</v>
      </c>
      <c r="B343" s="6" t="s">
        <v>563</v>
      </c>
      <c r="C343" s="6">
        <v>2</v>
      </c>
      <c r="D343" s="6" t="s">
        <v>553</v>
      </c>
      <c r="E343" s="12" t="str">
        <f t="shared" si="10"/>
        <v>3.5</v>
      </c>
      <c r="F343" s="19">
        <f t="shared" si="11"/>
        <v>7</v>
      </c>
      <c r="G343" s="19"/>
      <c r="H343" s="19"/>
      <c r="I343" s="6" t="s">
        <v>563</v>
      </c>
      <c r="J343" s="6">
        <v>2</v>
      </c>
      <c r="K343">
        <v>7</v>
      </c>
    </row>
    <row r="344" spans="1:11" x14ac:dyDescent="0.25">
      <c r="A344" s="7">
        <v>501</v>
      </c>
      <c r="B344" s="6" t="s">
        <v>561</v>
      </c>
      <c r="C344" s="6">
        <v>3</v>
      </c>
      <c r="D344" s="6" t="s">
        <v>551</v>
      </c>
      <c r="E344" s="12" t="str">
        <f t="shared" si="10"/>
        <v>4</v>
      </c>
      <c r="F344" s="19">
        <f t="shared" si="11"/>
        <v>12</v>
      </c>
      <c r="G344" s="19"/>
      <c r="H344" s="19"/>
      <c r="I344" s="6" t="s">
        <v>561</v>
      </c>
      <c r="J344" s="6">
        <v>3</v>
      </c>
      <c r="K344">
        <v>12</v>
      </c>
    </row>
    <row r="345" spans="1:11" x14ac:dyDescent="0.25">
      <c r="A345" s="7">
        <v>501</v>
      </c>
      <c r="B345" s="4" t="s">
        <v>554</v>
      </c>
      <c r="C345" s="4">
        <v>2</v>
      </c>
      <c r="D345" s="4" t="s">
        <v>552</v>
      </c>
      <c r="E345" s="12" t="str">
        <f t="shared" si="10"/>
        <v>3</v>
      </c>
      <c r="F345" s="19">
        <f t="shared" si="11"/>
        <v>6</v>
      </c>
      <c r="G345" s="19"/>
      <c r="H345" s="19"/>
      <c r="I345" s="4" t="s">
        <v>554</v>
      </c>
      <c r="J345" s="4">
        <v>2</v>
      </c>
      <c r="K345">
        <v>6</v>
      </c>
    </row>
    <row r="346" spans="1:11" x14ac:dyDescent="0.25">
      <c r="A346" s="7">
        <v>501</v>
      </c>
      <c r="B346" s="6" t="s">
        <v>556</v>
      </c>
      <c r="C346" s="6">
        <v>3</v>
      </c>
      <c r="D346" s="6" t="s">
        <v>558</v>
      </c>
      <c r="E346" s="12" t="str">
        <f t="shared" si="10"/>
        <v>2.5</v>
      </c>
      <c r="F346" s="19">
        <f t="shared" si="11"/>
        <v>7.5</v>
      </c>
      <c r="G346" s="19"/>
      <c r="H346" s="19"/>
      <c r="I346" s="6" t="s">
        <v>556</v>
      </c>
      <c r="J346" s="6">
        <v>3</v>
      </c>
      <c r="K346">
        <v>7.5</v>
      </c>
    </row>
    <row r="347" spans="1:11" x14ac:dyDescent="0.25">
      <c r="A347" s="7">
        <v>501</v>
      </c>
      <c r="B347" s="4" t="s">
        <v>550</v>
      </c>
      <c r="C347" s="4">
        <v>1</v>
      </c>
      <c r="D347" s="4" t="s">
        <v>551</v>
      </c>
      <c r="E347" s="12" t="str">
        <f t="shared" si="10"/>
        <v>4</v>
      </c>
      <c r="F347" s="19">
        <f t="shared" si="11"/>
        <v>4</v>
      </c>
      <c r="G347" s="19"/>
      <c r="H347" s="19"/>
      <c r="I347" s="4" t="s">
        <v>550</v>
      </c>
      <c r="J347" s="4">
        <v>1</v>
      </c>
      <c r="K347">
        <v>4</v>
      </c>
    </row>
    <row r="348" spans="1:11" x14ac:dyDescent="0.25">
      <c r="A348" s="7">
        <v>511</v>
      </c>
      <c r="B348" s="6" t="s">
        <v>566</v>
      </c>
      <c r="C348" s="6">
        <v>3</v>
      </c>
      <c r="D348" s="6" t="s">
        <v>555</v>
      </c>
      <c r="E348" s="12" t="str">
        <f t="shared" si="10"/>
        <v>2</v>
      </c>
      <c r="F348" s="19">
        <f t="shared" si="11"/>
        <v>6</v>
      </c>
      <c r="G348" s="19"/>
      <c r="H348" s="19"/>
      <c r="I348" s="6" t="s">
        <v>566</v>
      </c>
      <c r="J348" s="6">
        <v>3</v>
      </c>
      <c r="K348">
        <v>6</v>
      </c>
    </row>
    <row r="349" spans="1:11" x14ac:dyDescent="0.25">
      <c r="A349" s="7">
        <v>511</v>
      </c>
      <c r="B349" s="4" t="s">
        <v>565</v>
      </c>
      <c r="C349" s="4">
        <v>3</v>
      </c>
      <c r="D349" s="4" t="s">
        <v>551</v>
      </c>
      <c r="E349" s="12" t="str">
        <f t="shared" si="10"/>
        <v>4</v>
      </c>
      <c r="F349" s="19">
        <f t="shared" si="11"/>
        <v>12</v>
      </c>
      <c r="G349" s="19"/>
      <c r="H349" s="19"/>
      <c r="I349" s="4" t="s">
        <v>565</v>
      </c>
      <c r="J349" s="4">
        <v>3</v>
      </c>
      <c r="K349">
        <v>12</v>
      </c>
    </row>
    <row r="350" spans="1:11" x14ac:dyDescent="0.25">
      <c r="A350" s="7">
        <v>511</v>
      </c>
      <c r="B350" s="6" t="s">
        <v>564</v>
      </c>
      <c r="C350" s="6">
        <v>1</v>
      </c>
      <c r="D350" s="6" t="s">
        <v>551</v>
      </c>
      <c r="E350" s="12" t="str">
        <f t="shared" si="10"/>
        <v>4</v>
      </c>
      <c r="F350" s="19">
        <f t="shared" si="11"/>
        <v>4</v>
      </c>
      <c r="G350" s="19"/>
      <c r="H350" s="19"/>
      <c r="I350" s="6" t="s">
        <v>564</v>
      </c>
      <c r="J350" s="6">
        <v>1</v>
      </c>
      <c r="K350">
        <v>4</v>
      </c>
    </row>
    <row r="351" spans="1:11" x14ac:dyDescent="0.25">
      <c r="A351" s="7">
        <v>511</v>
      </c>
      <c r="B351" s="6" t="s">
        <v>563</v>
      </c>
      <c r="C351" s="6">
        <v>2</v>
      </c>
      <c r="D351" s="6" t="s">
        <v>553</v>
      </c>
      <c r="E351" s="12" t="str">
        <f t="shared" si="10"/>
        <v>3.5</v>
      </c>
      <c r="F351" s="19">
        <f t="shared" si="11"/>
        <v>7</v>
      </c>
      <c r="G351" s="19"/>
      <c r="H351" s="19"/>
      <c r="I351" s="6" t="s">
        <v>563</v>
      </c>
      <c r="J351" s="6">
        <v>2</v>
      </c>
      <c r="K351">
        <v>7</v>
      </c>
    </row>
    <row r="352" spans="1:11" x14ac:dyDescent="0.25">
      <c r="A352" s="7">
        <v>511</v>
      </c>
      <c r="B352" s="6" t="s">
        <v>561</v>
      </c>
      <c r="C352" s="6">
        <v>3</v>
      </c>
      <c r="D352" s="6" t="s">
        <v>555</v>
      </c>
      <c r="E352" s="12" t="str">
        <f t="shared" si="10"/>
        <v>2</v>
      </c>
      <c r="F352" s="19">
        <f t="shared" si="11"/>
        <v>6</v>
      </c>
      <c r="G352" s="19"/>
      <c r="H352" s="19"/>
      <c r="I352" s="6" t="s">
        <v>561</v>
      </c>
      <c r="J352" s="6">
        <v>3</v>
      </c>
      <c r="K352">
        <v>6</v>
      </c>
    </row>
    <row r="353" spans="1:11" x14ac:dyDescent="0.25">
      <c r="A353" s="7">
        <v>511</v>
      </c>
      <c r="B353" s="4" t="s">
        <v>554</v>
      </c>
      <c r="C353" s="4">
        <v>2</v>
      </c>
      <c r="D353" s="4" t="s">
        <v>552</v>
      </c>
      <c r="E353" s="12" t="str">
        <f t="shared" si="10"/>
        <v>3</v>
      </c>
      <c r="F353" s="19">
        <f t="shared" si="11"/>
        <v>6</v>
      </c>
      <c r="G353" s="19"/>
      <c r="H353" s="19"/>
      <c r="I353" s="4" t="s">
        <v>554</v>
      </c>
      <c r="J353" s="4">
        <v>2</v>
      </c>
      <c r="K353">
        <v>6</v>
      </c>
    </row>
    <row r="354" spans="1:11" x14ac:dyDescent="0.25">
      <c r="A354" s="7">
        <v>511</v>
      </c>
      <c r="B354" s="6" t="s">
        <v>560</v>
      </c>
      <c r="C354" s="6">
        <v>3</v>
      </c>
      <c r="D354" s="6" t="s">
        <v>551</v>
      </c>
      <c r="E354" s="12" t="str">
        <f t="shared" si="10"/>
        <v>4</v>
      </c>
      <c r="F354" s="19">
        <f t="shared" si="11"/>
        <v>12</v>
      </c>
      <c r="G354" s="19"/>
      <c r="H354" s="19"/>
      <c r="I354" s="6" t="s">
        <v>560</v>
      </c>
      <c r="J354" s="6">
        <v>3</v>
      </c>
      <c r="K354">
        <v>12</v>
      </c>
    </row>
    <row r="355" spans="1:11" x14ac:dyDescent="0.25">
      <c r="A355" s="7">
        <v>511</v>
      </c>
      <c r="B355" s="4" t="s">
        <v>550</v>
      </c>
      <c r="C355" s="4">
        <v>1</v>
      </c>
      <c r="D355" s="4" t="s">
        <v>551</v>
      </c>
      <c r="E355" s="12" t="str">
        <f t="shared" si="10"/>
        <v>4</v>
      </c>
      <c r="F355" s="19">
        <f t="shared" si="11"/>
        <v>4</v>
      </c>
      <c r="G355" s="19"/>
      <c r="H355" s="19"/>
      <c r="I355" s="4" t="s">
        <v>550</v>
      </c>
      <c r="J355" s="4">
        <v>1</v>
      </c>
      <c r="K355">
        <v>4</v>
      </c>
    </row>
    <row r="356" spans="1:11" x14ac:dyDescent="0.25">
      <c r="A356" s="7">
        <v>524</v>
      </c>
      <c r="B356" s="6" t="s">
        <v>566</v>
      </c>
      <c r="C356" s="6">
        <v>3</v>
      </c>
      <c r="D356" s="6" t="s">
        <v>552</v>
      </c>
      <c r="E356" s="12" t="str">
        <f t="shared" si="10"/>
        <v>3</v>
      </c>
      <c r="F356" s="19">
        <f t="shared" si="11"/>
        <v>9</v>
      </c>
      <c r="G356" s="19"/>
      <c r="H356" s="19"/>
      <c r="I356" s="6" t="s">
        <v>566</v>
      </c>
      <c r="J356" s="6">
        <v>3</v>
      </c>
      <c r="K356">
        <v>9</v>
      </c>
    </row>
    <row r="357" spans="1:11" x14ac:dyDescent="0.25">
      <c r="A357" s="7">
        <v>524</v>
      </c>
      <c r="B357" s="4" t="s">
        <v>565</v>
      </c>
      <c r="C357" s="4">
        <v>3</v>
      </c>
      <c r="D357" s="4" t="s">
        <v>553</v>
      </c>
      <c r="E357" s="12" t="str">
        <f t="shared" si="10"/>
        <v>3.5</v>
      </c>
      <c r="F357" s="19">
        <f t="shared" si="11"/>
        <v>10.5</v>
      </c>
      <c r="G357" s="19"/>
      <c r="H357" s="19"/>
      <c r="I357" s="4" t="s">
        <v>565</v>
      </c>
      <c r="J357" s="4">
        <v>3</v>
      </c>
      <c r="K357">
        <v>10.5</v>
      </c>
    </row>
    <row r="358" spans="1:11" x14ac:dyDescent="0.25">
      <c r="A358" s="7">
        <v>524</v>
      </c>
      <c r="B358" s="6" t="s">
        <v>564</v>
      </c>
      <c r="C358" s="6">
        <v>1</v>
      </c>
      <c r="D358" s="6" t="s">
        <v>551</v>
      </c>
      <c r="E358" s="12" t="str">
        <f t="shared" si="10"/>
        <v>4</v>
      </c>
      <c r="F358" s="19">
        <f t="shared" si="11"/>
        <v>4</v>
      </c>
      <c r="G358" s="19"/>
      <c r="H358" s="19"/>
      <c r="I358" s="6" t="s">
        <v>564</v>
      </c>
      <c r="J358" s="6">
        <v>1</v>
      </c>
      <c r="K358">
        <v>4</v>
      </c>
    </row>
    <row r="359" spans="1:11" x14ac:dyDescent="0.25">
      <c r="A359" s="7">
        <v>524</v>
      </c>
      <c r="B359" s="6" t="s">
        <v>563</v>
      </c>
      <c r="C359" s="6">
        <v>2</v>
      </c>
      <c r="D359" s="6" t="s">
        <v>553</v>
      </c>
      <c r="E359" s="12" t="str">
        <f t="shared" si="10"/>
        <v>3.5</v>
      </c>
      <c r="F359" s="19">
        <f t="shared" si="11"/>
        <v>7</v>
      </c>
      <c r="G359" s="19"/>
      <c r="H359" s="19"/>
      <c r="I359" s="6" t="s">
        <v>563</v>
      </c>
      <c r="J359" s="6">
        <v>2</v>
      </c>
      <c r="K359">
        <v>7</v>
      </c>
    </row>
    <row r="360" spans="1:11" x14ac:dyDescent="0.25">
      <c r="A360" s="7">
        <v>524</v>
      </c>
      <c r="B360" s="6" t="s">
        <v>561</v>
      </c>
      <c r="C360" s="6">
        <v>3</v>
      </c>
      <c r="D360" s="6" t="s">
        <v>553</v>
      </c>
      <c r="E360" s="12" t="str">
        <f t="shared" si="10"/>
        <v>3.5</v>
      </c>
      <c r="F360" s="19">
        <f t="shared" si="11"/>
        <v>10.5</v>
      </c>
      <c r="G360" s="19"/>
      <c r="H360" s="19"/>
      <c r="I360" s="6" t="s">
        <v>561</v>
      </c>
      <c r="J360" s="6">
        <v>3</v>
      </c>
      <c r="K360">
        <v>10.5</v>
      </c>
    </row>
    <row r="361" spans="1:11" x14ac:dyDescent="0.25">
      <c r="A361" s="7">
        <v>524</v>
      </c>
      <c r="B361" s="4" t="s">
        <v>554</v>
      </c>
      <c r="C361" s="4">
        <v>2</v>
      </c>
      <c r="D361" s="4" t="s">
        <v>552</v>
      </c>
      <c r="E361" s="12" t="str">
        <f t="shared" si="10"/>
        <v>3</v>
      </c>
      <c r="F361" s="19">
        <f t="shared" si="11"/>
        <v>6</v>
      </c>
      <c r="G361" s="19"/>
      <c r="H361" s="19"/>
      <c r="I361" s="4" t="s">
        <v>554</v>
      </c>
      <c r="J361" s="4">
        <v>2</v>
      </c>
      <c r="K361">
        <v>6</v>
      </c>
    </row>
    <row r="362" spans="1:11" x14ac:dyDescent="0.25">
      <c r="A362" s="7">
        <v>524</v>
      </c>
      <c r="B362" s="6" t="s">
        <v>556</v>
      </c>
      <c r="C362" s="6">
        <v>3</v>
      </c>
      <c r="D362" s="6" t="s">
        <v>552</v>
      </c>
      <c r="E362" s="12" t="str">
        <f t="shared" si="10"/>
        <v>3</v>
      </c>
      <c r="F362" s="19">
        <f t="shared" si="11"/>
        <v>9</v>
      </c>
      <c r="G362" s="19"/>
      <c r="H362" s="19"/>
      <c r="I362" s="6" t="s">
        <v>556</v>
      </c>
      <c r="J362" s="6">
        <v>3</v>
      </c>
      <c r="K362">
        <v>9</v>
      </c>
    </row>
    <row r="363" spans="1:11" x14ac:dyDescent="0.25">
      <c r="A363" s="7">
        <v>524</v>
      </c>
      <c r="B363" s="4" t="s">
        <v>550</v>
      </c>
      <c r="C363" s="4">
        <v>1</v>
      </c>
      <c r="D363" s="4" t="s">
        <v>551</v>
      </c>
      <c r="E363" s="12" t="str">
        <f t="shared" si="10"/>
        <v>4</v>
      </c>
      <c r="F363" s="19">
        <f t="shared" si="11"/>
        <v>4</v>
      </c>
      <c r="G363" s="19"/>
      <c r="H363" s="19"/>
      <c r="I363" s="4" t="s">
        <v>550</v>
      </c>
      <c r="J363" s="4">
        <v>1</v>
      </c>
      <c r="K363">
        <v>4</v>
      </c>
    </row>
    <row r="364" spans="1:11" x14ac:dyDescent="0.25">
      <c r="A364" s="7">
        <v>536</v>
      </c>
      <c r="B364" s="4" t="s">
        <v>566</v>
      </c>
      <c r="C364" s="4">
        <v>3</v>
      </c>
      <c r="D364" s="4" t="s">
        <v>553</v>
      </c>
      <c r="E364" s="12" t="str">
        <f t="shared" si="10"/>
        <v>3.5</v>
      </c>
      <c r="F364" s="19">
        <f t="shared" si="11"/>
        <v>10.5</v>
      </c>
      <c r="G364" s="19"/>
      <c r="H364" s="19"/>
      <c r="I364" s="4" t="s">
        <v>566</v>
      </c>
      <c r="J364" s="4">
        <v>3</v>
      </c>
      <c r="K364">
        <v>10.5</v>
      </c>
    </row>
    <row r="365" spans="1:11" x14ac:dyDescent="0.25">
      <c r="A365" s="7">
        <v>536</v>
      </c>
      <c r="B365" s="4" t="s">
        <v>565</v>
      </c>
      <c r="C365" s="4">
        <v>3</v>
      </c>
      <c r="D365" s="4" t="s">
        <v>551</v>
      </c>
      <c r="E365" s="12" t="str">
        <f t="shared" si="10"/>
        <v>4</v>
      </c>
      <c r="F365" s="19">
        <f t="shared" si="11"/>
        <v>12</v>
      </c>
      <c r="G365" s="19"/>
      <c r="H365" s="19"/>
      <c r="I365" s="4" t="s">
        <v>565</v>
      </c>
      <c r="J365" s="4">
        <v>3</v>
      </c>
      <c r="K365">
        <v>12</v>
      </c>
    </row>
    <row r="366" spans="1:11" x14ac:dyDescent="0.25">
      <c r="A366" s="7">
        <v>536</v>
      </c>
      <c r="B366" s="6" t="s">
        <v>564</v>
      </c>
      <c r="C366" s="6">
        <v>1</v>
      </c>
      <c r="D366" s="6" t="s">
        <v>551</v>
      </c>
      <c r="E366" s="12" t="str">
        <f t="shared" si="10"/>
        <v>4</v>
      </c>
      <c r="F366" s="19">
        <f t="shared" si="11"/>
        <v>4</v>
      </c>
      <c r="G366" s="19"/>
      <c r="H366" s="19"/>
      <c r="I366" s="6" t="s">
        <v>564</v>
      </c>
      <c r="J366" s="6">
        <v>1</v>
      </c>
      <c r="K366">
        <v>4</v>
      </c>
    </row>
    <row r="367" spans="1:11" x14ac:dyDescent="0.25">
      <c r="A367" s="7">
        <v>536</v>
      </c>
      <c r="B367" s="6" t="s">
        <v>563</v>
      </c>
      <c r="C367" s="6">
        <v>2</v>
      </c>
      <c r="D367" s="6" t="s">
        <v>553</v>
      </c>
      <c r="E367" s="12" t="str">
        <f t="shared" si="10"/>
        <v>3.5</v>
      </c>
      <c r="F367" s="19">
        <f t="shared" si="11"/>
        <v>7</v>
      </c>
      <c r="G367" s="19"/>
      <c r="H367" s="19"/>
      <c r="I367" s="6" t="s">
        <v>563</v>
      </c>
      <c r="J367" s="6">
        <v>2</v>
      </c>
      <c r="K367">
        <v>7</v>
      </c>
    </row>
    <row r="368" spans="1:11" x14ac:dyDescent="0.25">
      <c r="A368" s="7">
        <v>536</v>
      </c>
      <c r="B368" s="4" t="s">
        <v>561</v>
      </c>
      <c r="C368" s="4">
        <v>3</v>
      </c>
      <c r="D368" s="4" t="s">
        <v>551</v>
      </c>
      <c r="E368" s="12" t="str">
        <f t="shared" si="10"/>
        <v>4</v>
      </c>
      <c r="F368" s="19">
        <f t="shared" si="11"/>
        <v>12</v>
      </c>
      <c r="G368" s="19"/>
      <c r="H368" s="19"/>
      <c r="I368" s="4" t="s">
        <v>561</v>
      </c>
      <c r="J368" s="4">
        <v>3</v>
      </c>
      <c r="K368">
        <v>12</v>
      </c>
    </row>
    <row r="369" spans="1:11" x14ac:dyDescent="0.25">
      <c r="A369" s="7">
        <v>536</v>
      </c>
      <c r="B369" s="6" t="s">
        <v>554</v>
      </c>
      <c r="C369" s="6">
        <v>2</v>
      </c>
      <c r="D369" s="6" t="s">
        <v>551</v>
      </c>
      <c r="E369" s="12" t="str">
        <f t="shared" si="10"/>
        <v>4</v>
      </c>
      <c r="F369" s="19">
        <f t="shared" si="11"/>
        <v>8</v>
      </c>
      <c r="G369" s="19"/>
      <c r="H369" s="19"/>
      <c r="I369" s="6" t="s">
        <v>554</v>
      </c>
      <c r="J369" s="6">
        <v>2</v>
      </c>
      <c r="K369">
        <v>8</v>
      </c>
    </row>
    <row r="370" spans="1:11" x14ac:dyDescent="0.25">
      <c r="A370" s="7">
        <v>536</v>
      </c>
      <c r="B370" s="4" t="s">
        <v>550</v>
      </c>
      <c r="C370" s="4">
        <v>1</v>
      </c>
      <c r="D370" s="4" t="s">
        <v>551</v>
      </c>
      <c r="E370" s="12" t="str">
        <f t="shared" si="10"/>
        <v>4</v>
      </c>
      <c r="F370" s="19">
        <f t="shared" si="11"/>
        <v>4</v>
      </c>
      <c r="G370" s="19"/>
      <c r="H370" s="19"/>
      <c r="I370" s="4" t="s">
        <v>550</v>
      </c>
      <c r="J370" s="4">
        <v>1</v>
      </c>
      <c r="K370">
        <v>4</v>
      </c>
    </row>
    <row r="371" spans="1:11" x14ac:dyDescent="0.25">
      <c r="A371" s="7">
        <v>554</v>
      </c>
      <c r="B371" s="4" t="s">
        <v>566</v>
      </c>
      <c r="C371" s="4">
        <v>3</v>
      </c>
      <c r="D371" s="4" t="s">
        <v>555</v>
      </c>
      <c r="E371" s="12" t="str">
        <f t="shared" si="10"/>
        <v>2</v>
      </c>
      <c r="F371" s="19">
        <f t="shared" si="11"/>
        <v>6</v>
      </c>
      <c r="G371" s="19"/>
      <c r="H371" s="19"/>
      <c r="I371" s="4" t="s">
        <v>566</v>
      </c>
      <c r="J371" s="4">
        <v>3</v>
      </c>
      <c r="K371">
        <v>6</v>
      </c>
    </row>
    <row r="372" spans="1:11" x14ac:dyDescent="0.25">
      <c r="A372" s="7">
        <v>554</v>
      </c>
      <c r="B372" s="4" t="s">
        <v>565</v>
      </c>
      <c r="C372" s="4">
        <v>3</v>
      </c>
      <c r="D372" s="4" t="s">
        <v>558</v>
      </c>
      <c r="E372" s="12" t="str">
        <f t="shared" si="10"/>
        <v>2.5</v>
      </c>
      <c r="F372" s="19">
        <f t="shared" si="11"/>
        <v>7.5</v>
      </c>
      <c r="G372" s="19"/>
      <c r="H372" s="19"/>
      <c r="I372" s="4" t="s">
        <v>565</v>
      </c>
      <c r="J372" s="4">
        <v>3</v>
      </c>
      <c r="K372">
        <v>7.5</v>
      </c>
    </row>
    <row r="373" spans="1:11" x14ac:dyDescent="0.25">
      <c r="A373" s="7">
        <v>554</v>
      </c>
      <c r="B373" s="6" t="s">
        <v>564</v>
      </c>
      <c r="C373" s="6">
        <v>1</v>
      </c>
      <c r="D373" s="6" t="s">
        <v>551</v>
      </c>
      <c r="E373" s="12" t="str">
        <f t="shared" si="10"/>
        <v>4</v>
      </c>
      <c r="F373" s="19">
        <f t="shared" si="11"/>
        <v>4</v>
      </c>
      <c r="G373" s="19"/>
      <c r="H373" s="19"/>
      <c r="I373" s="6" t="s">
        <v>564</v>
      </c>
      <c r="J373" s="6">
        <v>1</v>
      </c>
      <c r="K373">
        <v>4</v>
      </c>
    </row>
    <row r="374" spans="1:11" x14ac:dyDescent="0.25">
      <c r="A374" s="7">
        <v>554</v>
      </c>
      <c r="B374" s="6" t="s">
        <v>563</v>
      </c>
      <c r="C374" s="6">
        <v>2</v>
      </c>
      <c r="D374" s="6" t="s">
        <v>552</v>
      </c>
      <c r="E374" s="12" t="str">
        <f t="shared" si="10"/>
        <v>3</v>
      </c>
      <c r="F374" s="19">
        <f t="shared" si="11"/>
        <v>6</v>
      </c>
      <c r="G374" s="19"/>
      <c r="H374" s="19"/>
      <c r="I374" s="6" t="s">
        <v>563</v>
      </c>
      <c r="J374" s="6">
        <v>2</v>
      </c>
      <c r="K374">
        <v>6</v>
      </c>
    </row>
    <row r="375" spans="1:11" x14ac:dyDescent="0.25">
      <c r="A375" s="7">
        <v>554</v>
      </c>
      <c r="B375" s="6" t="s">
        <v>561</v>
      </c>
      <c r="C375" s="6">
        <v>3</v>
      </c>
      <c r="D375" s="6" t="s">
        <v>553</v>
      </c>
      <c r="E375" s="12" t="str">
        <f t="shared" si="10"/>
        <v>3.5</v>
      </c>
      <c r="F375" s="19">
        <f t="shared" si="11"/>
        <v>10.5</v>
      </c>
      <c r="G375" s="19"/>
      <c r="H375" s="19"/>
      <c r="I375" s="6" t="s">
        <v>561</v>
      </c>
      <c r="J375" s="6">
        <v>3</v>
      </c>
      <c r="K375">
        <v>10.5</v>
      </c>
    </row>
    <row r="376" spans="1:11" x14ac:dyDescent="0.25">
      <c r="A376" s="7">
        <v>554</v>
      </c>
      <c r="B376" s="6" t="s">
        <v>554</v>
      </c>
      <c r="C376" s="6">
        <v>2</v>
      </c>
      <c r="D376" s="6" t="s">
        <v>551</v>
      </c>
      <c r="E376" s="12" t="str">
        <f t="shared" si="10"/>
        <v>4</v>
      </c>
      <c r="F376" s="19">
        <f t="shared" si="11"/>
        <v>8</v>
      </c>
      <c r="G376" s="19"/>
      <c r="H376" s="19"/>
      <c r="I376" s="6" t="s">
        <v>554</v>
      </c>
      <c r="J376" s="6">
        <v>2</v>
      </c>
      <c r="K376">
        <v>8</v>
      </c>
    </row>
    <row r="377" spans="1:11" x14ac:dyDescent="0.25">
      <c r="A377" s="7">
        <v>554</v>
      </c>
      <c r="B377" s="4" t="s">
        <v>550</v>
      </c>
      <c r="C377" s="4">
        <v>1</v>
      </c>
      <c r="D377" s="4" t="s">
        <v>551</v>
      </c>
      <c r="E377" s="12" t="str">
        <f t="shared" si="10"/>
        <v>4</v>
      </c>
      <c r="F377" s="19">
        <f t="shared" si="11"/>
        <v>4</v>
      </c>
      <c r="G377" s="19"/>
      <c r="H377" s="19"/>
      <c r="I377" s="4" t="s">
        <v>550</v>
      </c>
      <c r="J377" s="4">
        <v>1</v>
      </c>
      <c r="K377">
        <v>4</v>
      </c>
    </row>
    <row r="378" spans="1:11" x14ac:dyDescent="0.25">
      <c r="A378" s="7">
        <v>555</v>
      </c>
      <c r="B378" s="6" t="s">
        <v>566</v>
      </c>
      <c r="C378" s="6">
        <v>3</v>
      </c>
      <c r="D378" s="6" t="s">
        <v>555</v>
      </c>
      <c r="E378" s="12" t="str">
        <f t="shared" si="10"/>
        <v>2</v>
      </c>
      <c r="F378" s="19">
        <f t="shared" si="11"/>
        <v>6</v>
      </c>
      <c r="G378" s="19"/>
      <c r="H378" s="19"/>
      <c r="I378" s="6" t="s">
        <v>566</v>
      </c>
      <c r="J378" s="6">
        <v>3</v>
      </c>
      <c r="K378">
        <v>6</v>
      </c>
    </row>
    <row r="379" spans="1:11" x14ac:dyDescent="0.25">
      <c r="A379" s="7">
        <v>555</v>
      </c>
      <c r="B379" s="4" t="s">
        <v>565</v>
      </c>
      <c r="C379" s="4">
        <v>3</v>
      </c>
      <c r="D379" s="4" t="s">
        <v>552</v>
      </c>
      <c r="E379" s="12" t="str">
        <f t="shared" si="10"/>
        <v>3</v>
      </c>
      <c r="F379" s="19">
        <f t="shared" si="11"/>
        <v>9</v>
      </c>
      <c r="G379" s="19"/>
      <c r="H379" s="19"/>
      <c r="I379" s="4" t="s">
        <v>565</v>
      </c>
      <c r="J379" s="4">
        <v>3</v>
      </c>
      <c r="K379">
        <v>9</v>
      </c>
    </row>
    <row r="380" spans="1:11" x14ac:dyDescent="0.25">
      <c r="A380" s="7">
        <v>555</v>
      </c>
      <c r="B380" s="6" t="s">
        <v>564</v>
      </c>
      <c r="C380" s="6">
        <v>1</v>
      </c>
      <c r="D380" s="6" t="s">
        <v>551</v>
      </c>
      <c r="E380" s="12" t="str">
        <f t="shared" si="10"/>
        <v>4</v>
      </c>
      <c r="F380" s="19">
        <f t="shared" si="11"/>
        <v>4</v>
      </c>
      <c r="G380" s="19"/>
      <c r="H380" s="19"/>
      <c r="I380" s="6" t="s">
        <v>564</v>
      </c>
      <c r="J380" s="6">
        <v>1</v>
      </c>
      <c r="K380">
        <v>4</v>
      </c>
    </row>
    <row r="381" spans="1:11" x14ac:dyDescent="0.25">
      <c r="A381" s="7">
        <v>555</v>
      </c>
      <c r="B381" s="6" t="s">
        <v>563</v>
      </c>
      <c r="C381" s="6">
        <v>2</v>
      </c>
      <c r="D381" s="6" t="s">
        <v>553</v>
      </c>
      <c r="E381" s="12" t="str">
        <f t="shared" si="10"/>
        <v>3.5</v>
      </c>
      <c r="F381" s="19">
        <f t="shared" si="11"/>
        <v>7</v>
      </c>
      <c r="G381" s="19"/>
      <c r="H381" s="19"/>
      <c r="I381" s="6" t="s">
        <v>563</v>
      </c>
      <c r="J381" s="6">
        <v>2</v>
      </c>
      <c r="K381">
        <v>7</v>
      </c>
    </row>
    <row r="382" spans="1:11" x14ac:dyDescent="0.25">
      <c r="A382" s="7">
        <v>555</v>
      </c>
      <c r="B382" s="6" t="s">
        <v>561</v>
      </c>
      <c r="C382" s="6">
        <v>3</v>
      </c>
      <c r="D382" s="6" t="s">
        <v>552</v>
      </c>
      <c r="E382" s="12" t="str">
        <f t="shared" si="10"/>
        <v>3</v>
      </c>
      <c r="F382" s="19">
        <f t="shared" si="11"/>
        <v>9</v>
      </c>
      <c r="G382" s="19"/>
      <c r="H382" s="19"/>
      <c r="I382" s="6" t="s">
        <v>561</v>
      </c>
      <c r="J382" s="6">
        <v>3</v>
      </c>
      <c r="K382">
        <v>9</v>
      </c>
    </row>
    <row r="383" spans="1:11" x14ac:dyDescent="0.25">
      <c r="A383" s="7">
        <v>555</v>
      </c>
      <c r="B383" s="6" t="s">
        <v>554</v>
      </c>
      <c r="C383" s="6">
        <v>2</v>
      </c>
      <c r="D383" s="6" t="s">
        <v>555</v>
      </c>
      <c r="E383" s="12" t="str">
        <f t="shared" si="10"/>
        <v>2</v>
      </c>
      <c r="F383" s="19">
        <f t="shared" si="11"/>
        <v>4</v>
      </c>
      <c r="G383" s="19"/>
      <c r="H383" s="19"/>
      <c r="I383" s="6" t="s">
        <v>554</v>
      </c>
      <c r="J383" s="6">
        <v>2</v>
      </c>
      <c r="K383">
        <v>4</v>
      </c>
    </row>
    <row r="384" spans="1:11" x14ac:dyDescent="0.25">
      <c r="A384" s="7">
        <v>555</v>
      </c>
      <c r="B384" s="6" t="s">
        <v>556</v>
      </c>
      <c r="C384" s="6">
        <v>3</v>
      </c>
      <c r="D384" s="6" t="s">
        <v>555</v>
      </c>
      <c r="E384" s="12" t="str">
        <f t="shared" si="10"/>
        <v>2</v>
      </c>
      <c r="F384" s="19">
        <f t="shared" si="11"/>
        <v>6</v>
      </c>
      <c r="G384" s="19"/>
      <c r="H384" s="19"/>
      <c r="I384" s="6" t="s">
        <v>556</v>
      </c>
      <c r="J384" s="6">
        <v>3</v>
      </c>
      <c r="K384">
        <v>6</v>
      </c>
    </row>
    <row r="385" spans="1:11" x14ac:dyDescent="0.25">
      <c r="A385" s="7">
        <v>555</v>
      </c>
      <c r="B385" s="4" t="s">
        <v>550</v>
      </c>
      <c r="C385" s="4">
        <v>1</v>
      </c>
      <c r="D385" s="4" t="s">
        <v>551</v>
      </c>
      <c r="E385" s="12" t="str">
        <f t="shared" si="10"/>
        <v>4</v>
      </c>
      <c r="F385" s="19">
        <f t="shared" si="11"/>
        <v>4</v>
      </c>
      <c r="G385" s="19"/>
      <c r="H385" s="19"/>
      <c r="I385" s="4" t="s">
        <v>550</v>
      </c>
      <c r="J385" s="4">
        <v>1</v>
      </c>
      <c r="K385">
        <v>4</v>
      </c>
    </row>
    <row r="386" spans="1:11" x14ac:dyDescent="0.25">
      <c r="A386" s="7">
        <v>580</v>
      </c>
      <c r="B386" s="4" t="s">
        <v>566</v>
      </c>
      <c r="C386" s="4">
        <v>3</v>
      </c>
      <c r="D386" s="4" t="s">
        <v>558</v>
      </c>
      <c r="E386" s="12" t="str">
        <f t="shared" ref="E386:E449" si="12">IF(D386="A","4",IF(D386="AB","3.5",IF(D386="B","3",IF(D386="BC","2.5",IF(D386="C","2",IF(D386="D","1",IF(D386="E","0","NILAI MUTU TIDAK ADA")))))))</f>
        <v>2.5</v>
      </c>
      <c r="F386" s="19">
        <f t="shared" ref="F386:F449" si="13">E386*C386</f>
        <v>7.5</v>
      </c>
      <c r="G386" s="19"/>
      <c r="H386" s="19"/>
      <c r="I386" s="4" t="s">
        <v>566</v>
      </c>
      <c r="J386" s="4">
        <v>3</v>
      </c>
      <c r="K386">
        <v>7.5</v>
      </c>
    </row>
    <row r="387" spans="1:11" x14ac:dyDescent="0.25">
      <c r="A387" s="7">
        <v>580</v>
      </c>
      <c r="B387" s="4" t="s">
        <v>565</v>
      </c>
      <c r="C387" s="4">
        <v>3</v>
      </c>
      <c r="D387" s="4" t="s">
        <v>551</v>
      </c>
      <c r="E387" s="12" t="str">
        <f t="shared" si="12"/>
        <v>4</v>
      </c>
      <c r="F387" s="19">
        <f t="shared" si="13"/>
        <v>12</v>
      </c>
      <c r="G387" s="19"/>
      <c r="H387" s="19"/>
      <c r="I387" s="4" t="s">
        <v>565</v>
      </c>
      <c r="J387" s="4">
        <v>3</v>
      </c>
      <c r="K387">
        <v>12</v>
      </c>
    </row>
    <row r="388" spans="1:11" x14ac:dyDescent="0.25">
      <c r="A388" s="7">
        <v>580</v>
      </c>
      <c r="B388" s="6" t="s">
        <v>564</v>
      </c>
      <c r="C388" s="6">
        <v>1</v>
      </c>
      <c r="D388" s="6" t="s">
        <v>551</v>
      </c>
      <c r="E388" s="12" t="str">
        <f t="shared" si="12"/>
        <v>4</v>
      </c>
      <c r="F388" s="19">
        <f t="shared" si="13"/>
        <v>4</v>
      </c>
      <c r="G388" s="19"/>
      <c r="H388" s="19"/>
      <c r="I388" s="6" t="s">
        <v>564</v>
      </c>
      <c r="J388" s="6">
        <v>1</v>
      </c>
      <c r="K388">
        <v>4</v>
      </c>
    </row>
    <row r="389" spans="1:11" x14ac:dyDescent="0.25">
      <c r="A389" s="7">
        <v>580</v>
      </c>
      <c r="B389" s="6" t="s">
        <v>563</v>
      </c>
      <c r="C389" s="6">
        <v>2</v>
      </c>
      <c r="D389" s="6" t="s">
        <v>551</v>
      </c>
      <c r="E389" s="12" t="str">
        <f t="shared" si="12"/>
        <v>4</v>
      </c>
      <c r="F389" s="19">
        <f t="shared" si="13"/>
        <v>8</v>
      </c>
      <c r="G389" s="19"/>
      <c r="H389" s="19"/>
      <c r="I389" s="6" t="s">
        <v>563</v>
      </c>
      <c r="J389" s="6">
        <v>2</v>
      </c>
      <c r="K389">
        <v>8</v>
      </c>
    </row>
    <row r="390" spans="1:11" x14ac:dyDescent="0.25">
      <c r="A390" s="7">
        <v>580</v>
      </c>
      <c r="B390" s="4" t="s">
        <v>561</v>
      </c>
      <c r="C390" s="4">
        <v>3</v>
      </c>
      <c r="D390" s="4" t="s">
        <v>551</v>
      </c>
      <c r="E390" s="12" t="str">
        <f t="shared" si="12"/>
        <v>4</v>
      </c>
      <c r="F390" s="19">
        <f t="shared" si="13"/>
        <v>12</v>
      </c>
      <c r="G390" s="19"/>
      <c r="H390" s="19"/>
      <c r="I390" s="4" t="s">
        <v>561</v>
      </c>
      <c r="J390" s="4">
        <v>3</v>
      </c>
      <c r="K390">
        <v>12</v>
      </c>
    </row>
    <row r="391" spans="1:11" x14ac:dyDescent="0.25">
      <c r="A391" s="7">
        <v>580</v>
      </c>
      <c r="B391" s="6" t="s">
        <v>554</v>
      </c>
      <c r="C391" s="6">
        <v>2</v>
      </c>
      <c r="D391" s="6" t="s">
        <v>551</v>
      </c>
      <c r="E391" s="12" t="str">
        <f t="shared" si="12"/>
        <v>4</v>
      </c>
      <c r="F391" s="19">
        <f t="shared" si="13"/>
        <v>8</v>
      </c>
      <c r="G391" s="19"/>
      <c r="H391" s="19"/>
      <c r="I391" s="6" t="s">
        <v>554</v>
      </c>
      <c r="J391" s="6">
        <v>2</v>
      </c>
      <c r="K391">
        <v>8</v>
      </c>
    </row>
    <row r="392" spans="1:11" x14ac:dyDescent="0.25">
      <c r="A392" s="7">
        <v>580</v>
      </c>
      <c r="B392" s="4" t="s">
        <v>550</v>
      </c>
      <c r="C392" s="4">
        <v>1</v>
      </c>
      <c r="D392" s="4" t="s">
        <v>551</v>
      </c>
      <c r="E392" s="12" t="str">
        <f t="shared" si="12"/>
        <v>4</v>
      </c>
      <c r="F392" s="19">
        <f t="shared" si="13"/>
        <v>4</v>
      </c>
      <c r="G392" s="19"/>
      <c r="H392" s="19"/>
      <c r="I392" s="4" t="s">
        <v>550</v>
      </c>
      <c r="J392" s="4">
        <v>1</v>
      </c>
      <c r="K392">
        <v>4</v>
      </c>
    </row>
    <row r="393" spans="1:11" x14ac:dyDescent="0.25">
      <c r="A393" s="7">
        <v>610</v>
      </c>
      <c r="B393" s="4" t="s">
        <v>566</v>
      </c>
      <c r="C393" s="4">
        <v>3</v>
      </c>
      <c r="D393" s="4" t="s">
        <v>558</v>
      </c>
      <c r="E393" s="12" t="str">
        <f t="shared" si="12"/>
        <v>2.5</v>
      </c>
      <c r="F393" s="19">
        <f t="shared" si="13"/>
        <v>7.5</v>
      </c>
      <c r="G393" s="19"/>
      <c r="H393" s="19"/>
      <c r="I393" s="4" t="s">
        <v>566</v>
      </c>
      <c r="J393" s="4">
        <v>3</v>
      </c>
      <c r="K393">
        <v>7.5</v>
      </c>
    </row>
    <row r="394" spans="1:11" x14ac:dyDescent="0.25">
      <c r="A394" s="7">
        <v>610</v>
      </c>
      <c r="B394" s="4" t="s">
        <v>565</v>
      </c>
      <c r="C394" s="4">
        <v>3</v>
      </c>
      <c r="D394" s="4" t="s">
        <v>551</v>
      </c>
      <c r="E394" s="12" t="str">
        <f t="shared" si="12"/>
        <v>4</v>
      </c>
      <c r="F394" s="19">
        <f t="shared" si="13"/>
        <v>12</v>
      </c>
      <c r="G394" s="19"/>
      <c r="H394" s="19"/>
      <c r="I394" s="4" t="s">
        <v>565</v>
      </c>
      <c r="J394" s="4">
        <v>3</v>
      </c>
      <c r="K394">
        <v>12</v>
      </c>
    </row>
    <row r="395" spans="1:11" x14ac:dyDescent="0.25">
      <c r="A395" s="7">
        <v>610</v>
      </c>
      <c r="B395" s="6" t="s">
        <v>564</v>
      </c>
      <c r="C395" s="6">
        <v>1</v>
      </c>
      <c r="D395" s="6" t="s">
        <v>551</v>
      </c>
      <c r="E395" s="12" t="str">
        <f t="shared" si="12"/>
        <v>4</v>
      </c>
      <c r="F395" s="19">
        <f t="shared" si="13"/>
        <v>4</v>
      </c>
      <c r="G395" s="19"/>
      <c r="H395" s="19"/>
      <c r="I395" s="6" t="s">
        <v>564</v>
      </c>
      <c r="J395" s="6">
        <v>1</v>
      </c>
      <c r="K395">
        <v>4</v>
      </c>
    </row>
    <row r="396" spans="1:11" x14ac:dyDescent="0.25">
      <c r="A396" s="7">
        <v>610</v>
      </c>
      <c r="B396" s="6" t="s">
        <v>563</v>
      </c>
      <c r="C396" s="6">
        <v>2</v>
      </c>
      <c r="D396" s="6" t="s">
        <v>558</v>
      </c>
      <c r="E396" s="12" t="str">
        <f t="shared" si="12"/>
        <v>2.5</v>
      </c>
      <c r="F396" s="19">
        <f t="shared" si="13"/>
        <v>5</v>
      </c>
      <c r="G396" s="19"/>
      <c r="H396" s="19"/>
      <c r="I396" s="6" t="s">
        <v>563</v>
      </c>
      <c r="J396" s="6">
        <v>2</v>
      </c>
      <c r="K396">
        <v>5</v>
      </c>
    </row>
    <row r="397" spans="1:11" x14ac:dyDescent="0.25">
      <c r="A397" s="7">
        <v>610</v>
      </c>
      <c r="B397" s="4" t="s">
        <v>561</v>
      </c>
      <c r="C397" s="4">
        <v>3</v>
      </c>
      <c r="D397" s="4" t="s">
        <v>551</v>
      </c>
      <c r="E397" s="12" t="str">
        <f t="shared" si="12"/>
        <v>4</v>
      </c>
      <c r="F397" s="19">
        <f t="shared" si="13"/>
        <v>12</v>
      </c>
      <c r="G397" s="19"/>
      <c r="H397" s="19"/>
      <c r="I397" s="4" t="s">
        <v>561</v>
      </c>
      <c r="J397" s="4">
        <v>3</v>
      </c>
      <c r="K397">
        <v>12</v>
      </c>
    </row>
    <row r="398" spans="1:11" x14ac:dyDescent="0.25">
      <c r="A398" s="7">
        <v>610</v>
      </c>
      <c r="B398" s="6" t="s">
        <v>554</v>
      </c>
      <c r="C398" s="6">
        <v>2</v>
      </c>
      <c r="D398" s="6" t="s">
        <v>552</v>
      </c>
      <c r="E398" s="12" t="str">
        <f t="shared" si="12"/>
        <v>3</v>
      </c>
      <c r="F398" s="19">
        <f t="shared" si="13"/>
        <v>6</v>
      </c>
      <c r="G398" s="19"/>
      <c r="H398" s="19"/>
      <c r="I398" s="6" t="s">
        <v>554</v>
      </c>
      <c r="J398" s="6">
        <v>2</v>
      </c>
      <c r="K398">
        <v>6</v>
      </c>
    </row>
    <row r="399" spans="1:11" x14ac:dyDescent="0.25">
      <c r="A399" s="7">
        <v>610</v>
      </c>
      <c r="B399" s="4" t="s">
        <v>550</v>
      </c>
      <c r="C399" s="4">
        <v>1</v>
      </c>
      <c r="D399" s="4" t="s">
        <v>551</v>
      </c>
      <c r="E399" s="12" t="str">
        <f t="shared" si="12"/>
        <v>4</v>
      </c>
      <c r="F399" s="19">
        <f t="shared" si="13"/>
        <v>4</v>
      </c>
      <c r="G399" s="19"/>
      <c r="H399" s="19"/>
      <c r="I399" s="4" t="s">
        <v>550</v>
      </c>
      <c r="J399" s="4">
        <v>1</v>
      </c>
      <c r="K399">
        <v>4</v>
      </c>
    </row>
    <row r="400" spans="1:11" x14ac:dyDescent="0.25">
      <c r="A400" s="7">
        <v>612</v>
      </c>
      <c r="B400" s="4" t="s">
        <v>566</v>
      </c>
      <c r="C400" s="4">
        <v>3</v>
      </c>
      <c r="D400" s="4" t="s">
        <v>558</v>
      </c>
      <c r="E400" s="12" t="str">
        <f t="shared" si="12"/>
        <v>2.5</v>
      </c>
      <c r="F400" s="19">
        <f t="shared" si="13"/>
        <v>7.5</v>
      </c>
      <c r="G400" s="19"/>
      <c r="H400" s="19"/>
      <c r="I400" s="4" t="s">
        <v>566</v>
      </c>
      <c r="J400" s="4">
        <v>3</v>
      </c>
      <c r="K400">
        <v>7.5</v>
      </c>
    </row>
    <row r="401" spans="1:11" x14ac:dyDescent="0.25">
      <c r="A401" s="7">
        <v>612</v>
      </c>
      <c r="B401" s="4" t="s">
        <v>565</v>
      </c>
      <c r="C401" s="4">
        <v>3</v>
      </c>
      <c r="D401" s="4" t="s">
        <v>553</v>
      </c>
      <c r="E401" s="12" t="str">
        <f t="shared" si="12"/>
        <v>3.5</v>
      </c>
      <c r="F401" s="19">
        <f t="shared" si="13"/>
        <v>10.5</v>
      </c>
      <c r="G401" s="19"/>
      <c r="H401" s="19"/>
      <c r="I401" s="4" t="s">
        <v>565</v>
      </c>
      <c r="J401" s="4">
        <v>3</v>
      </c>
      <c r="K401">
        <v>10.5</v>
      </c>
    </row>
    <row r="402" spans="1:11" x14ac:dyDescent="0.25">
      <c r="A402" s="7">
        <v>612</v>
      </c>
      <c r="B402" s="6" t="s">
        <v>564</v>
      </c>
      <c r="C402" s="6">
        <v>1</v>
      </c>
      <c r="D402" s="6" t="s">
        <v>551</v>
      </c>
      <c r="E402" s="12" t="str">
        <f t="shared" si="12"/>
        <v>4</v>
      </c>
      <c r="F402" s="19">
        <f t="shared" si="13"/>
        <v>4</v>
      </c>
      <c r="G402" s="19"/>
      <c r="H402" s="19"/>
      <c r="I402" s="6" t="s">
        <v>564</v>
      </c>
      <c r="J402" s="6">
        <v>1</v>
      </c>
      <c r="K402">
        <v>4</v>
      </c>
    </row>
    <row r="403" spans="1:11" x14ac:dyDescent="0.25">
      <c r="A403" s="7">
        <v>612</v>
      </c>
      <c r="B403" s="6" t="s">
        <v>563</v>
      </c>
      <c r="C403" s="6">
        <v>2</v>
      </c>
      <c r="D403" s="6" t="s">
        <v>552</v>
      </c>
      <c r="E403" s="12" t="str">
        <f t="shared" si="12"/>
        <v>3</v>
      </c>
      <c r="F403" s="19">
        <f t="shared" si="13"/>
        <v>6</v>
      </c>
      <c r="G403" s="19"/>
      <c r="H403" s="19"/>
      <c r="I403" s="6" t="s">
        <v>563</v>
      </c>
      <c r="J403" s="6">
        <v>2</v>
      </c>
      <c r="K403">
        <v>6</v>
      </c>
    </row>
    <row r="404" spans="1:11" x14ac:dyDescent="0.25">
      <c r="A404" s="7">
        <v>612</v>
      </c>
      <c r="B404" s="4" t="s">
        <v>561</v>
      </c>
      <c r="C404" s="4">
        <v>3</v>
      </c>
      <c r="D404" s="4" t="s">
        <v>552</v>
      </c>
      <c r="E404" s="12" t="str">
        <f t="shared" si="12"/>
        <v>3</v>
      </c>
      <c r="F404" s="19">
        <f t="shared" si="13"/>
        <v>9</v>
      </c>
      <c r="G404" s="19"/>
      <c r="H404" s="19"/>
      <c r="I404" s="4" t="s">
        <v>561</v>
      </c>
      <c r="J404" s="4">
        <v>3</v>
      </c>
      <c r="K404">
        <v>9</v>
      </c>
    </row>
    <row r="405" spans="1:11" x14ac:dyDescent="0.25">
      <c r="A405" s="7">
        <v>612</v>
      </c>
      <c r="B405" s="6" t="s">
        <v>554</v>
      </c>
      <c r="C405" s="6">
        <v>2</v>
      </c>
      <c r="D405" s="6" t="s">
        <v>558</v>
      </c>
      <c r="E405" s="12" t="str">
        <f t="shared" si="12"/>
        <v>2.5</v>
      </c>
      <c r="F405" s="19">
        <f t="shared" si="13"/>
        <v>5</v>
      </c>
      <c r="G405" s="19"/>
      <c r="H405" s="19"/>
      <c r="I405" s="6" t="s">
        <v>554</v>
      </c>
      <c r="J405" s="6">
        <v>2</v>
      </c>
      <c r="K405">
        <v>5</v>
      </c>
    </row>
    <row r="406" spans="1:11" x14ac:dyDescent="0.25">
      <c r="A406" s="7">
        <v>612</v>
      </c>
      <c r="B406" s="4" t="s">
        <v>550</v>
      </c>
      <c r="C406" s="4">
        <v>1</v>
      </c>
      <c r="D406" s="4" t="s">
        <v>551</v>
      </c>
      <c r="E406" s="12" t="str">
        <f t="shared" si="12"/>
        <v>4</v>
      </c>
      <c r="F406" s="19">
        <f t="shared" si="13"/>
        <v>4</v>
      </c>
      <c r="G406" s="19"/>
      <c r="H406" s="19"/>
      <c r="I406" s="4" t="s">
        <v>550</v>
      </c>
      <c r="J406" s="4">
        <v>1</v>
      </c>
      <c r="K406">
        <v>4</v>
      </c>
    </row>
    <row r="407" spans="1:11" x14ac:dyDescent="0.25">
      <c r="A407" s="7">
        <v>625</v>
      </c>
      <c r="B407" s="4" t="s">
        <v>566</v>
      </c>
      <c r="C407" s="5">
        <v>3</v>
      </c>
      <c r="D407" s="5" t="s">
        <v>558</v>
      </c>
      <c r="E407" s="12" t="str">
        <f t="shared" si="12"/>
        <v>2.5</v>
      </c>
      <c r="F407" s="19">
        <f t="shared" si="13"/>
        <v>7.5</v>
      </c>
      <c r="G407" s="19"/>
      <c r="H407" s="19"/>
      <c r="I407" s="4" t="s">
        <v>566</v>
      </c>
      <c r="J407" s="5">
        <v>3</v>
      </c>
      <c r="K407">
        <v>7.5</v>
      </c>
    </row>
    <row r="408" spans="1:11" x14ac:dyDescent="0.25">
      <c r="A408" s="7">
        <v>625</v>
      </c>
      <c r="B408" s="6" t="s">
        <v>565</v>
      </c>
      <c r="C408" s="6">
        <v>3</v>
      </c>
      <c r="D408" s="6" t="s">
        <v>552</v>
      </c>
      <c r="E408" s="12" t="str">
        <f t="shared" si="12"/>
        <v>3</v>
      </c>
      <c r="F408" s="19">
        <f t="shared" si="13"/>
        <v>9</v>
      </c>
      <c r="G408" s="19"/>
      <c r="H408" s="19"/>
      <c r="I408" s="6" t="s">
        <v>565</v>
      </c>
      <c r="J408" s="6">
        <v>3</v>
      </c>
      <c r="K408">
        <v>9</v>
      </c>
    </row>
    <row r="409" spans="1:11" x14ac:dyDescent="0.25">
      <c r="A409" s="7">
        <v>625</v>
      </c>
      <c r="B409" s="6" t="s">
        <v>564</v>
      </c>
      <c r="C409" s="6">
        <v>1</v>
      </c>
      <c r="D409" s="6" t="s">
        <v>552</v>
      </c>
      <c r="E409" s="12" t="str">
        <f t="shared" si="12"/>
        <v>3</v>
      </c>
      <c r="F409" s="19">
        <f t="shared" si="13"/>
        <v>3</v>
      </c>
      <c r="G409" s="19"/>
      <c r="H409" s="19"/>
      <c r="I409" s="6" t="s">
        <v>564</v>
      </c>
      <c r="J409" s="6">
        <v>1</v>
      </c>
      <c r="K409">
        <v>3</v>
      </c>
    </row>
    <row r="410" spans="1:11" x14ac:dyDescent="0.25">
      <c r="A410" s="7">
        <v>625</v>
      </c>
      <c r="B410" s="6" t="s">
        <v>563</v>
      </c>
      <c r="C410" s="6">
        <v>2</v>
      </c>
      <c r="D410" s="6" t="s">
        <v>553</v>
      </c>
      <c r="E410" s="12" t="str">
        <f t="shared" si="12"/>
        <v>3.5</v>
      </c>
      <c r="F410" s="19">
        <f t="shared" si="13"/>
        <v>7</v>
      </c>
      <c r="G410" s="19"/>
      <c r="H410" s="19"/>
      <c r="I410" s="6" t="s">
        <v>563</v>
      </c>
      <c r="J410" s="6">
        <v>2</v>
      </c>
      <c r="K410">
        <v>7</v>
      </c>
    </row>
    <row r="411" spans="1:11" x14ac:dyDescent="0.25">
      <c r="A411" s="7">
        <v>625</v>
      </c>
      <c r="B411" s="6" t="s">
        <v>561</v>
      </c>
      <c r="C411" s="6">
        <v>3</v>
      </c>
      <c r="D411" s="6" t="s">
        <v>552</v>
      </c>
      <c r="E411" s="12" t="str">
        <f t="shared" si="12"/>
        <v>3</v>
      </c>
      <c r="F411" s="19">
        <f t="shared" si="13"/>
        <v>9</v>
      </c>
      <c r="G411" s="19"/>
      <c r="H411" s="19"/>
      <c r="I411" s="6" t="s">
        <v>561</v>
      </c>
      <c r="J411" s="6">
        <v>3</v>
      </c>
      <c r="K411">
        <v>9</v>
      </c>
    </row>
    <row r="412" spans="1:11" x14ac:dyDescent="0.25">
      <c r="A412" s="7">
        <v>625</v>
      </c>
      <c r="B412" s="6" t="s">
        <v>554</v>
      </c>
      <c r="C412" s="6">
        <v>2</v>
      </c>
      <c r="D412" s="6" t="s">
        <v>558</v>
      </c>
      <c r="E412" s="12" t="str">
        <f t="shared" si="12"/>
        <v>2.5</v>
      </c>
      <c r="F412" s="19">
        <f t="shared" si="13"/>
        <v>5</v>
      </c>
      <c r="G412" s="19"/>
      <c r="H412" s="19"/>
      <c r="I412" s="6" t="s">
        <v>554</v>
      </c>
      <c r="J412" s="6">
        <v>2</v>
      </c>
      <c r="K412">
        <v>5</v>
      </c>
    </row>
    <row r="413" spans="1:11" x14ac:dyDescent="0.25">
      <c r="A413" s="7">
        <v>625</v>
      </c>
      <c r="B413" s="4" t="s">
        <v>559</v>
      </c>
      <c r="C413" s="4">
        <v>3</v>
      </c>
      <c r="D413" s="4" t="s">
        <v>551</v>
      </c>
      <c r="E413" s="12" t="str">
        <f t="shared" si="12"/>
        <v>4</v>
      </c>
      <c r="F413" s="19">
        <f t="shared" si="13"/>
        <v>12</v>
      </c>
      <c r="G413" s="19"/>
      <c r="H413" s="19"/>
      <c r="I413" s="4" t="s">
        <v>559</v>
      </c>
      <c r="J413" s="4">
        <v>3</v>
      </c>
      <c r="K413">
        <v>12</v>
      </c>
    </row>
    <row r="414" spans="1:11" x14ac:dyDescent="0.25">
      <c r="A414" s="7">
        <v>625</v>
      </c>
      <c r="B414" s="6" t="s">
        <v>556</v>
      </c>
      <c r="C414" s="6">
        <v>3</v>
      </c>
      <c r="D414" s="6" t="s">
        <v>555</v>
      </c>
      <c r="E414" s="12" t="str">
        <f t="shared" si="12"/>
        <v>2</v>
      </c>
      <c r="F414" s="19">
        <f t="shared" si="13"/>
        <v>6</v>
      </c>
      <c r="G414" s="19"/>
      <c r="H414" s="19"/>
      <c r="I414" s="6" t="s">
        <v>556</v>
      </c>
      <c r="J414" s="6">
        <v>3</v>
      </c>
      <c r="K414">
        <v>6</v>
      </c>
    </row>
    <row r="415" spans="1:11" x14ac:dyDescent="0.25">
      <c r="A415" s="7">
        <v>625</v>
      </c>
      <c r="B415" s="4" t="s">
        <v>550</v>
      </c>
      <c r="C415" s="4">
        <v>1</v>
      </c>
      <c r="D415" s="4" t="s">
        <v>551</v>
      </c>
      <c r="E415" s="12" t="str">
        <f t="shared" si="12"/>
        <v>4</v>
      </c>
      <c r="F415" s="19">
        <f t="shared" si="13"/>
        <v>4</v>
      </c>
      <c r="G415" s="19"/>
      <c r="H415" s="19"/>
      <c r="I415" s="4" t="s">
        <v>550</v>
      </c>
      <c r="J415" s="4">
        <v>1</v>
      </c>
      <c r="K415">
        <v>4</v>
      </c>
    </row>
    <row r="416" spans="1:11" x14ac:dyDescent="0.25">
      <c r="A416" s="7">
        <v>638</v>
      </c>
      <c r="B416" s="4" t="s">
        <v>566</v>
      </c>
      <c r="C416" s="4">
        <v>3</v>
      </c>
      <c r="D416" s="4" t="s">
        <v>551</v>
      </c>
      <c r="E416" s="12" t="str">
        <f t="shared" si="12"/>
        <v>4</v>
      </c>
      <c r="F416" s="19">
        <f t="shared" si="13"/>
        <v>12</v>
      </c>
      <c r="G416" s="19"/>
      <c r="H416" s="19"/>
      <c r="I416" s="4" t="s">
        <v>566</v>
      </c>
      <c r="J416" s="4">
        <v>3</v>
      </c>
      <c r="K416">
        <v>12</v>
      </c>
    </row>
    <row r="417" spans="1:11" x14ac:dyDescent="0.25">
      <c r="A417" s="7">
        <v>638</v>
      </c>
      <c r="B417" s="4" t="s">
        <v>565</v>
      </c>
      <c r="C417" s="4">
        <v>3</v>
      </c>
      <c r="D417" s="4" t="s">
        <v>551</v>
      </c>
      <c r="E417" s="12" t="str">
        <f t="shared" si="12"/>
        <v>4</v>
      </c>
      <c r="F417" s="19">
        <f t="shared" si="13"/>
        <v>12</v>
      </c>
      <c r="G417" s="19"/>
      <c r="H417" s="19"/>
      <c r="I417" s="4" t="s">
        <v>565</v>
      </c>
      <c r="J417" s="4">
        <v>3</v>
      </c>
      <c r="K417">
        <v>12</v>
      </c>
    </row>
    <row r="418" spans="1:11" x14ac:dyDescent="0.25">
      <c r="A418" s="7">
        <v>638</v>
      </c>
      <c r="B418" s="6" t="s">
        <v>564</v>
      </c>
      <c r="C418" s="6">
        <v>1</v>
      </c>
      <c r="D418" s="6" t="s">
        <v>551</v>
      </c>
      <c r="E418" s="12" t="str">
        <f t="shared" si="12"/>
        <v>4</v>
      </c>
      <c r="F418" s="19">
        <f t="shared" si="13"/>
        <v>4</v>
      </c>
      <c r="G418" s="19"/>
      <c r="H418" s="19"/>
      <c r="I418" s="6" t="s">
        <v>564</v>
      </c>
      <c r="J418" s="6">
        <v>1</v>
      </c>
      <c r="K418">
        <v>4</v>
      </c>
    </row>
    <row r="419" spans="1:11" x14ac:dyDescent="0.25">
      <c r="A419" s="7">
        <v>638</v>
      </c>
      <c r="B419" s="6" t="s">
        <v>563</v>
      </c>
      <c r="C419" s="6">
        <v>2</v>
      </c>
      <c r="D419" s="6" t="s">
        <v>551</v>
      </c>
      <c r="E419" s="12" t="str">
        <f t="shared" si="12"/>
        <v>4</v>
      </c>
      <c r="F419" s="19">
        <f t="shared" si="13"/>
        <v>8</v>
      </c>
      <c r="G419" s="19"/>
      <c r="H419" s="19"/>
      <c r="I419" s="6" t="s">
        <v>563</v>
      </c>
      <c r="J419" s="6">
        <v>2</v>
      </c>
      <c r="K419">
        <v>8</v>
      </c>
    </row>
    <row r="420" spans="1:11" x14ac:dyDescent="0.25">
      <c r="A420" s="7">
        <v>638</v>
      </c>
      <c r="B420" s="4" t="s">
        <v>561</v>
      </c>
      <c r="C420" s="4">
        <v>3</v>
      </c>
      <c r="D420" s="4" t="s">
        <v>551</v>
      </c>
      <c r="E420" s="12" t="str">
        <f t="shared" si="12"/>
        <v>4</v>
      </c>
      <c r="F420" s="19">
        <f t="shared" si="13"/>
        <v>12</v>
      </c>
      <c r="G420" s="19"/>
      <c r="H420" s="19"/>
      <c r="I420" s="4" t="s">
        <v>561</v>
      </c>
      <c r="J420" s="4">
        <v>3</v>
      </c>
      <c r="K420">
        <v>12</v>
      </c>
    </row>
    <row r="421" spans="1:11" x14ac:dyDescent="0.25">
      <c r="A421" s="7">
        <v>638</v>
      </c>
      <c r="B421" s="6" t="s">
        <v>554</v>
      </c>
      <c r="C421" s="6">
        <v>2</v>
      </c>
      <c r="D421" s="6" t="s">
        <v>553</v>
      </c>
      <c r="E421" s="12" t="str">
        <f t="shared" si="12"/>
        <v>3.5</v>
      </c>
      <c r="F421" s="19">
        <f t="shared" si="13"/>
        <v>7</v>
      </c>
      <c r="G421" s="19"/>
      <c r="H421" s="19"/>
      <c r="I421" s="6" t="s">
        <v>554</v>
      </c>
      <c r="J421" s="6">
        <v>2</v>
      </c>
      <c r="K421">
        <v>7</v>
      </c>
    </row>
    <row r="422" spans="1:11" x14ac:dyDescent="0.25">
      <c r="A422" s="7">
        <v>638</v>
      </c>
      <c r="B422" s="4" t="s">
        <v>550</v>
      </c>
      <c r="C422" s="4">
        <v>1</v>
      </c>
      <c r="D422" s="4" t="s">
        <v>551</v>
      </c>
      <c r="E422" s="12" t="str">
        <f t="shared" si="12"/>
        <v>4</v>
      </c>
      <c r="F422" s="19">
        <f t="shared" si="13"/>
        <v>4</v>
      </c>
      <c r="G422" s="19"/>
      <c r="H422" s="19"/>
      <c r="I422" s="4" t="s">
        <v>550</v>
      </c>
      <c r="J422" s="4">
        <v>1</v>
      </c>
      <c r="K422">
        <v>4</v>
      </c>
    </row>
    <row r="423" spans="1:11" x14ac:dyDescent="0.25">
      <c r="A423" s="7">
        <v>643</v>
      </c>
      <c r="B423" s="4" t="s">
        <v>566</v>
      </c>
      <c r="C423" s="4">
        <v>3</v>
      </c>
      <c r="D423" s="4" t="s">
        <v>551</v>
      </c>
      <c r="E423" s="12" t="str">
        <f t="shared" si="12"/>
        <v>4</v>
      </c>
      <c r="F423" s="19">
        <f t="shared" si="13"/>
        <v>12</v>
      </c>
      <c r="G423" s="19"/>
      <c r="H423" s="19"/>
      <c r="I423" s="4" t="s">
        <v>566</v>
      </c>
      <c r="J423" s="4">
        <v>3</v>
      </c>
      <c r="K423">
        <v>12</v>
      </c>
    </row>
    <row r="424" spans="1:11" x14ac:dyDescent="0.25">
      <c r="A424" s="7">
        <v>643</v>
      </c>
      <c r="B424" s="4" t="s">
        <v>565</v>
      </c>
      <c r="C424" s="4">
        <v>3</v>
      </c>
      <c r="D424" s="4" t="s">
        <v>551</v>
      </c>
      <c r="E424" s="12" t="str">
        <f t="shared" si="12"/>
        <v>4</v>
      </c>
      <c r="F424" s="19">
        <f t="shared" si="13"/>
        <v>12</v>
      </c>
      <c r="G424" s="19"/>
      <c r="H424" s="19"/>
      <c r="I424" s="4" t="s">
        <v>565</v>
      </c>
      <c r="J424" s="4">
        <v>3</v>
      </c>
      <c r="K424">
        <v>12</v>
      </c>
    </row>
    <row r="425" spans="1:11" x14ac:dyDescent="0.25">
      <c r="A425" s="7">
        <v>643</v>
      </c>
      <c r="B425" s="6" t="s">
        <v>564</v>
      </c>
      <c r="C425" s="6">
        <v>1</v>
      </c>
      <c r="D425" s="6" t="s">
        <v>552</v>
      </c>
      <c r="E425" s="12" t="str">
        <f t="shared" si="12"/>
        <v>3</v>
      </c>
      <c r="F425" s="19">
        <f t="shared" si="13"/>
        <v>3</v>
      </c>
      <c r="G425" s="19"/>
      <c r="H425" s="19"/>
      <c r="I425" s="6" t="s">
        <v>564</v>
      </c>
      <c r="J425" s="6">
        <v>1</v>
      </c>
      <c r="K425">
        <v>3</v>
      </c>
    </row>
    <row r="426" spans="1:11" x14ac:dyDescent="0.25">
      <c r="A426" s="7">
        <v>643</v>
      </c>
      <c r="B426" s="6" t="s">
        <v>563</v>
      </c>
      <c r="C426" s="6">
        <v>2</v>
      </c>
      <c r="D426" s="6" t="s">
        <v>553</v>
      </c>
      <c r="E426" s="12" t="str">
        <f t="shared" si="12"/>
        <v>3.5</v>
      </c>
      <c r="F426" s="19">
        <f t="shared" si="13"/>
        <v>7</v>
      </c>
      <c r="G426" s="19"/>
      <c r="H426" s="19"/>
      <c r="I426" s="6" t="s">
        <v>563</v>
      </c>
      <c r="J426" s="6">
        <v>2</v>
      </c>
      <c r="K426">
        <v>7</v>
      </c>
    </row>
    <row r="427" spans="1:11" x14ac:dyDescent="0.25">
      <c r="A427" s="7">
        <v>643</v>
      </c>
      <c r="B427" s="4" t="s">
        <v>561</v>
      </c>
      <c r="C427" s="4">
        <v>3</v>
      </c>
      <c r="D427" s="4" t="s">
        <v>551</v>
      </c>
      <c r="E427" s="12" t="str">
        <f t="shared" si="12"/>
        <v>4</v>
      </c>
      <c r="F427" s="19">
        <f t="shared" si="13"/>
        <v>12</v>
      </c>
      <c r="G427" s="19"/>
      <c r="H427" s="19"/>
      <c r="I427" s="4" t="s">
        <v>561</v>
      </c>
      <c r="J427" s="4">
        <v>3</v>
      </c>
      <c r="K427">
        <v>12</v>
      </c>
    </row>
    <row r="428" spans="1:11" x14ac:dyDescent="0.25">
      <c r="A428" s="7">
        <v>643</v>
      </c>
      <c r="B428" s="6" t="s">
        <v>554</v>
      </c>
      <c r="C428" s="6">
        <v>2</v>
      </c>
      <c r="D428" s="6" t="s">
        <v>553</v>
      </c>
      <c r="E428" s="12" t="str">
        <f t="shared" si="12"/>
        <v>3.5</v>
      </c>
      <c r="F428" s="19">
        <f t="shared" si="13"/>
        <v>7</v>
      </c>
      <c r="G428" s="19"/>
      <c r="H428" s="19"/>
      <c r="I428" s="6" t="s">
        <v>554</v>
      </c>
      <c r="J428" s="6">
        <v>2</v>
      </c>
      <c r="K428">
        <v>7</v>
      </c>
    </row>
    <row r="429" spans="1:11" x14ac:dyDescent="0.25">
      <c r="A429" s="7">
        <v>643</v>
      </c>
      <c r="B429" s="4" t="s">
        <v>550</v>
      </c>
      <c r="C429" s="4">
        <v>1</v>
      </c>
      <c r="D429" s="4" t="s">
        <v>551</v>
      </c>
      <c r="E429" s="12" t="str">
        <f t="shared" si="12"/>
        <v>4</v>
      </c>
      <c r="F429" s="19">
        <f t="shared" si="13"/>
        <v>4</v>
      </c>
      <c r="G429" s="19"/>
      <c r="H429" s="19"/>
      <c r="I429" s="4" t="s">
        <v>550</v>
      </c>
      <c r="J429" s="4">
        <v>1</v>
      </c>
      <c r="K429">
        <v>4</v>
      </c>
    </row>
    <row r="430" spans="1:11" x14ac:dyDescent="0.25">
      <c r="A430" s="7">
        <v>644</v>
      </c>
      <c r="B430" s="4" t="s">
        <v>566</v>
      </c>
      <c r="C430" s="4">
        <v>3</v>
      </c>
      <c r="D430" s="4" t="s">
        <v>551</v>
      </c>
      <c r="E430" s="12" t="str">
        <f t="shared" si="12"/>
        <v>4</v>
      </c>
      <c r="F430" s="19">
        <f t="shared" si="13"/>
        <v>12</v>
      </c>
      <c r="G430" s="19"/>
      <c r="H430" s="19"/>
      <c r="I430" s="4" t="s">
        <v>566</v>
      </c>
      <c r="J430" s="4">
        <v>3</v>
      </c>
      <c r="K430">
        <v>12</v>
      </c>
    </row>
    <row r="431" spans="1:11" x14ac:dyDescent="0.25">
      <c r="A431" s="7">
        <v>644</v>
      </c>
      <c r="B431" s="4" t="s">
        <v>565</v>
      </c>
      <c r="C431" s="4">
        <v>3</v>
      </c>
      <c r="D431" s="4" t="s">
        <v>551</v>
      </c>
      <c r="E431" s="12" t="str">
        <f t="shared" si="12"/>
        <v>4</v>
      </c>
      <c r="F431" s="19">
        <f t="shared" si="13"/>
        <v>12</v>
      </c>
      <c r="G431" s="19"/>
      <c r="H431" s="19"/>
      <c r="I431" s="4" t="s">
        <v>565</v>
      </c>
      <c r="J431" s="4">
        <v>3</v>
      </c>
      <c r="K431">
        <v>12</v>
      </c>
    </row>
    <row r="432" spans="1:11" x14ac:dyDescent="0.25">
      <c r="A432" s="7">
        <v>644</v>
      </c>
      <c r="B432" s="6" t="s">
        <v>564</v>
      </c>
      <c r="C432" s="6">
        <v>1</v>
      </c>
      <c r="D432" s="6" t="s">
        <v>551</v>
      </c>
      <c r="E432" s="12" t="str">
        <f t="shared" si="12"/>
        <v>4</v>
      </c>
      <c r="F432" s="19">
        <f t="shared" si="13"/>
        <v>4</v>
      </c>
      <c r="G432" s="19"/>
      <c r="H432" s="19"/>
      <c r="I432" s="6" t="s">
        <v>564</v>
      </c>
      <c r="J432" s="6">
        <v>1</v>
      </c>
      <c r="K432">
        <v>4</v>
      </c>
    </row>
    <row r="433" spans="1:11" x14ac:dyDescent="0.25">
      <c r="A433" s="7">
        <v>644</v>
      </c>
      <c r="B433" s="6" t="s">
        <v>563</v>
      </c>
      <c r="C433" s="6">
        <v>2</v>
      </c>
      <c r="D433" s="6" t="s">
        <v>553</v>
      </c>
      <c r="E433" s="12" t="str">
        <f t="shared" si="12"/>
        <v>3.5</v>
      </c>
      <c r="F433" s="19">
        <f t="shared" si="13"/>
        <v>7</v>
      </c>
      <c r="G433" s="19"/>
      <c r="H433" s="19"/>
      <c r="I433" s="6" t="s">
        <v>563</v>
      </c>
      <c r="J433" s="6">
        <v>2</v>
      </c>
      <c r="K433">
        <v>7</v>
      </c>
    </row>
    <row r="434" spans="1:11" x14ac:dyDescent="0.25">
      <c r="A434" s="7">
        <v>644</v>
      </c>
      <c r="B434" s="6" t="s">
        <v>561</v>
      </c>
      <c r="C434" s="6">
        <v>3</v>
      </c>
      <c r="D434" s="6" t="s">
        <v>553</v>
      </c>
      <c r="E434" s="12" t="str">
        <f t="shared" si="12"/>
        <v>3.5</v>
      </c>
      <c r="F434" s="19">
        <f t="shared" si="13"/>
        <v>10.5</v>
      </c>
      <c r="G434" s="19"/>
      <c r="H434" s="19"/>
      <c r="I434" s="6" t="s">
        <v>561</v>
      </c>
      <c r="J434" s="6">
        <v>3</v>
      </c>
      <c r="K434">
        <v>10.5</v>
      </c>
    </row>
    <row r="435" spans="1:11" x14ac:dyDescent="0.25">
      <c r="A435" s="7">
        <v>644</v>
      </c>
      <c r="B435" s="6" t="s">
        <v>554</v>
      </c>
      <c r="C435" s="6">
        <v>2</v>
      </c>
      <c r="D435" s="6" t="s">
        <v>553</v>
      </c>
      <c r="E435" s="12" t="str">
        <f t="shared" si="12"/>
        <v>3.5</v>
      </c>
      <c r="F435" s="19">
        <f t="shared" si="13"/>
        <v>7</v>
      </c>
      <c r="G435" s="19"/>
      <c r="H435" s="19"/>
      <c r="I435" s="6" t="s">
        <v>554</v>
      </c>
      <c r="J435" s="6">
        <v>2</v>
      </c>
      <c r="K435">
        <v>7</v>
      </c>
    </row>
    <row r="436" spans="1:11" x14ac:dyDescent="0.25">
      <c r="A436" s="7">
        <v>644</v>
      </c>
      <c r="B436" s="4" t="s">
        <v>550</v>
      </c>
      <c r="C436" s="4">
        <v>1</v>
      </c>
      <c r="D436" s="4" t="s">
        <v>551</v>
      </c>
      <c r="E436" s="12" t="str">
        <f t="shared" si="12"/>
        <v>4</v>
      </c>
      <c r="F436" s="19">
        <f t="shared" si="13"/>
        <v>4</v>
      </c>
      <c r="G436" s="19"/>
      <c r="H436" s="19"/>
      <c r="I436" s="4" t="s">
        <v>550</v>
      </c>
      <c r="J436" s="4">
        <v>1</v>
      </c>
      <c r="K436">
        <v>4</v>
      </c>
    </row>
    <row r="437" spans="1:11" x14ac:dyDescent="0.25">
      <c r="A437" s="7">
        <v>658</v>
      </c>
      <c r="B437" s="4" t="s">
        <v>566</v>
      </c>
      <c r="C437" s="4">
        <v>3</v>
      </c>
      <c r="D437" s="4" t="s">
        <v>552</v>
      </c>
      <c r="E437" s="12" t="str">
        <f t="shared" si="12"/>
        <v>3</v>
      </c>
      <c r="F437" s="19">
        <f t="shared" si="13"/>
        <v>9</v>
      </c>
      <c r="G437" s="19"/>
      <c r="H437" s="19"/>
      <c r="I437" s="4" t="s">
        <v>566</v>
      </c>
      <c r="J437" s="4">
        <v>3</v>
      </c>
      <c r="K437">
        <v>9</v>
      </c>
    </row>
    <row r="438" spans="1:11" x14ac:dyDescent="0.25">
      <c r="A438" s="7">
        <v>658</v>
      </c>
      <c r="B438" s="4" t="s">
        <v>565</v>
      </c>
      <c r="C438" s="4">
        <v>3</v>
      </c>
      <c r="D438" s="4" t="s">
        <v>553</v>
      </c>
      <c r="E438" s="12" t="str">
        <f t="shared" si="12"/>
        <v>3.5</v>
      </c>
      <c r="F438" s="19">
        <f t="shared" si="13"/>
        <v>10.5</v>
      </c>
      <c r="G438" s="19"/>
      <c r="H438" s="19"/>
      <c r="I438" s="4" t="s">
        <v>565</v>
      </c>
      <c r="J438" s="4">
        <v>3</v>
      </c>
      <c r="K438">
        <v>10.5</v>
      </c>
    </row>
    <row r="439" spans="1:11" x14ac:dyDescent="0.25">
      <c r="A439" s="7">
        <v>658</v>
      </c>
      <c r="B439" s="6" t="s">
        <v>564</v>
      </c>
      <c r="C439" s="6">
        <v>1</v>
      </c>
      <c r="D439" s="6" t="s">
        <v>551</v>
      </c>
      <c r="E439" s="12" t="str">
        <f t="shared" si="12"/>
        <v>4</v>
      </c>
      <c r="F439" s="19">
        <f t="shared" si="13"/>
        <v>4</v>
      </c>
      <c r="G439" s="19"/>
      <c r="H439" s="19"/>
      <c r="I439" s="6" t="s">
        <v>564</v>
      </c>
      <c r="J439" s="6">
        <v>1</v>
      </c>
      <c r="K439">
        <v>4</v>
      </c>
    </row>
    <row r="440" spans="1:11" x14ac:dyDescent="0.25">
      <c r="A440" s="7">
        <v>658</v>
      </c>
      <c r="B440" s="6" t="s">
        <v>563</v>
      </c>
      <c r="C440" s="6">
        <v>2</v>
      </c>
      <c r="D440" s="6" t="s">
        <v>552</v>
      </c>
      <c r="E440" s="12" t="str">
        <f t="shared" si="12"/>
        <v>3</v>
      </c>
      <c r="F440" s="19">
        <f t="shared" si="13"/>
        <v>6</v>
      </c>
      <c r="G440" s="19"/>
      <c r="H440" s="19"/>
      <c r="I440" s="6" t="s">
        <v>563</v>
      </c>
      <c r="J440" s="6">
        <v>2</v>
      </c>
      <c r="K440">
        <v>6</v>
      </c>
    </row>
    <row r="441" spans="1:11" x14ac:dyDescent="0.25">
      <c r="A441" s="7">
        <v>658</v>
      </c>
      <c r="B441" s="4" t="s">
        <v>561</v>
      </c>
      <c r="C441" s="4">
        <v>3</v>
      </c>
      <c r="D441" s="4" t="s">
        <v>552</v>
      </c>
      <c r="E441" s="12" t="str">
        <f t="shared" si="12"/>
        <v>3</v>
      </c>
      <c r="F441" s="19">
        <f t="shared" si="13"/>
        <v>9</v>
      </c>
      <c r="G441" s="19"/>
      <c r="H441" s="19"/>
      <c r="I441" s="4" t="s">
        <v>561</v>
      </c>
      <c r="J441" s="4">
        <v>3</v>
      </c>
      <c r="K441">
        <v>9</v>
      </c>
    </row>
    <row r="442" spans="1:11" x14ac:dyDescent="0.25">
      <c r="A442" s="7">
        <v>658</v>
      </c>
      <c r="B442" s="6" t="s">
        <v>554</v>
      </c>
      <c r="C442" s="6">
        <v>2</v>
      </c>
      <c r="D442" s="6" t="s">
        <v>553</v>
      </c>
      <c r="E442" s="12" t="str">
        <f t="shared" si="12"/>
        <v>3.5</v>
      </c>
      <c r="F442" s="19">
        <f t="shared" si="13"/>
        <v>7</v>
      </c>
      <c r="G442" s="19"/>
      <c r="H442" s="19"/>
      <c r="I442" s="6" t="s">
        <v>554</v>
      </c>
      <c r="J442" s="6">
        <v>2</v>
      </c>
      <c r="K442">
        <v>7</v>
      </c>
    </row>
    <row r="443" spans="1:11" x14ac:dyDescent="0.25">
      <c r="A443" s="7">
        <v>658</v>
      </c>
      <c r="B443" s="4" t="s">
        <v>550</v>
      </c>
      <c r="C443" s="4">
        <v>1</v>
      </c>
      <c r="D443" s="4" t="s">
        <v>551</v>
      </c>
      <c r="E443" s="12" t="str">
        <f t="shared" si="12"/>
        <v>4</v>
      </c>
      <c r="F443" s="19">
        <f t="shared" si="13"/>
        <v>4</v>
      </c>
      <c r="G443" s="19"/>
      <c r="H443" s="19"/>
      <c r="I443" s="4" t="s">
        <v>550</v>
      </c>
      <c r="J443" s="4">
        <v>1</v>
      </c>
      <c r="K443">
        <v>4</v>
      </c>
    </row>
    <row r="444" spans="1:11" x14ac:dyDescent="0.25">
      <c r="A444" s="7">
        <v>676</v>
      </c>
      <c r="B444" s="6" t="s">
        <v>566</v>
      </c>
      <c r="C444" s="6">
        <v>3</v>
      </c>
      <c r="D444" s="6" t="s">
        <v>555</v>
      </c>
      <c r="E444" s="12" t="str">
        <f t="shared" si="12"/>
        <v>2</v>
      </c>
      <c r="F444" s="19">
        <f t="shared" si="13"/>
        <v>6</v>
      </c>
      <c r="G444" s="19"/>
      <c r="H444" s="19"/>
      <c r="I444" s="6" t="s">
        <v>566</v>
      </c>
      <c r="J444" s="6">
        <v>3</v>
      </c>
      <c r="K444">
        <v>6</v>
      </c>
    </row>
    <row r="445" spans="1:11" x14ac:dyDescent="0.25">
      <c r="A445" s="7">
        <v>676</v>
      </c>
      <c r="B445" s="4" t="s">
        <v>565</v>
      </c>
      <c r="C445" s="4">
        <v>3</v>
      </c>
      <c r="D445" s="4" t="s">
        <v>555</v>
      </c>
      <c r="E445" s="12" t="str">
        <f t="shared" si="12"/>
        <v>2</v>
      </c>
      <c r="F445" s="19">
        <f t="shared" si="13"/>
        <v>6</v>
      </c>
      <c r="G445" s="19"/>
      <c r="H445" s="19"/>
      <c r="I445" s="4" t="s">
        <v>565</v>
      </c>
      <c r="J445" s="4">
        <v>3</v>
      </c>
      <c r="K445">
        <v>6</v>
      </c>
    </row>
    <row r="446" spans="1:11" x14ac:dyDescent="0.25">
      <c r="A446" s="7">
        <v>676</v>
      </c>
      <c r="B446" s="6" t="s">
        <v>564</v>
      </c>
      <c r="C446" s="6">
        <v>1</v>
      </c>
      <c r="D446" s="6" t="s">
        <v>551</v>
      </c>
      <c r="E446" s="12" t="str">
        <f t="shared" si="12"/>
        <v>4</v>
      </c>
      <c r="F446" s="19">
        <f t="shared" si="13"/>
        <v>4</v>
      </c>
      <c r="G446" s="19"/>
      <c r="H446" s="19"/>
      <c r="I446" s="6" t="s">
        <v>564</v>
      </c>
      <c r="J446" s="6">
        <v>1</v>
      </c>
      <c r="K446">
        <v>4</v>
      </c>
    </row>
    <row r="447" spans="1:11" x14ac:dyDescent="0.25">
      <c r="A447" s="7">
        <v>676</v>
      </c>
      <c r="B447" s="6" t="s">
        <v>563</v>
      </c>
      <c r="C447" s="6">
        <v>2</v>
      </c>
      <c r="D447" s="6" t="s">
        <v>553</v>
      </c>
      <c r="E447" s="12" t="str">
        <f t="shared" si="12"/>
        <v>3.5</v>
      </c>
      <c r="F447" s="19">
        <f t="shared" si="13"/>
        <v>7</v>
      </c>
      <c r="G447" s="19"/>
      <c r="H447" s="19"/>
      <c r="I447" s="6" t="s">
        <v>563</v>
      </c>
      <c r="J447" s="6">
        <v>2</v>
      </c>
      <c r="K447">
        <v>7</v>
      </c>
    </row>
    <row r="448" spans="1:11" x14ac:dyDescent="0.25">
      <c r="A448" s="7">
        <v>676</v>
      </c>
      <c r="B448" s="6" t="s">
        <v>561</v>
      </c>
      <c r="C448" s="6">
        <v>3</v>
      </c>
      <c r="D448" s="6" t="s">
        <v>551</v>
      </c>
      <c r="E448" s="12" t="str">
        <f t="shared" si="12"/>
        <v>4</v>
      </c>
      <c r="F448" s="19">
        <f t="shared" si="13"/>
        <v>12</v>
      </c>
      <c r="G448" s="19"/>
      <c r="H448" s="19"/>
      <c r="I448" s="6" t="s">
        <v>561</v>
      </c>
      <c r="J448" s="6">
        <v>3</v>
      </c>
      <c r="K448">
        <v>12</v>
      </c>
    </row>
    <row r="449" spans="1:11" x14ac:dyDescent="0.25">
      <c r="A449" s="7">
        <v>676</v>
      </c>
      <c r="B449" s="6" t="s">
        <v>554</v>
      </c>
      <c r="C449" s="6">
        <v>2</v>
      </c>
      <c r="D449" s="6" t="s">
        <v>558</v>
      </c>
      <c r="E449" s="12" t="str">
        <f t="shared" si="12"/>
        <v>2.5</v>
      </c>
      <c r="F449" s="19">
        <f t="shared" si="13"/>
        <v>5</v>
      </c>
      <c r="G449" s="19"/>
      <c r="H449" s="19"/>
      <c r="I449" s="6" t="s">
        <v>554</v>
      </c>
      <c r="J449" s="6">
        <v>2</v>
      </c>
      <c r="K449">
        <v>5</v>
      </c>
    </row>
    <row r="450" spans="1:11" x14ac:dyDescent="0.25">
      <c r="A450" s="7">
        <v>676</v>
      </c>
      <c r="B450" s="6" t="s">
        <v>556</v>
      </c>
      <c r="C450" s="6">
        <v>3</v>
      </c>
      <c r="D450" s="6" t="s">
        <v>558</v>
      </c>
      <c r="E450" s="12" t="str">
        <f t="shared" ref="E450:E513" si="14">IF(D450="A","4",IF(D450="AB","3.5",IF(D450="B","3",IF(D450="BC","2.5",IF(D450="C","2",IF(D450="D","1",IF(D450="E","0","NILAI MUTU TIDAK ADA")))))))</f>
        <v>2.5</v>
      </c>
      <c r="F450" s="19">
        <f t="shared" ref="F450:F513" si="15">E450*C450</f>
        <v>7.5</v>
      </c>
      <c r="G450" s="19"/>
      <c r="H450" s="19"/>
      <c r="I450" s="6" t="s">
        <v>556</v>
      </c>
      <c r="J450" s="6">
        <v>3</v>
      </c>
      <c r="K450">
        <v>7.5</v>
      </c>
    </row>
    <row r="451" spans="1:11" x14ac:dyDescent="0.25">
      <c r="A451" s="7">
        <v>676</v>
      </c>
      <c r="B451" s="4" t="s">
        <v>550</v>
      </c>
      <c r="C451" s="4">
        <v>1</v>
      </c>
      <c r="D451" s="4" t="s">
        <v>551</v>
      </c>
      <c r="E451" s="12" t="str">
        <f t="shared" si="14"/>
        <v>4</v>
      </c>
      <c r="F451" s="19">
        <f t="shared" si="15"/>
        <v>4</v>
      </c>
      <c r="G451" s="19"/>
      <c r="H451" s="19"/>
      <c r="I451" s="4" t="s">
        <v>550</v>
      </c>
      <c r="J451" s="4">
        <v>1</v>
      </c>
      <c r="K451">
        <v>4</v>
      </c>
    </row>
    <row r="452" spans="1:11" x14ac:dyDescent="0.25">
      <c r="A452" s="7">
        <v>679</v>
      </c>
      <c r="B452" s="4" t="s">
        <v>566</v>
      </c>
      <c r="C452" s="4">
        <v>3</v>
      </c>
      <c r="D452" s="4" t="s">
        <v>551</v>
      </c>
      <c r="E452" s="12" t="str">
        <f t="shared" si="14"/>
        <v>4</v>
      </c>
      <c r="F452" s="19">
        <f t="shared" si="15"/>
        <v>12</v>
      </c>
      <c r="G452" s="19"/>
      <c r="H452" s="19"/>
      <c r="I452" s="4" t="s">
        <v>566</v>
      </c>
      <c r="J452" s="4">
        <v>3</v>
      </c>
      <c r="K452">
        <v>12</v>
      </c>
    </row>
    <row r="453" spans="1:11" x14ac:dyDescent="0.25">
      <c r="A453" s="7">
        <v>679</v>
      </c>
      <c r="B453" s="4" t="s">
        <v>565</v>
      </c>
      <c r="C453" s="4">
        <v>3</v>
      </c>
      <c r="D453" s="4" t="s">
        <v>553</v>
      </c>
      <c r="E453" s="12" t="str">
        <f t="shared" si="14"/>
        <v>3.5</v>
      </c>
      <c r="F453" s="19">
        <f t="shared" si="15"/>
        <v>10.5</v>
      </c>
      <c r="G453" s="19"/>
      <c r="H453" s="19"/>
      <c r="I453" s="4" t="s">
        <v>565</v>
      </c>
      <c r="J453" s="4">
        <v>3</v>
      </c>
      <c r="K453">
        <v>10.5</v>
      </c>
    </row>
    <row r="454" spans="1:11" x14ac:dyDescent="0.25">
      <c r="A454" s="7">
        <v>679</v>
      </c>
      <c r="B454" s="6" t="s">
        <v>564</v>
      </c>
      <c r="C454" s="6">
        <v>1</v>
      </c>
      <c r="D454" s="6" t="s">
        <v>552</v>
      </c>
      <c r="E454" s="12" t="str">
        <f t="shared" si="14"/>
        <v>3</v>
      </c>
      <c r="F454" s="19">
        <f t="shared" si="15"/>
        <v>3</v>
      </c>
      <c r="G454" s="19"/>
      <c r="H454" s="19"/>
      <c r="I454" s="6" t="s">
        <v>564</v>
      </c>
      <c r="J454" s="6">
        <v>1</v>
      </c>
      <c r="K454">
        <v>3</v>
      </c>
    </row>
    <row r="455" spans="1:11" x14ac:dyDescent="0.25">
      <c r="A455" s="7">
        <v>679</v>
      </c>
      <c r="B455" s="6" t="s">
        <v>563</v>
      </c>
      <c r="C455" s="6">
        <v>2</v>
      </c>
      <c r="D455" s="6" t="s">
        <v>553</v>
      </c>
      <c r="E455" s="12" t="str">
        <f t="shared" si="14"/>
        <v>3.5</v>
      </c>
      <c r="F455" s="19">
        <f t="shared" si="15"/>
        <v>7</v>
      </c>
      <c r="G455" s="19"/>
      <c r="H455" s="19"/>
      <c r="I455" s="6" t="s">
        <v>563</v>
      </c>
      <c r="J455" s="6">
        <v>2</v>
      </c>
      <c r="K455">
        <v>7</v>
      </c>
    </row>
    <row r="456" spans="1:11" x14ac:dyDescent="0.25">
      <c r="A456" s="7">
        <v>679</v>
      </c>
      <c r="B456" s="4" t="s">
        <v>561</v>
      </c>
      <c r="C456" s="4">
        <v>3</v>
      </c>
      <c r="D456" s="4" t="s">
        <v>551</v>
      </c>
      <c r="E456" s="12" t="str">
        <f t="shared" si="14"/>
        <v>4</v>
      </c>
      <c r="F456" s="19">
        <f t="shared" si="15"/>
        <v>12</v>
      </c>
      <c r="G456" s="19"/>
      <c r="H456" s="19"/>
      <c r="I456" s="4" t="s">
        <v>561</v>
      </c>
      <c r="J456" s="4">
        <v>3</v>
      </c>
      <c r="K456">
        <v>12</v>
      </c>
    </row>
    <row r="457" spans="1:11" x14ac:dyDescent="0.25">
      <c r="A457" s="7">
        <v>679</v>
      </c>
      <c r="B457" s="6" t="s">
        <v>554</v>
      </c>
      <c r="C457" s="6">
        <v>2</v>
      </c>
      <c r="D457" s="6" t="s">
        <v>553</v>
      </c>
      <c r="E457" s="12" t="str">
        <f t="shared" si="14"/>
        <v>3.5</v>
      </c>
      <c r="F457" s="19">
        <f t="shared" si="15"/>
        <v>7</v>
      </c>
      <c r="G457" s="19"/>
      <c r="H457" s="19"/>
      <c r="I457" s="6" t="s">
        <v>554</v>
      </c>
      <c r="J457" s="6">
        <v>2</v>
      </c>
      <c r="K457">
        <v>7</v>
      </c>
    </row>
    <row r="458" spans="1:11" x14ac:dyDescent="0.25">
      <c r="A458" s="7">
        <v>679</v>
      </c>
      <c r="B458" s="4" t="s">
        <v>550</v>
      </c>
      <c r="C458" s="4">
        <v>1</v>
      </c>
      <c r="D458" s="4" t="s">
        <v>551</v>
      </c>
      <c r="E458" s="12" t="str">
        <f t="shared" si="14"/>
        <v>4</v>
      </c>
      <c r="F458" s="19">
        <f t="shared" si="15"/>
        <v>4</v>
      </c>
      <c r="G458" s="19"/>
      <c r="H458" s="19"/>
      <c r="I458" s="4" t="s">
        <v>550</v>
      </c>
      <c r="J458" s="4">
        <v>1</v>
      </c>
      <c r="K458">
        <v>4</v>
      </c>
    </row>
    <row r="459" spans="1:11" x14ac:dyDescent="0.25">
      <c r="A459" s="7">
        <v>701</v>
      </c>
      <c r="B459" s="4" t="s">
        <v>566</v>
      </c>
      <c r="C459" s="4">
        <v>3</v>
      </c>
      <c r="D459" s="4" t="s">
        <v>552</v>
      </c>
      <c r="E459" s="12" t="str">
        <f t="shared" si="14"/>
        <v>3</v>
      </c>
      <c r="F459" s="19">
        <f t="shared" si="15"/>
        <v>9</v>
      </c>
      <c r="G459" s="19"/>
      <c r="H459" s="19"/>
      <c r="I459" s="4" t="s">
        <v>566</v>
      </c>
      <c r="J459" s="4">
        <v>3</v>
      </c>
      <c r="K459">
        <v>9</v>
      </c>
    </row>
    <row r="460" spans="1:11" x14ac:dyDescent="0.25">
      <c r="A460" s="7">
        <v>701</v>
      </c>
      <c r="B460" s="4" t="s">
        <v>565</v>
      </c>
      <c r="C460" s="4">
        <v>3</v>
      </c>
      <c r="D460" s="4" t="s">
        <v>553</v>
      </c>
      <c r="E460" s="12" t="str">
        <f t="shared" si="14"/>
        <v>3.5</v>
      </c>
      <c r="F460" s="19">
        <f t="shared" si="15"/>
        <v>10.5</v>
      </c>
      <c r="G460" s="19"/>
      <c r="H460" s="19"/>
      <c r="I460" s="4" t="s">
        <v>565</v>
      </c>
      <c r="J460" s="4">
        <v>3</v>
      </c>
      <c r="K460">
        <v>10.5</v>
      </c>
    </row>
    <row r="461" spans="1:11" x14ac:dyDescent="0.25">
      <c r="A461" s="7">
        <v>701</v>
      </c>
      <c r="B461" s="6" t="s">
        <v>564</v>
      </c>
      <c r="C461" s="6">
        <v>1</v>
      </c>
      <c r="D461" s="6" t="s">
        <v>551</v>
      </c>
      <c r="E461" s="12" t="str">
        <f t="shared" si="14"/>
        <v>4</v>
      </c>
      <c r="F461" s="19">
        <f t="shared" si="15"/>
        <v>4</v>
      </c>
      <c r="G461" s="19"/>
      <c r="H461" s="19"/>
      <c r="I461" s="6" t="s">
        <v>564</v>
      </c>
      <c r="J461" s="6">
        <v>1</v>
      </c>
      <c r="K461">
        <v>4</v>
      </c>
    </row>
    <row r="462" spans="1:11" x14ac:dyDescent="0.25">
      <c r="A462" s="7">
        <v>701</v>
      </c>
      <c r="B462" s="6" t="s">
        <v>563</v>
      </c>
      <c r="C462" s="6">
        <v>2</v>
      </c>
      <c r="D462" s="6" t="s">
        <v>553</v>
      </c>
      <c r="E462" s="12" t="str">
        <f t="shared" si="14"/>
        <v>3.5</v>
      </c>
      <c r="F462" s="19">
        <f t="shared" si="15"/>
        <v>7</v>
      </c>
      <c r="G462" s="19"/>
      <c r="H462" s="19"/>
      <c r="I462" s="6" t="s">
        <v>563</v>
      </c>
      <c r="J462" s="6">
        <v>2</v>
      </c>
      <c r="K462">
        <v>7</v>
      </c>
    </row>
    <row r="463" spans="1:11" x14ac:dyDescent="0.25">
      <c r="A463" s="7">
        <v>701</v>
      </c>
      <c r="B463" s="4" t="s">
        <v>561</v>
      </c>
      <c r="C463" s="4">
        <v>3</v>
      </c>
      <c r="D463" s="4" t="s">
        <v>551</v>
      </c>
      <c r="E463" s="12" t="str">
        <f t="shared" si="14"/>
        <v>4</v>
      </c>
      <c r="F463" s="19">
        <f t="shared" si="15"/>
        <v>12</v>
      </c>
      <c r="G463" s="19"/>
      <c r="H463" s="19"/>
      <c r="I463" s="4" t="s">
        <v>561</v>
      </c>
      <c r="J463" s="4">
        <v>3</v>
      </c>
      <c r="K463">
        <v>12</v>
      </c>
    </row>
    <row r="464" spans="1:11" x14ac:dyDescent="0.25">
      <c r="A464" s="7">
        <v>701</v>
      </c>
      <c r="B464" s="6" t="s">
        <v>554</v>
      </c>
      <c r="C464" s="6">
        <v>2</v>
      </c>
      <c r="D464" s="6" t="s">
        <v>558</v>
      </c>
      <c r="E464" s="12" t="str">
        <f t="shared" si="14"/>
        <v>2.5</v>
      </c>
      <c r="F464" s="19">
        <f t="shared" si="15"/>
        <v>5</v>
      </c>
      <c r="G464" s="19"/>
      <c r="H464" s="19"/>
      <c r="I464" s="6" t="s">
        <v>554</v>
      </c>
      <c r="J464" s="6">
        <v>2</v>
      </c>
      <c r="K464">
        <v>5</v>
      </c>
    </row>
    <row r="465" spans="1:11" x14ac:dyDescent="0.25">
      <c r="A465" s="7">
        <v>701</v>
      </c>
      <c r="B465" s="4" t="s">
        <v>550</v>
      </c>
      <c r="C465" s="4">
        <v>1</v>
      </c>
      <c r="D465" s="4" t="s">
        <v>551</v>
      </c>
      <c r="E465" s="12" t="str">
        <f t="shared" si="14"/>
        <v>4</v>
      </c>
      <c r="F465" s="19">
        <f t="shared" si="15"/>
        <v>4</v>
      </c>
      <c r="G465" s="19"/>
      <c r="H465" s="19"/>
      <c r="I465" s="4" t="s">
        <v>550</v>
      </c>
      <c r="J465" s="4">
        <v>1</v>
      </c>
      <c r="K465">
        <v>4</v>
      </c>
    </row>
    <row r="466" spans="1:11" x14ac:dyDescent="0.25">
      <c r="A466" s="7">
        <v>707</v>
      </c>
      <c r="B466" s="6" t="s">
        <v>566</v>
      </c>
      <c r="C466" s="6">
        <v>3</v>
      </c>
      <c r="D466" s="6" t="s">
        <v>551</v>
      </c>
      <c r="E466" s="12" t="str">
        <f t="shared" si="14"/>
        <v>4</v>
      </c>
      <c r="F466" s="19">
        <f t="shared" si="15"/>
        <v>12</v>
      </c>
      <c r="G466" s="19"/>
      <c r="H466" s="19"/>
      <c r="I466" s="6" t="s">
        <v>566</v>
      </c>
      <c r="J466" s="6">
        <v>3</v>
      </c>
      <c r="K466">
        <v>12</v>
      </c>
    </row>
    <row r="467" spans="1:11" x14ac:dyDescent="0.25">
      <c r="A467" s="7">
        <v>707</v>
      </c>
      <c r="B467" s="4" t="s">
        <v>565</v>
      </c>
      <c r="C467" s="4">
        <v>3</v>
      </c>
      <c r="D467" s="4" t="s">
        <v>553</v>
      </c>
      <c r="E467" s="12" t="str">
        <f t="shared" si="14"/>
        <v>3.5</v>
      </c>
      <c r="F467" s="19">
        <f t="shared" si="15"/>
        <v>10.5</v>
      </c>
      <c r="G467" s="19"/>
      <c r="H467" s="19"/>
      <c r="I467" s="4" t="s">
        <v>565</v>
      </c>
      <c r="J467" s="4">
        <v>3</v>
      </c>
      <c r="K467">
        <v>10.5</v>
      </c>
    </row>
    <row r="468" spans="1:11" x14ac:dyDescent="0.25">
      <c r="A468" s="7">
        <v>707</v>
      </c>
      <c r="B468" s="6" t="s">
        <v>564</v>
      </c>
      <c r="C468" s="6">
        <v>1</v>
      </c>
      <c r="D468" s="6" t="s">
        <v>551</v>
      </c>
      <c r="E468" s="12" t="str">
        <f t="shared" si="14"/>
        <v>4</v>
      </c>
      <c r="F468" s="19">
        <f t="shared" si="15"/>
        <v>4</v>
      </c>
      <c r="G468" s="19"/>
      <c r="H468" s="19"/>
      <c r="I468" s="6" t="s">
        <v>564</v>
      </c>
      <c r="J468" s="6">
        <v>1</v>
      </c>
      <c r="K468">
        <v>4</v>
      </c>
    </row>
    <row r="469" spans="1:11" x14ac:dyDescent="0.25">
      <c r="A469" s="7">
        <v>707</v>
      </c>
      <c r="B469" s="6" t="s">
        <v>563</v>
      </c>
      <c r="C469" s="6">
        <v>2</v>
      </c>
      <c r="D469" s="6" t="s">
        <v>553</v>
      </c>
      <c r="E469" s="12" t="str">
        <f t="shared" si="14"/>
        <v>3.5</v>
      </c>
      <c r="F469" s="19">
        <f t="shared" si="15"/>
        <v>7</v>
      </c>
      <c r="G469" s="19"/>
      <c r="H469" s="19"/>
      <c r="I469" s="6" t="s">
        <v>563</v>
      </c>
      <c r="J469" s="6">
        <v>2</v>
      </c>
      <c r="K469">
        <v>7</v>
      </c>
    </row>
    <row r="470" spans="1:11" x14ac:dyDescent="0.25">
      <c r="A470" s="7">
        <v>707</v>
      </c>
      <c r="B470" s="6" t="s">
        <v>561</v>
      </c>
      <c r="C470" s="6">
        <v>3</v>
      </c>
      <c r="D470" s="6" t="s">
        <v>551</v>
      </c>
      <c r="E470" s="12" t="str">
        <f t="shared" si="14"/>
        <v>4</v>
      </c>
      <c r="F470" s="19">
        <f t="shared" si="15"/>
        <v>12</v>
      </c>
      <c r="G470" s="19"/>
      <c r="H470" s="19"/>
      <c r="I470" s="6" t="s">
        <v>561</v>
      </c>
      <c r="J470" s="6">
        <v>3</v>
      </c>
      <c r="K470">
        <v>12</v>
      </c>
    </row>
    <row r="471" spans="1:11" x14ac:dyDescent="0.25">
      <c r="A471" s="7">
        <v>707</v>
      </c>
      <c r="B471" s="6" t="s">
        <v>554</v>
      </c>
      <c r="C471" s="6">
        <v>2</v>
      </c>
      <c r="D471" s="6" t="s">
        <v>553</v>
      </c>
      <c r="E471" s="12" t="str">
        <f t="shared" si="14"/>
        <v>3.5</v>
      </c>
      <c r="F471" s="19">
        <f t="shared" si="15"/>
        <v>7</v>
      </c>
      <c r="G471" s="19"/>
      <c r="H471" s="19"/>
      <c r="I471" s="6" t="s">
        <v>554</v>
      </c>
      <c r="J471" s="6">
        <v>2</v>
      </c>
      <c r="K471">
        <v>7</v>
      </c>
    </row>
    <row r="472" spans="1:11" x14ac:dyDescent="0.25">
      <c r="A472" s="7">
        <v>707</v>
      </c>
      <c r="B472" s="6" t="s">
        <v>556</v>
      </c>
      <c r="C472" s="6">
        <v>3</v>
      </c>
      <c r="D472" s="6" t="s">
        <v>552</v>
      </c>
      <c r="E472" s="12" t="str">
        <f t="shared" si="14"/>
        <v>3</v>
      </c>
      <c r="F472" s="19">
        <f t="shared" si="15"/>
        <v>9</v>
      </c>
      <c r="G472" s="19"/>
      <c r="H472" s="19"/>
      <c r="I472" s="6" t="s">
        <v>556</v>
      </c>
      <c r="J472" s="6">
        <v>3</v>
      </c>
      <c r="K472">
        <v>9</v>
      </c>
    </row>
    <row r="473" spans="1:11" x14ac:dyDescent="0.25">
      <c r="A473" s="7">
        <v>707</v>
      </c>
      <c r="B473" s="4" t="s">
        <v>550</v>
      </c>
      <c r="C473" s="4">
        <v>1</v>
      </c>
      <c r="D473" s="4" t="s">
        <v>551</v>
      </c>
      <c r="E473" s="12" t="str">
        <f t="shared" si="14"/>
        <v>4</v>
      </c>
      <c r="F473" s="19">
        <f t="shared" si="15"/>
        <v>4</v>
      </c>
      <c r="G473" s="19"/>
      <c r="H473" s="19"/>
      <c r="I473" s="4" t="s">
        <v>550</v>
      </c>
      <c r="J473" s="4">
        <v>1</v>
      </c>
      <c r="K473">
        <v>4</v>
      </c>
    </row>
    <row r="474" spans="1:11" x14ac:dyDescent="0.25">
      <c r="A474" s="7">
        <v>713</v>
      </c>
      <c r="B474" s="4" t="s">
        <v>566</v>
      </c>
      <c r="C474" s="4">
        <v>3</v>
      </c>
      <c r="D474" s="4" t="s">
        <v>552</v>
      </c>
      <c r="E474" s="12" t="str">
        <f t="shared" si="14"/>
        <v>3</v>
      </c>
      <c r="F474" s="19">
        <f t="shared" si="15"/>
        <v>9</v>
      </c>
      <c r="G474" s="19"/>
      <c r="H474" s="19"/>
      <c r="I474" s="4" t="s">
        <v>566</v>
      </c>
      <c r="J474" s="4">
        <v>3</v>
      </c>
      <c r="K474">
        <v>9</v>
      </c>
    </row>
    <row r="475" spans="1:11" x14ac:dyDescent="0.25">
      <c r="A475" s="7">
        <v>713</v>
      </c>
      <c r="B475" s="4" t="s">
        <v>565</v>
      </c>
      <c r="C475" s="4">
        <v>3</v>
      </c>
      <c r="D475" s="4" t="s">
        <v>551</v>
      </c>
      <c r="E475" s="12" t="str">
        <f t="shared" si="14"/>
        <v>4</v>
      </c>
      <c r="F475" s="19">
        <f t="shared" si="15"/>
        <v>12</v>
      </c>
      <c r="G475" s="19"/>
      <c r="H475" s="19"/>
      <c r="I475" s="4" t="s">
        <v>565</v>
      </c>
      <c r="J475" s="4">
        <v>3</v>
      </c>
      <c r="K475">
        <v>12</v>
      </c>
    </row>
    <row r="476" spans="1:11" x14ac:dyDescent="0.25">
      <c r="A476" s="7">
        <v>713</v>
      </c>
      <c r="B476" s="6" t="s">
        <v>564</v>
      </c>
      <c r="C476" s="6">
        <v>1</v>
      </c>
      <c r="D476" s="6" t="s">
        <v>551</v>
      </c>
      <c r="E476" s="12" t="str">
        <f t="shared" si="14"/>
        <v>4</v>
      </c>
      <c r="F476" s="19">
        <f t="shared" si="15"/>
        <v>4</v>
      </c>
      <c r="G476" s="19"/>
      <c r="H476" s="19"/>
      <c r="I476" s="6" t="s">
        <v>564</v>
      </c>
      <c r="J476" s="6">
        <v>1</v>
      </c>
      <c r="K476">
        <v>4</v>
      </c>
    </row>
    <row r="477" spans="1:11" x14ac:dyDescent="0.25">
      <c r="A477" s="7">
        <v>713</v>
      </c>
      <c r="B477" s="6" t="s">
        <v>563</v>
      </c>
      <c r="C477" s="6">
        <v>2</v>
      </c>
      <c r="D477" s="6" t="s">
        <v>551</v>
      </c>
      <c r="E477" s="12" t="str">
        <f t="shared" si="14"/>
        <v>4</v>
      </c>
      <c r="F477" s="19">
        <f t="shared" si="15"/>
        <v>8</v>
      </c>
      <c r="G477" s="19"/>
      <c r="H477" s="19"/>
      <c r="I477" s="6" t="s">
        <v>563</v>
      </c>
      <c r="J477" s="6">
        <v>2</v>
      </c>
      <c r="K477">
        <v>8</v>
      </c>
    </row>
    <row r="478" spans="1:11" x14ac:dyDescent="0.25">
      <c r="A478" s="7">
        <v>713</v>
      </c>
      <c r="B478" s="4" t="s">
        <v>561</v>
      </c>
      <c r="C478" s="4">
        <v>3</v>
      </c>
      <c r="D478" s="4" t="s">
        <v>551</v>
      </c>
      <c r="E478" s="12" t="str">
        <f t="shared" si="14"/>
        <v>4</v>
      </c>
      <c r="F478" s="19">
        <f t="shared" si="15"/>
        <v>12</v>
      </c>
      <c r="G478" s="19"/>
      <c r="H478" s="19"/>
      <c r="I478" s="4" t="s">
        <v>561</v>
      </c>
      <c r="J478" s="4">
        <v>3</v>
      </c>
      <c r="K478">
        <v>12</v>
      </c>
    </row>
    <row r="479" spans="1:11" x14ac:dyDescent="0.25">
      <c r="A479" s="7">
        <v>713</v>
      </c>
      <c r="B479" s="6" t="s">
        <v>554</v>
      </c>
      <c r="C479" s="6">
        <v>2</v>
      </c>
      <c r="D479" s="6" t="s">
        <v>551</v>
      </c>
      <c r="E479" s="12" t="str">
        <f t="shared" si="14"/>
        <v>4</v>
      </c>
      <c r="F479" s="19">
        <f t="shared" si="15"/>
        <v>8</v>
      </c>
      <c r="G479" s="19"/>
      <c r="H479" s="19"/>
      <c r="I479" s="6" t="s">
        <v>554</v>
      </c>
      <c r="J479" s="6">
        <v>2</v>
      </c>
      <c r="K479">
        <v>8</v>
      </c>
    </row>
    <row r="480" spans="1:11" x14ac:dyDescent="0.25">
      <c r="A480" s="7">
        <v>713</v>
      </c>
      <c r="B480" s="4" t="s">
        <v>550</v>
      </c>
      <c r="C480" s="4">
        <v>1</v>
      </c>
      <c r="D480" s="4" t="s">
        <v>551</v>
      </c>
      <c r="E480" s="12" t="str">
        <f t="shared" si="14"/>
        <v>4</v>
      </c>
      <c r="F480" s="19">
        <f t="shared" si="15"/>
        <v>4</v>
      </c>
      <c r="G480" s="19"/>
      <c r="H480" s="19"/>
      <c r="I480" s="4" t="s">
        <v>550</v>
      </c>
      <c r="J480" s="4">
        <v>1</v>
      </c>
      <c r="K480">
        <v>4</v>
      </c>
    </row>
    <row r="481" spans="1:11" x14ac:dyDescent="0.25">
      <c r="A481" s="7">
        <v>723</v>
      </c>
      <c r="B481" s="4" t="s">
        <v>566</v>
      </c>
      <c r="C481" s="4">
        <v>3</v>
      </c>
      <c r="D481" s="4" t="s">
        <v>551</v>
      </c>
      <c r="E481" s="12" t="str">
        <f t="shared" si="14"/>
        <v>4</v>
      </c>
      <c r="F481" s="19">
        <f t="shared" si="15"/>
        <v>12</v>
      </c>
      <c r="G481" s="19"/>
      <c r="H481" s="19"/>
      <c r="I481" s="4" t="s">
        <v>566</v>
      </c>
      <c r="J481" s="4">
        <v>3</v>
      </c>
      <c r="K481">
        <v>12</v>
      </c>
    </row>
    <row r="482" spans="1:11" x14ac:dyDescent="0.25">
      <c r="A482" s="7">
        <v>723</v>
      </c>
      <c r="B482" s="4" t="s">
        <v>565</v>
      </c>
      <c r="C482" s="4">
        <v>3</v>
      </c>
      <c r="D482" s="4" t="s">
        <v>551</v>
      </c>
      <c r="E482" s="12" t="str">
        <f t="shared" si="14"/>
        <v>4</v>
      </c>
      <c r="F482" s="19">
        <f t="shared" si="15"/>
        <v>12</v>
      </c>
      <c r="G482" s="19"/>
      <c r="H482" s="19"/>
      <c r="I482" s="4" t="s">
        <v>565</v>
      </c>
      <c r="J482" s="4">
        <v>3</v>
      </c>
      <c r="K482">
        <v>12</v>
      </c>
    </row>
    <row r="483" spans="1:11" x14ac:dyDescent="0.25">
      <c r="A483" s="7">
        <v>723</v>
      </c>
      <c r="B483" s="6" t="s">
        <v>564</v>
      </c>
      <c r="C483" s="6">
        <v>1</v>
      </c>
      <c r="D483" s="6" t="s">
        <v>551</v>
      </c>
      <c r="E483" s="12" t="str">
        <f t="shared" si="14"/>
        <v>4</v>
      </c>
      <c r="F483" s="19">
        <f t="shared" si="15"/>
        <v>4</v>
      </c>
      <c r="G483" s="19"/>
      <c r="H483" s="19"/>
      <c r="I483" s="6" t="s">
        <v>564</v>
      </c>
      <c r="J483" s="6">
        <v>1</v>
      </c>
      <c r="K483">
        <v>4</v>
      </c>
    </row>
    <row r="484" spans="1:11" x14ac:dyDescent="0.25">
      <c r="A484" s="7">
        <v>723</v>
      </c>
      <c r="B484" s="6" t="s">
        <v>563</v>
      </c>
      <c r="C484" s="6">
        <v>2</v>
      </c>
      <c r="D484" s="6" t="s">
        <v>551</v>
      </c>
      <c r="E484" s="12" t="str">
        <f t="shared" si="14"/>
        <v>4</v>
      </c>
      <c r="F484" s="19">
        <f t="shared" si="15"/>
        <v>8</v>
      </c>
      <c r="G484" s="19"/>
      <c r="H484" s="19"/>
      <c r="I484" s="6" t="s">
        <v>563</v>
      </c>
      <c r="J484" s="6">
        <v>2</v>
      </c>
      <c r="K484">
        <v>8</v>
      </c>
    </row>
    <row r="485" spans="1:11" x14ac:dyDescent="0.25">
      <c r="A485" s="7">
        <v>723</v>
      </c>
      <c r="B485" s="4" t="s">
        <v>561</v>
      </c>
      <c r="C485" s="4">
        <v>3</v>
      </c>
      <c r="D485" s="4" t="s">
        <v>551</v>
      </c>
      <c r="E485" s="12" t="str">
        <f t="shared" si="14"/>
        <v>4</v>
      </c>
      <c r="F485" s="19">
        <f t="shared" si="15"/>
        <v>12</v>
      </c>
      <c r="G485" s="19"/>
      <c r="H485" s="19"/>
      <c r="I485" s="4" t="s">
        <v>561</v>
      </c>
      <c r="J485" s="4">
        <v>3</v>
      </c>
      <c r="K485">
        <v>12</v>
      </c>
    </row>
    <row r="486" spans="1:11" x14ac:dyDescent="0.25">
      <c r="A486" s="7">
        <v>723</v>
      </c>
      <c r="B486" s="6" t="s">
        <v>554</v>
      </c>
      <c r="C486" s="6">
        <v>2</v>
      </c>
      <c r="D486" s="6" t="s">
        <v>551</v>
      </c>
      <c r="E486" s="12" t="str">
        <f t="shared" si="14"/>
        <v>4</v>
      </c>
      <c r="F486" s="19">
        <f t="shared" si="15"/>
        <v>8</v>
      </c>
      <c r="G486" s="19"/>
      <c r="H486" s="19"/>
      <c r="I486" s="6" t="s">
        <v>554</v>
      </c>
      <c r="J486" s="6">
        <v>2</v>
      </c>
      <c r="K486">
        <v>8</v>
      </c>
    </row>
    <row r="487" spans="1:11" x14ac:dyDescent="0.25">
      <c r="A487" s="7">
        <v>723</v>
      </c>
      <c r="B487" s="4" t="s">
        <v>550</v>
      </c>
      <c r="C487" s="4">
        <v>1</v>
      </c>
      <c r="D487" s="4" t="s">
        <v>551</v>
      </c>
      <c r="E487" s="12" t="str">
        <f t="shared" si="14"/>
        <v>4</v>
      </c>
      <c r="F487" s="19">
        <f t="shared" si="15"/>
        <v>4</v>
      </c>
      <c r="G487" s="19"/>
      <c r="H487" s="19"/>
      <c r="I487" s="4" t="s">
        <v>550</v>
      </c>
      <c r="J487" s="4">
        <v>1</v>
      </c>
      <c r="K487">
        <v>4</v>
      </c>
    </row>
    <row r="488" spans="1:11" x14ac:dyDescent="0.25">
      <c r="A488" s="7">
        <v>740</v>
      </c>
      <c r="B488" s="4" t="s">
        <v>566</v>
      </c>
      <c r="C488" s="4">
        <v>3</v>
      </c>
      <c r="D488" s="4" t="s">
        <v>558</v>
      </c>
      <c r="E488" s="12" t="str">
        <f t="shared" si="14"/>
        <v>2.5</v>
      </c>
      <c r="F488" s="19">
        <f t="shared" si="15"/>
        <v>7.5</v>
      </c>
      <c r="G488" s="19"/>
      <c r="H488" s="19"/>
      <c r="I488" s="4" t="s">
        <v>566</v>
      </c>
      <c r="J488" s="4">
        <v>3</v>
      </c>
      <c r="K488">
        <v>7.5</v>
      </c>
    </row>
    <row r="489" spans="1:11" x14ac:dyDescent="0.25">
      <c r="A489" s="7">
        <v>740</v>
      </c>
      <c r="B489" s="4" t="s">
        <v>565</v>
      </c>
      <c r="C489" s="4">
        <v>3</v>
      </c>
      <c r="D489" s="4" t="s">
        <v>551</v>
      </c>
      <c r="E489" s="12" t="str">
        <f t="shared" si="14"/>
        <v>4</v>
      </c>
      <c r="F489" s="19">
        <f t="shared" si="15"/>
        <v>12</v>
      </c>
      <c r="G489" s="19"/>
      <c r="H489" s="19"/>
      <c r="I489" s="4" t="s">
        <v>565</v>
      </c>
      <c r="J489" s="4">
        <v>3</v>
      </c>
      <c r="K489">
        <v>12</v>
      </c>
    </row>
    <row r="490" spans="1:11" x14ac:dyDescent="0.25">
      <c r="A490" s="7">
        <v>740</v>
      </c>
      <c r="B490" s="6" t="s">
        <v>564</v>
      </c>
      <c r="C490" s="6">
        <v>1</v>
      </c>
      <c r="D490" s="6" t="s">
        <v>551</v>
      </c>
      <c r="E490" s="12" t="str">
        <f t="shared" si="14"/>
        <v>4</v>
      </c>
      <c r="F490" s="19">
        <f t="shared" si="15"/>
        <v>4</v>
      </c>
      <c r="G490" s="19"/>
      <c r="H490" s="19"/>
      <c r="I490" s="6" t="s">
        <v>564</v>
      </c>
      <c r="J490" s="6">
        <v>1</v>
      </c>
      <c r="K490">
        <v>4</v>
      </c>
    </row>
    <row r="491" spans="1:11" x14ac:dyDescent="0.25">
      <c r="A491" s="7">
        <v>740</v>
      </c>
      <c r="B491" s="6" t="s">
        <v>563</v>
      </c>
      <c r="C491" s="6">
        <v>2</v>
      </c>
      <c r="D491" s="6" t="s">
        <v>551</v>
      </c>
      <c r="E491" s="12" t="str">
        <f t="shared" si="14"/>
        <v>4</v>
      </c>
      <c r="F491" s="19">
        <f t="shared" si="15"/>
        <v>8</v>
      </c>
      <c r="G491" s="19"/>
      <c r="H491" s="19"/>
      <c r="I491" s="6" t="s">
        <v>563</v>
      </c>
      <c r="J491" s="6">
        <v>2</v>
      </c>
      <c r="K491">
        <v>8</v>
      </c>
    </row>
    <row r="492" spans="1:11" x14ac:dyDescent="0.25">
      <c r="A492" s="7">
        <v>740</v>
      </c>
      <c r="B492" s="4" t="s">
        <v>561</v>
      </c>
      <c r="C492" s="4">
        <v>3</v>
      </c>
      <c r="D492" s="4" t="s">
        <v>551</v>
      </c>
      <c r="E492" s="12" t="str">
        <f t="shared" si="14"/>
        <v>4</v>
      </c>
      <c r="F492" s="19">
        <f t="shared" si="15"/>
        <v>12</v>
      </c>
      <c r="G492" s="19"/>
      <c r="H492" s="19"/>
      <c r="I492" s="4" t="s">
        <v>561</v>
      </c>
      <c r="J492" s="4">
        <v>3</v>
      </c>
      <c r="K492">
        <v>12</v>
      </c>
    </row>
    <row r="493" spans="1:11" x14ac:dyDescent="0.25">
      <c r="A493" s="7">
        <v>740</v>
      </c>
      <c r="B493" s="6" t="s">
        <v>554</v>
      </c>
      <c r="C493" s="6">
        <v>2</v>
      </c>
      <c r="D493" s="6" t="s">
        <v>552</v>
      </c>
      <c r="E493" s="12" t="str">
        <f t="shared" si="14"/>
        <v>3</v>
      </c>
      <c r="F493" s="19">
        <f t="shared" si="15"/>
        <v>6</v>
      </c>
      <c r="G493" s="19"/>
      <c r="H493" s="19"/>
      <c r="I493" s="6" t="s">
        <v>554</v>
      </c>
      <c r="J493" s="6">
        <v>2</v>
      </c>
      <c r="K493">
        <v>6</v>
      </c>
    </row>
    <row r="494" spans="1:11" x14ac:dyDescent="0.25">
      <c r="A494" s="7">
        <v>740</v>
      </c>
      <c r="B494" s="4" t="s">
        <v>550</v>
      </c>
      <c r="C494" s="4">
        <v>1</v>
      </c>
      <c r="D494" s="4" t="s">
        <v>551</v>
      </c>
      <c r="E494" s="12" t="str">
        <f t="shared" si="14"/>
        <v>4</v>
      </c>
      <c r="F494" s="19">
        <f t="shared" si="15"/>
        <v>4</v>
      </c>
      <c r="G494" s="19"/>
      <c r="H494" s="19"/>
      <c r="I494" s="4" t="s">
        <v>550</v>
      </c>
      <c r="J494" s="4">
        <v>1</v>
      </c>
      <c r="K494">
        <v>4</v>
      </c>
    </row>
    <row r="495" spans="1:11" x14ac:dyDescent="0.25">
      <c r="A495" s="7">
        <v>754</v>
      </c>
      <c r="B495" s="6" t="s">
        <v>566</v>
      </c>
      <c r="C495" s="6">
        <v>3</v>
      </c>
      <c r="D495" s="6" t="s">
        <v>558</v>
      </c>
      <c r="E495" s="12" t="str">
        <f t="shared" si="14"/>
        <v>2.5</v>
      </c>
      <c r="F495" s="19">
        <f t="shared" si="15"/>
        <v>7.5</v>
      </c>
      <c r="G495" s="19"/>
      <c r="H495" s="19"/>
      <c r="I495" s="6" t="s">
        <v>566</v>
      </c>
      <c r="J495" s="6">
        <v>3</v>
      </c>
      <c r="K495">
        <v>7.5</v>
      </c>
    </row>
    <row r="496" spans="1:11" x14ac:dyDescent="0.25">
      <c r="A496" s="7">
        <v>754</v>
      </c>
      <c r="B496" s="4" t="s">
        <v>565</v>
      </c>
      <c r="C496" s="4">
        <v>3</v>
      </c>
      <c r="D496" s="4" t="s">
        <v>551</v>
      </c>
      <c r="E496" s="12" t="str">
        <f t="shared" si="14"/>
        <v>4</v>
      </c>
      <c r="F496" s="19">
        <f t="shared" si="15"/>
        <v>12</v>
      </c>
      <c r="G496" s="19"/>
      <c r="H496" s="19"/>
      <c r="I496" s="4" t="s">
        <v>565</v>
      </c>
      <c r="J496" s="4">
        <v>3</v>
      </c>
      <c r="K496">
        <v>12</v>
      </c>
    </row>
    <row r="497" spans="1:11" x14ac:dyDescent="0.25">
      <c r="A497" s="7">
        <v>754</v>
      </c>
      <c r="B497" s="6" t="s">
        <v>564</v>
      </c>
      <c r="C497" s="6">
        <v>1</v>
      </c>
      <c r="D497" s="6" t="s">
        <v>551</v>
      </c>
      <c r="E497" s="12" t="str">
        <f t="shared" si="14"/>
        <v>4</v>
      </c>
      <c r="F497" s="19">
        <f t="shared" si="15"/>
        <v>4</v>
      </c>
      <c r="G497" s="19"/>
      <c r="H497" s="19"/>
      <c r="I497" s="6" t="s">
        <v>564</v>
      </c>
      <c r="J497" s="6">
        <v>1</v>
      </c>
      <c r="K497">
        <v>4</v>
      </c>
    </row>
    <row r="498" spans="1:11" x14ac:dyDescent="0.25">
      <c r="A498" s="7">
        <v>754</v>
      </c>
      <c r="B498" s="6" t="s">
        <v>563</v>
      </c>
      <c r="C498" s="6">
        <v>2</v>
      </c>
      <c r="D498" s="6" t="s">
        <v>551</v>
      </c>
      <c r="E498" s="12" t="str">
        <f t="shared" si="14"/>
        <v>4</v>
      </c>
      <c r="F498" s="19">
        <f t="shared" si="15"/>
        <v>8</v>
      </c>
      <c r="G498" s="19"/>
      <c r="H498" s="19"/>
      <c r="I498" s="6" t="s">
        <v>563</v>
      </c>
      <c r="J498" s="6">
        <v>2</v>
      </c>
      <c r="K498">
        <v>8</v>
      </c>
    </row>
    <row r="499" spans="1:11" x14ac:dyDescent="0.25">
      <c r="A499" s="7">
        <v>754</v>
      </c>
      <c r="B499" s="6" t="s">
        <v>561</v>
      </c>
      <c r="C499" s="6">
        <v>3</v>
      </c>
      <c r="D499" s="6" t="s">
        <v>551</v>
      </c>
      <c r="E499" s="12" t="str">
        <f t="shared" si="14"/>
        <v>4</v>
      </c>
      <c r="F499" s="19">
        <f t="shared" si="15"/>
        <v>12</v>
      </c>
      <c r="G499" s="19"/>
      <c r="H499" s="19"/>
      <c r="I499" s="6" t="s">
        <v>561</v>
      </c>
      <c r="J499" s="6">
        <v>3</v>
      </c>
      <c r="K499">
        <v>12</v>
      </c>
    </row>
    <row r="500" spans="1:11" x14ac:dyDescent="0.25">
      <c r="A500" s="7">
        <v>754</v>
      </c>
      <c r="B500" s="6" t="s">
        <v>554</v>
      </c>
      <c r="C500" s="6">
        <v>2</v>
      </c>
      <c r="D500" s="6" t="s">
        <v>558</v>
      </c>
      <c r="E500" s="12" t="str">
        <f t="shared" si="14"/>
        <v>2.5</v>
      </c>
      <c r="F500" s="19">
        <f t="shared" si="15"/>
        <v>5</v>
      </c>
      <c r="G500" s="19"/>
      <c r="H500" s="19"/>
      <c r="I500" s="6" t="s">
        <v>554</v>
      </c>
      <c r="J500" s="6">
        <v>2</v>
      </c>
      <c r="K500">
        <v>5</v>
      </c>
    </row>
    <row r="501" spans="1:11" x14ac:dyDescent="0.25">
      <c r="A501" s="7">
        <v>754</v>
      </c>
      <c r="B501" s="6" t="s">
        <v>556</v>
      </c>
      <c r="C501" s="6">
        <v>3</v>
      </c>
      <c r="D501" s="6" t="s">
        <v>553</v>
      </c>
      <c r="E501" s="12" t="str">
        <f t="shared" si="14"/>
        <v>3.5</v>
      </c>
      <c r="F501" s="19">
        <f t="shared" si="15"/>
        <v>10.5</v>
      </c>
      <c r="G501" s="19"/>
      <c r="H501" s="19"/>
      <c r="I501" s="6" t="s">
        <v>556</v>
      </c>
      <c r="J501" s="6">
        <v>3</v>
      </c>
      <c r="K501">
        <v>10.5</v>
      </c>
    </row>
    <row r="502" spans="1:11" x14ac:dyDescent="0.25">
      <c r="A502" s="7">
        <v>754</v>
      </c>
      <c r="B502" s="4" t="s">
        <v>550</v>
      </c>
      <c r="C502" s="4">
        <v>1</v>
      </c>
      <c r="D502" s="4" t="s">
        <v>551</v>
      </c>
      <c r="E502" s="12" t="str">
        <f t="shared" si="14"/>
        <v>4</v>
      </c>
      <c r="F502" s="19">
        <f t="shared" si="15"/>
        <v>4</v>
      </c>
      <c r="G502" s="19"/>
      <c r="H502" s="19"/>
      <c r="I502" s="4" t="s">
        <v>550</v>
      </c>
      <c r="J502" s="4">
        <v>1</v>
      </c>
      <c r="K502">
        <v>4</v>
      </c>
    </row>
    <row r="503" spans="1:11" x14ac:dyDescent="0.25">
      <c r="A503" s="7">
        <v>763</v>
      </c>
      <c r="B503" s="4" t="s">
        <v>566</v>
      </c>
      <c r="C503" s="5">
        <v>3</v>
      </c>
      <c r="D503" s="5" t="s">
        <v>552</v>
      </c>
      <c r="E503" s="12" t="str">
        <f t="shared" si="14"/>
        <v>3</v>
      </c>
      <c r="F503" s="19">
        <f t="shared" si="15"/>
        <v>9</v>
      </c>
      <c r="G503" s="19"/>
      <c r="H503" s="19"/>
      <c r="I503" s="4" t="s">
        <v>566</v>
      </c>
      <c r="J503" s="5">
        <v>3</v>
      </c>
      <c r="K503">
        <v>9</v>
      </c>
    </row>
    <row r="504" spans="1:11" x14ac:dyDescent="0.25">
      <c r="A504" s="7">
        <v>763</v>
      </c>
      <c r="B504" s="6" t="s">
        <v>565</v>
      </c>
      <c r="C504" s="6">
        <v>3</v>
      </c>
      <c r="D504" s="6" t="s">
        <v>552</v>
      </c>
      <c r="E504" s="12" t="str">
        <f t="shared" si="14"/>
        <v>3</v>
      </c>
      <c r="F504" s="19">
        <f t="shared" si="15"/>
        <v>9</v>
      </c>
      <c r="G504" s="19"/>
      <c r="H504" s="19"/>
      <c r="I504" s="6" t="s">
        <v>565</v>
      </c>
      <c r="J504" s="6">
        <v>3</v>
      </c>
      <c r="K504">
        <v>9</v>
      </c>
    </row>
    <row r="505" spans="1:11" x14ac:dyDescent="0.25">
      <c r="A505" s="7">
        <v>763</v>
      </c>
      <c r="B505" s="6" t="s">
        <v>564</v>
      </c>
      <c r="C505" s="6">
        <v>1</v>
      </c>
      <c r="D505" s="6" t="s">
        <v>551</v>
      </c>
      <c r="E505" s="12" t="str">
        <f t="shared" si="14"/>
        <v>4</v>
      </c>
      <c r="F505" s="19">
        <f t="shared" si="15"/>
        <v>4</v>
      </c>
      <c r="G505" s="19"/>
      <c r="H505" s="19"/>
      <c r="I505" s="6" t="s">
        <v>564</v>
      </c>
      <c r="J505" s="6">
        <v>1</v>
      </c>
      <c r="K505">
        <v>4</v>
      </c>
    </row>
    <row r="506" spans="1:11" x14ac:dyDescent="0.25">
      <c r="A506" s="7">
        <v>763</v>
      </c>
      <c r="B506" s="6" t="s">
        <v>563</v>
      </c>
      <c r="C506" s="6">
        <v>2</v>
      </c>
      <c r="D506" s="6" t="s">
        <v>552</v>
      </c>
      <c r="E506" s="12" t="str">
        <f t="shared" si="14"/>
        <v>3</v>
      </c>
      <c r="F506" s="19">
        <f t="shared" si="15"/>
        <v>6</v>
      </c>
      <c r="G506" s="19"/>
      <c r="H506" s="19"/>
      <c r="I506" s="6" t="s">
        <v>563</v>
      </c>
      <c r="J506" s="6">
        <v>2</v>
      </c>
      <c r="K506">
        <v>6</v>
      </c>
    </row>
    <row r="507" spans="1:11" x14ac:dyDescent="0.25">
      <c r="A507" s="7">
        <v>763</v>
      </c>
      <c r="B507" s="6" t="s">
        <v>561</v>
      </c>
      <c r="C507" s="6">
        <v>3</v>
      </c>
      <c r="D507" s="6" t="s">
        <v>551</v>
      </c>
      <c r="E507" s="12" t="str">
        <f t="shared" si="14"/>
        <v>4</v>
      </c>
      <c r="F507" s="19">
        <f t="shared" si="15"/>
        <v>12</v>
      </c>
      <c r="G507" s="19"/>
      <c r="H507" s="19"/>
      <c r="I507" s="6" t="s">
        <v>561</v>
      </c>
      <c r="J507" s="6">
        <v>3</v>
      </c>
      <c r="K507">
        <v>12</v>
      </c>
    </row>
    <row r="508" spans="1:11" x14ac:dyDescent="0.25">
      <c r="A508" s="7">
        <v>763</v>
      </c>
      <c r="B508" s="6" t="s">
        <v>554</v>
      </c>
      <c r="C508" s="6">
        <v>2</v>
      </c>
      <c r="D508" s="6" t="s">
        <v>553</v>
      </c>
      <c r="E508" s="12" t="str">
        <f t="shared" si="14"/>
        <v>3.5</v>
      </c>
      <c r="F508" s="19">
        <f t="shared" si="15"/>
        <v>7</v>
      </c>
      <c r="G508" s="19"/>
      <c r="H508" s="19"/>
      <c r="I508" s="6" t="s">
        <v>554</v>
      </c>
      <c r="J508" s="6">
        <v>2</v>
      </c>
      <c r="K508">
        <v>7</v>
      </c>
    </row>
    <row r="509" spans="1:11" x14ac:dyDescent="0.25">
      <c r="A509" s="7">
        <v>763</v>
      </c>
      <c r="B509" s="4" t="s">
        <v>559</v>
      </c>
      <c r="C509" s="4">
        <v>3</v>
      </c>
      <c r="D509" s="4" t="s">
        <v>552</v>
      </c>
      <c r="E509" s="12" t="str">
        <f t="shared" si="14"/>
        <v>3</v>
      </c>
      <c r="F509" s="19">
        <f t="shared" si="15"/>
        <v>9</v>
      </c>
      <c r="G509" s="19"/>
      <c r="H509" s="19"/>
      <c r="I509" s="4" t="s">
        <v>559</v>
      </c>
      <c r="J509" s="4">
        <v>3</v>
      </c>
      <c r="K509">
        <v>9</v>
      </c>
    </row>
    <row r="510" spans="1:11" x14ac:dyDescent="0.25">
      <c r="A510" s="7">
        <v>763</v>
      </c>
      <c r="B510" s="6" t="s">
        <v>556</v>
      </c>
      <c r="C510" s="6">
        <v>3</v>
      </c>
      <c r="D510" s="6" t="s">
        <v>558</v>
      </c>
      <c r="E510" s="12" t="str">
        <f t="shared" si="14"/>
        <v>2.5</v>
      </c>
      <c r="F510" s="19">
        <f t="shared" si="15"/>
        <v>7.5</v>
      </c>
      <c r="G510" s="19"/>
      <c r="H510" s="19"/>
      <c r="I510" s="6" t="s">
        <v>556</v>
      </c>
      <c r="J510" s="6">
        <v>3</v>
      </c>
      <c r="K510">
        <v>7.5</v>
      </c>
    </row>
    <row r="511" spans="1:11" x14ac:dyDescent="0.25">
      <c r="A511" s="7">
        <v>763</v>
      </c>
      <c r="B511" s="4" t="s">
        <v>550</v>
      </c>
      <c r="C511" s="4">
        <v>1</v>
      </c>
      <c r="D511" s="4" t="s">
        <v>551</v>
      </c>
      <c r="E511" s="12" t="str">
        <f t="shared" si="14"/>
        <v>4</v>
      </c>
      <c r="F511" s="19">
        <f t="shared" si="15"/>
        <v>4</v>
      </c>
      <c r="G511" s="19"/>
      <c r="H511" s="19"/>
      <c r="I511" s="4" t="s">
        <v>550</v>
      </c>
      <c r="J511" s="4">
        <v>1</v>
      </c>
      <c r="K511">
        <v>4</v>
      </c>
    </row>
    <row r="512" spans="1:11" x14ac:dyDescent="0.25">
      <c r="A512" s="7">
        <v>769</v>
      </c>
      <c r="B512" s="6" t="s">
        <v>566</v>
      </c>
      <c r="C512" s="6">
        <v>3</v>
      </c>
      <c r="D512" s="6" t="s">
        <v>553</v>
      </c>
      <c r="E512" s="12" t="str">
        <f t="shared" si="14"/>
        <v>3.5</v>
      </c>
      <c r="F512" s="19">
        <f t="shared" si="15"/>
        <v>10.5</v>
      </c>
      <c r="G512" s="19"/>
      <c r="H512" s="19"/>
      <c r="I512" s="6" t="s">
        <v>566</v>
      </c>
      <c r="J512" s="6">
        <v>3</v>
      </c>
      <c r="K512">
        <v>10.5</v>
      </c>
    </row>
    <row r="513" spans="1:11" x14ac:dyDescent="0.25">
      <c r="A513" s="7">
        <v>769</v>
      </c>
      <c r="B513" s="4" t="s">
        <v>565</v>
      </c>
      <c r="C513" s="4">
        <v>3</v>
      </c>
      <c r="D513" s="4" t="s">
        <v>553</v>
      </c>
      <c r="E513" s="12" t="str">
        <f t="shared" si="14"/>
        <v>3.5</v>
      </c>
      <c r="F513" s="19">
        <f t="shared" si="15"/>
        <v>10.5</v>
      </c>
      <c r="G513" s="19"/>
      <c r="H513" s="19"/>
      <c r="I513" s="4" t="s">
        <v>565</v>
      </c>
      <c r="J513" s="4">
        <v>3</v>
      </c>
      <c r="K513">
        <v>10.5</v>
      </c>
    </row>
    <row r="514" spans="1:11" x14ac:dyDescent="0.25">
      <c r="A514" s="7">
        <v>769</v>
      </c>
      <c r="B514" s="6" t="s">
        <v>564</v>
      </c>
      <c r="C514" s="6">
        <v>1</v>
      </c>
      <c r="D514" s="6" t="s">
        <v>552</v>
      </c>
      <c r="E514" s="12" t="str">
        <f t="shared" ref="E514:E577" si="16">IF(D514="A","4",IF(D514="AB","3.5",IF(D514="B","3",IF(D514="BC","2.5",IF(D514="C","2",IF(D514="D","1",IF(D514="E","0","NILAI MUTU TIDAK ADA")))))))</f>
        <v>3</v>
      </c>
      <c r="F514" s="19">
        <f t="shared" ref="F514:F577" si="17">E514*C514</f>
        <v>3</v>
      </c>
      <c r="G514" s="19"/>
      <c r="H514" s="19"/>
      <c r="I514" s="6" t="s">
        <v>564</v>
      </c>
      <c r="J514" s="6">
        <v>1</v>
      </c>
      <c r="K514">
        <v>3</v>
      </c>
    </row>
    <row r="515" spans="1:11" x14ac:dyDescent="0.25">
      <c r="A515" s="7">
        <v>769</v>
      </c>
      <c r="B515" s="6" t="s">
        <v>563</v>
      </c>
      <c r="C515" s="6">
        <v>2</v>
      </c>
      <c r="D515" s="6" t="s">
        <v>551</v>
      </c>
      <c r="E515" s="12" t="str">
        <f t="shared" si="16"/>
        <v>4</v>
      </c>
      <c r="F515" s="19">
        <f t="shared" si="17"/>
        <v>8</v>
      </c>
      <c r="G515" s="19"/>
      <c r="H515" s="19"/>
      <c r="I515" s="6" t="s">
        <v>563</v>
      </c>
      <c r="J515" s="6">
        <v>2</v>
      </c>
      <c r="K515">
        <v>8</v>
      </c>
    </row>
    <row r="516" spans="1:11" x14ac:dyDescent="0.25">
      <c r="A516" s="7">
        <v>769</v>
      </c>
      <c r="B516" s="6" t="s">
        <v>561</v>
      </c>
      <c r="C516" s="6">
        <v>3</v>
      </c>
      <c r="D516" s="6" t="s">
        <v>551</v>
      </c>
      <c r="E516" s="12" t="str">
        <f t="shared" si="16"/>
        <v>4</v>
      </c>
      <c r="F516" s="19">
        <f t="shared" si="17"/>
        <v>12</v>
      </c>
      <c r="G516" s="19"/>
      <c r="H516" s="19"/>
      <c r="I516" s="6" t="s">
        <v>561</v>
      </c>
      <c r="J516" s="6">
        <v>3</v>
      </c>
      <c r="K516">
        <v>12</v>
      </c>
    </row>
    <row r="517" spans="1:11" x14ac:dyDescent="0.25">
      <c r="A517" s="7">
        <v>769</v>
      </c>
      <c r="B517" s="4" t="s">
        <v>554</v>
      </c>
      <c r="C517" s="4">
        <v>2</v>
      </c>
      <c r="D517" s="4" t="s">
        <v>551</v>
      </c>
      <c r="E517" s="12" t="str">
        <f t="shared" si="16"/>
        <v>4</v>
      </c>
      <c r="F517" s="19">
        <f t="shared" si="17"/>
        <v>8</v>
      </c>
      <c r="G517" s="19"/>
      <c r="H517" s="19"/>
      <c r="I517" s="4" t="s">
        <v>554</v>
      </c>
      <c r="J517" s="4">
        <v>2</v>
      </c>
      <c r="K517">
        <v>8</v>
      </c>
    </row>
    <row r="518" spans="1:11" x14ac:dyDescent="0.25">
      <c r="A518" s="7">
        <v>769</v>
      </c>
      <c r="B518" s="6" t="s">
        <v>556</v>
      </c>
      <c r="C518" s="6">
        <v>3</v>
      </c>
      <c r="D518" s="6" t="s">
        <v>552</v>
      </c>
      <c r="E518" s="12" t="str">
        <f t="shared" si="16"/>
        <v>3</v>
      </c>
      <c r="F518" s="19">
        <f t="shared" si="17"/>
        <v>9</v>
      </c>
      <c r="G518" s="19"/>
      <c r="H518" s="19"/>
      <c r="I518" s="6" t="s">
        <v>556</v>
      </c>
      <c r="J518" s="6">
        <v>3</v>
      </c>
      <c r="K518">
        <v>9</v>
      </c>
    </row>
    <row r="519" spans="1:11" x14ac:dyDescent="0.25">
      <c r="A519" s="7">
        <v>769</v>
      </c>
      <c r="B519" s="4" t="s">
        <v>550</v>
      </c>
      <c r="C519" s="4">
        <v>1</v>
      </c>
      <c r="D519" s="4" t="s">
        <v>551</v>
      </c>
      <c r="E519" s="12" t="str">
        <f t="shared" si="16"/>
        <v>4</v>
      </c>
      <c r="F519" s="19">
        <f t="shared" si="17"/>
        <v>4</v>
      </c>
      <c r="G519" s="19"/>
      <c r="H519" s="19"/>
      <c r="I519" s="4" t="s">
        <v>550</v>
      </c>
      <c r="J519" s="4">
        <v>1</v>
      </c>
      <c r="K519">
        <v>4</v>
      </c>
    </row>
    <row r="520" spans="1:11" x14ac:dyDescent="0.25">
      <c r="A520" s="7">
        <v>770</v>
      </c>
      <c r="B520" s="6" t="s">
        <v>566</v>
      </c>
      <c r="C520" s="6">
        <v>3</v>
      </c>
      <c r="D520" s="6" t="s">
        <v>551</v>
      </c>
      <c r="E520" s="12" t="str">
        <f t="shared" si="16"/>
        <v>4</v>
      </c>
      <c r="F520" s="19">
        <f t="shared" si="17"/>
        <v>12</v>
      </c>
      <c r="G520" s="19"/>
      <c r="H520" s="19"/>
      <c r="I520" s="6" t="s">
        <v>566</v>
      </c>
      <c r="J520" s="6">
        <v>3</v>
      </c>
      <c r="K520">
        <v>12</v>
      </c>
    </row>
    <row r="521" spans="1:11" x14ac:dyDescent="0.25">
      <c r="A521" s="7">
        <v>770</v>
      </c>
      <c r="B521" s="4" t="s">
        <v>565</v>
      </c>
      <c r="C521" s="4">
        <v>3</v>
      </c>
      <c r="D521" s="4" t="s">
        <v>553</v>
      </c>
      <c r="E521" s="12" t="str">
        <f t="shared" si="16"/>
        <v>3.5</v>
      </c>
      <c r="F521" s="19">
        <f t="shared" si="17"/>
        <v>10.5</v>
      </c>
      <c r="G521" s="19"/>
      <c r="H521" s="19"/>
      <c r="I521" s="4" t="s">
        <v>565</v>
      </c>
      <c r="J521" s="4">
        <v>3</v>
      </c>
      <c r="K521">
        <v>10.5</v>
      </c>
    </row>
    <row r="522" spans="1:11" x14ac:dyDescent="0.25">
      <c r="A522" s="7">
        <v>770</v>
      </c>
      <c r="B522" s="6" t="s">
        <v>564</v>
      </c>
      <c r="C522" s="6">
        <v>1</v>
      </c>
      <c r="D522" s="6" t="s">
        <v>551</v>
      </c>
      <c r="E522" s="12" t="str">
        <f t="shared" si="16"/>
        <v>4</v>
      </c>
      <c r="F522" s="19">
        <f t="shared" si="17"/>
        <v>4</v>
      </c>
      <c r="G522" s="19"/>
      <c r="H522" s="19"/>
      <c r="I522" s="6" t="s">
        <v>564</v>
      </c>
      <c r="J522" s="6">
        <v>1</v>
      </c>
      <c r="K522">
        <v>4</v>
      </c>
    </row>
    <row r="523" spans="1:11" x14ac:dyDescent="0.25">
      <c r="A523" s="7">
        <v>770</v>
      </c>
      <c r="B523" s="6" t="s">
        <v>563</v>
      </c>
      <c r="C523" s="6">
        <v>2</v>
      </c>
      <c r="D523" s="6" t="s">
        <v>553</v>
      </c>
      <c r="E523" s="12" t="str">
        <f t="shared" si="16"/>
        <v>3.5</v>
      </c>
      <c r="F523" s="19">
        <f t="shared" si="17"/>
        <v>7</v>
      </c>
      <c r="G523" s="19"/>
      <c r="H523" s="19"/>
      <c r="I523" s="6" t="s">
        <v>563</v>
      </c>
      <c r="J523" s="6">
        <v>2</v>
      </c>
      <c r="K523">
        <v>7</v>
      </c>
    </row>
    <row r="524" spans="1:11" x14ac:dyDescent="0.25">
      <c r="A524" s="7">
        <v>770</v>
      </c>
      <c r="B524" s="6" t="s">
        <v>561</v>
      </c>
      <c r="C524" s="6">
        <v>3</v>
      </c>
      <c r="D524" s="6" t="s">
        <v>551</v>
      </c>
      <c r="E524" s="12" t="str">
        <f t="shared" si="16"/>
        <v>4</v>
      </c>
      <c r="F524" s="19">
        <f t="shared" si="17"/>
        <v>12</v>
      </c>
      <c r="G524" s="19"/>
      <c r="H524" s="19"/>
      <c r="I524" s="6" t="s">
        <v>561</v>
      </c>
      <c r="J524" s="6">
        <v>3</v>
      </c>
      <c r="K524">
        <v>12</v>
      </c>
    </row>
    <row r="525" spans="1:11" x14ac:dyDescent="0.25">
      <c r="A525" s="7">
        <v>770</v>
      </c>
      <c r="B525" s="6" t="s">
        <v>554</v>
      </c>
      <c r="C525" s="6">
        <v>2</v>
      </c>
      <c r="D525" s="6" t="s">
        <v>553</v>
      </c>
      <c r="E525" s="12" t="str">
        <f t="shared" si="16"/>
        <v>3.5</v>
      </c>
      <c r="F525" s="19">
        <f t="shared" si="17"/>
        <v>7</v>
      </c>
      <c r="G525" s="19"/>
      <c r="H525" s="19"/>
      <c r="I525" s="6" t="s">
        <v>554</v>
      </c>
      <c r="J525" s="6">
        <v>2</v>
      </c>
      <c r="K525">
        <v>7</v>
      </c>
    </row>
    <row r="526" spans="1:11" x14ac:dyDescent="0.25">
      <c r="A526" s="7">
        <v>770</v>
      </c>
      <c r="B526" s="6" t="s">
        <v>556</v>
      </c>
      <c r="C526" s="6">
        <v>3</v>
      </c>
      <c r="D526" s="6" t="s">
        <v>553</v>
      </c>
      <c r="E526" s="12" t="str">
        <f t="shared" si="16"/>
        <v>3.5</v>
      </c>
      <c r="F526" s="19">
        <f t="shared" si="17"/>
        <v>10.5</v>
      </c>
      <c r="G526" s="19"/>
      <c r="H526" s="19"/>
      <c r="I526" s="6" t="s">
        <v>556</v>
      </c>
      <c r="J526" s="6">
        <v>3</v>
      </c>
      <c r="K526">
        <v>10.5</v>
      </c>
    </row>
    <row r="527" spans="1:11" x14ac:dyDescent="0.25">
      <c r="A527" s="7">
        <v>770</v>
      </c>
      <c r="B527" s="4" t="s">
        <v>550</v>
      </c>
      <c r="C527" s="4">
        <v>1</v>
      </c>
      <c r="D527" s="4" t="s">
        <v>551</v>
      </c>
      <c r="E527" s="12" t="str">
        <f t="shared" si="16"/>
        <v>4</v>
      </c>
      <c r="F527" s="19">
        <f t="shared" si="17"/>
        <v>4</v>
      </c>
      <c r="G527" s="19"/>
      <c r="H527" s="19"/>
      <c r="I527" s="4" t="s">
        <v>550</v>
      </c>
      <c r="J527" s="4">
        <v>1</v>
      </c>
      <c r="K527">
        <v>4</v>
      </c>
    </row>
    <row r="528" spans="1:11" x14ac:dyDescent="0.25">
      <c r="A528" s="7">
        <v>773</v>
      </c>
      <c r="B528" s="4" t="s">
        <v>566</v>
      </c>
      <c r="C528" s="4">
        <v>3</v>
      </c>
      <c r="D528" s="4" t="s">
        <v>552</v>
      </c>
      <c r="E528" s="12" t="str">
        <f t="shared" si="16"/>
        <v>3</v>
      </c>
      <c r="F528" s="19">
        <f t="shared" si="17"/>
        <v>9</v>
      </c>
      <c r="G528" s="19"/>
      <c r="H528" s="19"/>
      <c r="I528" s="4" t="s">
        <v>566</v>
      </c>
      <c r="J528" s="4">
        <v>3</v>
      </c>
      <c r="K528">
        <v>9</v>
      </c>
    </row>
    <row r="529" spans="1:11" x14ac:dyDescent="0.25">
      <c r="A529" s="7">
        <v>773</v>
      </c>
      <c r="B529" s="4" t="s">
        <v>565</v>
      </c>
      <c r="C529" s="4">
        <v>3</v>
      </c>
      <c r="D529" s="4" t="s">
        <v>551</v>
      </c>
      <c r="E529" s="12" t="str">
        <f t="shared" si="16"/>
        <v>4</v>
      </c>
      <c r="F529" s="19">
        <f t="shared" si="17"/>
        <v>12</v>
      </c>
      <c r="G529" s="19"/>
      <c r="H529" s="19"/>
      <c r="I529" s="4" t="s">
        <v>565</v>
      </c>
      <c r="J529" s="4">
        <v>3</v>
      </c>
      <c r="K529">
        <v>12</v>
      </c>
    </row>
    <row r="530" spans="1:11" x14ac:dyDescent="0.25">
      <c r="A530" s="7">
        <v>773</v>
      </c>
      <c r="B530" s="6" t="s">
        <v>564</v>
      </c>
      <c r="C530" s="6">
        <v>1</v>
      </c>
      <c r="D530" s="6" t="s">
        <v>551</v>
      </c>
      <c r="E530" s="12" t="str">
        <f t="shared" si="16"/>
        <v>4</v>
      </c>
      <c r="F530" s="19">
        <f t="shared" si="17"/>
        <v>4</v>
      </c>
      <c r="G530" s="19"/>
      <c r="H530" s="19"/>
      <c r="I530" s="6" t="s">
        <v>564</v>
      </c>
      <c r="J530" s="6">
        <v>1</v>
      </c>
      <c r="K530">
        <v>4</v>
      </c>
    </row>
    <row r="531" spans="1:11" x14ac:dyDescent="0.25">
      <c r="A531" s="7">
        <v>773</v>
      </c>
      <c r="B531" s="6" t="s">
        <v>563</v>
      </c>
      <c r="C531" s="6">
        <v>2</v>
      </c>
      <c r="D531" s="6" t="s">
        <v>553</v>
      </c>
      <c r="E531" s="12" t="str">
        <f t="shared" si="16"/>
        <v>3.5</v>
      </c>
      <c r="F531" s="19">
        <f t="shared" si="17"/>
        <v>7</v>
      </c>
      <c r="G531" s="19"/>
      <c r="H531" s="19"/>
      <c r="I531" s="6" t="s">
        <v>563</v>
      </c>
      <c r="J531" s="6">
        <v>2</v>
      </c>
      <c r="K531">
        <v>7</v>
      </c>
    </row>
    <row r="532" spans="1:11" x14ac:dyDescent="0.25">
      <c r="A532" s="7">
        <v>773</v>
      </c>
      <c r="B532" s="4" t="s">
        <v>561</v>
      </c>
      <c r="C532" s="4">
        <v>3</v>
      </c>
      <c r="D532" s="4" t="s">
        <v>551</v>
      </c>
      <c r="E532" s="12" t="str">
        <f t="shared" si="16"/>
        <v>4</v>
      </c>
      <c r="F532" s="19">
        <f t="shared" si="17"/>
        <v>12</v>
      </c>
      <c r="G532" s="19"/>
      <c r="H532" s="19"/>
      <c r="I532" s="4" t="s">
        <v>561</v>
      </c>
      <c r="J532" s="4">
        <v>3</v>
      </c>
      <c r="K532">
        <v>12</v>
      </c>
    </row>
    <row r="533" spans="1:11" x14ac:dyDescent="0.25">
      <c r="A533" s="7">
        <v>773</v>
      </c>
      <c r="B533" s="6" t="s">
        <v>554</v>
      </c>
      <c r="C533" s="6">
        <v>2</v>
      </c>
      <c r="D533" s="6" t="s">
        <v>558</v>
      </c>
      <c r="E533" s="12" t="str">
        <f t="shared" si="16"/>
        <v>2.5</v>
      </c>
      <c r="F533" s="19">
        <f t="shared" si="17"/>
        <v>5</v>
      </c>
      <c r="G533" s="19"/>
      <c r="H533" s="19"/>
      <c r="I533" s="6" t="s">
        <v>554</v>
      </c>
      <c r="J533" s="6">
        <v>2</v>
      </c>
      <c r="K533">
        <v>5</v>
      </c>
    </row>
    <row r="534" spans="1:11" x14ac:dyDescent="0.25">
      <c r="A534" s="7">
        <v>773</v>
      </c>
      <c r="B534" s="4" t="s">
        <v>550</v>
      </c>
      <c r="C534" s="4">
        <v>1</v>
      </c>
      <c r="D534" s="4" t="s">
        <v>551</v>
      </c>
      <c r="E534" s="12" t="str">
        <f t="shared" si="16"/>
        <v>4</v>
      </c>
      <c r="F534" s="19">
        <f t="shared" si="17"/>
        <v>4</v>
      </c>
      <c r="G534" s="19"/>
      <c r="H534" s="19"/>
      <c r="I534" s="4" t="s">
        <v>550</v>
      </c>
      <c r="J534" s="4">
        <v>1</v>
      </c>
      <c r="K534">
        <v>4</v>
      </c>
    </row>
    <row r="535" spans="1:11" x14ac:dyDescent="0.25">
      <c r="A535" s="7">
        <v>783</v>
      </c>
      <c r="B535" s="4" t="s">
        <v>566</v>
      </c>
      <c r="C535" s="4">
        <v>3</v>
      </c>
      <c r="D535" s="4" t="s">
        <v>558</v>
      </c>
      <c r="E535" s="12" t="str">
        <f t="shared" si="16"/>
        <v>2.5</v>
      </c>
      <c r="F535" s="19">
        <f t="shared" si="17"/>
        <v>7.5</v>
      </c>
      <c r="G535" s="19"/>
      <c r="H535" s="19"/>
      <c r="I535" s="4" t="s">
        <v>566</v>
      </c>
      <c r="J535" s="4">
        <v>3</v>
      </c>
      <c r="K535">
        <v>7.5</v>
      </c>
    </row>
    <row r="536" spans="1:11" x14ac:dyDescent="0.25">
      <c r="A536" s="7">
        <v>783</v>
      </c>
      <c r="B536" s="4" t="s">
        <v>565</v>
      </c>
      <c r="C536" s="4">
        <v>3</v>
      </c>
      <c r="D536" s="4" t="s">
        <v>553</v>
      </c>
      <c r="E536" s="12" t="str">
        <f t="shared" si="16"/>
        <v>3.5</v>
      </c>
      <c r="F536" s="19">
        <f t="shared" si="17"/>
        <v>10.5</v>
      </c>
      <c r="G536" s="19"/>
      <c r="H536" s="19"/>
      <c r="I536" s="4" t="s">
        <v>565</v>
      </c>
      <c r="J536" s="4">
        <v>3</v>
      </c>
      <c r="K536">
        <v>10.5</v>
      </c>
    </row>
    <row r="537" spans="1:11" x14ac:dyDescent="0.25">
      <c r="A537" s="7">
        <v>783</v>
      </c>
      <c r="B537" s="6" t="s">
        <v>564</v>
      </c>
      <c r="C537" s="6">
        <v>1</v>
      </c>
      <c r="D537" s="6" t="s">
        <v>552</v>
      </c>
      <c r="E537" s="12" t="str">
        <f t="shared" si="16"/>
        <v>3</v>
      </c>
      <c r="F537" s="19">
        <f t="shared" si="17"/>
        <v>3</v>
      </c>
      <c r="G537" s="19"/>
      <c r="H537" s="19"/>
      <c r="I537" s="6" t="s">
        <v>564</v>
      </c>
      <c r="J537" s="6">
        <v>1</v>
      </c>
      <c r="K537">
        <v>3</v>
      </c>
    </row>
    <row r="538" spans="1:11" x14ac:dyDescent="0.25">
      <c r="A538" s="7">
        <v>783</v>
      </c>
      <c r="B538" s="6" t="s">
        <v>563</v>
      </c>
      <c r="C538" s="6">
        <v>2</v>
      </c>
      <c r="D538" s="6" t="s">
        <v>553</v>
      </c>
      <c r="E538" s="12" t="str">
        <f t="shared" si="16"/>
        <v>3.5</v>
      </c>
      <c r="F538" s="19">
        <f t="shared" si="17"/>
        <v>7</v>
      </c>
      <c r="G538" s="19"/>
      <c r="H538" s="19"/>
      <c r="I538" s="6" t="s">
        <v>563</v>
      </c>
      <c r="J538" s="6">
        <v>2</v>
      </c>
      <c r="K538">
        <v>7</v>
      </c>
    </row>
    <row r="539" spans="1:11" x14ac:dyDescent="0.25">
      <c r="A539" s="7">
        <v>783</v>
      </c>
      <c r="B539" s="6" t="s">
        <v>561</v>
      </c>
      <c r="C539" s="6">
        <v>3</v>
      </c>
      <c r="D539" s="6" t="s">
        <v>553</v>
      </c>
      <c r="E539" s="12" t="str">
        <f t="shared" si="16"/>
        <v>3.5</v>
      </c>
      <c r="F539" s="19">
        <f t="shared" si="17"/>
        <v>10.5</v>
      </c>
      <c r="G539" s="19"/>
      <c r="H539" s="19"/>
      <c r="I539" s="6" t="s">
        <v>561</v>
      </c>
      <c r="J539" s="6">
        <v>3</v>
      </c>
      <c r="K539">
        <v>10.5</v>
      </c>
    </row>
    <row r="540" spans="1:11" x14ac:dyDescent="0.25">
      <c r="A540" s="7">
        <v>783</v>
      </c>
      <c r="B540" s="6" t="s">
        <v>554</v>
      </c>
      <c r="C540" s="6">
        <v>2</v>
      </c>
      <c r="D540" s="6" t="s">
        <v>553</v>
      </c>
      <c r="E540" s="12" t="str">
        <f t="shared" si="16"/>
        <v>3.5</v>
      </c>
      <c r="F540" s="19">
        <f t="shared" si="17"/>
        <v>7</v>
      </c>
      <c r="G540" s="19"/>
      <c r="H540" s="19"/>
      <c r="I540" s="6" t="s">
        <v>554</v>
      </c>
      <c r="J540" s="6">
        <v>2</v>
      </c>
      <c r="K540">
        <v>7</v>
      </c>
    </row>
    <row r="541" spans="1:11" x14ac:dyDescent="0.25">
      <c r="A541" s="7">
        <v>783</v>
      </c>
      <c r="B541" s="4" t="s">
        <v>550</v>
      </c>
      <c r="C541" s="4">
        <v>1</v>
      </c>
      <c r="D541" s="4" t="s">
        <v>551</v>
      </c>
      <c r="E541" s="12" t="str">
        <f t="shared" si="16"/>
        <v>4</v>
      </c>
      <c r="F541" s="19">
        <f t="shared" si="17"/>
        <v>4</v>
      </c>
      <c r="G541" s="19"/>
      <c r="H541" s="19"/>
      <c r="I541" s="4" t="s">
        <v>550</v>
      </c>
      <c r="J541" s="4">
        <v>1</v>
      </c>
      <c r="K541">
        <v>4</v>
      </c>
    </row>
    <row r="542" spans="1:11" x14ac:dyDescent="0.25">
      <c r="A542" s="7">
        <v>796</v>
      </c>
      <c r="B542" s="4" t="s">
        <v>566</v>
      </c>
      <c r="C542" s="4">
        <v>3</v>
      </c>
      <c r="D542" s="4" t="s">
        <v>557</v>
      </c>
      <c r="E542" s="12" t="str">
        <f t="shared" si="16"/>
        <v>1</v>
      </c>
      <c r="F542" s="19">
        <f t="shared" si="17"/>
        <v>3</v>
      </c>
      <c r="G542" s="19"/>
      <c r="H542" s="19"/>
      <c r="I542" s="4" t="s">
        <v>566</v>
      </c>
      <c r="J542" s="4">
        <v>3</v>
      </c>
      <c r="K542">
        <v>3</v>
      </c>
    </row>
    <row r="543" spans="1:11" x14ac:dyDescent="0.25">
      <c r="A543" s="7">
        <v>796</v>
      </c>
      <c r="B543" s="4" t="s">
        <v>565</v>
      </c>
      <c r="C543" s="4">
        <v>3</v>
      </c>
      <c r="D543" s="4" t="s">
        <v>558</v>
      </c>
      <c r="E543" s="12" t="str">
        <f t="shared" si="16"/>
        <v>2.5</v>
      </c>
      <c r="F543" s="19">
        <f t="shared" si="17"/>
        <v>7.5</v>
      </c>
      <c r="G543" s="19"/>
      <c r="H543" s="19"/>
      <c r="I543" s="4" t="s">
        <v>565</v>
      </c>
      <c r="J543" s="4">
        <v>3</v>
      </c>
      <c r="K543">
        <v>7.5</v>
      </c>
    </row>
    <row r="544" spans="1:11" x14ac:dyDescent="0.25">
      <c r="A544" s="7">
        <v>796</v>
      </c>
      <c r="B544" s="6" t="s">
        <v>564</v>
      </c>
      <c r="C544" s="6">
        <v>1</v>
      </c>
      <c r="D544" s="6" t="s">
        <v>552</v>
      </c>
      <c r="E544" s="12" t="str">
        <f t="shared" si="16"/>
        <v>3</v>
      </c>
      <c r="F544" s="19">
        <f t="shared" si="17"/>
        <v>3</v>
      </c>
      <c r="G544" s="19"/>
      <c r="H544" s="19"/>
      <c r="I544" s="6" t="s">
        <v>564</v>
      </c>
      <c r="J544" s="6">
        <v>1</v>
      </c>
      <c r="K544">
        <v>3</v>
      </c>
    </row>
    <row r="545" spans="1:11" x14ac:dyDescent="0.25">
      <c r="A545" s="7">
        <v>796</v>
      </c>
      <c r="B545" s="6" t="s">
        <v>563</v>
      </c>
      <c r="C545" s="6">
        <v>2</v>
      </c>
      <c r="D545" s="6" t="s">
        <v>552</v>
      </c>
      <c r="E545" s="12" t="str">
        <f t="shared" si="16"/>
        <v>3</v>
      </c>
      <c r="F545" s="19">
        <f t="shared" si="17"/>
        <v>6</v>
      </c>
      <c r="G545" s="19"/>
      <c r="H545" s="19"/>
      <c r="I545" s="6" t="s">
        <v>563</v>
      </c>
      <c r="J545" s="6">
        <v>2</v>
      </c>
      <c r="K545">
        <v>6</v>
      </c>
    </row>
    <row r="546" spans="1:11" x14ac:dyDescent="0.25">
      <c r="A546" s="7">
        <v>796</v>
      </c>
      <c r="B546" s="4" t="s">
        <v>561</v>
      </c>
      <c r="C546" s="4">
        <v>3</v>
      </c>
      <c r="D546" s="4" t="s">
        <v>551</v>
      </c>
      <c r="E546" s="12" t="str">
        <f t="shared" si="16"/>
        <v>4</v>
      </c>
      <c r="F546" s="19">
        <f t="shared" si="17"/>
        <v>12</v>
      </c>
      <c r="G546" s="19"/>
      <c r="H546" s="19"/>
      <c r="I546" s="4" t="s">
        <v>561</v>
      </c>
      <c r="J546" s="4">
        <v>3</v>
      </c>
      <c r="K546">
        <v>12</v>
      </c>
    </row>
    <row r="547" spans="1:11" x14ac:dyDescent="0.25">
      <c r="A547" s="7">
        <v>796</v>
      </c>
      <c r="B547" s="6" t="s">
        <v>554</v>
      </c>
      <c r="C547" s="6">
        <v>2</v>
      </c>
      <c r="D547" s="6" t="s">
        <v>558</v>
      </c>
      <c r="E547" s="12" t="str">
        <f t="shared" si="16"/>
        <v>2.5</v>
      </c>
      <c r="F547" s="19">
        <f t="shared" si="17"/>
        <v>5</v>
      </c>
      <c r="G547" s="19"/>
      <c r="H547" s="19"/>
      <c r="I547" s="6" t="s">
        <v>554</v>
      </c>
      <c r="J547" s="6">
        <v>2</v>
      </c>
      <c r="K547">
        <v>5</v>
      </c>
    </row>
    <row r="548" spans="1:11" x14ac:dyDescent="0.25">
      <c r="A548" s="7">
        <v>796</v>
      </c>
      <c r="B548" s="4" t="s">
        <v>550</v>
      </c>
      <c r="C548" s="4">
        <v>1</v>
      </c>
      <c r="D548" s="4" t="s">
        <v>551</v>
      </c>
      <c r="E548" s="12" t="str">
        <f t="shared" si="16"/>
        <v>4</v>
      </c>
      <c r="F548" s="19">
        <f t="shared" si="17"/>
        <v>4</v>
      </c>
      <c r="G548" s="19"/>
      <c r="H548" s="19"/>
      <c r="I548" s="4" t="s">
        <v>550</v>
      </c>
      <c r="J548" s="4">
        <v>1</v>
      </c>
      <c r="K548">
        <v>4</v>
      </c>
    </row>
    <row r="549" spans="1:11" x14ac:dyDescent="0.25">
      <c r="A549" s="7">
        <v>807</v>
      </c>
      <c r="B549" s="4" t="s">
        <v>566</v>
      </c>
      <c r="C549" s="4">
        <v>3</v>
      </c>
      <c r="D549" s="4" t="s">
        <v>551</v>
      </c>
      <c r="E549" s="12" t="str">
        <f t="shared" si="16"/>
        <v>4</v>
      </c>
      <c r="F549" s="19">
        <f t="shared" si="17"/>
        <v>12</v>
      </c>
      <c r="G549" s="19"/>
      <c r="H549" s="19"/>
      <c r="I549" s="4" t="s">
        <v>566</v>
      </c>
      <c r="J549" s="4">
        <v>3</v>
      </c>
      <c r="K549">
        <v>12</v>
      </c>
    </row>
    <row r="550" spans="1:11" x14ac:dyDescent="0.25">
      <c r="A550" s="7">
        <v>807</v>
      </c>
      <c r="B550" s="4" t="s">
        <v>565</v>
      </c>
      <c r="C550" s="4">
        <v>3</v>
      </c>
      <c r="D550" s="4" t="s">
        <v>553</v>
      </c>
      <c r="E550" s="12" t="str">
        <f t="shared" si="16"/>
        <v>3.5</v>
      </c>
      <c r="F550" s="19">
        <f t="shared" si="17"/>
        <v>10.5</v>
      </c>
      <c r="G550" s="19"/>
      <c r="H550" s="19"/>
      <c r="I550" s="4" t="s">
        <v>565</v>
      </c>
      <c r="J550" s="4">
        <v>3</v>
      </c>
      <c r="K550">
        <v>10.5</v>
      </c>
    </row>
    <row r="551" spans="1:11" x14ac:dyDescent="0.25">
      <c r="A551" s="7">
        <v>807</v>
      </c>
      <c r="B551" s="6" t="s">
        <v>564</v>
      </c>
      <c r="C551" s="6">
        <v>1</v>
      </c>
      <c r="D551" s="6" t="s">
        <v>551</v>
      </c>
      <c r="E551" s="12" t="str">
        <f t="shared" si="16"/>
        <v>4</v>
      </c>
      <c r="F551" s="19">
        <f t="shared" si="17"/>
        <v>4</v>
      </c>
      <c r="G551" s="19"/>
      <c r="H551" s="19"/>
      <c r="I551" s="6" t="s">
        <v>564</v>
      </c>
      <c r="J551" s="6">
        <v>1</v>
      </c>
      <c r="K551">
        <v>4</v>
      </c>
    </row>
    <row r="552" spans="1:11" x14ac:dyDescent="0.25">
      <c r="A552" s="7">
        <v>807</v>
      </c>
      <c r="B552" s="6" t="s">
        <v>563</v>
      </c>
      <c r="C552" s="6">
        <v>2</v>
      </c>
      <c r="D552" s="6" t="s">
        <v>551</v>
      </c>
      <c r="E552" s="12" t="str">
        <f t="shared" si="16"/>
        <v>4</v>
      </c>
      <c r="F552" s="19">
        <f t="shared" si="17"/>
        <v>8</v>
      </c>
      <c r="G552" s="19"/>
      <c r="H552" s="19"/>
      <c r="I552" s="6" t="s">
        <v>563</v>
      </c>
      <c r="J552" s="6">
        <v>2</v>
      </c>
      <c r="K552">
        <v>8</v>
      </c>
    </row>
    <row r="553" spans="1:11" x14ac:dyDescent="0.25">
      <c r="A553" s="7">
        <v>807</v>
      </c>
      <c r="B553" s="4" t="s">
        <v>561</v>
      </c>
      <c r="C553" s="4">
        <v>3</v>
      </c>
      <c r="D553" s="4" t="s">
        <v>551</v>
      </c>
      <c r="E553" s="12" t="str">
        <f t="shared" si="16"/>
        <v>4</v>
      </c>
      <c r="F553" s="19">
        <f t="shared" si="17"/>
        <v>12</v>
      </c>
      <c r="G553" s="19"/>
      <c r="H553" s="19"/>
      <c r="I553" s="4" t="s">
        <v>561</v>
      </c>
      <c r="J553" s="4">
        <v>3</v>
      </c>
      <c r="K553">
        <v>12</v>
      </c>
    </row>
    <row r="554" spans="1:11" x14ac:dyDescent="0.25">
      <c r="A554" s="7">
        <v>807</v>
      </c>
      <c r="B554" s="6" t="s">
        <v>554</v>
      </c>
      <c r="C554" s="6">
        <v>2</v>
      </c>
      <c r="D554" s="6" t="s">
        <v>551</v>
      </c>
      <c r="E554" s="12" t="str">
        <f t="shared" si="16"/>
        <v>4</v>
      </c>
      <c r="F554" s="19">
        <f t="shared" si="17"/>
        <v>8</v>
      </c>
      <c r="G554" s="19"/>
      <c r="H554" s="19"/>
      <c r="I554" s="6" t="s">
        <v>554</v>
      </c>
      <c r="J554" s="6">
        <v>2</v>
      </c>
      <c r="K554">
        <v>8</v>
      </c>
    </row>
    <row r="555" spans="1:11" x14ac:dyDescent="0.25">
      <c r="A555" s="7">
        <v>807</v>
      </c>
      <c r="B555" s="4" t="s">
        <v>550</v>
      </c>
      <c r="C555" s="4">
        <v>1</v>
      </c>
      <c r="D555" s="4" t="s">
        <v>551</v>
      </c>
      <c r="E555" s="12" t="str">
        <f t="shared" si="16"/>
        <v>4</v>
      </c>
      <c r="F555" s="19">
        <f t="shared" si="17"/>
        <v>4</v>
      </c>
      <c r="G555" s="19"/>
      <c r="H555" s="19"/>
      <c r="I555" s="4" t="s">
        <v>550</v>
      </c>
      <c r="J555" s="4">
        <v>1</v>
      </c>
      <c r="K555">
        <v>4</v>
      </c>
    </row>
    <row r="556" spans="1:11" x14ac:dyDescent="0.25">
      <c r="A556" s="7">
        <v>812</v>
      </c>
      <c r="B556" s="4" t="s">
        <v>566</v>
      </c>
      <c r="C556" s="4">
        <v>3</v>
      </c>
      <c r="D556" s="4" t="s">
        <v>558</v>
      </c>
      <c r="E556" s="12" t="str">
        <f t="shared" si="16"/>
        <v>2.5</v>
      </c>
      <c r="F556" s="19">
        <f t="shared" si="17"/>
        <v>7.5</v>
      </c>
      <c r="G556" s="19"/>
      <c r="H556" s="19"/>
      <c r="I556" s="4" t="s">
        <v>566</v>
      </c>
      <c r="J556" s="4">
        <v>3</v>
      </c>
      <c r="K556">
        <v>7.5</v>
      </c>
    </row>
    <row r="557" spans="1:11" x14ac:dyDescent="0.25">
      <c r="A557" s="7">
        <v>812</v>
      </c>
      <c r="B557" s="4" t="s">
        <v>565</v>
      </c>
      <c r="C557" s="4">
        <v>3</v>
      </c>
      <c r="D557" s="4" t="s">
        <v>552</v>
      </c>
      <c r="E557" s="12" t="str">
        <f t="shared" si="16"/>
        <v>3</v>
      </c>
      <c r="F557" s="19">
        <f t="shared" si="17"/>
        <v>9</v>
      </c>
      <c r="G557" s="19"/>
      <c r="H557" s="19"/>
      <c r="I557" s="4" t="s">
        <v>565</v>
      </c>
      <c r="J557" s="4">
        <v>3</v>
      </c>
      <c r="K557">
        <v>9</v>
      </c>
    </row>
    <row r="558" spans="1:11" x14ac:dyDescent="0.25">
      <c r="A558" s="7">
        <v>812</v>
      </c>
      <c r="B558" s="6" t="s">
        <v>564</v>
      </c>
      <c r="C558" s="6">
        <v>1</v>
      </c>
      <c r="D558" s="6" t="s">
        <v>551</v>
      </c>
      <c r="E558" s="12" t="str">
        <f t="shared" si="16"/>
        <v>4</v>
      </c>
      <c r="F558" s="19">
        <f t="shared" si="17"/>
        <v>4</v>
      </c>
      <c r="G558" s="19"/>
      <c r="H558" s="19"/>
      <c r="I558" s="6" t="s">
        <v>564</v>
      </c>
      <c r="J558" s="6">
        <v>1</v>
      </c>
      <c r="K558">
        <v>4</v>
      </c>
    </row>
    <row r="559" spans="1:11" x14ac:dyDescent="0.25">
      <c r="A559" s="7">
        <v>812</v>
      </c>
      <c r="B559" s="6" t="s">
        <v>563</v>
      </c>
      <c r="C559" s="6">
        <v>2</v>
      </c>
      <c r="D559" s="6" t="s">
        <v>553</v>
      </c>
      <c r="E559" s="12" t="str">
        <f t="shared" si="16"/>
        <v>3.5</v>
      </c>
      <c r="F559" s="19">
        <f t="shared" si="17"/>
        <v>7</v>
      </c>
      <c r="G559" s="19"/>
      <c r="H559" s="19"/>
      <c r="I559" s="6" t="s">
        <v>563</v>
      </c>
      <c r="J559" s="6">
        <v>2</v>
      </c>
      <c r="K559">
        <v>7</v>
      </c>
    </row>
    <row r="560" spans="1:11" x14ac:dyDescent="0.25">
      <c r="A560" s="7">
        <v>812</v>
      </c>
      <c r="B560" s="6" t="s">
        <v>561</v>
      </c>
      <c r="C560" s="6">
        <v>3</v>
      </c>
      <c r="D560" s="6" t="s">
        <v>553</v>
      </c>
      <c r="E560" s="12" t="str">
        <f t="shared" si="16"/>
        <v>3.5</v>
      </c>
      <c r="F560" s="19">
        <f t="shared" si="17"/>
        <v>10.5</v>
      </c>
      <c r="G560" s="19"/>
      <c r="H560" s="19"/>
      <c r="I560" s="6" t="s">
        <v>561</v>
      </c>
      <c r="J560" s="6">
        <v>3</v>
      </c>
      <c r="K560">
        <v>10.5</v>
      </c>
    </row>
    <row r="561" spans="1:11" x14ac:dyDescent="0.25">
      <c r="A561" s="7">
        <v>812</v>
      </c>
      <c r="B561" s="6" t="s">
        <v>554</v>
      </c>
      <c r="C561" s="6">
        <v>2</v>
      </c>
      <c r="D561" s="6" t="s">
        <v>552</v>
      </c>
      <c r="E561" s="12" t="str">
        <f t="shared" si="16"/>
        <v>3</v>
      </c>
      <c r="F561" s="19">
        <f t="shared" si="17"/>
        <v>6</v>
      </c>
      <c r="G561" s="19"/>
      <c r="H561" s="19"/>
      <c r="I561" s="6" t="s">
        <v>554</v>
      </c>
      <c r="J561" s="6">
        <v>2</v>
      </c>
      <c r="K561">
        <v>6</v>
      </c>
    </row>
    <row r="562" spans="1:11" x14ac:dyDescent="0.25">
      <c r="A562" s="7">
        <v>812</v>
      </c>
      <c r="B562" s="4" t="s">
        <v>550</v>
      </c>
      <c r="C562" s="4">
        <v>1</v>
      </c>
      <c r="D562" s="4" t="s">
        <v>551</v>
      </c>
      <c r="E562" s="12" t="str">
        <f t="shared" si="16"/>
        <v>4</v>
      </c>
      <c r="F562" s="19">
        <f t="shared" si="17"/>
        <v>4</v>
      </c>
      <c r="G562" s="19"/>
      <c r="H562" s="19"/>
      <c r="I562" s="4" t="s">
        <v>550</v>
      </c>
      <c r="J562" s="4">
        <v>1</v>
      </c>
      <c r="K562">
        <v>4</v>
      </c>
    </row>
    <row r="563" spans="1:11" x14ac:dyDescent="0.25">
      <c r="A563" s="7">
        <v>830</v>
      </c>
      <c r="B563" s="4" t="s">
        <v>566</v>
      </c>
      <c r="C563" s="4">
        <v>3</v>
      </c>
      <c r="D563" s="4" t="s">
        <v>555</v>
      </c>
      <c r="E563" s="12" t="str">
        <f t="shared" si="16"/>
        <v>2</v>
      </c>
      <c r="F563" s="19">
        <f t="shared" si="17"/>
        <v>6</v>
      </c>
      <c r="G563" s="19"/>
      <c r="H563" s="19"/>
      <c r="I563" s="4" t="s">
        <v>566</v>
      </c>
      <c r="J563" s="4">
        <v>3</v>
      </c>
      <c r="K563">
        <v>6</v>
      </c>
    </row>
    <row r="564" spans="1:11" x14ac:dyDescent="0.25">
      <c r="A564" s="7">
        <v>830</v>
      </c>
      <c r="B564" s="4" t="s">
        <v>565</v>
      </c>
      <c r="C564" s="4">
        <v>3</v>
      </c>
      <c r="D564" s="4" t="s">
        <v>553</v>
      </c>
      <c r="E564" s="12" t="str">
        <f t="shared" si="16"/>
        <v>3.5</v>
      </c>
      <c r="F564" s="19">
        <f t="shared" si="17"/>
        <v>10.5</v>
      </c>
      <c r="G564" s="19"/>
      <c r="H564" s="19"/>
      <c r="I564" s="4" t="s">
        <v>565</v>
      </c>
      <c r="J564" s="4">
        <v>3</v>
      </c>
      <c r="K564">
        <v>10.5</v>
      </c>
    </row>
    <row r="565" spans="1:11" x14ac:dyDescent="0.25">
      <c r="A565" s="7">
        <v>830</v>
      </c>
      <c r="B565" s="6" t="s">
        <v>564</v>
      </c>
      <c r="C565" s="6">
        <v>1</v>
      </c>
      <c r="D565" s="6" t="s">
        <v>551</v>
      </c>
      <c r="E565" s="12" t="str">
        <f t="shared" si="16"/>
        <v>4</v>
      </c>
      <c r="F565" s="19">
        <f t="shared" si="17"/>
        <v>4</v>
      </c>
      <c r="G565" s="19"/>
      <c r="H565" s="19"/>
      <c r="I565" s="6" t="s">
        <v>564</v>
      </c>
      <c r="J565" s="6">
        <v>1</v>
      </c>
      <c r="K565">
        <v>4</v>
      </c>
    </row>
    <row r="566" spans="1:11" x14ac:dyDescent="0.25">
      <c r="A566" s="7">
        <v>830</v>
      </c>
      <c r="B566" s="6" t="s">
        <v>563</v>
      </c>
      <c r="C566" s="6">
        <v>2</v>
      </c>
      <c r="D566" s="6" t="s">
        <v>553</v>
      </c>
      <c r="E566" s="12" t="str">
        <f t="shared" si="16"/>
        <v>3.5</v>
      </c>
      <c r="F566" s="19">
        <f t="shared" si="17"/>
        <v>7</v>
      </c>
      <c r="G566" s="19"/>
      <c r="H566" s="19"/>
      <c r="I566" s="6" t="s">
        <v>563</v>
      </c>
      <c r="J566" s="6">
        <v>2</v>
      </c>
      <c r="K566">
        <v>7</v>
      </c>
    </row>
    <row r="567" spans="1:11" x14ac:dyDescent="0.25">
      <c r="A567" s="7">
        <v>830</v>
      </c>
      <c r="B567" s="4" t="s">
        <v>561</v>
      </c>
      <c r="C567" s="4">
        <v>3</v>
      </c>
      <c r="D567" s="4" t="s">
        <v>551</v>
      </c>
      <c r="E567" s="12" t="str">
        <f t="shared" si="16"/>
        <v>4</v>
      </c>
      <c r="F567" s="19">
        <f t="shared" si="17"/>
        <v>12</v>
      </c>
      <c r="G567" s="19"/>
      <c r="H567" s="19"/>
      <c r="I567" s="4" t="s">
        <v>561</v>
      </c>
      <c r="J567" s="4">
        <v>3</v>
      </c>
      <c r="K567">
        <v>12</v>
      </c>
    </row>
    <row r="568" spans="1:11" x14ac:dyDescent="0.25">
      <c r="A568" s="7">
        <v>830</v>
      </c>
      <c r="B568" s="6" t="s">
        <v>554</v>
      </c>
      <c r="C568" s="6">
        <v>2</v>
      </c>
      <c r="D568" s="6" t="s">
        <v>555</v>
      </c>
      <c r="E568" s="12" t="str">
        <f t="shared" si="16"/>
        <v>2</v>
      </c>
      <c r="F568" s="19">
        <f t="shared" si="17"/>
        <v>4</v>
      </c>
      <c r="G568" s="19"/>
      <c r="H568" s="19"/>
      <c r="I568" s="6" t="s">
        <v>554</v>
      </c>
      <c r="J568" s="6">
        <v>2</v>
      </c>
      <c r="K568">
        <v>4</v>
      </c>
    </row>
    <row r="569" spans="1:11" x14ac:dyDescent="0.25">
      <c r="A569" s="7">
        <v>830</v>
      </c>
      <c r="B569" s="4" t="s">
        <v>550</v>
      </c>
      <c r="C569" s="4">
        <v>1</v>
      </c>
      <c r="D569" s="4" t="s">
        <v>551</v>
      </c>
      <c r="E569" s="12" t="str">
        <f t="shared" si="16"/>
        <v>4</v>
      </c>
      <c r="F569" s="19">
        <f t="shared" si="17"/>
        <v>4</v>
      </c>
      <c r="G569" s="19"/>
      <c r="H569" s="19"/>
      <c r="I569" s="4" t="s">
        <v>550</v>
      </c>
      <c r="J569" s="4">
        <v>1</v>
      </c>
      <c r="K569">
        <v>4</v>
      </c>
    </row>
    <row r="570" spans="1:11" x14ac:dyDescent="0.25">
      <c r="A570" s="7">
        <v>831</v>
      </c>
      <c r="B570" s="4" t="s">
        <v>566</v>
      </c>
      <c r="C570" s="5">
        <v>3</v>
      </c>
      <c r="D570" s="5" t="s">
        <v>558</v>
      </c>
      <c r="E570" s="12" t="str">
        <f t="shared" si="16"/>
        <v>2.5</v>
      </c>
      <c r="F570" s="19">
        <f t="shared" si="17"/>
        <v>7.5</v>
      </c>
      <c r="G570" s="19"/>
      <c r="H570" s="19"/>
      <c r="I570" s="4" t="s">
        <v>566</v>
      </c>
      <c r="J570" s="5">
        <v>3</v>
      </c>
      <c r="K570">
        <v>7.5</v>
      </c>
    </row>
    <row r="571" spans="1:11" x14ac:dyDescent="0.25">
      <c r="A571" s="7">
        <v>831</v>
      </c>
      <c r="B571" s="6" t="s">
        <v>565</v>
      </c>
      <c r="C571" s="6">
        <v>3</v>
      </c>
      <c r="D571" s="6" t="s">
        <v>553</v>
      </c>
      <c r="E571" s="12" t="str">
        <f t="shared" si="16"/>
        <v>3.5</v>
      </c>
      <c r="F571" s="19">
        <f t="shared" si="17"/>
        <v>10.5</v>
      </c>
      <c r="G571" s="19"/>
      <c r="H571" s="19"/>
      <c r="I571" s="6" t="s">
        <v>565</v>
      </c>
      <c r="J571" s="6">
        <v>3</v>
      </c>
      <c r="K571">
        <v>10.5</v>
      </c>
    </row>
    <row r="572" spans="1:11" x14ac:dyDescent="0.25">
      <c r="A572" s="7">
        <v>831</v>
      </c>
      <c r="B572" s="6" t="s">
        <v>564</v>
      </c>
      <c r="C572" s="6">
        <v>1</v>
      </c>
      <c r="D572" s="6" t="s">
        <v>551</v>
      </c>
      <c r="E572" s="12" t="str">
        <f t="shared" si="16"/>
        <v>4</v>
      </c>
      <c r="F572" s="19">
        <f t="shared" si="17"/>
        <v>4</v>
      </c>
      <c r="G572" s="19"/>
      <c r="H572" s="19"/>
      <c r="I572" s="6" t="s">
        <v>564</v>
      </c>
      <c r="J572" s="6">
        <v>1</v>
      </c>
      <c r="K572">
        <v>4</v>
      </c>
    </row>
    <row r="573" spans="1:11" x14ac:dyDescent="0.25">
      <c r="A573" s="7">
        <v>831</v>
      </c>
      <c r="B573" s="6" t="s">
        <v>563</v>
      </c>
      <c r="C573" s="6">
        <v>2</v>
      </c>
      <c r="D573" s="6" t="s">
        <v>553</v>
      </c>
      <c r="E573" s="12" t="str">
        <f t="shared" si="16"/>
        <v>3.5</v>
      </c>
      <c r="F573" s="19">
        <f t="shared" si="17"/>
        <v>7</v>
      </c>
      <c r="G573" s="19"/>
      <c r="H573" s="19"/>
      <c r="I573" s="6" t="s">
        <v>563</v>
      </c>
      <c r="J573" s="6">
        <v>2</v>
      </c>
      <c r="K573">
        <v>7</v>
      </c>
    </row>
    <row r="574" spans="1:11" x14ac:dyDescent="0.25">
      <c r="A574" s="7">
        <v>831</v>
      </c>
      <c r="B574" s="6" t="s">
        <v>561</v>
      </c>
      <c r="C574" s="6">
        <v>3</v>
      </c>
      <c r="D574" s="6" t="s">
        <v>551</v>
      </c>
      <c r="E574" s="12" t="str">
        <f t="shared" si="16"/>
        <v>4</v>
      </c>
      <c r="F574" s="19">
        <f t="shared" si="17"/>
        <v>12</v>
      </c>
      <c r="G574" s="19"/>
      <c r="H574" s="19"/>
      <c r="I574" s="6" t="s">
        <v>561</v>
      </c>
      <c r="J574" s="6">
        <v>3</v>
      </c>
      <c r="K574">
        <v>12</v>
      </c>
    </row>
    <row r="575" spans="1:11" x14ac:dyDescent="0.25">
      <c r="A575" s="7">
        <v>831</v>
      </c>
      <c r="B575" s="6" t="s">
        <v>554</v>
      </c>
      <c r="C575" s="6">
        <v>2</v>
      </c>
      <c r="D575" s="6" t="s">
        <v>558</v>
      </c>
      <c r="E575" s="12" t="str">
        <f t="shared" si="16"/>
        <v>2.5</v>
      </c>
      <c r="F575" s="19">
        <f t="shared" si="17"/>
        <v>5</v>
      </c>
      <c r="G575" s="19"/>
      <c r="H575" s="19"/>
      <c r="I575" s="6" t="s">
        <v>554</v>
      </c>
      <c r="J575" s="6">
        <v>2</v>
      </c>
      <c r="K575">
        <v>5</v>
      </c>
    </row>
    <row r="576" spans="1:11" x14ac:dyDescent="0.25">
      <c r="A576" s="7">
        <v>831</v>
      </c>
      <c r="B576" s="4" t="s">
        <v>559</v>
      </c>
      <c r="C576" s="4">
        <v>3</v>
      </c>
      <c r="D576" s="4" t="s">
        <v>551</v>
      </c>
      <c r="E576" s="12" t="str">
        <f t="shared" si="16"/>
        <v>4</v>
      </c>
      <c r="F576" s="19">
        <f t="shared" si="17"/>
        <v>12</v>
      </c>
      <c r="G576" s="19"/>
      <c r="H576" s="19"/>
      <c r="I576" s="4" t="s">
        <v>559</v>
      </c>
      <c r="J576" s="4">
        <v>3</v>
      </c>
      <c r="K576">
        <v>12</v>
      </c>
    </row>
    <row r="577" spans="1:11" x14ac:dyDescent="0.25">
      <c r="A577" s="7">
        <v>831</v>
      </c>
      <c r="B577" s="6" t="s">
        <v>556</v>
      </c>
      <c r="C577" s="6">
        <v>3</v>
      </c>
      <c r="D577" s="6" t="s">
        <v>558</v>
      </c>
      <c r="E577" s="12" t="str">
        <f t="shared" si="16"/>
        <v>2.5</v>
      </c>
      <c r="F577" s="19">
        <f t="shared" si="17"/>
        <v>7.5</v>
      </c>
      <c r="G577" s="19"/>
      <c r="H577" s="19"/>
      <c r="I577" s="6" t="s">
        <v>556</v>
      </c>
      <c r="J577" s="6">
        <v>3</v>
      </c>
      <c r="K577">
        <v>7.5</v>
      </c>
    </row>
    <row r="578" spans="1:11" x14ac:dyDescent="0.25">
      <c r="A578" s="7">
        <v>831</v>
      </c>
      <c r="B578" s="4" t="s">
        <v>550</v>
      </c>
      <c r="C578" s="4">
        <v>1</v>
      </c>
      <c r="D578" s="4" t="s">
        <v>551</v>
      </c>
      <c r="E578" s="12" t="str">
        <f t="shared" ref="E578:E641" si="18">IF(D578="A","4",IF(D578="AB","3.5",IF(D578="B","3",IF(D578="BC","2.5",IF(D578="C","2",IF(D578="D","1",IF(D578="E","0","NILAI MUTU TIDAK ADA")))))))</f>
        <v>4</v>
      </c>
      <c r="F578" s="19">
        <f t="shared" ref="F578:F641" si="19">E578*C578</f>
        <v>4</v>
      </c>
      <c r="G578" s="19"/>
      <c r="H578" s="19"/>
      <c r="I578" s="4" t="s">
        <v>550</v>
      </c>
      <c r="J578" s="4">
        <v>1</v>
      </c>
      <c r="K578">
        <v>4</v>
      </c>
    </row>
    <row r="579" spans="1:11" x14ac:dyDescent="0.25">
      <c r="A579" s="7">
        <v>833</v>
      </c>
      <c r="B579" s="6" t="s">
        <v>566</v>
      </c>
      <c r="C579" s="6">
        <v>3</v>
      </c>
      <c r="D579" s="6" t="s">
        <v>555</v>
      </c>
      <c r="E579" s="12" t="str">
        <f t="shared" si="18"/>
        <v>2</v>
      </c>
      <c r="F579" s="19">
        <f t="shared" si="19"/>
        <v>6</v>
      </c>
      <c r="G579" s="19"/>
      <c r="H579" s="19"/>
      <c r="I579" s="6" t="s">
        <v>566</v>
      </c>
      <c r="J579" s="6">
        <v>3</v>
      </c>
      <c r="K579">
        <v>6</v>
      </c>
    </row>
    <row r="580" spans="1:11" x14ac:dyDescent="0.25">
      <c r="A580" s="7">
        <v>833</v>
      </c>
      <c r="B580" s="4" t="s">
        <v>565</v>
      </c>
      <c r="C580" s="4">
        <v>3</v>
      </c>
      <c r="D580" s="4" t="s">
        <v>552</v>
      </c>
      <c r="E580" s="12" t="str">
        <f t="shared" si="18"/>
        <v>3</v>
      </c>
      <c r="F580" s="19">
        <f t="shared" si="19"/>
        <v>9</v>
      </c>
      <c r="G580" s="19"/>
      <c r="H580" s="19"/>
      <c r="I580" s="4" t="s">
        <v>565</v>
      </c>
      <c r="J580" s="4">
        <v>3</v>
      </c>
      <c r="K580">
        <v>9</v>
      </c>
    </row>
    <row r="581" spans="1:11" x14ac:dyDescent="0.25">
      <c r="A581" s="7">
        <v>833</v>
      </c>
      <c r="B581" s="6" t="s">
        <v>564</v>
      </c>
      <c r="C581" s="6">
        <v>1</v>
      </c>
      <c r="D581" s="6" t="s">
        <v>551</v>
      </c>
      <c r="E581" s="12" t="str">
        <f t="shared" si="18"/>
        <v>4</v>
      </c>
      <c r="F581" s="19">
        <f t="shared" si="19"/>
        <v>4</v>
      </c>
      <c r="G581" s="19"/>
      <c r="H581" s="19"/>
      <c r="I581" s="6" t="s">
        <v>564</v>
      </c>
      <c r="J581" s="6">
        <v>1</v>
      </c>
      <c r="K581">
        <v>4</v>
      </c>
    </row>
    <row r="582" spans="1:11" x14ac:dyDescent="0.25">
      <c r="A582" s="7">
        <v>833</v>
      </c>
      <c r="B582" s="6" t="s">
        <v>563</v>
      </c>
      <c r="C582" s="6">
        <v>2</v>
      </c>
      <c r="D582" s="6" t="s">
        <v>553</v>
      </c>
      <c r="E582" s="12" t="str">
        <f t="shared" si="18"/>
        <v>3.5</v>
      </c>
      <c r="F582" s="19">
        <f t="shared" si="19"/>
        <v>7</v>
      </c>
      <c r="G582" s="19"/>
      <c r="H582" s="19"/>
      <c r="I582" s="6" t="s">
        <v>563</v>
      </c>
      <c r="J582" s="6">
        <v>2</v>
      </c>
      <c r="K582">
        <v>7</v>
      </c>
    </row>
    <row r="583" spans="1:11" x14ac:dyDescent="0.25">
      <c r="A583" s="7">
        <v>833</v>
      </c>
      <c r="B583" s="6" t="s">
        <v>561</v>
      </c>
      <c r="C583" s="6">
        <v>3</v>
      </c>
      <c r="D583" s="6" t="s">
        <v>553</v>
      </c>
      <c r="E583" s="12" t="str">
        <f t="shared" si="18"/>
        <v>3.5</v>
      </c>
      <c r="F583" s="19">
        <f t="shared" si="19"/>
        <v>10.5</v>
      </c>
      <c r="G583" s="19"/>
      <c r="H583" s="19"/>
      <c r="I583" s="6" t="s">
        <v>561</v>
      </c>
      <c r="J583" s="6">
        <v>3</v>
      </c>
      <c r="K583">
        <v>10.5</v>
      </c>
    </row>
    <row r="584" spans="1:11" x14ac:dyDescent="0.25">
      <c r="A584" s="7">
        <v>833</v>
      </c>
      <c r="B584" s="4" t="s">
        <v>554</v>
      </c>
      <c r="C584" s="4">
        <v>2</v>
      </c>
      <c r="D584" s="4" t="s">
        <v>552</v>
      </c>
      <c r="E584" s="12" t="str">
        <f t="shared" si="18"/>
        <v>3</v>
      </c>
      <c r="F584" s="19">
        <f t="shared" si="19"/>
        <v>6</v>
      </c>
      <c r="G584" s="19"/>
      <c r="H584" s="19"/>
      <c r="I584" s="4" t="s">
        <v>554</v>
      </c>
      <c r="J584" s="4">
        <v>2</v>
      </c>
      <c r="K584">
        <v>6</v>
      </c>
    </row>
    <row r="585" spans="1:11" x14ac:dyDescent="0.25">
      <c r="A585" s="7">
        <v>833</v>
      </c>
      <c r="B585" s="6" t="s">
        <v>556</v>
      </c>
      <c r="C585" s="6">
        <v>3</v>
      </c>
      <c r="D585" s="6" t="s">
        <v>555</v>
      </c>
      <c r="E585" s="12" t="str">
        <f t="shared" si="18"/>
        <v>2</v>
      </c>
      <c r="F585" s="19">
        <f t="shared" si="19"/>
        <v>6</v>
      </c>
      <c r="G585" s="19"/>
      <c r="H585" s="19"/>
      <c r="I585" s="6" t="s">
        <v>556</v>
      </c>
      <c r="J585" s="6">
        <v>3</v>
      </c>
      <c r="K585">
        <v>6</v>
      </c>
    </row>
    <row r="586" spans="1:11" x14ac:dyDescent="0.25">
      <c r="A586" s="7">
        <v>833</v>
      </c>
      <c r="B586" s="4" t="s">
        <v>550</v>
      </c>
      <c r="C586" s="4">
        <v>1</v>
      </c>
      <c r="D586" s="4" t="s">
        <v>552</v>
      </c>
      <c r="E586" s="12" t="str">
        <f t="shared" si="18"/>
        <v>3</v>
      </c>
      <c r="F586" s="19">
        <f t="shared" si="19"/>
        <v>3</v>
      </c>
      <c r="G586" s="19"/>
      <c r="H586" s="19"/>
      <c r="I586" s="4" t="s">
        <v>550</v>
      </c>
      <c r="J586" s="4">
        <v>1</v>
      </c>
      <c r="K586">
        <v>3</v>
      </c>
    </row>
    <row r="587" spans="1:11" x14ac:dyDescent="0.25">
      <c r="A587" s="7">
        <v>841</v>
      </c>
      <c r="B587" s="6" t="s">
        <v>566</v>
      </c>
      <c r="C587" s="6">
        <v>3</v>
      </c>
      <c r="D587" s="6" t="s">
        <v>551</v>
      </c>
      <c r="E587" s="12" t="str">
        <f t="shared" si="18"/>
        <v>4</v>
      </c>
      <c r="F587" s="19">
        <f t="shared" si="19"/>
        <v>12</v>
      </c>
      <c r="G587" s="19"/>
      <c r="H587" s="19"/>
      <c r="I587" s="6" t="s">
        <v>566</v>
      </c>
      <c r="J587" s="6">
        <v>3</v>
      </c>
      <c r="K587">
        <v>12</v>
      </c>
    </row>
    <row r="588" spans="1:11" x14ac:dyDescent="0.25">
      <c r="A588" s="7">
        <v>841</v>
      </c>
      <c r="B588" s="4" t="s">
        <v>565</v>
      </c>
      <c r="C588" s="4">
        <v>3</v>
      </c>
      <c r="D588" s="4" t="s">
        <v>551</v>
      </c>
      <c r="E588" s="12" t="str">
        <f t="shared" si="18"/>
        <v>4</v>
      </c>
      <c r="F588" s="19">
        <f t="shared" si="19"/>
        <v>12</v>
      </c>
      <c r="G588" s="19"/>
      <c r="H588" s="19"/>
      <c r="I588" s="4" t="s">
        <v>565</v>
      </c>
      <c r="J588" s="4">
        <v>3</v>
      </c>
      <c r="K588">
        <v>12</v>
      </c>
    </row>
    <row r="589" spans="1:11" x14ac:dyDescent="0.25">
      <c r="A589" s="7">
        <v>841</v>
      </c>
      <c r="B589" s="6" t="s">
        <v>564</v>
      </c>
      <c r="C589" s="6">
        <v>1</v>
      </c>
      <c r="D589" s="6" t="s">
        <v>551</v>
      </c>
      <c r="E589" s="12" t="str">
        <f t="shared" si="18"/>
        <v>4</v>
      </c>
      <c r="F589" s="19">
        <f t="shared" si="19"/>
        <v>4</v>
      </c>
      <c r="G589" s="19"/>
      <c r="H589" s="19"/>
      <c r="I589" s="6" t="s">
        <v>564</v>
      </c>
      <c r="J589" s="6">
        <v>1</v>
      </c>
      <c r="K589">
        <v>4</v>
      </c>
    </row>
    <row r="590" spans="1:11" x14ac:dyDescent="0.25">
      <c r="A590" s="7">
        <v>841</v>
      </c>
      <c r="B590" s="6" t="s">
        <v>563</v>
      </c>
      <c r="C590" s="6">
        <v>2</v>
      </c>
      <c r="D590" s="6" t="s">
        <v>552</v>
      </c>
      <c r="E590" s="12" t="str">
        <f t="shared" si="18"/>
        <v>3</v>
      </c>
      <c r="F590" s="19">
        <f t="shared" si="19"/>
        <v>6</v>
      </c>
      <c r="G590" s="19"/>
      <c r="H590" s="19"/>
      <c r="I590" s="6" t="s">
        <v>563</v>
      </c>
      <c r="J590" s="6">
        <v>2</v>
      </c>
      <c r="K590">
        <v>6</v>
      </c>
    </row>
    <row r="591" spans="1:11" x14ac:dyDescent="0.25">
      <c r="A591" s="7">
        <v>841</v>
      </c>
      <c r="B591" s="6" t="s">
        <v>561</v>
      </c>
      <c r="C591" s="6">
        <v>3</v>
      </c>
      <c r="D591" s="6" t="s">
        <v>551</v>
      </c>
      <c r="E591" s="12" t="str">
        <f t="shared" si="18"/>
        <v>4</v>
      </c>
      <c r="F591" s="19">
        <f t="shared" si="19"/>
        <v>12</v>
      </c>
      <c r="G591" s="19"/>
      <c r="H591" s="19"/>
      <c r="I591" s="6" t="s">
        <v>561</v>
      </c>
      <c r="J591" s="6">
        <v>3</v>
      </c>
      <c r="K591">
        <v>12</v>
      </c>
    </row>
    <row r="592" spans="1:11" x14ac:dyDescent="0.25">
      <c r="A592" s="7">
        <v>841</v>
      </c>
      <c r="B592" s="4" t="s">
        <v>554</v>
      </c>
      <c r="C592" s="4">
        <v>2</v>
      </c>
      <c r="D592" s="4" t="s">
        <v>552</v>
      </c>
      <c r="E592" s="12" t="str">
        <f t="shared" si="18"/>
        <v>3</v>
      </c>
      <c r="F592" s="19">
        <f t="shared" si="19"/>
        <v>6</v>
      </c>
      <c r="G592" s="19"/>
      <c r="H592" s="19"/>
      <c r="I592" s="4" t="s">
        <v>554</v>
      </c>
      <c r="J592" s="4">
        <v>2</v>
      </c>
      <c r="K592">
        <v>6</v>
      </c>
    </row>
    <row r="593" spans="1:11" x14ac:dyDescent="0.25">
      <c r="A593" s="7">
        <v>841</v>
      </c>
      <c r="B593" s="6" t="s">
        <v>556</v>
      </c>
      <c r="C593" s="6">
        <v>3</v>
      </c>
      <c r="D593" s="6" t="s">
        <v>553</v>
      </c>
      <c r="E593" s="12" t="str">
        <f t="shared" si="18"/>
        <v>3.5</v>
      </c>
      <c r="F593" s="19">
        <f t="shared" si="19"/>
        <v>10.5</v>
      </c>
      <c r="G593" s="19"/>
      <c r="H593" s="19"/>
      <c r="I593" s="6" t="s">
        <v>556</v>
      </c>
      <c r="J593" s="6">
        <v>3</v>
      </c>
      <c r="K593">
        <v>10.5</v>
      </c>
    </row>
    <row r="594" spans="1:11" x14ac:dyDescent="0.25">
      <c r="A594" s="7">
        <v>841</v>
      </c>
      <c r="B594" s="4" t="s">
        <v>550</v>
      </c>
      <c r="C594" s="4">
        <v>1</v>
      </c>
      <c r="D594" s="4" t="s">
        <v>551</v>
      </c>
      <c r="E594" s="12" t="str">
        <f t="shared" si="18"/>
        <v>4</v>
      </c>
      <c r="F594" s="19">
        <f t="shared" si="19"/>
        <v>4</v>
      </c>
      <c r="G594" s="19"/>
      <c r="H594" s="19"/>
      <c r="I594" s="4" t="s">
        <v>550</v>
      </c>
      <c r="J594" s="4">
        <v>1</v>
      </c>
      <c r="K594">
        <v>4</v>
      </c>
    </row>
    <row r="595" spans="1:11" x14ac:dyDescent="0.25">
      <c r="A595" s="7">
        <v>854</v>
      </c>
      <c r="B595" s="6" t="s">
        <v>566</v>
      </c>
      <c r="C595" s="6">
        <v>3</v>
      </c>
      <c r="D595" s="6" t="s">
        <v>552</v>
      </c>
      <c r="E595" s="12" t="str">
        <f t="shared" si="18"/>
        <v>3</v>
      </c>
      <c r="F595" s="19">
        <f t="shared" si="19"/>
        <v>9</v>
      </c>
      <c r="G595" s="19"/>
      <c r="H595" s="19"/>
      <c r="I595" s="6" t="s">
        <v>566</v>
      </c>
      <c r="J595" s="6">
        <v>3</v>
      </c>
      <c r="K595">
        <v>9</v>
      </c>
    </row>
    <row r="596" spans="1:11" x14ac:dyDescent="0.25">
      <c r="A596" s="7">
        <v>854</v>
      </c>
      <c r="B596" s="4" t="s">
        <v>565</v>
      </c>
      <c r="C596" s="4">
        <v>3</v>
      </c>
      <c r="D596" s="4" t="s">
        <v>555</v>
      </c>
      <c r="E596" s="12" t="str">
        <f t="shared" si="18"/>
        <v>2</v>
      </c>
      <c r="F596" s="19">
        <f t="shared" si="19"/>
        <v>6</v>
      </c>
      <c r="G596" s="19"/>
      <c r="H596" s="19"/>
      <c r="I596" s="4" t="s">
        <v>565</v>
      </c>
      <c r="J596" s="4">
        <v>3</v>
      </c>
      <c r="K596">
        <v>6</v>
      </c>
    </row>
    <row r="597" spans="1:11" x14ac:dyDescent="0.25">
      <c r="A597" s="7">
        <v>854</v>
      </c>
      <c r="B597" s="6" t="s">
        <v>564</v>
      </c>
      <c r="C597" s="6">
        <v>1</v>
      </c>
      <c r="D597" s="6" t="s">
        <v>552</v>
      </c>
      <c r="E597" s="12" t="str">
        <f t="shared" si="18"/>
        <v>3</v>
      </c>
      <c r="F597" s="19">
        <f t="shared" si="19"/>
        <v>3</v>
      </c>
      <c r="G597" s="19"/>
      <c r="H597" s="19"/>
      <c r="I597" s="6" t="s">
        <v>564</v>
      </c>
      <c r="J597" s="6">
        <v>1</v>
      </c>
      <c r="K597">
        <v>3</v>
      </c>
    </row>
    <row r="598" spans="1:11" x14ac:dyDescent="0.25">
      <c r="A598" s="7">
        <v>854</v>
      </c>
      <c r="B598" s="6" t="s">
        <v>563</v>
      </c>
      <c r="C598" s="6">
        <v>2</v>
      </c>
      <c r="D598" s="6" t="s">
        <v>553</v>
      </c>
      <c r="E598" s="12" t="str">
        <f t="shared" si="18"/>
        <v>3.5</v>
      </c>
      <c r="F598" s="19">
        <f t="shared" si="19"/>
        <v>7</v>
      </c>
      <c r="G598" s="19"/>
      <c r="H598" s="19"/>
      <c r="I598" s="6" t="s">
        <v>563</v>
      </c>
      <c r="J598" s="6">
        <v>2</v>
      </c>
      <c r="K598">
        <v>7</v>
      </c>
    </row>
    <row r="599" spans="1:11" x14ac:dyDescent="0.25">
      <c r="A599" s="7">
        <v>854</v>
      </c>
      <c r="B599" s="6" t="s">
        <v>561</v>
      </c>
      <c r="C599" s="6">
        <v>3</v>
      </c>
      <c r="D599" s="6" t="s">
        <v>553</v>
      </c>
      <c r="E599" s="12" t="str">
        <f t="shared" si="18"/>
        <v>3.5</v>
      </c>
      <c r="F599" s="19">
        <f t="shared" si="19"/>
        <v>10.5</v>
      </c>
      <c r="G599" s="19"/>
      <c r="H599" s="19"/>
      <c r="I599" s="6" t="s">
        <v>561</v>
      </c>
      <c r="J599" s="6">
        <v>3</v>
      </c>
      <c r="K599">
        <v>10.5</v>
      </c>
    </row>
    <row r="600" spans="1:11" x14ac:dyDescent="0.25">
      <c r="A600" s="7">
        <v>854</v>
      </c>
      <c r="B600" s="6" t="s">
        <v>554</v>
      </c>
      <c r="C600" s="6">
        <v>2</v>
      </c>
      <c r="D600" s="6" t="s">
        <v>557</v>
      </c>
      <c r="E600" s="12" t="str">
        <f t="shared" si="18"/>
        <v>1</v>
      </c>
      <c r="F600" s="19">
        <f t="shared" si="19"/>
        <v>2</v>
      </c>
      <c r="G600" s="19"/>
      <c r="H600" s="19"/>
      <c r="I600" s="6" t="s">
        <v>554</v>
      </c>
      <c r="J600" s="6">
        <v>2</v>
      </c>
      <c r="K600">
        <v>2</v>
      </c>
    </row>
    <row r="601" spans="1:11" x14ac:dyDescent="0.25">
      <c r="A601" s="7">
        <v>854</v>
      </c>
      <c r="B601" s="6" t="s">
        <v>556</v>
      </c>
      <c r="C601" s="6">
        <v>3</v>
      </c>
      <c r="D601" s="6" t="s">
        <v>553</v>
      </c>
      <c r="E601" s="12" t="str">
        <f t="shared" si="18"/>
        <v>3.5</v>
      </c>
      <c r="F601" s="19">
        <f t="shared" si="19"/>
        <v>10.5</v>
      </c>
      <c r="G601" s="19"/>
      <c r="H601" s="19"/>
      <c r="I601" s="6" t="s">
        <v>556</v>
      </c>
      <c r="J601" s="6">
        <v>3</v>
      </c>
      <c r="K601">
        <v>10.5</v>
      </c>
    </row>
    <row r="602" spans="1:11" x14ac:dyDescent="0.25">
      <c r="A602" s="7">
        <v>854</v>
      </c>
      <c r="B602" s="4" t="s">
        <v>550</v>
      </c>
      <c r="C602" s="4">
        <v>1</v>
      </c>
      <c r="D602" s="4" t="s">
        <v>551</v>
      </c>
      <c r="E602" s="12" t="str">
        <f t="shared" si="18"/>
        <v>4</v>
      </c>
      <c r="F602" s="19">
        <f t="shared" si="19"/>
        <v>4</v>
      </c>
      <c r="G602" s="19"/>
      <c r="H602" s="19"/>
      <c r="I602" s="4" t="s">
        <v>550</v>
      </c>
      <c r="J602" s="4">
        <v>1</v>
      </c>
      <c r="K602">
        <v>4</v>
      </c>
    </row>
    <row r="603" spans="1:11" x14ac:dyDescent="0.25">
      <c r="A603" s="7">
        <v>855</v>
      </c>
      <c r="B603" s="6" t="s">
        <v>566</v>
      </c>
      <c r="C603" s="6">
        <v>3</v>
      </c>
      <c r="D603" s="6" t="s">
        <v>553</v>
      </c>
      <c r="E603" s="12" t="str">
        <f t="shared" si="18"/>
        <v>3.5</v>
      </c>
      <c r="F603" s="19">
        <f t="shared" si="19"/>
        <v>10.5</v>
      </c>
      <c r="G603" s="19"/>
      <c r="H603" s="19"/>
      <c r="I603" s="6" t="s">
        <v>566</v>
      </c>
      <c r="J603" s="6">
        <v>3</v>
      </c>
      <c r="K603">
        <v>10.5</v>
      </c>
    </row>
    <row r="604" spans="1:11" x14ac:dyDescent="0.25">
      <c r="A604" s="7">
        <v>855</v>
      </c>
      <c r="B604" s="4" t="s">
        <v>565</v>
      </c>
      <c r="C604" s="4">
        <v>3</v>
      </c>
      <c r="D604" s="4" t="s">
        <v>553</v>
      </c>
      <c r="E604" s="12" t="str">
        <f t="shared" si="18"/>
        <v>3.5</v>
      </c>
      <c r="F604" s="19">
        <f t="shared" si="19"/>
        <v>10.5</v>
      </c>
      <c r="G604" s="19"/>
      <c r="H604" s="19"/>
      <c r="I604" s="4" t="s">
        <v>565</v>
      </c>
      <c r="J604" s="4">
        <v>3</v>
      </c>
      <c r="K604">
        <v>10.5</v>
      </c>
    </row>
    <row r="605" spans="1:11" x14ac:dyDescent="0.25">
      <c r="A605" s="7">
        <v>855</v>
      </c>
      <c r="B605" s="6" t="s">
        <v>564</v>
      </c>
      <c r="C605" s="6">
        <v>1</v>
      </c>
      <c r="D605" s="6" t="s">
        <v>551</v>
      </c>
      <c r="E605" s="12" t="str">
        <f t="shared" si="18"/>
        <v>4</v>
      </c>
      <c r="F605" s="19">
        <f t="shared" si="19"/>
        <v>4</v>
      </c>
      <c r="G605" s="19"/>
      <c r="H605" s="19"/>
      <c r="I605" s="6" t="s">
        <v>564</v>
      </c>
      <c r="J605" s="6">
        <v>1</v>
      </c>
      <c r="K605">
        <v>4</v>
      </c>
    </row>
    <row r="606" spans="1:11" x14ac:dyDescent="0.25">
      <c r="A606" s="7">
        <v>855</v>
      </c>
      <c r="B606" s="6" t="s">
        <v>563</v>
      </c>
      <c r="C606" s="6">
        <v>2</v>
      </c>
      <c r="D606" s="6" t="s">
        <v>553</v>
      </c>
      <c r="E606" s="12" t="str">
        <f t="shared" si="18"/>
        <v>3.5</v>
      </c>
      <c r="F606" s="19">
        <f t="shared" si="19"/>
        <v>7</v>
      </c>
      <c r="G606" s="19"/>
      <c r="H606" s="19"/>
      <c r="I606" s="6" t="s">
        <v>563</v>
      </c>
      <c r="J606" s="6">
        <v>2</v>
      </c>
      <c r="K606">
        <v>7</v>
      </c>
    </row>
    <row r="607" spans="1:11" x14ac:dyDescent="0.25">
      <c r="A607" s="7">
        <v>855</v>
      </c>
      <c r="B607" s="6" t="s">
        <v>561</v>
      </c>
      <c r="C607" s="6">
        <v>3</v>
      </c>
      <c r="D607" s="6" t="s">
        <v>551</v>
      </c>
      <c r="E607" s="12" t="str">
        <f t="shared" si="18"/>
        <v>4</v>
      </c>
      <c r="F607" s="19">
        <f t="shared" si="19"/>
        <v>12</v>
      </c>
      <c r="G607" s="19"/>
      <c r="H607" s="19"/>
      <c r="I607" s="6" t="s">
        <v>561</v>
      </c>
      <c r="J607" s="6">
        <v>3</v>
      </c>
      <c r="K607">
        <v>12</v>
      </c>
    </row>
    <row r="608" spans="1:11" x14ac:dyDescent="0.25">
      <c r="A608" s="7">
        <v>855</v>
      </c>
      <c r="B608" s="4" t="s">
        <v>554</v>
      </c>
      <c r="C608" s="4">
        <v>2</v>
      </c>
      <c r="D608" s="4" t="s">
        <v>552</v>
      </c>
      <c r="E608" s="12" t="str">
        <f t="shared" si="18"/>
        <v>3</v>
      </c>
      <c r="F608" s="19">
        <f t="shared" si="19"/>
        <v>6</v>
      </c>
      <c r="G608" s="19"/>
      <c r="H608" s="19"/>
      <c r="I608" s="4" t="s">
        <v>554</v>
      </c>
      <c r="J608" s="4">
        <v>2</v>
      </c>
      <c r="K608">
        <v>6</v>
      </c>
    </row>
    <row r="609" spans="1:11" x14ac:dyDescent="0.25">
      <c r="A609" s="7">
        <v>855</v>
      </c>
      <c r="B609" s="6" t="s">
        <v>556</v>
      </c>
      <c r="C609" s="6">
        <v>3</v>
      </c>
      <c r="D609" s="6" t="s">
        <v>553</v>
      </c>
      <c r="E609" s="12" t="str">
        <f t="shared" si="18"/>
        <v>3.5</v>
      </c>
      <c r="F609" s="19">
        <f t="shared" si="19"/>
        <v>10.5</v>
      </c>
      <c r="G609" s="19"/>
      <c r="H609" s="19"/>
      <c r="I609" s="6" t="s">
        <v>556</v>
      </c>
      <c r="J609" s="6">
        <v>3</v>
      </c>
      <c r="K609">
        <v>10.5</v>
      </c>
    </row>
    <row r="610" spans="1:11" x14ac:dyDescent="0.25">
      <c r="A610" s="7">
        <v>855</v>
      </c>
      <c r="B610" s="4" t="s">
        <v>550</v>
      </c>
      <c r="C610" s="4">
        <v>1</v>
      </c>
      <c r="D610" s="4" t="s">
        <v>551</v>
      </c>
      <c r="E610" s="12" t="str">
        <f t="shared" si="18"/>
        <v>4</v>
      </c>
      <c r="F610" s="19">
        <f t="shared" si="19"/>
        <v>4</v>
      </c>
      <c r="G610" s="19"/>
      <c r="H610" s="19"/>
      <c r="I610" s="4" t="s">
        <v>550</v>
      </c>
      <c r="J610" s="4">
        <v>1</v>
      </c>
      <c r="K610">
        <v>4</v>
      </c>
    </row>
    <row r="611" spans="1:11" x14ac:dyDescent="0.25">
      <c r="A611" s="7">
        <v>856</v>
      </c>
      <c r="B611" s="4" t="s">
        <v>566</v>
      </c>
      <c r="C611" s="4">
        <v>3</v>
      </c>
      <c r="D611" s="4" t="s">
        <v>558</v>
      </c>
      <c r="E611" s="12" t="str">
        <f t="shared" si="18"/>
        <v>2.5</v>
      </c>
      <c r="F611" s="19">
        <f t="shared" si="19"/>
        <v>7.5</v>
      </c>
      <c r="G611" s="19"/>
      <c r="H611" s="19"/>
      <c r="I611" s="4" t="s">
        <v>566</v>
      </c>
      <c r="J611" s="4">
        <v>3</v>
      </c>
      <c r="K611">
        <v>7.5</v>
      </c>
    </row>
    <row r="612" spans="1:11" x14ac:dyDescent="0.25">
      <c r="A612" s="7">
        <v>856</v>
      </c>
      <c r="B612" s="4" t="s">
        <v>565</v>
      </c>
      <c r="C612" s="4">
        <v>3</v>
      </c>
      <c r="D612" s="4" t="s">
        <v>551</v>
      </c>
      <c r="E612" s="12" t="str">
        <f t="shared" si="18"/>
        <v>4</v>
      </c>
      <c r="F612" s="19">
        <f t="shared" si="19"/>
        <v>12</v>
      </c>
      <c r="G612" s="19"/>
      <c r="H612" s="19"/>
      <c r="I612" s="4" t="s">
        <v>565</v>
      </c>
      <c r="J612" s="4">
        <v>3</v>
      </c>
      <c r="K612">
        <v>12</v>
      </c>
    </row>
    <row r="613" spans="1:11" x14ac:dyDescent="0.25">
      <c r="A613" s="7">
        <v>856</v>
      </c>
      <c r="B613" s="6" t="s">
        <v>564</v>
      </c>
      <c r="C613" s="6">
        <v>1</v>
      </c>
      <c r="D613" s="6" t="s">
        <v>551</v>
      </c>
      <c r="E613" s="12" t="str">
        <f t="shared" si="18"/>
        <v>4</v>
      </c>
      <c r="F613" s="19">
        <f t="shared" si="19"/>
        <v>4</v>
      </c>
      <c r="G613" s="19"/>
      <c r="H613" s="19"/>
      <c r="I613" s="6" t="s">
        <v>564</v>
      </c>
      <c r="J613" s="6">
        <v>1</v>
      </c>
      <c r="K613">
        <v>4</v>
      </c>
    </row>
    <row r="614" spans="1:11" x14ac:dyDescent="0.25">
      <c r="A614" s="7">
        <v>856</v>
      </c>
      <c r="B614" s="6" t="s">
        <v>563</v>
      </c>
      <c r="C614" s="6">
        <v>2</v>
      </c>
      <c r="D614" s="6" t="s">
        <v>553</v>
      </c>
      <c r="E614" s="12" t="str">
        <f t="shared" si="18"/>
        <v>3.5</v>
      </c>
      <c r="F614" s="19">
        <f t="shared" si="19"/>
        <v>7</v>
      </c>
      <c r="G614" s="19"/>
      <c r="H614" s="19"/>
      <c r="I614" s="6" t="s">
        <v>563</v>
      </c>
      <c r="J614" s="6">
        <v>2</v>
      </c>
      <c r="K614">
        <v>7</v>
      </c>
    </row>
    <row r="615" spans="1:11" x14ac:dyDescent="0.25">
      <c r="A615" s="7">
        <v>856</v>
      </c>
      <c r="B615" s="4" t="s">
        <v>561</v>
      </c>
      <c r="C615" s="4">
        <v>3</v>
      </c>
      <c r="D615" s="4" t="s">
        <v>551</v>
      </c>
      <c r="E615" s="12" t="str">
        <f t="shared" si="18"/>
        <v>4</v>
      </c>
      <c r="F615" s="19">
        <f t="shared" si="19"/>
        <v>12</v>
      </c>
      <c r="G615" s="19"/>
      <c r="H615" s="19"/>
      <c r="I615" s="4" t="s">
        <v>561</v>
      </c>
      <c r="J615" s="4">
        <v>3</v>
      </c>
      <c r="K615">
        <v>12</v>
      </c>
    </row>
    <row r="616" spans="1:11" x14ac:dyDescent="0.25">
      <c r="A616" s="7">
        <v>856</v>
      </c>
      <c r="B616" s="6" t="s">
        <v>554</v>
      </c>
      <c r="C616" s="6">
        <v>2</v>
      </c>
      <c r="D616" s="6" t="s">
        <v>552</v>
      </c>
      <c r="E616" s="12" t="str">
        <f t="shared" si="18"/>
        <v>3</v>
      </c>
      <c r="F616" s="19">
        <f t="shared" si="19"/>
        <v>6</v>
      </c>
      <c r="G616" s="19"/>
      <c r="H616" s="19"/>
      <c r="I616" s="6" t="s">
        <v>554</v>
      </c>
      <c r="J616" s="6">
        <v>2</v>
      </c>
      <c r="K616">
        <v>6</v>
      </c>
    </row>
    <row r="617" spans="1:11" x14ac:dyDescent="0.25">
      <c r="A617" s="7">
        <v>856</v>
      </c>
      <c r="B617" s="4" t="s">
        <v>550</v>
      </c>
      <c r="C617" s="4">
        <v>1</v>
      </c>
      <c r="D617" s="4" t="s">
        <v>551</v>
      </c>
      <c r="E617" s="12" t="str">
        <f t="shared" si="18"/>
        <v>4</v>
      </c>
      <c r="F617" s="19">
        <f t="shared" si="19"/>
        <v>4</v>
      </c>
      <c r="G617" s="19"/>
      <c r="H617" s="19"/>
      <c r="I617" s="4" t="s">
        <v>550</v>
      </c>
      <c r="J617" s="4">
        <v>1</v>
      </c>
      <c r="K617">
        <v>4</v>
      </c>
    </row>
    <row r="618" spans="1:11" x14ac:dyDescent="0.25">
      <c r="A618" s="7">
        <v>863</v>
      </c>
      <c r="B618" s="6" t="s">
        <v>566</v>
      </c>
      <c r="C618" s="6">
        <v>3</v>
      </c>
      <c r="D618" s="6" t="s">
        <v>551</v>
      </c>
      <c r="E618" s="12" t="str">
        <f t="shared" si="18"/>
        <v>4</v>
      </c>
      <c r="F618" s="19">
        <f t="shared" si="19"/>
        <v>12</v>
      </c>
      <c r="G618" s="19"/>
      <c r="H618" s="19"/>
      <c r="I618" s="6" t="s">
        <v>566</v>
      </c>
      <c r="J618" s="6">
        <v>3</v>
      </c>
      <c r="K618">
        <v>12</v>
      </c>
    </row>
    <row r="619" spans="1:11" x14ac:dyDescent="0.25">
      <c r="A619" s="7">
        <v>863</v>
      </c>
      <c r="B619" s="4" t="s">
        <v>565</v>
      </c>
      <c r="C619" s="4">
        <v>3</v>
      </c>
      <c r="D619" s="4" t="s">
        <v>551</v>
      </c>
      <c r="E619" s="12" t="str">
        <f t="shared" si="18"/>
        <v>4</v>
      </c>
      <c r="F619" s="19">
        <f t="shared" si="19"/>
        <v>12</v>
      </c>
      <c r="G619" s="19"/>
      <c r="H619" s="19"/>
      <c r="I619" s="4" t="s">
        <v>565</v>
      </c>
      <c r="J619" s="4">
        <v>3</v>
      </c>
      <c r="K619">
        <v>12</v>
      </c>
    </row>
    <row r="620" spans="1:11" x14ac:dyDescent="0.25">
      <c r="A620" s="7">
        <v>863</v>
      </c>
      <c r="B620" s="6" t="s">
        <v>564</v>
      </c>
      <c r="C620" s="6">
        <v>1</v>
      </c>
      <c r="D620" s="6" t="s">
        <v>552</v>
      </c>
      <c r="E620" s="12" t="str">
        <f t="shared" si="18"/>
        <v>3</v>
      </c>
      <c r="F620" s="19">
        <f t="shared" si="19"/>
        <v>3</v>
      </c>
      <c r="G620" s="19"/>
      <c r="H620" s="19"/>
      <c r="I620" s="6" t="s">
        <v>564</v>
      </c>
      <c r="J620" s="6">
        <v>1</v>
      </c>
      <c r="K620">
        <v>3</v>
      </c>
    </row>
    <row r="621" spans="1:11" x14ac:dyDescent="0.25">
      <c r="A621" s="7">
        <v>863</v>
      </c>
      <c r="B621" s="6" t="s">
        <v>563</v>
      </c>
      <c r="C621" s="6">
        <v>2</v>
      </c>
      <c r="D621" s="6" t="s">
        <v>551</v>
      </c>
      <c r="E621" s="12" t="str">
        <f t="shared" si="18"/>
        <v>4</v>
      </c>
      <c r="F621" s="19">
        <f t="shared" si="19"/>
        <v>8</v>
      </c>
      <c r="G621" s="19"/>
      <c r="H621" s="19"/>
      <c r="I621" s="6" t="s">
        <v>563</v>
      </c>
      <c r="J621" s="6">
        <v>2</v>
      </c>
      <c r="K621">
        <v>8</v>
      </c>
    </row>
    <row r="622" spans="1:11" x14ac:dyDescent="0.25">
      <c r="A622" s="7">
        <v>863</v>
      </c>
      <c r="B622" s="6" t="s">
        <v>561</v>
      </c>
      <c r="C622" s="6">
        <v>3</v>
      </c>
      <c r="D622" s="6" t="s">
        <v>551</v>
      </c>
      <c r="E622" s="12" t="str">
        <f t="shared" si="18"/>
        <v>4</v>
      </c>
      <c r="F622" s="19">
        <f t="shared" si="19"/>
        <v>12</v>
      </c>
      <c r="G622" s="19"/>
      <c r="H622" s="19"/>
      <c r="I622" s="6" t="s">
        <v>561</v>
      </c>
      <c r="J622" s="6">
        <v>3</v>
      </c>
      <c r="K622">
        <v>12</v>
      </c>
    </row>
    <row r="623" spans="1:11" x14ac:dyDescent="0.25">
      <c r="A623" s="7">
        <v>863</v>
      </c>
      <c r="B623" s="6" t="s">
        <v>554</v>
      </c>
      <c r="C623" s="6">
        <v>2</v>
      </c>
      <c r="D623" s="6" t="s">
        <v>553</v>
      </c>
      <c r="E623" s="12" t="str">
        <f t="shared" si="18"/>
        <v>3.5</v>
      </c>
      <c r="F623" s="19">
        <f t="shared" si="19"/>
        <v>7</v>
      </c>
      <c r="G623" s="19"/>
      <c r="H623" s="19"/>
      <c r="I623" s="6" t="s">
        <v>554</v>
      </c>
      <c r="J623" s="6">
        <v>2</v>
      </c>
      <c r="K623">
        <v>7</v>
      </c>
    </row>
    <row r="624" spans="1:11" x14ac:dyDescent="0.25">
      <c r="A624" s="7">
        <v>863</v>
      </c>
      <c r="B624" s="6" t="s">
        <v>556</v>
      </c>
      <c r="C624" s="6">
        <v>3</v>
      </c>
      <c r="D624" s="6" t="s">
        <v>553</v>
      </c>
      <c r="E624" s="12" t="str">
        <f t="shared" si="18"/>
        <v>3.5</v>
      </c>
      <c r="F624" s="19">
        <f t="shared" si="19"/>
        <v>10.5</v>
      </c>
      <c r="G624" s="19"/>
      <c r="H624" s="19"/>
      <c r="I624" s="6" t="s">
        <v>556</v>
      </c>
      <c r="J624" s="6">
        <v>3</v>
      </c>
      <c r="K624">
        <v>10.5</v>
      </c>
    </row>
    <row r="625" spans="1:11" x14ac:dyDescent="0.25">
      <c r="A625" s="7">
        <v>863</v>
      </c>
      <c r="B625" s="4" t="s">
        <v>550</v>
      </c>
      <c r="C625" s="4">
        <v>1</v>
      </c>
      <c r="D625" s="4" t="s">
        <v>551</v>
      </c>
      <c r="E625" s="12" t="str">
        <f t="shared" si="18"/>
        <v>4</v>
      </c>
      <c r="F625" s="19">
        <f t="shared" si="19"/>
        <v>4</v>
      </c>
      <c r="G625" s="19"/>
      <c r="H625" s="19"/>
      <c r="I625" s="4" t="s">
        <v>550</v>
      </c>
      <c r="J625" s="4">
        <v>1</v>
      </c>
      <c r="K625">
        <v>4</v>
      </c>
    </row>
    <row r="626" spans="1:11" x14ac:dyDescent="0.25">
      <c r="A626" s="7">
        <v>874</v>
      </c>
      <c r="B626" s="6" t="s">
        <v>566</v>
      </c>
      <c r="C626" s="6">
        <v>3</v>
      </c>
      <c r="D626" s="6" t="s">
        <v>551</v>
      </c>
      <c r="E626" s="12" t="str">
        <f t="shared" si="18"/>
        <v>4</v>
      </c>
      <c r="F626" s="19">
        <f t="shared" si="19"/>
        <v>12</v>
      </c>
      <c r="G626" s="19"/>
      <c r="H626" s="19"/>
      <c r="I626" s="6" t="s">
        <v>566</v>
      </c>
      <c r="J626" s="6">
        <v>3</v>
      </c>
      <c r="K626">
        <v>12</v>
      </c>
    </row>
    <row r="627" spans="1:11" x14ac:dyDescent="0.25">
      <c r="A627" s="7">
        <v>874</v>
      </c>
      <c r="B627" s="4" t="s">
        <v>565</v>
      </c>
      <c r="C627" s="4">
        <v>3</v>
      </c>
      <c r="D627" s="4" t="s">
        <v>553</v>
      </c>
      <c r="E627" s="12" t="str">
        <f t="shared" si="18"/>
        <v>3.5</v>
      </c>
      <c r="F627" s="19">
        <f t="shared" si="19"/>
        <v>10.5</v>
      </c>
      <c r="G627" s="19"/>
      <c r="H627" s="19"/>
      <c r="I627" s="4" t="s">
        <v>565</v>
      </c>
      <c r="J627" s="4">
        <v>3</v>
      </c>
      <c r="K627">
        <v>10.5</v>
      </c>
    </row>
    <row r="628" spans="1:11" x14ac:dyDescent="0.25">
      <c r="A628" s="7">
        <v>874</v>
      </c>
      <c r="B628" s="6" t="s">
        <v>564</v>
      </c>
      <c r="C628" s="6">
        <v>1</v>
      </c>
      <c r="D628" s="6" t="s">
        <v>552</v>
      </c>
      <c r="E628" s="12" t="str">
        <f t="shared" si="18"/>
        <v>3</v>
      </c>
      <c r="F628" s="19">
        <f t="shared" si="19"/>
        <v>3</v>
      </c>
      <c r="G628" s="19"/>
      <c r="H628" s="19"/>
      <c r="I628" s="6" t="s">
        <v>564</v>
      </c>
      <c r="J628" s="6">
        <v>1</v>
      </c>
      <c r="K628">
        <v>3</v>
      </c>
    </row>
    <row r="629" spans="1:11" x14ac:dyDescent="0.25">
      <c r="A629" s="7">
        <v>874</v>
      </c>
      <c r="B629" s="6" t="s">
        <v>563</v>
      </c>
      <c r="C629" s="6">
        <v>2</v>
      </c>
      <c r="D629" s="6" t="s">
        <v>553</v>
      </c>
      <c r="E629" s="12" t="str">
        <f t="shared" si="18"/>
        <v>3.5</v>
      </c>
      <c r="F629" s="19">
        <f t="shared" si="19"/>
        <v>7</v>
      </c>
      <c r="G629" s="19"/>
      <c r="H629" s="19"/>
      <c r="I629" s="6" t="s">
        <v>563</v>
      </c>
      <c r="J629" s="6">
        <v>2</v>
      </c>
      <c r="K629">
        <v>7</v>
      </c>
    </row>
    <row r="630" spans="1:11" x14ac:dyDescent="0.25">
      <c r="A630" s="7">
        <v>874</v>
      </c>
      <c r="B630" s="6" t="s">
        <v>561</v>
      </c>
      <c r="C630" s="6">
        <v>3</v>
      </c>
      <c r="D630" s="6" t="s">
        <v>551</v>
      </c>
      <c r="E630" s="12" t="str">
        <f t="shared" si="18"/>
        <v>4</v>
      </c>
      <c r="F630" s="19">
        <f t="shared" si="19"/>
        <v>12</v>
      </c>
      <c r="G630" s="19"/>
      <c r="H630" s="19"/>
      <c r="I630" s="6" t="s">
        <v>561</v>
      </c>
      <c r="J630" s="6">
        <v>3</v>
      </c>
      <c r="K630">
        <v>12</v>
      </c>
    </row>
    <row r="631" spans="1:11" x14ac:dyDescent="0.25">
      <c r="A631" s="7">
        <v>874</v>
      </c>
      <c r="B631" s="6" t="s">
        <v>554</v>
      </c>
      <c r="C631" s="6">
        <v>2</v>
      </c>
      <c r="D631" s="6" t="s">
        <v>558</v>
      </c>
      <c r="E631" s="12" t="str">
        <f t="shared" si="18"/>
        <v>2.5</v>
      </c>
      <c r="F631" s="19">
        <f t="shared" si="19"/>
        <v>5</v>
      </c>
      <c r="G631" s="19"/>
      <c r="H631" s="19"/>
      <c r="I631" s="6" t="s">
        <v>554</v>
      </c>
      <c r="J631" s="6">
        <v>2</v>
      </c>
      <c r="K631">
        <v>5</v>
      </c>
    </row>
    <row r="632" spans="1:11" x14ac:dyDescent="0.25">
      <c r="A632" s="7">
        <v>874</v>
      </c>
      <c r="B632" s="6" t="s">
        <v>556</v>
      </c>
      <c r="C632" s="6">
        <v>3</v>
      </c>
      <c r="D632" s="6" t="s">
        <v>553</v>
      </c>
      <c r="E632" s="12" t="str">
        <f t="shared" si="18"/>
        <v>3.5</v>
      </c>
      <c r="F632" s="19">
        <f t="shared" si="19"/>
        <v>10.5</v>
      </c>
      <c r="G632" s="19"/>
      <c r="H632" s="19"/>
      <c r="I632" s="6" t="s">
        <v>556</v>
      </c>
      <c r="J632" s="6">
        <v>3</v>
      </c>
      <c r="K632">
        <v>10.5</v>
      </c>
    </row>
    <row r="633" spans="1:11" x14ac:dyDescent="0.25">
      <c r="A633" s="7">
        <v>874</v>
      </c>
      <c r="B633" s="4" t="s">
        <v>550</v>
      </c>
      <c r="C633" s="4">
        <v>1</v>
      </c>
      <c r="D633" s="4" t="s">
        <v>551</v>
      </c>
      <c r="E633" s="12" t="str">
        <f t="shared" si="18"/>
        <v>4</v>
      </c>
      <c r="F633" s="19">
        <f t="shared" si="19"/>
        <v>4</v>
      </c>
      <c r="G633" s="19"/>
      <c r="H633" s="19"/>
      <c r="I633" s="4" t="s">
        <v>550</v>
      </c>
      <c r="J633" s="4">
        <v>1</v>
      </c>
      <c r="K633">
        <v>4</v>
      </c>
    </row>
    <row r="634" spans="1:11" x14ac:dyDescent="0.25">
      <c r="A634" s="7">
        <v>879</v>
      </c>
      <c r="B634" s="6" t="s">
        <v>566</v>
      </c>
      <c r="C634" s="6">
        <v>3</v>
      </c>
      <c r="D634" s="6" t="s">
        <v>553</v>
      </c>
      <c r="E634" s="12" t="str">
        <f t="shared" si="18"/>
        <v>3.5</v>
      </c>
      <c r="F634" s="19">
        <f t="shared" si="19"/>
        <v>10.5</v>
      </c>
      <c r="G634" s="19"/>
      <c r="H634" s="19"/>
      <c r="I634" s="6" t="s">
        <v>566</v>
      </c>
      <c r="J634" s="6">
        <v>3</v>
      </c>
      <c r="K634">
        <v>10.5</v>
      </c>
    </row>
    <row r="635" spans="1:11" x14ac:dyDescent="0.25">
      <c r="A635" s="7">
        <v>879</v>
      </c>
      <c r="B635" s="4" t="s">
        <v>565</v>
      </c>
      <c r="C635" s="4">
        <v>3</v>
      </c>
      <c r="D635" s="4" t="s">
        <v>551</v>
      </c>
      <c r="E635" s="12" t="str">
        <f t="shared" si="18"/>
        <v>4</v>
      </c>
      <c r="F635" s="19">
        <f t="shared" si="19"/>
        <v>12</v>
      </c>
      <c r="G635" s="19"/>
      <c r="H635" s="19"/>
      <c r="I635" s="4" t="s">
        <v>565</v>
      </c>
      <c r="J635" s="4">
        <v>3</v>
      </c>
      <c r="K635">
        <v>12</v>
      </c>
    </row>
    <row r="636" spans="1:11" x14ac:dyDescent="0.25">
      <c r="A636" s="7">
        <v>879</v>
      </c>
      <c r="B636" s="6" t="s">
        <v>564</v>
      </c>
      <c r="C636" s="6">
        <v>1</v>
      </c>
      <c r="D636" s="6" t="s">
        <v>552</v>
      </c>
      <c r="E636" s="12" t="str">
        <f t="shared" si="18"/>
        <v>3</v>
      </c>
      <c r="F636" s="19">
        <f t="shared" si="19"/>
        <v>3</v>
      </c>
      <c r="G636" s="19"/>
      <c r="H636" s="19"/>
      <c r="I636" s="6" t="s">
        <v>564</v>
      </c>
      <c r="J636" s="6">
        <v>1</v>
      </c>
      <c r="K636">
        <v>3</v>
      </c>
    </row>
    <row r="637" spans="1:11" x14ac:dyDescent="0.25">
      <c r="A637" s="7">
        <v>879</v>
      </c>
      <c r="B637" s="6" t="s">
        <v>563</v>
      </c>
      <c r="C637" s="6">
        <v>2</v>
      </c>
      <c r="D637" s="6" t="s">
        <v>552</v>
      </c>
      <c r="E637" s="12" t="str">
        <f t="shared" si="18"/>
        <v>3</v>
      </c>
      <c r="F637" s="19">
        <f t="shared" si="19"/>
        <v>6</v>
      </c>
      <c r="G637" s="19"/>
      <c r="H637" s="19"/>
      <c r="I637" s="6" t="s">
        <v>563</v>
      </c>
      <c r="J637" s="6">
        <v>2</v>
      </c>
      <c r="K637">
        <v>6</v>
      </c>
    </row>
    <row r="638" spans="1:11" x14ac:dyDescent="0.25">
      <c r="A638" s="7">
        <v>879</v>
      </c>
      <c r="B638" s="6" t="s">
        <v>561</v>
      </c>
      <c r="C638" s="6">
        <v>3</v>
      </c>
      <c r="D638" s="6" t="s">
        <v>551</v>
      </c>
      <c r="E638" s="12" t="str">
        <f t="shared" si="18"/>
        <v>4</v>
      </c>
      <c r="F638" s="19">
        <f t="shared" si="19"/>
        <v>12</v>
      </c>
      <c r="G638" s="19"/>
      <c r="H638" s="19"/>
      <c r="I638" s="6" t="s">
        <v>561</v>
      </c>
      <c r="J638" s="6">
        <v>3</v>
      </c>
      <c r="K638">
        <v>12</v>
      </c>
    </row>
    <row r="639" spans="1:11" x14ac:dyDescent="0.25">
      <c r="A639" s="7">
        <v>879</v>
      </c>
      <c r="B639" s="4" t="s">
        <v>554</v>
      </c>
      <c r="C639" s="4">
        <v>2</v>
      </c>
      <c r="D639" s="4" t="s">
        <v>552</v>
      </c>
      <c r="E639" s="12" t="str">
        <f t="shared" si="18"/>
        <v>3</v>
      </c>
      <c r="F639" s="19">
        <f t="shared" si="19"/>
        <v>6</v>
      </c>
      <c r="G639" s="19"/>
      <c r="H639" s="19"/>
      <c r="I639" s="4" t="s">
        <v>554</v>
      </c>
      <c r="J639" s="4">
        <v>2</v>
      </c>
      <c r="K639">
        <v>6</v>
      </c>
    </row>
    <row r="640" spans="1:11" x14ac:dyDescent="0.25">
      <c r="A640" s="7">
        <v>879</v>
      </c>
      <c r="B640" s="6" t="s">
        <v>556</v>
      </c>
      <c r="C640" s="6">
        <v>3</v>
      </c>
      <c r="D640" s="6" t="s">
        <v>553</v>
      </c>
      <c r="E640" s="12" t="str">
        <f t="shared" si="18"/>
        <v>3.5</v>
      </c>
      <c r="F640" s="19">
        <f t="shared" si="19"/>
        <v>10.5</v>
      </c>
      <c r="G640" s="19"/>
      <c r="H640" s="19"/>
      <c r="I640" s="6" t="s">
        <v>556</v>
      </c>
      <c r="J640" s="6">
        <v>3</v>
      </c>
      <c r="K640">
        <v>10.5</v>
      </c>
    </row>
    <row r="641" spans="1:11" x14ac:dyDescent="0.25">
      <c r="A641" s="7">
        <v>879</v>
      </c>
      <c r="B641" s="4" t="s">
        <v>550</v>
      </c>
      <c r="C641" s="4">
        <v>1</v>
      </c>
      <c r="D641" s="4" t="s">
        <v>551</v>
      </c>
      <c r="E641" s="12" t="str">
        <f t="shared" si="18"/>
        <v>4</v>
      </c>
      <c r="F641" s="19">
        <f t="shared" si="19"/>
        <v>4</v>
      </c>
      <c r="G641" s="19"/>
      <c r="H641" s="19"/>
      <c r="I641" s="4" t="s">
        <v>550</v>
      </c>
      <c r="J641" s="4">
        <v>1</v>
      </c>
      <c r="K641">
        <v>4</v>
      </c>
    </row>
    <row r="642" spans="1:11" x14ac:dyDescent="0.25">
      <c r="A642" s="7">
        <v>924</v>
      </c>
      <c r="B642" s="6" t="s">
        <v>566</v>
      </c>
      <c r="C642" s="6">
        <v>3</v>
      </c>
      <c r="D642" s="6" t="s">
        <v>552</v>
      </c>
      <c r="E642" s="12" t="str">
        <f t="shared" ref="E642:E678" si="20">IF(D642="A","4",IF(D642="AB","3.5",IF(D642="B","3",IF(D642="BC","2.5",IF(D642="C","2",IF(D642="D","1",IF(D642="E","0","NILAI MUTU TIDAK ADA")))))))</f>
        <v>3</v>
      </c>
      <c r="F642" s="19">
        <f t="shared" ref="F642:F678" si="21">E642*C642</f>
        <v>9</v>
      </c>
      <c r="G642" s="19"/>
      <c r="H642" s="19"/>
      <c r="I642" s="6" t="s">
        <v>566</v>
      </c>
      <c r="J642" s="6">
        <v>3</v>
      </c>
      <c r="K642">
        <v>9</v>
      </c>
    </row>
    <row r="643" spans="1:11" x14ac:dyDescent="0.25">
      <c r="A643" s="7">
        <v>924</v>
      </c>
      <c r="B643" s="4" t="s">
        <v>565</v>
      </c>
      <c r="C643" s="4">
        <v>3</v>
      </c>
      <c r="D643" s="4" t="s">
        <v>558</v>
      </c>
      <c r="E643" s="12" t="str">
        <f t="shared" si="20"/>
        <v>2.5</v>
      </c>
      <c r="F643" s="19">
        <f t="shared" si="21"/>
        <v>7.5</v>
      </c>
      <c r="G643" s="19"/>
      <c r="H643" s="19"/>
      <c r="I643" s="4" t="s">
        <v>565</v>
      </c>
      <c r="J643" s="4">
        <v>3</v>
      </c>
      <c r="K643">
        <v>7.5</v>
      </c>
    </row>
    <row r="644" spans="1:11" x14ac:dyDescent="0.25">
      <c r="A644" s="7">
        <v>924</v>
      </c>
      <c r="B644" s="6" t="s">
        <v>564</v>
      </c>
      <c r="C644" s="6">
        <v>1</v>
      </c>
      <c r="D644" s="6" t="s">
        <v>552</v>
      </c>
      <c r="E644" s="12" t="str">
        <f t="shared" si="20"/>
        <v>3</v>
      </c>
      <c r="F644" s="19">
        <f t="shared" si="21"/>
        <v>3</v>
      </c>
      <c r="G644" s="19"/>
      <c r="H644" s="19"/>
      <c r="I644" s="6" t="s">
        <v>564</v>
      </c>
      <c r="J644" s="6">
        <v>1</v>
      </c>
      <c r="K644">
        <v>3</v>
      </c>
    </row>
    <row r="645" spans="1:11" x14ac:dyDescent="0.25">
      <c r="A645" s="7">
        <v>924</v>
      </c>
      <c r="B645" s="6" t="s">
        <v>563</v>
      </c>
      <c r="C645" s="6">
        <v>2</v>
      </c>
      <c r="D645" s="6" t="s">
        <v>551</v>
      </c>
      <c r="E645" s="12" t="str">
        <f t="shared" si="20"/>
        <v>4</v>
      </c>
      <c r="F645" s="19">
        <f t="shared" si="21"/>
        <v>8</v>
      </c>
      <c r="G645" s="19"/>
      <c r="H645" s="19"/>
      <c r="I645" s="6" t="s">
        <v>563</v>
      </c>
      <c r="J645" s="6">
        <v>2</v>
      </c>
      <c r="K645">
        <v>8</v>
      </c>
    </row>
    <row r="646" spans="1:11" x14ac:dyDescent="0.25">
      <c r="A646" s="7">
        <v>924</v>
      </c>
      <c r="B646" s="6" t="s">
        <v>561</v>
      </c>
      <c r="C646" s="6">
        <v>3</v>
      </c>
      <c r="D646" s="6" t="s">
        <v>551</v>
      </c>
      <c r="E646" s="12" t="str">
        <f t="shared" si="20"/>
        <v>4</v>
      </c>
      <c r="F646" s="19">
        <f t="shared" si="21"/>
        <v>12</v>
      </c>
      <c r="G646" s="19"/>
      <c r="H646" s="19"/>
      <c r="I646" s="6" t="s">
        <v>561</v>
      </c>
      <c r="J646" s="6">
        <v>3</v>
      </c>
      <c r="K646">
        <v>12</v>
      </c>
    </row>
    <row r="647" spans="1:11" x14ac:dyDescent="0.25">
      <c r="A647" s="7">
        <v>924</v>
      </c>
      <c r="B647" s="4" t="s">
        <v>554</v>
      </c>
      <c r="C647" s="4">
        <v>2</v>
      </c>
      <c r="D647" s="4" t="s">
        <v>551</v>
      </c>
      <c r="E647" s="12" t="str">
        <f t="shared" si="20"/>
        <v>4</v>
      </c>
      <c r="F647" s="19">
        <f t="shared" si="21"/>
        <v>8</v>
      </c>
      <c r="G647" s="19"/>
      <c r="H647" s="19"/>
      <c r="I647" s="4" t="s">
        <v>554</v>
      </c>
      <c r="J647" s="4">
        <v>2</v>
      </c>
      <c r="K647">
        <v>8</v>
      </c>
    </row>
    <row r="648" spans="1:11" x14ac:dyDescent="0.25">
      <c r="A648" s="7">
        <v>924</v>
      </c>
      <c r="B648" s="6" t="s">
        <v>556</v>
      </c>
      <c r="C648" s="6">
        <v>3</v>
      </c>
      <c r="D648" s="6" t="s">
        <v>552</v>
      </c>
      <c r="E648" s="12" t="str">
        <f t="shared" si="20"/>
        <v>3</v>
      </c>
      <c r="F648" s="19">
        <f t="shared" si="21"/>
        <v>9</v>
      </c>
      <c r="G648" s="19"/>
      <c r="H648" s="19"/>
      <c r="I648" s="6" t="s">
        <v>556</v>
      </c>
      <c r="J648" s="6">
        <v>3</v>
      </c>
      <c r="K648">
        <v>9</v>
      </c>
    </row>
    <row r="649" spans="1:11" x14ac:dyDescent="0.25">
      <c r="A649" s="7">
        <v>924</v>
      </c>
      <c r="B649" s="4" t="s">
        <v>550</v>
      </c>
      <c r="C649" s="4">
        <v>1</v>
      </c>
      <c r="D649" s="4" t="s">
        <v>551</v>
      </c>
      <c r="E649" s="12" t="str">
        <f t="shared" si="20"/>
        <v>4</v>
      </c>
      <c r="F649" s="19">
        <f t="shared" si="21"/>
        <v>4</v>
      </c>
      <c r="G649" s="19"/>
      <c r="H649" s="19"/>
      <c r="I649" s="4" t="s">
        <v>550</v>
      </c>
      <c r="J649" s="4">
        <v>1</v>
      </c>
      <c r="K649">
        <v>4</v>
      </c>
    </row>
    <row r="650" spans="1:11" x14ac:dyDescent="0.25">
      <c r="A650" s="7">
        <v>942</v>
      </c>
      <c r="B650" s="4" t="s">
        <v>566</v>
      </c>
      <c r="C650" s="4">
        <v>3</v>
      </c>
      <c r="D650" s="4" t="s">
        <v>558</v>
      </c>
      <c r="E650" s="12" t="str">
        <f t="shared" si="20"/>
        <v>2.5</v>
      </c>
      <c r="F650" s="19">
        <f t="shared" si="21"/>
        <v>7.5</v>
      </c>
      <c r="G650" s="19"/>
      <c r="H650" s="19"/>
      <c r="I650" s="4" t="s">
        <v>566</v>
      </c>
      <c r="J650" s="4">
        <v>3</v>
      </c>
      <c r="K650">
        <v>7.5</v>
      </c>
    </row>
    <row r="651" spans="1:11" x14ac:dyDescent="0.25">
      <c r="A651" s="7">
        <v>942</v>
      </c>
      <c r="B651" s="4" t="s">
        <v>565</v>
      </c>
      <c r="C651" s="4">
        <v>3</v>
      </c>
      <c r="D651" s="4" t="s">
        <v>553</v>
      </c>
      <c r="E651" s="12" t="str">
        <f t="shared" si="20"/>
        <v>3.5</v>
      </c>
      <c r="F651" s="19">
        <f t="shared" si="21"/>
        <v>10.5</v>
      </c>
      <c r="G651" s="19"/>
      <c r="H651" s="19"/>
      <c r="I651" s="4" t="s">
        <v>565</v>
      </c>
      <c r="J651" s="4">
        <v>3</v>
      </c>
      <c r="K651">
        <v>10.5</v>
      </c>
    </row>
    <row r="652" spans="1:11" x14ac:dyDescent="0.25">
      <c r="A652" s="7">
        <v>942</v>
      </c>
      <c r="B652" s="6" t="s">
        <v>564</v>
      </c>
      <c r="C652" s="6">
        <v>1</v>
      </c>
      <c r="D652" s="6" t="s">
        <v>551</v>
      </c>
      <c r="E652" s="12" t="str">
        <f t="shared" si="20"/>
        <v>4</v>
      </c>
      <c r="F652" s="19">
        <f t="shared" si="21"/>
        <v>4</v>
      </c>
      <c r="G652" s="19"/>
      <c r="H652" s="19"/>
      <c r="I652" s="6" t="s">
        <v>564</v>
      </c>
      <c r="J652" s="6">
        <v>1</v>
      </c>
      <c r="K652">
        <v>4</v>
      </c>
    </row>
    <row r="653" spans="1:11" x14ac:dyDescent="0.25">
      <c r="A653" s="7">
        <v>942</v>
      </c>
      <c r="B653" s="6" t="s">
        <v>563</v>
      </c>
      <c r="C653" s="6">
        <v>2</v>
      </c>
      <c r="D653" s="6" t="s">
        <v>553</v>
      </c>
      <c r="E653" s="12" t="str">
        <f t="shared" si="20"/>
        <v>3.5</v>
      </c>
      <c r="F653" s="19">
        <f t="shared" si="21"/>
        <v>7</v>
      </c>
      <c r="G653" s="19"/>
      <c r="H653" s="19"/>
      <c r="I653" s="6" t="s">
        <v>563</v>
      </c>
      <c r="J653" s="6">
        <v>2</v>
      </c>
      <c r="K653">
        <v>7</v>
      </c>
    </row>
    <row r="654" spans="1:11" x14ac:dyDescent="0.25">
      <c r="A654" s="7">
        <v>942</v>
      </c>
      <c r="B654" s="4" t="s">
        <v>561</v>
      </c>
      <c r="C654" s="4">
        <v>3</v>
      </c>
      <c r="D654" s="4" t="s">
        <v>552</v>
      </c>
      <c r="E654" s="12" t="str">
        <f t="shared" si="20"/>
        <v>3</v>
      </c>
      <c r="F654" s="19">
        <f t="shared" si="21"/>
        <v>9</v>
      </c>
      <c r="G654" s="19"/>
      <c r="H654" s="19"/>
      <c r="I654" s="4" t="s">
        <v>561</v>
      </c>
      <c r="J654" s="4">
        <v>3</v>
      </c>
      <c r="K654">
        <v>9</v>
      </c>
    </row>
    <row r="655" spans="1:11" x14ac:dyDescent="0.25">
      <c r="A655" s="7">
        <v>942</v>
      </c>
      <c r="B655" s="6" t="s">
        <v>554</v>
      </c>
      <c r="C655" s="6">
        <v>2</v>
      </c>
      <c r="D655" s="6" t="s">
        <v>553</v>
      </c>
      <c r="E655" s="12" t="str">
        <f t="shared" si="20"/>
        <v>3.5</v>
      </c>
      <c r="F655" s="19">
        <f t="shared" si="21"/>
        <v>7</v>
      </c>
      <c r="G655" s="19"/>
      <c r="H655" s="19"/>
      <c r="I655" s="6" t="s">
        <v>554</v>
      </c>
      <c r="J655" s="6">
        <v>2</v>
      </c>
      <c r="K655">
        <v>7</v>
      </c>
    </row>
    <row r="656" spans="1:11" x14ac:dyDescent="0.25">
      <c r="A656" s="7">
        <v>942</v>
      </c>
      <c r="B656" s="4" t="s">
        <v>550</v>
      </c>
      <c r="C656" s="4">
        <v>1</v>
      </c>
      <c r="D656" s="4" t="s">
        <v>551</v>
      </c>
      <c r="E656" s="12" t="str">
        <f t="shared" si="20"/>
        <v>4</v>
      </c>
      <c r="F656" s="19">
        <f t="shared" si="21"/>
        <v>4</v>
      </c>
      <c r="G656" s="19"/>
      <c r="H656" s="19"/>
      <c r="I656" s="4" t="s">
        <v>550</v>
      </c>
      <c r="J656" s="4">
        <v>1</v>
      </c>
      <c r="K656">
        <v>4</v>
      </c>
    </row>
    <row r="657" spans="1:11" x14ac:dyDescent="0.25">
      <c r="A657" s="7">
        <v>950</v>
      </c>
      <c r="B657" s="4" t="s">
        <v>566</v>
      </c>
      <c r="C657" s="4">
        <v>3</v>
      </c>
      <c r="D657" s="4" t="s">
        <v>558</v>
      </c>
      <c r="E657" s="12" t="str">
        <f t="shared" si="20"/>
        <v>2.5</v>
      </c>
      <c r="F657" s="19">
        <f t="shared" si="21"/>
        <v>7.5</v>
      </c>
      <c r="G657" s="19"/>
      <c r="H657" s="19"/>
      <c r="I657" s="4" t="s">
        <v>566</v>
      </c>
      <c r="J657" s="4">
        <v>3</v>
      </c>
      <c r="K657">
        <v>7.5</v>
      </c>
    </row>
    <row r="658" spans="1:11" x14ac:dyDescent="0.25">
      <c r="A658" s="7">
        <v>950</v>
      </c>
      <c r="B658" s="4" t="s">
        <v>565</v>
      </c>
      <c r="C658" s="4">
        <v>3</v>
      </c>
      <c r="D658" s="4" t="s">
        <v>551</v>
      </c>
      <c r="E658" s="12" t="str">
        <f t="shared" si="20"/>
        <v>4</v>
      </c>
      <c r="F658" s="19">
        <f t="shared" si="21"/>
        <v>12</v>
      </c>
      <c r="G658" s="19"/>
      <c r="H658" s="19"/>
      <c r="I658" s="4" t="s">
        <v>565</v>
      </c>
      <c r="J658" s="4">
        <v>3</v>
      </c>
      <c r="K658">
        <v>12</v>
      </c>
    </row>
    <row r="659" spans="1:11" x14ac:dyDescent="0.25">
      <c r="A659" s="7">
        <v>950</v>
      </c>
      <c r="B659" s="6" t="s">
        <v>564</v>
      </c>
      <c r="C659" s="6">
        <v>1</v>
      </c>
      <c r="D659" s="6" t="s">
        <v>551</v>
      </c>
      <c r="E659" s="12" t="str">
        <f t="shared" si="20"/>
        <v>4</v>
      </c>
      <c r="F659" s="19">
        <f t="shared" si="21"/>
        <v>4</v>
      </c>
      <c r="G659" s="19"/>
      <c r="H659" s="19"/>
      <c r="I659" s="6" t="s">
        <v>564</v>
      </c>
      <c r="J659" s="6">
        <v>1</v>
      </c>
      <c r="K659">
        <v>4</v>
      </c>
    </row>
    <row r="660" spans="1:11" x14ac:dyDescent="0.25">
      <c r="A660" s="7">
        <v>950</v>
      </c>
      <c r="B660" s="6" t="s">
        <v>563</v>
      </c>
      <c r="C660" s="6">
        <v>2</v>
      </c>
      <c r="D660" s="6" t="s">
        <v>552</v>
      </c>
      <c r="E660" s="12" t="str">
        <f t="shared" si="20"/>
        <v>3</v>
      </c>
      <c r="F660" s="19">
        <f t="shared" si="21"/>
        <v>6</v>
      </c>
      <c r="G660" s="19"/>
      <c r="H660" s="19"/>
      <c r="I660" s="6" t="s">
        <v>563</v>
      </c>
      <c r="J660" s="6">
        <v>2</v>
      </c>
      <c r="K660">
        <v>6</v>
      </c>
    </row>
    <row r="661" spans="1:11" x14ac:dyDescent="0.25">
      <c r="A661" s="7">
        <v>950</v>
      </c>
      <c r="B661" s="4" t="s">
        <v>561</v>
      </c>
      <c r="C661" s="4">
        <v>3</v>
      </c>
      <c r="D661" s="4" t="s">
        <v>552</v>
      </c>
      <c r="E661" s="12" t="str">
        <f t="shared" si="20"/>
        <v>3</v>
      </c>
      <c r="F661" s="19">
        <f t="shared" si="21"/>
        <v>9</v>
      </c>
      <c r="G661" s="19"/>
      <c r="H661" s="19"/>
      <c r="I661" s="4" t="s">
        <v>561</v>
      </c>
      <c r="J661" s="4">
        <v>3</v>
      </c>
      <c r="K661">
        <v>9</v>
      </c>
    </row>
    <row r="662" spans="1:11" x14ac:dyDescent="0.25">
      <c r="A662" s="7">
        <v>950</v>
      </c>
      <c r="B662" s="6" t="s">
        <v>554</v>
      </c>
      <c r="C662" s="6">
        <v>2</v>
      </c>
      <c r="D662" s="6" t="s">
        <v>558</v>
      </c>
      <c r="E662" s="12" t="str">
        <f t="shared" si="20"/>
        <v>2.5</v>
      </c>
      <c r="F662" s="19">
        <f t="shared" si="21"/>
        <v>5</v>
      </c>
      <c r="G662" s="19"/>
      <c r="H662" s="19"/>
      <c r="I662" s="6" t="s">
        <v>554</v>
      </c>
      <c r="J662" s="6">
        <v>2</v>
      </c>
      <c r="K662">
        <v>5</v>
      </c>
    </row>
    <row r="663" spans="1:11" x14ac:dyDescent="0.25">
      <c r="A663" s="7">
        <v>950</v>
      </c>
      <c r="B663" s="4" t="s">
        <v>550</v>
      </c>
      <c r="C663" s="4">
        <v>1</v>
      </c>
      <c r="D663" s="4" t="s">
        <v>551</v>
      </c>
      <c r="E663" s="12" t="str">
        <f t="shared" si="20"/>
        <v>4</v>
      </c>
      <c r="F663" s="19">
        <f t="shared" si="21"/>
        <v>4</v>
      </c>
      <c r="G663" s="19"/>
      <c r="H663" s="19"/>
      <c r="I663" s="4" t="s">
        <v>550</v>
      </c>
      <c r="J663" s="4">
        <v>1</v>
      </c>
      <c r="K663">
        <v>4</v>
      </c>
    </row>
    <row r="664" spans="1:11" x14ac:dyDescent="0.25">
      <c r="A664" s="7">
        <v>972</v>
      </c>
      <c r="B664" s="6" t="s">
        <v>566</v>
      </c>
      <c r="C664" s="6">
        <v>3</v>
      </c>
      <c r="D664" s="6" t="s">
        <v>567</v>
      </c>
      <c r="E664" s="12" t="str">
        <f t="shared" si="20"/>
        <v>0</v>
      </c>
      <c r="F664" s="19">
        <f t="shared" si="21"/>
        <v>0</v>
      </c>
      <c r="G664" s="19"/>
      <c r="H664" s="19"/>
      <c r="I664" s="6" t="s">
        <v>566</v>
      </c>
      <c r="J664" s="6">
        <v>3</v>
      </c>
      <c r="K664">
        <v>0</v>
      </c>
    </row>
    <row r="665" spans="1:11" x14ac:dyDescent="0.25">
      <c r="A665" s="7">
        <v>972</v>
      </c>
      <c r="B665" s="4" t="s">
        <v>565</v>
      </c>
      <c r="C665" s="4">
        <v>3</v>
      </c>
      <c r="D665" s="4" t="s">
        <v>552</v>
      </c>
      <c r="E665" s="12" t="str">
        <f t="shared" si="20"/>
        <v>3</v>
      </c>
      <c r="F665" s="19">
        <f t="shared" si="21"/>
        <v>9</v>
      </c>
      <c r="G665" s="19"/>
      <c r="H665" s="19"/>
      <c r="I665" s="4" t="s">
        <v>565</v>
      </c>
      <c r="J665" s="4">
        <v>3</v>
      </c>
      <c r="K665">
        <v>9</v>
      </c>
    </row>
    <row r="666" spans="1:11" x14ac:dyDescent="0.25">
      <c r="A666" s="7">
        <v>972</v>
      </c>
      <c r="B666" s="6" t="s">
        <v>564</v>
      </c>
      <c r="C666" s="6">
        <v>1</v>
      </c>
      <c r="D666" s="6" t="s">
        <v>551</v>
      </c>
      <c r="E666" s="12" t="str">
        <f t="shared" si="20"/>
        <v>4</v>
      </c>
      <c r="F666" s="19">
        <f t="shared" si="21"/>
        <v>4</v>
      </c>
      <c r="G666" s="19"/>
      <c r="H666" s="19"/>
      <c r="I666" s="6" t="s">
        <v>564</v>
      </c>
      <c r="J666" s="6">
        <v>1</v>
      </c>
      <c r="K666">
        <v>4</v>
      </c>
    </row>
    <row r="667" spans="1:11" x14ac:dyDescent="0.25">
      <c r="A667" s="7">
        <v>972</v>
      </c>
      <c r="B667" s="6" t="s">
        <v>563</v>
      </c>
      <c r="C667" s="6">
        <v>2</v>
      </c>
      <c r="D667" s="6" t="s">
        <v>552</v>
      </c>
      <c r="E667" s="12" t="str">
        <f t="shared" si="20"/>
        <v>3</v>
      </c>
      <c r="F667" s="19">
        <f t="shared" si="21"/>
        <v>6</v>
      </c>
      <c r="G667" s="19"/>
      <c r="H667" s="19"/>
      <c r="I667" s="6" t="s">
        <v>563</v>
      </c>
      <c r="J667" s="6">
        <v>2</v>
      </c>
      <c r="K667">
        <v>6</v>
      </c>
    </row>
    <row r="668" spans="1:11" x14ac:dyDescent="0.25">
      <c r="A668" s="7">
        <v>972</v>
      </c>
      <c r="B668" s="6" t="s">
        <v>561</v>
      </c>
      <c r="C668" s="6">
        <v>3</v>
      </c>
      <c r="D668" s="6" t="s">
        <v>555</v>
      </c>
      <c r="E668" s="12" t="str">
        <f t="shared" si="20"/>
        <v>2</v>
      </c>
      <c r="F668" s="19">
        <f t="shared" si="21"/>
        <v>6</v>
      </c>
      <c r="G668" s="19"/>
      <c r="H668" s="19"/>
      <c r="I668" s="6" t="s">
        <v>561</v>
      </c>
      <c r="J668" s="6">
        <v>3</v>
      </c>
      <c r="K668">
        <v>6</v>
      </c>
    </row>
    <row r="669" spans="1:11" x14ac:dyDescent="0.25">
      <c r="A669" s="7">
        <v>972</v>
      </c>
      <c r="B669" s="6" t="s">
        <v>554</v>
      </c>
      <c r="C669" s="6">
        <v>2</v>
      </c>
      <c r="D669" s="6" t="s">
        <v>555</v>
      </c>
      <c r="E669" s="12" t="str">
        <f t="shared" si="20"/>
        <v>2</v>
      </c>
      <c r="F669" s="19">
        <f t="shared" si="21"/>
        <v>4</v>
      </c>
      <c r="G669" s="19"/>
      <c r="H669" s="19"/>
      <c r="I669" s="6" t="s">
        <v>554</v>
      </c>
      <c r="J669" s="6">
        <v>2</v>
      </c>
      <c r="K669">
        <v>4</v>
      </c>
    </row>
    <row r="670" spans="1:11" x14ac:dyDescent="0.25">
      <c r="A670" s="7">
        <v>972</v>
      </c>
      <c r="B670" s="6" t="s">
        <v>556</v>
      </c>
      <c r="C670" s="6">
        <v>3</v>
      </c>
      <c r="D670" s="6" t="s">
        <v>557</v>
      </c>
      <c r="E670" s="12" t="str">
        <f t="shared" si="20"/>
        <v>1</v>
      </c>
      <c r="F670" s="19">
        <f t="shared" si="21"/>
        <v>3</v>
      </c>
      <c r="G670" s="19"/>
      <c r="H670" s="19"/>
      <c r="I670" s="6" t="s">
        <v>556</v>
      </c>
      <c r="J670" s="6">
        <v>3</v>
      </c>
      <c r="K670">
        <v>3</v>
      </c>
    </row>
    <row r="671" spans="1:11" x14ac:dyDescent="0.25">
      <c r="A671" s="7">
        <v>972</v>
      </c>
      <c r="B671" s="4" t="s">
        <v>550</v>
      </c>
      <c r="C671" s="4">
        <v>1</v>
      </c>
      <c r="D671" s="4" t="s">
        <v>553</v>
      </c>
      <c r="E671" s="12" t="str">
        <f t="shared" si="20"/>
        <v>3.5</v>
      </c>
      <c r="F671" s="19">
        <f t="shared" si="21"/>
        <v>3.5</v>
      </c>
      <c r="G671" s="19"/>
      <c r="H671" s="19"/>
      <c r="I671" s="4" t="s">
        <v>550</v>
      </c>
      <c r="J671" s="4">
        <v>1</v>
      </c>
      <c r="K671">
        <v>3.5</v>
      </c>
    </row>
    <row r="672" spans="1:11" x14ac:dyDescent="0.25">
      <c r="A672" s="7">
        <v>982</v>
      </c>
      <c r="B672" s="4" t="s">
        <v>566</v>
      </c>
      <c r="C672" s="4">
        <v>3</v>
      </c>
      <c r="D672" s="4" t="s">
        <v>552</v>
      </c>
      <c r="E672" s="12" t="str">
        <f t="shared" si="20"/>
        <v>3</v>
      </c>
      <c r="F672" s="19">
        <f t="shared" si="21"/>
        <v>9</v>
      </c>
      <c r="G672" s="19"/>
      <c r="H672" s="19"/>
      <c r="I672" s="4" t="s">
        <v>566</v>
      </c>
      <c r="J672" s="4">
        <v>3</v>
      </c>
      <c r="K672">
        <v>9</v>
      </c>
    </row>
    <row r="673" spans="1:11" x14ac:dyDescent="0.25">
      <c r="A673" s="7">
        <v>982</v>
      </c>
      <c r="B673" s="4" t="s">
        <v>565</v>
      </c>
      <c r="C673" s="4">
        <v>3</v>
      </c>
      <c r="D673" s="4" t="s">
        <v>553</v>
      </c>
      <c r="E673" s="12" t="str">
        <f t="shared" si="20"/>
        <v>3.5</v>
      </c>
      <c r="F673" s="19">
        <f t="shared" si="21"/>
        <v>10.5</v>
      </c>
      <c r="G673" s="19"/>
      <c r="H673" s="19"/>
      <c r="I673" s="4" t="s">
        <v>565</v>
      </c>
      <c r="J673" s="4">
        <v>3</v>
      </c>
      <c r="K673">
        <v>10.5</v>
      </c>
    </row>
    <row r="674" spans="1:11" x14ac:dyDescent="0.25">
      <c r="A674" s="7">
        <v>982</v>
      </c>
      <c r="B674" s="6" t="s">
        <v>564</v>
      </c>
      <c r="C674" s="6">
        <v>1</v>
      </c>
      <c r="D674" s="6" t="s">
        <v>551</v>
      </c>
      <c r="E674" s="12" t="str">
        <f t="shared" si="20"/>
        <v>4</v>
      </c>
      <c r="F674" s="19">
        <f t="shared" si="21"/>
        <v>4</v>
      </c>
      <c r="G674" s="19"/>
      <c r="H674" s="19"/>
      <c r="I674" s="6" t="s">
        <v>564</v>
      </c>
      <c r="J674" s="6">
        <v>1</v>
      </c>
      <c r="K674">
        <v>4</v>
      </c>
    </row>
    <row r="675" spans="1:11" x14ac:dyDescent="0.25">
      <c r="A675" s="7">
        <v>982</v>
      </c>
      <c r="B675" s="6" t="s">
        <v>563</v>
      </c>
      <c r="C675" s="6">
        <v>2</v>
      </c>
      <c r="D675" s="6" t="s">
        <v>552</v>
      </c>
      <c r="E675" s="12" t="str">
        <f t="shared" si="20"/>
        <v>3</v>
      </c>
      <c r="F675" s="19">
        <f t="shared" si="21"/>
        <v>6</v>
      </c>
      <c r="G675" s="19"/>
      <c r="H675" s="19"/>
      <c r="I675" s="6" t="s">
        <v>563</v>
      </c>
      <c r="J675" s="6">
        <v>2</v>
      </c>
      <c r="K675">
        <v>6</v>
      </c>
    </row>
    <row r="676" spans="1:11" x14ac:dyDescent="0.25">
      <c r="A676" s="7">
        <v>982</v>
      </c>
      <c r="B676" s="6" t="s">
        <v>561</v>
      </c>
      <c r="C676" s="6">
        <v>3</v>
      </c>
      <c r="D676" s="6" t="s">
        <v>553</v>
      </c>
      <c r="E676" s="12" t="str">
        <f t="shared" si="20"/>
        <v>3.5</v>
      </c>
      <c r="F676" s="19">
        <f t="shared" si="21"/>
        <v>10.5</v>
      </c>
      <c r="G676" s="19"/>
      <c r="H676" s="19"/>
      <c r="I676" s="6" t="s">
        <v>561</v>
      </c>
      <c r="J676" s="6">
        <v>3</v>
      </c>
      <c r="K676">
        <v>10.5</v>
      </c>
    </row>
    <row r="677" spans="1:11" x14ac:dyDescent="0.25">
      <c r="A677" s="7">
        <v>982</v>
      </c>
      <c r="B677" s="6" t="s">
        <v>554</v>
      </c>
      <c r="C677" s="6">
        <v>2</v>
      </c>
      <c r="D677" s="6" t="s">
        <v>551</v>
      </c>
      <c r="E677" s="12" t="str">
        <f t="shared" si="20"/>
        <v>4</v>
      </c>
      <c r="F677" s="19">
        <f t="shared" si="21"/>
        <v>8</v>
      </c>
      <c r="G677" s="19"/>
      <c r="H677" s="19"/>
      <c r="I677" s="6" t="s">
        <v>554</v>
      </c>
      <c r="J677" s="6">
        <v>2</v>
      </c>
      <c r="K677">
        <v>8</v>
      </c>
    </row>
    <row r="678" spans="1:11" x14ac:dyDescent="0.25">
      <c r="A678" s="7">
        <v>982</v>
      </c>
      <c r="B678" s="4" t="s">
        <v>550</v>
      </c>
      <c r="C678" s="4">
        <v>1</v>
      </c>
      <c r="D678" s="4" t="s">
        <v>551</v>
      </c>
      <c r="E678" s="12" t="str">
        <f t="shared" si="20"/>
        <v>4</v>
      </c>
      <c r="F678" s="19">
        <f t="shared" si="21"/>
        <v>4</v>
      </c>
      <c r="G678" s="19"/>
      <c r="H678" s="19"/>
      <c r="I678" s="4" t="s">
        <v>550</v>
      </c>
      <c r="J678" s="4">
        <v>1</v>
      </c>
      <c r="K678">
        <v>4</v>
      </c>
    </row>
  </sheetData>
  <autoFilter ref="I1:I678"/>
  <sortState ref="A1:D678">
    <sortCondition ref="A4"/>
  </sortState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1"/>
  <sheetViews>
    <sheetView workbookViewId="0">
      <selection activeCell="D8" sqref="D8"/>
    </sheetView>
  </sheetViews>
  <sheetFormatPr defaultRowHeight="15" x14ac:dyDescent="0.25"/>
  <cols>
    <col min="4" max="5" width="9.140625" style="13"/>
    <col min="10" max="10" width="9.140625" style="13"/>
    <col min="32" max="36" width="13" customWidth="1"/>
  </cols>
  <sheetData>
    <row r="1" spans="1:44" x14ac:dyDescent="0.25">
      <c r="A1" s="4" t="s">
        <v>569</v>
      </c>
      <c r="B1" s="4">
        <v>3</v>
      </c>
      <c r="C1" s="4" t="s">
        <v>557</v>
      </c>
      <c r="D1" s="12"/>
      <c r="E1" s="12">
        <f>D1*B1</f>
        <v>0</v>
      </c>
      <c r="F1" s="4" t="s">
        <v>570</v>
      </c>
      <c r="G1" s="4">
        <v>3</v>
      </c>
      <c r="H1" s="4" t="s">
        <v>553</v>
      </c>
      <c r="I1" s="12" t="str">
        <f>IF(H1="A","4",IF(H1="AB","3.5",IF(H1="B","3",IF(H1="BC","2.5",IF(H1="C","2",IF(H1="D","1",IF(H1="E","0","NILAI MUTU TIDAK ADA")))))))</f>
        <v>3.5</v>
      </c>
      <c r="J1" s="12">
        <f>I1*G1</f>
        <v>10.5</v>
      </c>
      <c r="K1" s="4" t="s">
        <v>556</v>
      </c>
      <c r="L1" s="4">
        <v>3</v>
      </c>
      <c r="M1" s="4" t="s">
        <v>555</v>
      </c>
      <c r="N1" s="12" t="str">
        <f>IF(M1="A","4",IF(M1="AB","3.5",IF(M1="B","3",IF(M1="BC","2.5",IF(M1="C","2",IF(M1="D","1",IF(M1="E","0","NILAI MUTU TIDAK ADA")))))))</f>
        <v>2</v>
      </c>
      <c r="O1" s="12">
        <f>N1*L1</f>
        <v>6</v>
      </c>
      <c r="P1" s="4" t="s">
        <v>571</v>
      </c>
      <c r="Q1" s="4">
        <v>3</v>
      </c>
      <c r="R1" s="4" t="s">
        <v>553</v>
      </c>
      <c r="S1" s="12" t="str">
        <f>IF(R1="A","4",IF(R1="AB","3.5",IF(R1="B","3",IF(R1="BC","2.5",IF(R1="C","2",IF(R1="D","1",IF(R1="E","0","NILAI MUTU TIDAK ADA")))))))</f>
        <v>3.5</v>
      </c>
      <c r="T1" s="12">
        <f>S1*Q1</f>
        <v>10.5</v>
      </c>
      <c r="U1" s="4" t="s">
        <v>572</v>
      </c>
      <c r="V1" s="4">
        <v>2</v>
      </c>
      <c r="W1" s="4" t="s">
        <v>553</v>
      </c>
      <c r="X1" s="12" t="str">
        <f>IF(W1="A","4",IF(W1="AB","3.5",IF(W1="B","3",IF(W1="BC","2.5",IF(W1="C","2",IF(W1="D","1",IF(W1="E","0","NILAI MUTU TIDAK ADA")))))))</f>
        <v>3.5</v>
      </c>
      <c r="Y1" s="12">
        <f>X1*V1</f>
        <v>7</v>
      </c>
      <c r="Z1" s="4" t="s">
        <v>573</v>
      </c>
      <c r="AA1" s="4">
        <v>3</v>
      </c>
      <c r="AB1" s="4" t="s">
        <v>558</v>
      </c>
      <c r="AC1" s="12" t="str">
        <f>IF(AB1="A","4",IF(AB1="AB","3.5",IF(AB1="B","3",IF(AB1="BC","2.5",IF(AB1="C","2",IF(AB1="D","1",IF(AB1="E","0","NILAI MUTU TIDAK ADA")))))))</f>
        <v>2.5</v>
      </c>
      <c r="AD1" s="12">
        <f>AC1*AA1</f>
        <v>7.5</v>
      </c>
      <c r="AE1" s="4" t="s">
        <v>574</v>
      </c>
      <c r="AF1" s="4">
        <v>3</v>
      </c>
      <c r="AG1" s="4" t="s">
        <v>555</v>
      </c>
      <c r="AH1" s="12" t="str">
        <f>IF(AG1="A","4",IF(AG1="AB","3.5",IF(AG1="B","3",IF(AG1="BC","2.5",IF(AG1="C","2",IF(AG1="D","1",IF(AG1="E","0","NILAI MUTU TIDAK ADA")))))))</f>
        <v>2</v>
      </c>
      <c r="AI1" s="12">
        <f>AH1*AF1</f>
        <v>6</v>
      </c>
      <c r="AJ1" s="4" t="s">
        <v>575</v>
      </c>
      <c r="AK1" s="4">
        <v>3</v>
      </c>
      <c r="AL1" s="4" t="s">
        <v>551</v>
      </c>
      <c r="AM1" s="12" t="str">
        <f>IF(AL1="A","4",IF(AL1="AB","3.5",IF(AL1="B","3",IF(AL1="BC","2.5",IF(AL1="C","2",IF(AL1="D","1",IF(AL1="E","0","NILAI MUTU TIDAK ADA")))))))</f>
        <v>4</v>
      </c>
      <c r="AN1" s="12">
        <f>AM1*AK1</f>
        <v>12</v>
      </c>
      <c r="AO1" s="4" t="s">
        <v>576</v>
      </c>
      <c r="AP1">
        <v>3</v>
      </c>
      <c r="AQ1" t="s">
        <v>558</v>
      </c>
      <c r="AR1" s="12" t="str">
        <f>IF(AQ1="A","4",IF(AQ1="AB","3.5",IF(AQ1="B","3",IF(AQ1="BC","2.5",IF(AQ1="C","2",IF(AQ1="D","1",IF(AQ1="E","0","NILAI MUTU TIDAK ADA")))))))</f>
        <v>2.5</v>
      </c>
    </row>
    <row r="2" spans="1:44" x14ac:dyDescent="0.25">
      <c r="A2" s="4" t="s">
        <v>569</v>
      </c>
      <c r="B2" s="4">
        <v>3</v>
      </c>
      <c r="C2" s="4" t="s">
        <v>567</v>
      </c>
      <c r="D2" s="12" t="str">
        <f t="shared" ref="D2:D65" si="0">IF(C2="A","4",IF(C2="AB","3.5",IF(C2="B","3",IF(C2="BC","2.5",IF(C2="C","2",IF(C2="D","1",IF(C2="E","0","NILAI MUTU TIDAK ADA")))))))</f>
        <v>0</v>
      </c>
      <c r="E2" s="12">
        <f t="shared" ref="E2:E65" si="1">D2*B2</f>
        <v>0</v>
      </c>
      <c r="F2" s="4" t="s">
        <v>570</v>
      </c>
      <c r="G2" s="4">
        <v>3</v>
      </c>
      <c r="H2" s="4" t="s">
        <v>567</v>
      </c>
      <c r="I2" s="12" t="str">
        <f t="shared" ref="I2:I65" si="2">IF(H2="A","4",IF(H2="AB","3.5",IF(H2="B","3",IF(H2="BC","2.5",IF(H2="C","2",IF(H2="D","1",IF(H2="E","0","NILAI MUTU TIDAK ADA")))))))</f>
        <v>0</v>
      </c>
      <c r="J2" s="12">
        <f t="shared" ref="J2:J65" si="3">I2*G2</f>
        <v>0</v>
      </c>
      <c r="K2" s="4" t="s">
        <v>571</v>
      </c>
      <c r="L2" s="4">
        <v>3</v>
      </c>
      <c r="M2" s="4" t="s">
        <v>558</v>
      </c>
      <c r="N2" s="12" t="str">
        <f t="shared" ref="N2:N65" si="4">IF(M2="A","4",IF(M2="AB","3.5",IF(M2="B","3",IF(M2="BC","2.5",IF(M2="C","2",IF(M2="D","1",IF(M2="E","0","NILAI MUTU TIDAK ADA")))))))</f>
        <v>2.5</v>
      </c>
      <c r="O2" s="12">
        <f t="shared" ref="O2:O65" si="5">N2*L2</f>
        <v>7.5</v>
      </c>
      <c r="P2" s="4" t="s">
        <v>572</v>
      </c>
      <c r="Q2" s="4">
        <v>2</v>
      </c>
      <c r="R2" s="4" t="s">
        <v>555</v>
      </c>
      <c r="S2" s="12" t="str">
        <f t="shared" ref="S2:S65" si="6">IF(R2="A","4",IF(R2="AB","3.5",IF(R2="B","3",IF(R2="BC","2.5",IF(R2="C","2",IF(R2="D","1",IF(R2="E","0","NILAI MUTU TIDAK ADA")))))))</f>
        <v>2</v>
      </c>
      <c r="T2" s="12">
        <f t="shared" ref="T2:T65" si="7">S2*Q2</f>
        <v>4</v>
      </c>
      <c r="U2" s="4" t="s">
        <v>573</v>
      </c>
      <c r="V2" s="4">
        <v>3</v>
      </c>
      <c r="W2" s="4" t="s">
        <v>557</v>
      </c>
      <c r="X2" s="12" t="str">
        <f t="shared" ref="X2:X65" si="8">IF(W2="A","4",IF(W2="AB","3.5",IF(W2="B","3",IF(W2="BC","2.5",IF(W2="C","2",IF(W2="D","1",IF(W2="E","0","NILAI MUTU TIDAK ADA")))))))</f>
        <v>1</v>
      </c>
      <c r="Y2" s="12">
        <f t="shared" ref="Y2:Y65" si="9">X2*V2</f>
        <v>3</v>
      </c>
      <c r="Z2" s="4" t="s">
        <v>574</v>
      </c>
      <c r="AA2" s="4">
        <v>3</v>
      </c>
      <c r="AB2" s="4" t="s">
        <v>567</v>
      </c>
      <c r="AC2" s="12" t="str">
        <f t="shared" ref="AC2:AC65" si="10">IF(AB2="A","4",IF(AB2="AB","3.5",IF(AB2="B","3",IF(AB2="BC","2.5",IF(AB2="C","2",IF(AB2="D","1",IF(AB2="E","0","NILAI MUTU TIDAK ADA")))))))</f>
        <v>0</v>
      </c>
      <c r="AD2" s="12">
        <f t="shared" ref="AD2:AD65" si="11">AC2*AA2</f>
        <v>0</v>
      </c>
      <c r="AE2" s="4" t="s">
        <v>575</v>
      </c>
      <c r="AF2" s="4">
        <v>3</v>
      </c>
      <c r="AG2" s="4" t="s">
        <v>567</v>
      </c>
      <c r="AH2" s="12" t="str">
        <f t="shared" ref="AH2:AH65" si="12">IF(AG2="A","4",IF(AG2="AB","3.5",IF(AG2="B","3",IF(AG2="BC","2.5",IF(AG2="C","2",IF(AG2="D","1",IF(AG2="E","0","NILAI MUTU TIDAK ADA")))))))</f>
        <v>0</v>
      </c>
      <c r="AI2" s="12">
        <f t="shared" ref="AI2:AI65" si="13">AH2*AF2</f>
        <v>0</v>
      </c>
      <c r="AJ2" s="4" t="s">
        <v>576</v>
      </c>
      <c r="AK2" s="4">
        <v>3</v>
      </c>
      <c r="AL2" s="4" t="s">
        <v>567</v>
      </c>
      <c r="AM2" s="12" t="str">
        <f t="shared" ref="AM2:AM65" si="14">IF(AL2="A","4",IF(AL2="AB","3.5",IF(AL2="B","3",IF(AL2="BC","2.5",IF(AL2="C","2",IF(AL2="D","1",IF(AL2="E","0","NILAI MUTU TIDAK ADA")))))))</f>
        <v>0</v>
      </c>
      <c r="AN2" s="12">
        <f t="shared" ref="AN2:AN65" si="15">AM2*AK2</f>
        <v>0</v>
      </c>
      <c r="AO2" s="11"/>
    </row>
    <row r="3" spans="1:44" x14ac:dyDescent="0.25">
      <c r="A3" s="4" t="s">
        <v>569</v>
      </c>
      <c r="B3" s="4">
        <v>3</v>
      </c>
      <c r="C3" s="4" t="s">
        <v>552</v>
      </c>
      <c r="D3" s="12" t="str">
        <f t="shared" si="0"/>
        <v>3</v>
      </c>
      <c r="E3" s="12">
        <f t="shared" si="1"/>
        <v>9</v>
      </c>
      <c r="F3" s="4" t="s">
        <v>570</v>
      </c>
      <c r="G3" s="4">
        <v>3</v>
      </c>
      <c r="H3" s="4" t="s">
        <v>558</v>
      </c>
      <c r="I3" s="12" t="str">
        <f t="shared" si="2"/>
        <v>2.5</v>
      </c>
      <c r="J3" s="12">
        <f t="shared" si="3"/>
        <v>7.5</v>
      </c>
      <c r="K3" s="4" t="s">
        <v>556</v>
      </c>
      <c r="L3" s="4">
        <v>3</v>
      </c>
      <c r="M3" s="4" t="s">
        <v>552</v>
      </c>
      <c r="N3" s="12" t="str">
        <f t="shared" si="4"/>
        <v>3</v>
      </c>
      <c r="O3" s="12">
        <f t="shared" si="5"/>
        <v>9</v>
      </c>
      <c r="P3" s="4" t="s">
        <v>571</v>
      </c>
      <c r="Q3" s="4">
        <v>3</v>
      </c>
      <c r="R3" s="4" t="s">
        <v>551</v>
      </c>
      <c r="S3" s="12" t="str">
        <f t="shared" si="6"/>
        <v>4</v>
      </c>
      <c r="T3" s="12">
        <f t="shared" si="7"/>
        <v>12</v>
      </c>
      <c r="U3" s="4" t="s">
        <v>572</v>
      </c>
      <c r="V3" s="4">
        <v>2</v>
      </c>
      <c r="W3" s="4" t="s">
        <v>551</v>
      </c>
      <c r="X3" s="12" t="str">
        <f t="shared" si="8"/>
        <v>4</v>
      </c>
      <c r="Y3" s="12">
        <f t="shared" si="9"/>
        <v>8</v>
      </c>
      <c r="Z3" s="4" t="s">
        <v>573</v>
      </c>
      <c r="AA3" s="4">
        <v>3</v>
      </c>
      <c r="AB3" s="4" t="s">
        <v>552</v>
      </c>
      <c r="AC3" s="12" t="str">
        <f t="shared" si="10"/>
        <v>3</v>
      </c>
      <c r="AD3" s="12">
        <f t="shared" si="11"/>
        <v>9</v>
      </c>
      <c r="AE3" s="4" t="s">
        <v>574</v>
      </c>
      <c r="AF3" s="4">
        <v>3</v>
      </c>
      <c r="AG3" s="4" t="s">
        <v>552</v>
      </c>
      <c r="AH3" s="12" t="str">
        <f t="shared" si="12"/>
        <v>3</v>
      </c>
      <c r="AI3" s="12">
        <f t="shared" si="13"/>
        <v>9</v>
      </c>
      <c r="AJ3" s="4" t="s">
        <v>575</v>
      </c>
      <c r="AK3" s="4">
        <v>3</v>
      </c>
      <c r="AL3" s="4" t="s">
        <v>551</v>
      </c>
      <c r="AM3" s="12" t="str">
        <f t="shared" si="14"/>
        <v>4</v>
      </c>
      <c r="AN3" s="12">
        <f t="shared" si="15"/>
        <v>12</v>
      </c>
      <c r="AO3" s="4" t="s">
        <v>576</v>
      </c>
      <c r="AP3">
        <v>3</v>
      </c>
      <c r="AQ3" t="s">
        <v>558</v>
      </c>
      <c r="AR3" s="12" t="str">
        <f>IF(AQ3="A","4",IF(AQ3="AB","3.5",IF(AQ3="B","3",IF(AQ3="BC","2.5",IF(AQ3="C","2",IF(AQ3="D","1",IF(AQ3="E","0","NILAI MUTU TIDAK ADA")))))))</f>
        <v>2.5</v>
      </c>
    </row>
    <row r="4" spans="1:44" x14ac:dyDescent="0.25">
      <c r="A4" s="4" t="s">
        <v>569</v>
      </c>
      <c r="B4" s="4">
        <v>3</v>
      </c>
      <c r="C4" s="4" t="s">
        <v>557</v>
      </c>
      <c r="D4" s="12" t="str">
        <f t="shared" si="0"/>
        <v>1</v>
      </c>
      <c r="E4" s="12">
        <f t="shared" si="1"/>
        <v>3</v>
      </c>
      <c r="F4" s="4" t="s">
        <v>570</v>
      </c>
      <c r="G4" s="4">
        <v>3</v>
      </c>
      <c r="H4" s="4" t="s">
        <v>555</v>
      </c>
      <c r="I4" s="12" t="str">
        <f t="shared" si="2"/>
        <v>2</v>
      </c>
      <c r="J4" s="12">
        <f t="shared" si="3"/>
        <v>6</v>
      </c>
      <c r="K4" s="4" t="s">
        <v>556</v>
      </c>
      <c r="L4" s="4">
        <v>3</v>
      </c>
      <c r="M4" s="4" t="s">
        <v>552</v>
      </c>
      <c r="N4" s="12" t="str">
        <f t="shared" si="4"/>
        <v>3</v>
      </c>
      <c r="O4" s="12">
        <f t="shared" si="5"/>
        <v>9</v>
      </c>
      <c r="P4" s="4" t="s">
        <v>571</v>
      </c>
      <c r="Q4" s="4">
        <v>3</v>
      </c>
      <c r="R4" s="4" t="s">
        <v>553</v>
      </c>
      <c r="S4" s="12" t="str">
        <f t="shared" si="6"/>
        <v>3.5</v>
      </c>
      <c r="T4" s="12">
        <f t="shared" si="7"/>
        <v>10.5</v>
      </c>
      <c r="U4" s="4" t="s">
        <v>572</v>
      </c>
      <c r="V4" s="4">
        <v>2</v>
      </c>
      <c r="W4" s="4" t="s">
        <v>553</v>
      </c>
      <c r="X4" s="12" t="str">
        <f t="shared" si="8"/>
        <v>3.5</v>
      </c>
      <c r="Y4" s="12">
        <f t="shared" si="9"/>
        <v>7</v>
      </c>
      <c r="Z4" s="4" t="s">
        <v>573</v>
      </c>
      <c r="AA4" s="4">
        <v>3</v>
      </c>
      <c r="AB4" s="4" t="s">
        <v>558</v>
      </c>
      <c r="AC4" s="12" t="str">
        <f t="shared" si="10"/>
        <v>2.5</v>
      </c>
      <c r="AD4" s="12">
        <f t="shared" si="11"/>
        <v>7.5</v>
      </c>
      <c r="AE4" s="4" t="s">
        <v>574</v>
      </c>
      <c r="AF4" s="4">
        <v>3</v>
      </c>
      <c r="AG4" s="4" t="s">
        <v>558</v>
      </c>
      <c r="AH4" s="12" t="str">
        <f t="shared" si="12"/>
        <v>2.5</v>
      </c>
      <c r="AI4" s="12">
        <f t="shared" si="13"/>
        <v>7.5</v>
      </c>
      <c r="AJ4" s="4" t="s">
        <v>575</v>
      </c>
      <c r="AK4" s="4">
        <v>3</v>
      </c>
      <c r="AL4" s="4" t="s">
        <v>553</v>
      </c>
      <c r="AM4" s="12" t="str">
        <f t="shared" si="14"/>
        <v>3.5</v>
      </c>
      <c r="AN4" s="12">
        <f t="shared" si="15"/>
        <v>10.5</v>
      </c>
      <c r="AO4" s="4" t="s">
        <v>576</v>
      </c>
      <c r="AP4">
        <v>3</v>
      </c>
      <c r="AQ4" t="s">
        <v>555</v>
      </c>
      <c r="AR4" s="12" t="str">
        <f t="shared" ref="AR4:AR10" si="16">IF(AQ4="A","4",IF(AQ4="AB","3.5",IF(AQ4="B","3",IF(AQ4="BC","2.5",IF(AQ4="C","2",IF(AQ4="D","1",IF(AQ4="E","0","NILAI MUTU TIDAK ADA")))))))</f>
        <v>2</v>
      </c>
    </row>
    <row r="5" spans="1:44" x14ac:dyDescent="0.25">
      <c r="A5" s="4" t="s">
        <v>569</v>
      </c>
      <c r="B5" s="4">
        <v>3</v>
      </c>
      <c r="C5" s="4" t="s">
        <v>555</v>
      </c>
      <c r="D5" s="12" t="str">
        <f t="shared" si="0"/>
        <v>2</v>
      </c>
      <c r="E5" s="12">
        <f t="shared" si="1"/>
        <v>6</v>
      </c>
      <c r="F5" s="4" t="s">
        <v>570</v>
      </c>
      <c r="G5" s="4">
        <v>3</v>
      </c>
      <c r="H5" s="4" t="s">
        <v>553</v>
      </c>
      <c r="I5" s="12" t="str">
        <f t="shared" si="2"/>
        <v>3.5</v>
      </c>
      <c r="J5" s="12">
        <f t="shared" si="3"/>
        <v>10.5</v>
      </c>
      <c r="K5" s="4" t="s">
        <v>556</v>
      </c>
      <c r="L5" s="4">
        <v>3</v>
      </c>
      <c r="M5" s="4" t="s">
        <v>555</v>
      </c>
      <c r="N5" s="12" t="str">
        <f t="shared" si="4"/>
        <v>2</v>
      </c>
      <c r="O5" s="12">
        <f t="shared" si="5"/>
        <v>6</v>
      </c>
      <c r="P5" s="4" t="s">
        <v>571</v>
      </c>
      <c r="Q5" s="4">
        <v>3</v>
      </c>
      <c r="R5" s="4" t="s">
        <v>553</v>
      </c>
      <c r="S5" s="12" t="str">
        <f t="shared" si="6"/>
        <v>3.5</v>
      </c>
      <c r="T5" s="12">
        <f t="shared" si="7"/>
        <v>10.5</v>
      </c>
      <c r="U5" s="4" t="s">
        <v>572</v>
      </c>
      <c r="V5" s="4">
        <v>2</v>
      </c>
      <c r="W5" s="4" t="s">
        <v>553</v>
      </c>
      <c r="X5" s="12" t="str">
        <f t="shared" si="8"/>
        <v>3.5</v>
      </c>
      <c r="Y5" s="12">
        <f t="shared" si="9"/>
        <v>7</v>
      </c>
      <c r="Z5" s="4" t="s">
        <v>573</v>
      </c>
      <c r="AA5" s="4">
        <v>3</v>
      </c>
      <c r="AB5" s="4" t="s">
        <v>558</v>
      </c>
      <c r="AC5" s="12" t="str">
        <f t="shared" si="10"/>
        <v>2.5</v>
      </c>
      <c r="AD5" s="12">
        <f t="shared" si="11"/>
        <v>7.5</v>
      </c>
      <c r="AE5" s="4" t="s">
        <v>574</v>
      </c>
      <c r="AF5" s="4">
        <v>3</v>
      </c>
      <c r="AG5" s="4" t="s">
        <v>558</v>
      </c>
      <c r="AH5" s="12" t="str">
        <f t="shared" si="12"/>
        <v>2.5</v>
      </c>
      <c r="AI5" s="12">
        <f t="shared" si="13"/>
        <v>7.5</v>
      </c>
      <c r="AJ5" s="4" t="s">
        <v>575</v>
      </c>
      <c r="AK5" s="4">
        <v>3</v>
      </c>
      <c r="AL5" s="4" t="s">
        <v>551</v>
      </c>
      <c r="AM5" s="12" t="str">
        <f t="shared" si="14"/>
        <v>4</v>
      </c>
      <c r="AN5" s="12">
        <f t="shared" si="15"/>
        <v>12</v>
      </c>
      <c r="AO5" s="4" t="s">
        <v>576</v>
      </c>
      <c r="AP5">
        <v>3</v>
      </c>
      <c r="AQ5" t="s">
        <v>555</v>
      </c>
      <c r="AR5" s="12" t="str">
        <f t="shared" si="16"/>
        <v>2</v>
      </c>
    </row>
    <row r="6" spans="1:44" x14ac:dyDescent="0.25">
      <c r="A6" s="4" t="s">
        <v>569</v>
      </c>
      <c r="B6" s="4">
        <v>3</v>
      </c>
      <c r="C6" s="4" t="s">
        <v>558</v>
      </c>
      <c r="D6" s="12" t="str">
        <f t="shared" si="0"/>
        <v>2.5</v>
      </c>
      <c r="E6" s="12">
        <f t="shared" si="1"/>
        <v>7.5</v>
      </c>
      <c r="F6" s="4" t="s">
        <v>570</v>
      </c>
      <c r="G6" s="4">
        <v>3</v>
      </c>
      <c r="H6" s="4" t="s">
        <v>558</v>
      </c>
      <c r="I6" s="12" t="str">
        <f t="shared" si="2"/>
        <v>2.5</v>
      </c>
      <c r="J6" s="12">
        <f t="shared" si="3"/>
        <v>7.5</v>
      </c>
      <c r="K6" s="4" t="s">
        <v>556</v>
      </c>
      <c r="L6" s="4">
        <v>3</v>
      </c>
      <c r="M6" s="4" t="s">
        <v>555</v>
      </c>
      <c r="N6" s="12" t="str">
        <f t="shared" si="4"/>
        <v>2</v>
      </c>
      <c r="O6" s="12">
        <f t="shared" si="5"/>
        <v>6</v>
      </c>
      <c r="P6" s="4" t="s">
        <v>571</v>
      </c>
      <c r="Q6" s="4">
        <v>3</v>
      </c>
      <c r="R6" s="4" t="s">
        <v>553</v>
      </c>
      <c r="S6" s="12" t="str">
        <f t="shared" si="6"/>
        <v>3.5</v>
      </c>
      <c r="T6" s="12">
        <f t="shared" si="7"/>
        <v>10.5</v>
      </c>
      <c r="U6" s="4" t="s">
        <v>572</v>
      </c>
      <c r="V6" s="4">
        <v>2</v>
      </c>
      <c r="W6" s="4" t="s">
        <v>551</v>
      </c>
      <c r="X6" s="12" t="str">
        <f t="shared" si="8"/>
        <v>4</v>
      </c>
      <c r="Y6" s="12">
        <f t="shared" si="9"/>
        <v>8</v>
      </c>
      <c r="Z6" s="4" t="s">
        <v>573</v>
      </c>
      <c r="AA6" s="4">
        <v>3</v>
      </c>
      <c r="AB6" s="4" t="s">
        <v>558</v>
      </c>
      <c r="AC6" s="12" t="str">
        <f t="shared" si="10"/>
        <v>2.5</v>
      </c>
      <c r="AD6" s="12">
        <f t="shared" si="11"/>
        <v>7.5</v>
      </c>
      <c r="AE6" s="4" t="s">
        <v>574</v>
      </c>
      <c r="AF6" s="4">
        <v>3</v>
      </c>
      <c r="AG6" s="4" t="s">
        <v>558</v>
      </c>
      <c r="AH6" s="12" t="str">
        <f t="shared" si="12"/>
        <v>2.5</v>
      </c>
      <c r="AI6" s="12">
        <f t="shared" si="13"/>
        <v>7.5</v>
      </c>
      <c r="AJ6" s="4" t="s">
        <v>575</v>
      </c>
      <c r="AK6" s="4">
        <v>3</v>
      </c>
      <c r="AL6" s="4" t="s">
        <v>553</v>
      </c>
      <c r="AM6" s="12" t="str">
        <f t="shared" si="14"/>
        <v>3.5</v>
      </c>
      <c r="AN6" s="12">
        <f t="shared" si="15"/>
        <v>10.5</v>
      </c>
      <c r="AO6" s="4" t="s">
        <v>576</v>
      </c>
      <c r="AP6">
        <v>3</v>
      </c>
      <c r="AQ6" t="s">
        <v>557</v>
      </c>
      <c r="AR6" s="12" t="str">
        <f t="shared" si="16"/>
        <v>1</v>
      </c>
    </row>
    <row r="7" spans="1:44" x14ac:dyDescent="0.25">
      <c r="A7" s="4" t="s">
        <v>569</v>
      </c>
      <c r="B7" s="4">
        <v>3</v>
      </c>
      <c r="C7" s="4" t="s">
        <v>555</v>
      </c>
      <c r="D7" s="12" t="str">
        <f t="shared" si="0"/>
        <v>2</v>
      </c>
      <c r="E7" s="12">
        <f t="shared" si="1"/>
        <v>6</v>
      </c>
      <c r="F7" s="4" t="s">
        <v>570</v>
      </c>
      <c r="G7" s="4">
        <v>3</v>
      </c>
      <c r="H7" s="4" t="s">
        <v>553</v>
      </c>
      <c r="I7" s="12" t="str">
        <f t="shared" si="2"/>
        <v>3.5</v>
      </c>
      <c r="J7" s="12">
        <f t="shared" si="3"/>
        <v>10.5</v>
      </c>
      <c r="K7" s="4" t="s">
        <v>556</v>
      </c>
      <c r="L7" s="4">
        <v>3</v>
      </c>
      <c r="M7" s="4" t="s">
        <v>558</v>
      </c>
      <c r="N7" s="12" t="str">
        <f t="shared" si="4"/>
        <v>2.5</v>
      </c>
      <c r="O7" s="12">
        <f t="shared" si="5"/>
        <v>7.5</v>
      </c>
      <c r="P7" s="4" t="s">
        <v>571</v>
      </c>
      <c r="Q7" s="4">
        <v>3</v>
      </c>
      <c r="R7" s="4" t="s">
        <v>551</v>
      </c>
      <c r="S7" s="12" t="str">
        <f t="shared" si="6"/>
        <v>4</v>
      </c>
      <c r="T7" s="12">
        <f t="shared" si="7"/>
        <v>12</v>
      </c>
      <c r="U7" s="4" t="s">
        <v>572</v>
      </c>
      <c r="V7" s="4">
        <v>2</v>
      </c>
      <c r="W7" s="4" t="s">
        <v>553</v>
      </c>
      <c r="X7" s="12" t="str">
        <f t="shared" si="8"/>
        <v>3.5</v>
      </c>
      <c r="Y7" s="12">
        <f t="shared" si="9"/>
        <v>7</v>
      </c>
      <c r="Z7" s="4" t="s">
        <v>573</v>
      </c>
      <c r="AA7" s="4">
        <v>3</v>
      </c>
      <c r="AB7" s="4" t="s">
        <v>558</v>
      </c>
      <c r="AC7" s="12" t="str">
        <f t="shared" si="10"/>
        <v>2.5</v>
      </c>
      <c r="AD7" s="12">
        <f t="shared" si="11"/>
        <v>7.5</v>
      </c>
      <c r="AE7" s="4" t="s">
        <v>574</v>
      </c>
      <c r="AF7" s="4">
        <v>3</v>
      </c>
      <c r="AG7" s="4" t="s">
        <v>555</v>
      </c>
      <c r="AH7" s="12" t="str">
        <f t="shared" si="12"/>
        <v>2</v>
      </c>
      <c r="AI7" s="12">
        <f t="shared" si="13"/>
        <v>6</v>
      </c>
      <c r="AJ7" s="4" t="s">
        <v>575</v>
      </c>
      <c r="AK7" s="4">
        <v>3</v>
      </c>
      <c r="AL7" s="4" t="s">
        <v>551</v>
      </c>
      <c r="AM7" s="12" t="str">
        <f t="shared" si="14"/>
        <v>4</v>
      </c>
      <c r="AN7" s="12">
        <f t="shared" si="15"/>
        <v>12</v>
      </c>
      <c r="AO7" s="4" t="s">
        <v>576</v>
      </c>
      <c r="AP7">
        <v>3</v>
      </c>
      <c r="AQ7" t="s">
        <v>558</v>
      </c>
      <c r="AR7" s="12" t="str">
        <f t="shared" si="16"/>
        <v>2.5</v>
      </c>
    </row>
    <row r="8" spans="1:44" x14ac:dyDescent="0.25">
      <c r="A8" s="4" t="s">
        <v>569</v>
      </c>
      <c r="B8" s="4">
        <v>3</v>
      </c>
      <c r="C8" s="4" t="s">
        <v>555</v>
      </c>
      <c r="D8" s="12" t="str">
        <f t="shared" si="0"/>
        <v>2</v>
      </c>
      <c r="E8" s="12">
        <f t="shared" si="1"/>
        <v>6</v>
      </c>
      <c r="F8" s="4" t="s">
        <v>570</v>
      </c>
      <c r="G8" s="4">
        <v>3</v>
      </c>
      <c r="H8" s="4" t="s">
        <v>553</v>
      </c>
      <c r="I8" s="12" t="str">
        <f t="shared" si="2"/>
        <v>3.5</v>
      </c>
      <c r="J8" s="12">
        <f t="shared" si="3"/>
        <v>10.5</v>
      </c>
      <c r="K8" s="4" t="s">
        <v>572</v>
      </c>
      <c r="L8" s="4">
        <v>2</v>
      </c>
      <c r="M8" s="4" t="s">
        <v>553</v>
      </c>
      <c r="N8" s="12" t="str">
        <f t="shared" si="4"/>
        <v>3.5</v>
      </c>
      <c r="O8" s="12">
        <f t="shared" si="5"/>
        <v>7</v>
      </c>
      <c r="P8" s="4" t="s">
        <v>573</v>
      </c>
      <c r="Q8" s="4">
        <v>3</v>
      </c>
      <c r="R8" s="4" t="s">
        <v>558</v>
      </c>
      <c r="S8" s="12" t="str">
        <f t="shared" si="6"/>
        <v>2.5</v>
      </c>
      <c r="T8" s="12">
        <f t="shared" si="7"/>
        <v>7.5</v>
      </c>
      <c r="U8" s="4" t="s">
        <v>574</v>
      </c>
      <c r="V8" s="4">
        <v>3</v>
      </c>
      <c r="W8" s="4" t="s">
        <v>552</v>
      </c>
      <c r="X8" s="12" t="str">
        <f t="shared" si="8"/>
        <v>3</v>
      </c>
      <c r="Y8" s="12">
        <f t="shared" si="9"/>
        <v>9</v>
      </c>
      <c r="Z8" s="4" t="s">
        <v>575</v>
      </c>
      <c r="AA8" s="4">
        <v>3</v>
      </c>
      <c r="AB8" s="4" t="s">
        <v>551</v>
      </c>
      <c r="AC8" s="12" t="str">
        <f t="shared" si="10"/>
        <v>4</v>
      </c>
      <c r="AD8" s="12">
        <f t="shared" si="11"/>
        <v>12</v>
      </c>
      <c r="AE8" s="4" t="s">
        <v>576</v>
      </c>
      <c r="AF8" s="4">
        <v>3</v>
      </c>
      <c r="AG8" s="4" t="s">
        <v>557</v>
      </c>
      <c r="AH8" s="12" t="str">
        <f t="shared" si="12"/>
        <v>1</v>
      </c>
      <c r="AI8" s="12">
        <f t="shared" si="13"/>
        <v>3</v>
      </c>
      <c r="AJ8" s="11"/>
      <c r="AK8" s="11"/>
      <c r="AL8" s="11"/>
      <c r="AM8" s="11"/>
      <c r="AN8" s="11"/>
      <c r="AO8" s="11"/>
    </row>
    <row r="9" spans="1:44" x14ac:dyDescent="0.25">
      <c r="A9" s="4" t="s">
        <v>569</v>
      </c>
      <c r="B9" s="4">
        <v>3</v>
      </c>
      <c r="C9" s="4" t="s">
        <v>553</v>
      </c>
      <c r="D9" s="12" t="str">
        <f t="shared" si="0"/>
        <v>3.5</v>
      </c>
      <c r="E9" s="12">
        <f t="shared" si="1"/>
        <v>10.5</v>
      </c>
      <c r="F9" s="4" t="s">
        <v>570</v>
      </c>
      <c r="G9" s="4">
        <v>3</v>
      </c>
      <c r="H9" s="4" t="s">
        <v>551</v>
      </c>
      <c r="I9" s="12" t="str">
        <f t="shared" si="2"/>
        <v>4</v>
      </c>
      <c r="J9" s="12">
        <f t="shared" si="3"/>
        <v>12</v>
      </c>
      <c r="K9" s="4" t="s">
        <v>556</v>
      </c>
      <c r="L9" s="4">
        <v>3</v>
      </c>
      <c r="M9" s="4" t="s">
        <v>551</v>
      </c>
      <c r="N9" s="12" t="str">
        <f t="shared" si="4"/>
        <v>4</v>
      </c>
      <c r="O9" s="12">
        <f t="shared" si="5"/>
        <v>12</v>
      </c>
      <c r="P9" s="4" t="s">
        <v>571</v>
      </c>
      <c r="Q9" s="4">
        <v>3</v>
      </c>
      <c r="R9" s="4" t="s">
        <v>551</v>
      </c>
      <c r="S9" s="12" t="str">
        <f t="shared" si="6"/>
        <v>4</v>
      </c>
      <c r="T9" s="12">
        <f t="shared" si="7"/>
        <v>12</v>
      </c>
      <c r="U9" s="4" t="s">
        <v>572</v>
      </c>
      <c r="V9" s="4">
        <v>2</v>
      </c>
      <c r="W9" s="4" t="s">
        <v>551</v>
      </c>
      <c r="X9" s="12" t="str">
        <f t="shared" si="8"/>
        <v>4</v>
      </c>
      <c r="Y9" s="12">
        <f t="shared" si="9"/>
        <v>8</v>
      </c>
      <c r="Z9" s="4" t="s">
        <v>573</v>
      </c>
      <c r="AA9" s="4">
        <v>3</v>
      </c>
      <c r="AB9" s="4" t="s">
        <v>551</v>
      </c>
      <c r="AC9" s="12" t="str">
        <f t="shared" si="10"/>
        <v>4</v>
      </c>
      <c r="AD9" s="12">
        <f t="shared" si="11"/>
        <v>12</v>
      </c>
      <c r="AE9" s="4" t="s">
        <v>574</v>
      </c>
      <c r="AF9" s="4">
        <v>3</v>
      </c>
      <c r="AG9" s="4" t="s">
        <v>551</v>
      </c>
      <c r="AH9" s="12" t="str">
        <f t="shared" si="12"/>
        <v>4</v>
      </c>
      <c r="AI9" s="12">
        <f t="shared" si="13"/>
        <v>12</v>
      </c>
      <c r="AJ9" s="4" t="s">
        <v>575</v>
      </c>
      <c r="AK9" s="4">
        <v>3</v>
      </c>
      <c r="AL9" s="4" t="s">
        <v>551</v>
      </c>
      <c r="AM9" s="12" t="str">
        <f t="shared" si="14"/>
        <v>4</v>
      </c>
      <c r="AN9" s="12">
        <f t="shared" si="15"/>
        <v>12</v>
      </c>
      <c r="AO9" s="4" t="s">
        <v>576</v>
      </c>
      <c r="AP9">
        <v>3</v>
      </c>
      <c r="AQ9" t="s">
        <v>552</v>
      </c>
      <c r="AR9" s="12" t="str">
        <f t="shared" si="16"/>
        <v>3</v>
      </c>
    </row>
    <row r="10" spans="1:44" x14ac:dyDescent="0.25">
      <c r="A10" s="4" t="s">
        <v>569</v>
      </c>
      <c r="B10" s="4">
        <v>3</v>
      </c>
      <c r="C10" s="4" t="s">
        <v>555</v>
      </c>
      <c r="D10" s="12" t="str">
        <f t="shared" si="0"/>
        <v>2</v>
      </c>
      <c r="E10" s="12">
        <f t="shared" si="1"/>
        <v>6</v>
      </c>
      <c r="F10" s="4" t="s">
        <v>570</v>
      </c>
      <c r="G10" s="4">
        <v>3</v>
      </c>
      <c r="H10" s="4" t="s">
        <v>555</v>
      </c>
      <c r="I10" s="12" t="str">
        <f t="shared" si="2"/>
        <v>2</v>
      </c>
      <c r="J10" s="12">
        <f t="shared" si="3"/>
        <v>6</v>
      </c>
      <c r="K10" s="4" t="s">
        <v>556</v>
      </c>
      <c r="L10" s="4">
        <v>3</v>
      </c>
      <c r="M10" s="4" t="s">
        <v>558</v>
      </c>
      <c r="N10" s="12" t="str">
        <f t="shared" si="4"/>
        <v>2.5</v>
      </c>
      <c r="O10" s="12">
        <f t="shared" si="5"/>
        <v>7.5</v>
      </c>
      <c r="P10" s="4" t="s">
        <v>571</v>
      </c>
      <c r="Q10" s="4">
        <v>3</v>
      </c>
      <c r="R10" s="4" t="s">
        <v>553</v>
      </c>
      <c r="S10" s="12" t="str">
        <f t="shared" si="6"/>
        <v>3.5</v>
      </c>
      <c r="T10" s="12">
        <f t="shared" si="7"/>
        <v>10.5</v>
      </c>
      <c r="U10" s="4" t="s">
        <v>572</v>
      </c>
      <c r="V10" s="4">
        <v>2</v>
      </c>
      <c r="W10" s="4" t="s">
        <v>558</v>
      </c>
      <c r="X10" s="12" t="str">
        <f t="shared" si="8"/>
        <v>2.5</v>
      </c>
      <c r="Y10" s="12">
        <f t="shared" si="9"/>
        <v>5</v>
      </c>
      <c r="Z10" s="4" t="s">
        <v>573</v>
      </c>
      <c r="AA10" s="4">
        <v>3</v>
      </c>
      <c r="AB10" s="4" t="s">
        <v>555</v>
      </c>
      <c r="AC10" s="12" t="str">
        <f t="shared" si="10"/>
        <v>2</v>
      </c>
      <c r="AD10" s="12">
        <f t="shared" si="11"/>
        <v>6</v>
      </c>
      <c r="AE10" s="4" t="s">
        <v>574</v>
      </c>
      <c r="AF10" s="4">
        <v>3</v>
      </c>
      <c r="AG10" s="4" t="s">
        <v>555</v>
      </c>
      <c r="AH10" s="12" t="str">
        <f t="shared" si="12"/>
        <v>2</v>
      </c>
      <c r="AI10" s="12">
        <f t="shared" si="13"/>
        <v>6</v>
      </c>
      <c r="AJ10" s="4" t="s">
        <v>575</v>
      </c>
      <c r="AK10" s="4">
        <v>3</v>
      </c>
      <c r="AL10" s="4" t="s">
        <v>551</v>
      </c>
      <c r="AM10" s="12" t="str">
        <f t="shared" si="14"/>
        <v>4</v>
      </c>
      <c r="AN10" s="12">
        <f t="shared" si="15"/>
        <v>12</v>
      </c>
      <c r="AO10" s="4" t="s">
        <v>576</v>
      </c>
      <c r="AP10">
        <v>3</v>
      </c>
      <c r="AQ10" t="s">
        <v>557</v>
      </c>
      <c r="AR10" s="12" t="str">
        <f t="shared" si="16"/>
        <v>1</v>
      </c>
    </row>
    <row r="11" spans="1:44" x14ac:dyDescent="0.25">
      <c r="A11" s="4" t="s">
        <v>569</v>
      </c>
      <c r="B11" s="4">
        <v>3</v>
      </c>
      <c r="C11" s="4" t="s">
        <v>557</v>
      </c>
      <c r="D11" s="12" t="str">
        <f t="shared" si="0"/>
        <v>1</v>
      </c>
      <c r="E11" s="12">
        <f t="shared" si="1"/>
        <v>3</v>
      </c>
      <c r="F11" s="4" t="s">
        <v>570</v>
      </c>
      <c r="G11" s="4">
        <v>3</v>
      </c>
      <c r="H11" s="4" t="s">
        <v>558</v>
      </c>
      <c r="I11" s="12" t="str">
        <f t="shared" si="2"/>
        <v>2.5</v>
      </c>
      <c r="J11" s="12">
        <f t="shared" si="3"/>
        <v>7.5</v>
      </c>
      <c r="K11" s="4" t="s">
        <v>571</v>
      </c>
      <c r="L11" s="4">
        <v>3</v>
      </c>
      <c r="M11" s="4" t="s">
        <v>553</v>
      </c>
      <c r="N11" s="12" t="str">
        <f t="shared" si="4"/>
        <v>3.5</v>
      </c>
      <c r="O11" s="12">
        <f t="shared" si="5"/>
        <v>10.5</v>
      </c>
      <c r="P11" s="4" t="s">
        <v>572</v>
      </c>
      <c r="Q11" s="4">
        <v>2</v>
      </c>
      <c r="R11" s="4" t="s">
        <v>553</v>
      </c>
      <c r="S11" s="12" t="str">
        <f t="shared" si="6"/>
        <v>3.5</v>
      </c>
      <c r="T11" s="12">
        <f t="shared" si="7"/>
        <v>7</v>
      </c>
      <c r="U11" s="4" t="s">
        <v>573</v>
      </c>
      <c r="V11" s="4">
        <v>3</v>
      </c>
      <c r="W11" s="4" t="s">
        <v>555</v>
      </c>
      <c r="X11" s="12" t="str">
        <f t="shared" si="8"/>
        <v>2</v>
      </c>
      <c r="Y11" s="12">
        <f t="shared" si="9"/>
        <v>6</v>
      </c>
      <c r="Z11" s="4" t="s">
        <v>574</v>
      </c>
      <c r="AA11" s="4">
        <v>3</v>
      </c>
      <c r="AB11" s="4" t="s">
        <v>558</v>
      </c>
      <c r="AC11" s="12" t="str">
        <f t="shared" si="10"/>
        <v>2.5</v>
      </c>
      <c r="AD11" s="12">
        <f t="shared" si="11"/>
        <v>7.5</v>
      </c>
      <c r="AE11" s="4" t="s">
        <v>575</v>
      </c>
      <c r="AF11" s="4">
        <v>3</v>
      </c>
      <c r="AG11" s="4" t="s">
        <v>551</v>
      </c>
      <c r="AH11" s="12" t="str">
        <f t="shared" si="12"/>
        <v>4</v>
      </c>
      <c r="AI11" s="12">
        <f t="shared" si="13"/>
        <v>12</v>
      </c>
      <c r="AJ11" s="4" t="s">
        <v>576</v>
      </c>
      <c r="AK11" s="4">
        <v>3</v>
      </c>
      <c r="AL11" s="4" t="s">
        <v>555</v>
      </c>
      <c r="AM11" s="12" t="str">
        <f t="shared" si="14"/>
        <v>2</v>
      </c>
      <c r="AN11" s="12">
        <f t="shared" si="15"/>
        <v>6</v>
      </c>
      <c r="AO11" s="11"/>
    </row>
    <row r="12" spans="1:44" x14ac:dyDescent="0.25">
      <c r="A12" s="4" t="s">
        <v>569</v>
      </c>
      <c r="B12" s="4">
        <v>3</v>
      </c>
      <c r="C12" s="4" t="s">
        <v>555</v>
      </c>
      <c r="D12" s="12" t="str">
        <f t="shared" si="0"/>
        <v>2</v>
      </c>
      <c r="E12" s="12">
        <f t="shared" si="1"/>
        <v>6</v>
      </c>
      <c r="F12" s="4" t="s">
        <v>570</v>
      </c>
      <c r="G12" s="4">
        <v>3</v>
      </c>
      <c r="H12" s="4" t="s">
        <v>552</v>
      </c>
      <c r="I12" s="12" t="str">
        <f t="shared" si="2"/>
        <v>3</v>
      </c>
      <c r="J12" s="12">
        <f t="shared" si="3"/>
        <v>9</v>
      </c>
      <c r="K12" s="4" t="s">
        <v>556</v>
      </c>
      <c r="L12" s="4">
        <v>3</v>
      </c>
      <c r="M12" s="4" t="s">
        <v>552</v>
      </c>
      <c r="N12" s="12" t="str">
        <f t="shared" si="4"/>
        <v>3</v>
      </c>
      <c r="O12" s="12">
        <f t="shared" si="5"/>
        <v>9</v>
      </c>
      <c r="P12" s="4" t="s">
        <v>571</v>
      </c>
      <c r="Q12" s="4">
        <v>3</v>
      </c>
      <c r="R12" s="4" t="s">
        <v>553</v>
      </c>
      <c r="S12" s="12" t="str">
        <f t="shared" si="6"/>
        <v>3.5</v>
      </c>
      <c r="T12" s="12">
        <f t="shared" si="7"/>
        <v>10.5</v>
      </c>
      <c r="U12" s="4" t="s">
        <v>572</v>
      </c>
      <c r="V12" s="4">
        <v>2</v>
      </c>
      <c r="W12" s="4" t="s">
        <v>551</v>
      </c>
      <c r="X12" s="12" t="str">
        <f t="shared" si="8"/>
        <v>4</v>
      </c>
      <c r="Y12" s="12">
        <f t="shared" si="9"/>
        <v>8</v>
      </c>
      <c r="Z12" s="4" t="s">
        <v>573</v>
      </c>
      <c r="AA12" s="4">
        <v>3</v>
      </c>
      <c r="AB12" s="4" t="s">
        <v>555</v>
      </c>
      <c r="AC12" s="12" t="str">
        <f t="shared" si="10"/>
        <v>2</v>
      </c>
      <c r="AD12" s="12">
        <f t="shared" si="11"/>
        <v>6</v>
      </c>
      <c r="AE12" s="4" t="s">
        <v>574</v>
      </c>
      <c r="AF12" s="4">
        <v>3</v>
      </c>
      <c r="AG12" s="4" t="s">
        <v>551</v>
      </c>
      <c r="AH12" s="12" t="str">
        <f t="shared" si="12"/>
        <v>4</v>
      </c>
      <c r="AI12" s="12">
        <f t="shared" si="13"/>
        <v>12</v>
      </c>
      <c r="AJ12" s="4" t="s">
        <v>575</v>
      </c>
      <c r="AK12" s="4">
        <v>3</v>
      </c>
      <c r="AL12" s="4" t="s">
        <v>551</v>
      </c>
      <c r="AM12" s="12" t="str">
        <f t="shared" si="14"/>
        <v>4</v>
      </c>
      <c r="AN12" s="12">
        <f t="shared" si="15"/>
        <v>12</v>
      </c>
      <c r="AO12" s="4" t="s">
        <v>576</v>
      </c>
      <c r="AP12">
        <v>3</v>
      </c>
      <c r="AQ12" t="s">
        <v>555</v>
      </c>
      <c r="AR12" s="12" t="str">
        <f>IF(AQ12="A","4",IF(AQ12="AB","3.5",IF(AQ12="B","3",IF(AQ12="BC","2.5",IF(AQ12="C","2",IF(AQ12="D","1",IF(AQ12="E","0","NILAI MUTU TIDAK ADA")))))))</f>
        <v>2</v>
      </c>
    </row>
    <row r="13" spans="1:44" x14ac:dyDescent="0.25">
      <c r="A13" s="4" t="s">
        <v>569</v>
      </c>
      <c r="B13" s="4">
        <v>3</v>
      </c>
      <c r="C13" s="4" t="s">
        <v>552</v>
      </c>
      <c r="D13" s="12" t="str">
        <f t="shared" si="0"/>
        <v>3</v>
      </c>
      <c r="E13" s="12">
        <f t="shared" si="1"/>
        <v>9</v>
      </c>
      <c r="F13" s="4" t="s">
        <v>570</v>
      </c>
      <c r="G13" s="4">
        <v>3</v>
      </c>
      <c r="H13" s="4" t="s">
        <v>551</v>
      </c>
      <c r="I13" s="12" t="str">
        <f t="shared" si="2"/>
        <v>4</v>
      </c>
      <c r="J13" s="12">
        <f t="shared" si="3"/>
        <v>12</v>
      </c>
      <c r="K13" s="4" t="s">
        <v>556</v>
      </c>
      <c r="L13" s="4">
        <v>3</v>
      </c>
      <c r="M13" s="4" t="s">
        <v>555</v>
      </c>
      <c r="N13" s="12" t="str">
        <f t="shared" si="4"/>
        <v>2</v>
      </c>
      <c r="O13" s="12">
        <f t="shared" si="5"/>
        <v>6</v>
      </c>
      <c r="P13" s="4" t="s">
        <v>571</v>
      </c>
      <c r="Q13" s="4">
        <v>3</v>
      </c>
      <c r="R13" s="4" t="s">
        <v>553</v>
      </c>
      <c r="S13" s="12" t="str">
        <f t="shared" si="6"/>
        <v>3.5</v>
      </c>
      <c r="T13" s="12">
        <f t="shared" si="7"/>
        <v>10.5</v>
      </c>
      <c r="U13" s="4" t="s">
        <v>572</v>
      </c>
      <c r="V13" s="4">
        <v>2</v>
      </c>
      <c r="W13" s="4" t="s">
        <v>551</v>
      </c>
      <c r="X13" s="12" t="str">
        <f t="shared" si="8"/>
        <v>4</v>
      </c>
      <c r="Y13" s="12">
        <f t="shared" si="9"/>
        <v>8</v>
      </c>
      <c r="Z13" s="4" t="s">
        <v>573</v>
      </c>
      <c r="AA13" s="4">
        <v>3</v>
      </c>
      <c r="AB13" s="4" t="s">
        <v>553</v>
      </c>
      <c r="AC13" s="12" t="str">
        <f t="shared" si="10"/>
        <v>3.5</v>
      </c>
      <c r="AD13" s="12">
        <f t="shared" si="11"/>
        <v>10.5</v>
      </c>
      <c r="AE13" s="4" t="s">
        <v>574</v>
      </c>
      <c r="AF13" s="4">
        <v>3</v>
      </c>
      <c r="AG13" s="4" t="s">
        <v>551</v>
      </c>
      <c r="AH13" s="12" t="str">
        <f t="shared" si="12"/>
        <v>4</v>
      </c>
      <c r="AI13" s="12">
        <f t="shared" si="13"/>
        <v>12</v>
      </c>
      <c r="AJ13" s="4" t="s">
        <v>575</v>
      </c>
      <c r="AK13" s="4">
        <v>3</v>
      </c>
      <c r="AL13" s="4" t="s">
        <v>551</v>
      </c>
      <c r="AM13" s="12" t="str">
        <f t="shared" si="14"/>
        <v>4</v>
      </c>
      <c r="AN13" s="12">
        <f t="shared" si="15"/>
        <v>12</v>
      </c>
      <c r="AO13" s="4" t="s">
        <v>576</v>
      </c>
      <c r="AP13">
        <v>3</v>
      </c>
      <c r="AQ13" t="s">
        <v>552</v>
      </c>
      <c r="AR13" s="12" t="str">
        <f>IF(AQ13="A","4",IF(AQ13="AB","3.5",IF(AQ13="B","3",IF(AQ13="BC","2.5",IF(AQ13="C","2",IF(AQ13="D","1",IF(AQ13="E","0","NILAI MUTU TIDAK ADA")))))))</f>
        <v>3</v>
      </c>
    </row>
    <row r="14" spans="1:44" x14ac:dyDescent="0.25">
      <c r="A14" s="4" t="s">
        <v>569</v>
      </c>
      <c r="B14" s="4">
        <v>3</v>
      </c>
      <c r="C14" s="4" t="s">
        <v>557</v>
      </c>
      <c r="D14" s="12" t="str">
        <f t="shared" si="0"/>
        <v>1</v>
      </c>
      <c r="E14" s="12">
        <f t="shared" si="1"/>
        <v>3</v>
      </c>
      <c r="F14" s="4" t="s">
        <v>570</v>
      </c>
      <c r="G14" s="4">
        <v>3</v>
      </c>
      <c r="H14" s="4" t="s">
        <v>552</v>
      </c>
      <c r="I14" s="12" t="str">
        <f t="shared" si="2"/>
        <v>3</v>
      </c>
      <c r="J14" s="12">
        <f t="shared" si="3"/>
        <v>9</v>
      </c>
      <c r="K14" s="4" t="s">
        <v>556</v>
      </c>
      <c r="L14" s="4">
        <v>3</v>
      </c>
      <c r="M14" s="4" t="s">
        <v>555</v>
      </c>
      <c r="N14" s="12" t="str">
        <f t="shared" si="4"/>
        <v>2</v>
      </c>
      <c r="O14" s="12">
        <f t="shared" si="5"/>
        <v>6</v>
      </c>
      <c r="P14" s="4" t="s">
        <v>571</v>
      </c>
      <c r="Q14" s="4">
        <v>3</v>
      </c>
      <c r="R14" s="4" t="s">
        <v>553</v>
      </c>
      <c r="S14" s="12" t="str">
        <f t="shared" si="6"/>
        <v>3.5</v>
      </c>
      <c r="T14" s="12">
        <f t="shared" si="7"/>
        <v>10.5</v>
      </c>
      <c r="U14" s="4" t="s">
        <v>572</v>
      </c>
      <c r="V14" s="4">
        <v>2</v>
      </c>
      <c r="W14" s="4" t="s">
        <v>551</v>
      </c>
      <c r="X14" s="12" t="str">
        <f t="shared" si="8"/>
        <v>4</v>
      </c>
      <c r="Y14" s="12">
        <f t="shared" si="9"/>
        <v>8</v>
      </c>
      <c r="Z14" s="4" t="s">
        <v>573</v>
      </c>
      <c r="AA14" s="4">
        <v>3</v>
      </c>
      <c r="AB14" s="4" t="s">
        <v>555</v>
      </c>
      <c r="AC14" s="12" t="str">
        <f t="shared" si="10"/>
        <v>2</v>
      </c>
      <c r="AD14" s="12">
        <f t="shared" si="11"/>
        <v>6</v>
      </c>
      <c r="AE14" s="4" t="s">
        <v>574</v>
      </c>
      <c r="AF14" s="4">
        <v>3</v>
      </c>
      <c r="AG14" s="4" t="s">
        <v>555</v>
      </c>
      <c r="AH14" s="12" t="str">
        <f t="shared" si="12"/>
        <v>2</v>
      </c>
      <c r="AI14" s="12">
        <f t="shared" si="13"/>
        <v>6</v>
      </c>
      <c r="AJ14" s="4" t="s">
        <v>575</v>
      </c>
      <c r="AK14" s="4">
        <v>3</v>
      </c>
      <c r="AL14" s="4" t="s">
        <v>552</v>
      </c>
      <c r="AM14" s="12" t="str">
        <f t="shared" si="14"/>
        <v>3</v>
      </c>
      <c r="AN14" s="12">
        <f t="shared" si="15"/>
        <v>9</v>
      </c>
      <c r="AO14" s="4" t="s">
        <v>576</v>
      </c>
      <c r="AP14">
        <v>3</v>
      </c>
      <c r="AQ14" t="s">
        <v>557</v>
      </c>
      <c r="AR14" s="12" t="str">
        <f>IF(AQ14="A","4",IF(AQ14="AB","3.5",IF(AQ14="B","3",IF(AQ14="BC","2.5",IF(AQ14="C","2",IF(AQ14="D","1",IF(AQ14="E","0","NILAI MUTU TIDAK ADA")))))))</f>
        <v>1</v>
      </c>
    </row>
    <row r="15" spans="1:44" x14ac:dyDescent="0.25">
      <c r="A15" s="4" t="s">
        <v>569</v>
      </c>
      <c r="B15" s="4">
        <v>3</v>
      </c>
      <c r="C15" s="4" t="s">
        <v>555</v>
      </c>
      <c r="D15" s="12" t="str">
        <f t="shared" si="0"/>
        <v>2</v>
      </c>
      <c r="E15" s="12">
        <f t="shared" si="1"/>
        <v>6</v>
      </c>
      <c r="F15" s="4" t="s">
        <v>570</v>
      </c>
      <c r="G15" s="4">
        <v>3</v>
      </c>
      <c r="H15" s="4" t="s">
        <v>553</v>
      </c>
      <c r="I15" s="12" t="str">
        <f t="shared" si="2"/>
        <v>3.5</v>
      </c>
      <c r="J15" s="12">
        <f t="shared" si="3"/>
        <v>10.5</v>
      </c>
      <c r="K15" s="4" t="s">
        <v>556</v>
      </c>
      <c r="L15" s="4">
        <v>3</v>
      </c>
      <c r="M15" s="4" t="s">
        <v>558</v>
      </c>
      <c r="N15" s="12" t="str">
        <f t="shared" si="4"/>
        <v>2.5</v>
      </c>
      <c r="O15" s="12">
        <f t="shared" si="5"/>
        <v>7.5</v>
      </c>
      <c r="P15" s="4" t="s">
        <v>571</v>
      </c>
      <c r="Q15" s="4">
        <v>3</v>
      </c>
      <c r="R15" s="4" t="s">
        <v>553</v>
      </c>
      <c r="S15" s="12" t="str">
        <f t="shared" si="6"/>
        <v>3.5</v>
      </c>
      <c r="T15" s="12">
        <f t="shared" si="7"/>
        <v>10.5</v>
      </c>
      <c r="U15" s="4" t="s">
        <v>572</v>
      </c>
      <c r="V15" s="4">
        <v>2</v>
      </c>
      <c r="W15" s="4" t="s">
        <v>551</v>
      </c>
      <c r="X15" s="12" t="str">
        <f t="shared" si="8"/>
        <v>4</v>
      </c>
      <c r="Y15" s="12">
        <f t="shared" si="9"/>
        <v>8</v>
      </c>
      <c r="Z15" s="4" t="s">
        <v>573</v>
      </c>
      <c r="AA15" s="4">
        <v>3</v>
      </c>
      <c r="AB15" s="4" t="s">
        <v>558</v>
      </c>
      <c r="AC15" s="12" t="str">
        <f t="shared" si="10"/>
        <v>2.5</v>
      </c>
      <c r="AD15" s="12">
        <f t="shared" si="11"/>
        <v>7.5</v>
      </c>
      <c r="AE15" s="4" t="s">
        <v>574</v>
      </c>
      <c r="AF15" s="4">
        <v>3</v>
      </c>
      <c r="AG15" s="4" t="s">
        <v>553</v>
      </c>
      <c r="AH15" s="12" t="str">
        <f t="shared" si="12"/>
        <v>3.5</v>
      </c>
      <c r="AI15" s="12">
        <f t="shared" si="13"/>
        <v>10.5</v>
      </c>
      <c r="AJ15" s="4" t="s">
        <v>575</v>
      </c>
      <c r="AK15" s="4">
        <v>3</v>
      </c>
      <c r="AL15" s="4" t="s">
        <v>551</v>
      </c>
      <c r="AM15" s="12" t="str">
        <f t="shared" si="14"/>
        <v>4</v>
      </c>
      <c r="AN15" s="12">
        <f t="shared" si="15"/>
        <v>12</v>
      </c>
      <c r="AO15" s="4" t="s">
        <v>576</v>
      </c>
      <c r="AP15">
        <v>3</v>
      </c>
      <c r="AQ15" t="s">
        <v>558</v>
      </c>
      <c r="AR15" s="12" t="str">
        <f>IF(AQ15="A","4",IF(AQ15="AB","3.5",IF(AQ15="B","3",IF(AQ15="BC","2.5",IF(AQ15="C","2",IF(AQ15="D","1",IF(AQ15="E","0","NILAI MUTU TIDAK ADA")))))))</f>
        <v>2.5</v>
      </c>
    </row>
    <row r="16" spans="1:44" x14ac:dyDescent="0.25">
      <c r="A16" s="4" t="s">
        <v>569</v>
      </c>
      <c r="B16" s="4">
        <v>3</v>
      </c>
      <c r="C16" s="4" t="s">
        <v>558</v>
      </c>
      <c r="D16" s="12" t="str">
        <f t="shared" si="0"/>
        <v>2.5</v>
      </c>
      <c r="E16" s="12">
        <f t="shared" si="1"/>
        <v>7.5</v>
      </c>
      <c r="F16" s="4" t="s">
        <v>570</v>
      </c>
      <c r="G16" s="4">
        <v>3</v>
      </c>
      <c r="H16" s="4" t="s">
        <v>551</v>
      </c>
      <c r="I16" s="12" t="str">
        <f t="shared" si="2"/>
        <v>4</v>
      </c>
      <c r="J16" s="12">
        <f t="shared" si="3"/>
        <v>12</v>
      </c>
      <c r="K16" s="4" t="s">
        <v>571</v>
      </c>
      <c r="L16" s="4">
        <v>3</v>
      </c>
      <c r="M16" s="4" t="s">
        <v>553</v>
      </c>
      <c r="N16" s="12" t="str">
        <f t="shared" si="4"/>
        <v>3.5</v>
      </c>
      <c r="O16" s="12">
        <f t="shared" si="5"/>
        <v>10.5</v>
      </c>
      <c r="P16" s="4" t="s">
        <v>572</v>
      </c>
      <c r="Q16" s="4">
        <v>2</v>
      </c>
      <c r="R16" s="4" t="s">
        <v>551</v>
      </c>
      <c r="S16" s="12" t="str">
        <f t="shared" si="6"/>
        <v>4</v>
      </c>
      <c r="T16" s="12">
        <f t="shared" si="7"/>
        <v>8</v>
      </c>
      <c r="U16" s="4" t="s">
        <v>573</v>
      </c>
      <c r="V16" s="4">
        <v>3</v>
      </c>
      <c r="W16" s="4" t="s">
        <v>553</v>
      </c>
      <c r="X16" s="12" t="str">
        <f t="shared" si="8"/>
        <v>3.5</v>
      </c>
      <c r="Y16" s="12">
        <f t="shared" si="9"/>
        <v>10.5</v>
      </c>
      <c r="Z16" s="4" t="s">
        <v>574</v>
      </c>
      <c r="AA16" s="4">
        <v>3</v>
      </c>
      <c r="AB16" s="4" t="s">
        <v>552</v>
      </c>
      <c r="AC16" s="12" t="str">
        <f t="shared" si="10"/>
        <v>3</v>
      </c>
      <c r="AD16" s="12">
        <f t="shared" si="11"/>
        <v>9</v>
      </c>
      <c r="AE16" s="4" t="s">
        <v>575</v>
      </c>
      <c r="AF16" s="4">
        <v>3</v>
      </c>
      <c r="AG16" s="4" t="s">
        <v>551</v>
      </c>
      <c r="AH16" s="12" t="str">
        <f t="shared" si="12"/>
        <v>4</v>
      </c>
      <c r="AI16" s="12">
        <f t="shared" si="13"/>
        <v>12</v>
      </c>
      <c r="AJ16" s="4" t="s">
        <v>576</v>
      </c>
      <c r="AK16" s="4">
        <v>3</v>
      </c>
      <c r="AL16" s="4" t="s">
        <v>558</v>
      </c>
      <c r="AM16" s="12" t="str">
        <f t="shared" si="14"/>
        <v>2.5</v>
      </c>
      <c r="AN16" s="12">
        <f t="shared" si="15"/>
        <v>7.5</v>
      </c>
      <c r="AO16" s="11"/>
    </row>
    <row r="17" spans="1:44" x14ac:dyDescent="0.25">
      <c r="A17" s="4" t="s">
        <v>569</v>
      </c>
      <c r="B17" s="4">
        <v>3</v>
      </c>
      <c r="C17" s="4" t="s">
        <v>557</v>
      </c>
      <c r="D17" s="12" t="str">
        <f t="shared" si="0"/>
        <v>1</v>
      </c>
      <c r="E17" s="12">
        <f t="shared" si="1"/>
        <v>3</v>
      </c>
      <c r="F17" s="4" t="s">
        <v>570</v>
      </c>
      <c r="G17" s="4">
        <v>3</v>
      </c>
      <c r="H17" s="4" t="s">
        <v>553</v>
      </c>
      <c r="I17" s="12" t="str">
        <f t="shared" si="2"/>
        <v>3.5</v>
      </c>
      <c r="J17" s="12">
        <f t="shared" si="3"/>
        <v>10.5</v>
      </c>
      <c r="K17" s="4" t="s">
        <v>571</v>
      </c>
      <c r="L17" s="4">
        <v>3</v>
      </c>
      <c r="M17" s="4" t="s">
        <v>551</v>
      </c>
      <c r="N17" s="12" t="str">
        <f t="shared" si="4"/>
        <v>4</v>
      </c>
      <c r="O17" s="12">
        <f t="shared" si="5"/>
        <v>12</v>
      </c>
      <c r="P17" s="4" t="s">
        <v>572</v>
      </c>
      <c r="Q17" s="4">
        <v>2</v>
      </c>
      <c r="R17" s="4" t="s">
        <v>553</v>
      </c>
      <c r="S17" s="12" t="str">
        <f t="shared" si="6"/>
        <v>3.5</v>
      </c>
      <c r="T17" s="12">
        <f t="shared" si="7"/>
        <v>7</v>
      </c>
      <c r="U17" s="4" t="s">
        <v>573</v>
      </c>
      <c r="V17" s="4">
        <v>3</v>
      </c>
      <c r="W17" s="4" t="s">
        <v>555</v>
      </c>
      <c r="X17" s="12" t="str">
        <f t="shared" si="8"/>
        <v>2</v>
      </c>
      <c r="Y17" s="12">
        <f t="shared" si="9"/>
        <v>6</v>
      </c>
      <c r="Z17" s="4" t="s">
        <v>574</v>
      </c>
      <c r="AA17" s="4">
        <v>3</v>
      </c>
      <c r="AB17" s="4" t="s">
        <v>553</v>
      </c>
      <c r="AC17" s="12" t="str">
        <f t="shared" si="10"/>
        <v>3.5</v>
      </c>
      <c r="AD17" s="12">
        <f t="shared" si="11"/>
        <v>10.5</v>
      </c>
      <c r="AE17" s="4" t="s">
        <v>575</v>
      </c>
      <c r="AF17" s="4">
        <v>3</v>
      </c>
      <c r="AG17" s="4" t="s">
        <v>551</v>
      </c>
      <c r="AH17" s="12" t="str">
        <f t="shared" si="12"/>
        <v>4</v>
      </c>
      <c r="AI17" s="12">
        <f t="shared" si="13"/>
        <v>12</v>
      </c>
      <c r="AJ17" s="4" t="s">
        <v>576</v>
      </c>
      <c r="AK17" s="4">
        <v>3</v>
      </c>
      <c r="AL17" s="4" t="s">
        <v>558</v>
      </c>
      <c r="AM17" s="12" t="str">
        <f t="shared" si="14"/>
        <v>2.5</v>
      </c>
      <c r="AN17" s="12">
        <f t="shared" si="15"/>
        <v>7.5</v>
      </c>
      <c r="AO17" s="11"/>
    </row>
    <row r="18" spans="1:44" x14ac:dyDescent="0.25">
      <c r="A18" s="4" t="s">
        <v>569</v>
      </c>
      <c r="B18" s="4">
        <v>3</v>
      </c>
      <c r="C18" s="4" t="s">
        <v>558</v>
      </c>
      <c r="D18" s="12" t="str">
        <f t="shared" si="0"/>
        <v>2.5</v>
      </c>
      <c r="E18" s="12">
        <f t="shared" si="1"/>
        <v>7.5</v>
      </c>
      <c r="F18" s="4" t="s">
        <v>570</v>
      </c>
      <c r="G18" s="4">
        <v>3</v>
      </c>
      <c r="H18" s="4" t="s">
        <v>551</v>
      </c>
      <c r="I18" s="12" t="str">
        <f t="shared" si="2"/>
        <v>4</v>
      </c>
      <c r="J18" s="12">
        <f t="shared" si="3"/>
        <v>12</v>
      </c>
      <c r="K18" s="4" t="s">
        <v>556</v>
      </c>
      <c r="L18" s="4">
        <v>3</v>
      </c>
      <c r="M18" s="4" t="s">
        <v>552</v>
      </c>
      <c r="N18" s="12" t="str">
        <f t="shared" si="4"/>
        <v>3</v>
      </c>
      <c r="O18" s="12">
        <f t="shared" si="5"/>
        <v>9</v>
      </c>
      <c r="P18" s="4" t="s">
        <v>571</v>
      </c>
      <c r="Q18" s="4">
        <v>3</v>
      </c>
      <c r="R18" s="4" t="s">
        <v>553</v>
      </c>
      <c r="S18" s="12" t="str">
        <f t="shared" si="6"/>
        <v>3.5</v>
      </c>
      <c r="T18" s="12">
        <f t="shared" si="7"/>
        <v>10.5</v>
      </c>
      <c r="U18" s="4" t="s">
        <v>572</v>
      </c>
      <c r="V18" s="4">
        <v>2</v>
      </c>
      <c r="W18" s="4" t="s">
        <v>552</v>
      </c>
      <c r="X18" s="12" t="str">
        <f t="shared" si="8"/>
        <v>3</v>
      </c>
      <c r="Y18" s="12">
        <f t="shared" si="9"/>
        <v>6</v>
      </c>
      <c r="Z18" s="4" t="s">
        <v>573</v>
      </c>
      <c r="AA18" s="4">
        <v>3</v>
      </c>
      <c r="AB18" s="4" t="s">
        <v>552</v>
      </c>
      <c r="AC18" s="12" t="str">
        <f t="shared" si="10"/>
        <v>3</v>
      </c>
      <c r="AD18" s="12">
        <f t="shared" si="11"/>
        <v>9</v>
      </c>
      <c r="AE18" s="4" t="s">
        <v>574</v>
      </c>
      <c r="AF18" s="4">
        <v>3</v>
      </c>
      <c r="AG18" s="4" t="s">
        <v>552</v>
      </c>
      <c r="AH18" s="12" t="str">
        <f t="shared" si="12"/>
        <v>3</v>
      </c>
      <c r="AI18" s="12">
        <f t="shared" si="13"/>
        <v>9</v>
      </c>
      <c r="AJ18" s="4" t="s">
        <v>575</v>
      </c>
      <c r="AK18" s="4">
        <v>3</v>
      </c>
      <c r="AL18" s="4" t="s">
        <v>551</v>
      </c>
      <c r="AM18" s="12" t="str">
        <f t="shared" si="14"/>
        <v>4</v>
      </c>
      <c r="AN18" s="12">
        <f t="shared" si="15"/>
        <v>12</v>
      </c>
      <c r="AO18" s="4" t="s">
        <v>576</v>
      </c>
      <c r="AP18">
        <v>3</v>
      </c>
      <c r="AQ18" t="s">
        <v>558</v>
      </c>
      <c r="AR18" s="12" t="str">
        <f>IF(AQ18="A","4",IF(AQ18="AB","3.5",IF(AQ18="B","3",IF(AQ18="BC","2.5",IF(AQ18="C","2",IF(AQ18="D","1",IF(AQ18="E","0","NILAI MUTU TIDAK ADA")))))))</f>
        <v>2.5</v>
      </c>
    </row>
    <row r="19" spans="1:44" x14ac:dyDescent="0.25">
      <c r="A19" s="4" t="s">
        <v>569</v>
      </c>
      <c r="B19" s="4">
        <v>3</v>
      </c>
      <c r="C19" s="4" t="s">
        <v>551</v>
      </c>
      <c r="D19" s="12" t="str">
        <f t="shared" si="0"/>
        <v>4</v>
      </c>
      <c r="E19" s="12">
        <f t="shared" si="1"/>
        <v>12</v>
      </c>
      <c r="F19" s="4" t="s">
        <v>570</v>
      </c>
      <c r="G19" s="4">
        <v>3</v>
      </c>
      <c r="H19" s="4" t="s">
        <v>551</v>
      </c>
      <c r="I19" s="12" t="str">
        <f t="shared" si="2"/>
        <v>4</v>
      </c>
      <c r="J19" s="12">
        <f t="shared" si="3"/>
        <v>12</v>
      </c>
      <c r="K19" s="4" t="s">
        <v>556</v>
      </c>
      <c r="L19" s="4">
        <v>3</v>
      </c>
      <c r="M19" s="4" t="s">
        <v>553</v>
      </c>
      <c r="N19" s="12" t="str">
        <f t="shared" si="4"/>
        <v>3.5</v>
      </c>
      <c r="O19" s="12">
        <f t="shared" si="5"/>
        <v>10.5</v>
      </c>
      <c r="P19" s="4" t="s">
        <v>571</v>
      </c>
      <c r="Q19" s="4">
        <v>3</v>
      </c>
      <c r="R19" s="4" t="s">
        <v>551</v>
      </c>
      <c r="S19" s="12" t="str">
        <f t="shared" si="6"/>
        <v>4</v>
      </c>
      <c r="T19" s="12">
        <f t="shared" si="7"/>
        <v>12</v>
      </c>
      <c r="U19" s="4" t="s">
        <v>572</v>
      </c>
      <c r="V19" s="4">
        <v>2</v>
      </c>
      <c r="W19" s="4" t="s">
        <v>551</v>
      </c>
      <c r="X19" s="12" t="str">
        <f t="shared" si="8"/>
        <v>4</v>
      </c>
      <c r="Y19" s="12">
        <f t="shared" si="9"/>
        <v>8</v>
      </c>
      <c r="Z19" s="4" t="s">
        <v>573</v>
      </c>
      <c r="AA19" s="4">
        <v>3</v>
      </c>
      <c r="AB19" s="4" t="s">
        <v>551</v>
      </c>
      <c r="AC19" s="12" t="str">
        <f t="shared" si="10"/>
        <v>4</v>
      </c>
      <c r="AD19" s="12">
        <f t="shared" si="11"/>
        <v>12</v>
      </c>
      <c r="AE19" s="4" t="s">
        <v>574</v>
      </c>
      <c r="AF19" s="4">
        <v>3</v>
      </c>
      <c r="AG19" s="4" t="s">
        <v>551</v>
      </c>
      <c r="AH19" s="12" t="str">
        <f t="shared" si="12"/>
        <v>4</v>
      </c>
      <c r="AI19" s="12">
        <f t="shared" si="13"/>
        <v>12</v>
      </c>
      <c r="AJ19" s="4" t="s">
        <v>575</v>
      </c>
      <c r="AK19" s="4">
        <v>3</v>
      </c>
      <c r="AL19" s="4" t="s">
        <v>551</v>
      </c>
      <c r="AM19" s="12" t="str">
        <f t="shared" si="14"/>
        <v>4</v>
      </c>
      <c r="AN19" s="12">
        <f t="shared" si="15"/>
        <v>12</v>
      </c>
      <c r="AO19" s="4" t="s">
        <v>576</v>
      </c>
      <c r="AP19">
        <v>3</v>
      </c>
      <c r="AQ19" t="s">
        <v>551</v>
      </c>
      <c r="AR19" s="12" t="str">
        <f>IF(AQ19="A","4",IF(AQ19="AB","3.5",IF(AQ19="B","3",IF(AQ19="BC","2.5",IF(AQ19="C","2",IF(AQ19="D","1",IF(AQ19="E","0","NILAI MUTU TIDAK ADA")))))))</f>
        <v>4</v>
      </c>
    </row>
    <row r="20" spans="1:44" x14ac:dyDescent="0.25">
      <c r="A20" s="4" t="s">
        <v>569</v>
      </c>
      <c r="B20" s="4">
        <v>3</v>
      </c>
      <c r="C20" s="4" t="s">
        <v>551</v>
      </c>
      <c r="D20" s="12" t="str">
        <f t="shared" si="0"/>
        <v>4</v>
      </c>
      <c r="E20" s="12">
        <f t="shared" si="1"/>
        <v>12</v>
      </c>
      <c r="F20" s="4" t="s">
        <v>570</v>
      </c>
      <c r="G20" s="4">
        <v>3</v>
      </c>
      <c r="H20" s="4" t="s">
        <v>553</v>
      </c>
      <c r="I20" s="12" t="str">
        <f t="shared" si="2"/>
        <v>3.5</v>
      </c>
      <c r="J20" s="12">
        <f t="shared" si="3"/>
        <v>10.5</v>
      </c>
      <c r="K20" s="4" t="s">
        <v>556</v>
      </c>
      <c r="L20" s="4">
        <v>3</v>
      </c>
      <c r="M20" s="4" t="s">
        <v>553</v>
      </c>
      <c r="N20" s="12" t="str">
        <f t="shared" si="4"/>
        <v>3.5</v>
      </c>
      <c r="O20" s="12">
        <f t="shared" si="5"/>
        <v>10.5</v>
      </c>
      <c r="P20" s="4" t="s">
        <v>571</v>
      </c>
      <c r="Q20" s="4">
        <v>3</v>
      </c>
      <c r="R20" s="4" t="s">
        <v>553</v>
      </c>
      <c r="S20" s="12" t="str">
        <f t="shared" si="6"/>
        <v>3.5</v>
      </c>
      <c r="T20" s="12">
        <f t="shared" si="7"/>
        <v>10.5</v>
      </c>
      <c r="U20" s="4" t="s">
        <v>572</v>
      </c>
      <c r="V20" s="4">
        <v>2</v>
      </c>
      <c r="W20" s="4" t="s">
        <v>553</v>
      </c>
      <c r="X20" s="12" t="str">
        <f t="shared" si="8"/>
        <v>3.5</v>
      </c>
      <c r="Y20" s="12">
        <f t="shared" si="9"/>
        <v>7</v>
      </c>
      <c r="Z20" s="4" t="s">
        <v>573</v>
      </c>
      <c r="AA20" s="4">
        <v>3</v>
      </c>
      <c r="AB20" s="4" t="s">
        <v>553</v>
      </c>
      <c r="AC20" s="12" t="str">
        <f t="shared" si="10"/>
        <v>3.5</v>
      </c>
      <c r="AD20" s="12">
        <f t="shared" si="11"/>
        <v>10.5</v>
      </c>
      <c r="AE20" s="4" t="s">
        <v>574</v>
      </c>
      <c r="AF20" s="4">
        <v>3</v>
      </c>
      <c r="AG20" s="4" t="s">
        <v>552</v>
      </c>
      <c r="AH20" s="12" t="str">
        <f t="shared" si="12"/>
        <v>3</v>
      </c>
      <c r="AI20" s="12">
        <f t="shared" si="13"/>
        <v>9</v>
      </c>
      <c r="AJ20" s="4" t="s">
        <v>575</v>
      </c>
      <c r="AK20" s="4">
        <v>3</v>
      </c>
      <c r="AL20" s="4" t="s">
        <v>551</v>
      </c>
      <c r="AM20" s="12" t="str">
        <f t="shared" si="14"/>
        <v>4</v>
      </c>
      <c r="AN20" s="12">
        <f t="shared" si="15"/>
        <v>12</v>
      </c>
      <c r="AO20" s="4" t="s">
        <v>576</v>
      </c>
      <c r="AP20">
        <v>3</v>
      </c>
      <c r="AQ20" t="s">
        <v>558</v>
      </c>
      <c r="AR20" s="12" t="str">
        <f>IF(AQ20="A","4",IF(AQ20="AB","3.5",IF(AQ20="B","3",IF(AQ20="BC","2.5",IF(AQ20="C","2",IF(AQ20="D","1",IF(AQ20="E","0","NILAI MUTU TIDAK ADA")))))))</f>
        <v>2.5</v>
      </c>
    </row>
    <row r="21" spans="1:44" x14ac:dyDescent="0.25">
      <c r="A21" s="4" t="s">
        <v>569</v>
      </c>
      <c r="B21" s="4">
        <v>3</v>
      </c>
      <c r="C21" s="4" t="s">
        <v>558</v>
      </c>
      <c r="D21" s="12" t="str">
        <f t="shared" si="0"/>
        <v>2.5</v>
      </c>
      <c r="E21" s="12">
        <f t="shared" si="1"/>
        <v>7.5</v>
      </c>
      <c r="F21" s="4" t="s">
        <v>570</v>
      </c>
      <c r="G21" s="4">
        <v>3</v>
      </c>
      <c r="H21" s="4" t="s">
        <v>552</v>
      </c>
      <c r="I21" s="12" t="str">
        <f t="shared" si="2"/>
        <v>3</v>
      </c>
      <c r="J21" s="12">
        <f t="shared" si="3"/>
        <v>9</v>
      </c>
      <c r="K21" s="4" t="s">
        <v>556</v>
      </c>
      <c r="L21" s="4">
        <v>3</v>
      </c>
      <c r="M21" s="4" t="s">
        <v>555</v>
      </c>
      <c r="N21" s="12" t="str">
        <f t="shared" si="4"/>
        <v>2</v>
      </c>
      <c r="O21" s="12">
        <f t="shared" si="5"/>
        <v>6</v>
      </c>
      <c r="P21" s="4" t="s">
        <v>571</v>
      </c>
      <c r="Q21" s="4">
        <v>3</v>
      </c>
      <c r="R21" s="4" t="s">
        <v>553</v>
      </c>
      <c r="S21" s="12" t="str">
        <f t="shared" si="6"/>
        <v>3.5</v>
      </c>
      <c r="T21" s="12">
        <f t="shared" si="7"/>
        <v>10.5</v>
      </c>
      <c r="U21" s="4" t="s">
        <v>572</v>
      </c>
      <c r="V21" s="4">
        <v>2</v>
      </c>
      <c r="W21" s="4" t="s">
        <v>553</v>
      </c>
      <c r="X21" s="12" t="str">
        <f t="shared" si="8"/>
        <v>3.5</v>
      </c>
      <c r="Y21" s="12">
        <f t="shared" si="9"/>
        <v>7</v>
      </c>
      <c r="Z21" s="4" t="s">
        <v>573</v>
      </c>
      <c r="AA21" s="4">
        <v>3</v>
      </c>
      <c r="AB21" s="4" t="s">
        <v>558</v>
      </c>
      <c r="AC21" s="12" t="str">
        <f t="shared" si="10"/>
        <v>2.5</v>
      </c>
      <c r="AD21" s="12">
        <f t="shared" si="11"/>
        <v>7.5</v>
      </c>
      <c r="AE21" s="4" t="s">
        <v>574</v>
      </c>
      <c r="AF21" s="4">
        <v>3</v>
      </c>
      <c r="AG21" s="4" t="s">
        <v>558</v>
      </c>
      <c r="AH21" s="12" t="str">
        <f t="shared" si="12"/>
        <v>2.5</v>
      </c>
      <c r="AI21" s="12">
        <f t="shared" si="13"/>
        <v>7.5</v>
      </c>
      <c r="AJ21" s="4" t="s">
        <v>575</v>
      </c>
      <c r="AK21" s="4">
        <v>3</v>
      </c>
      <c r="AL21" s="4" t="s">
        <v>551</v>
      </c>
      <c r="AM21" s="12" t="str">
        <f t="shared" si="14"/>
        <v>4</v>
      </c>
      <c r="AN21" s="12">
        <f t="shared" si="15"/>
        <v>12</v>
      </c>
      <c r="AO21" s="4" t="s">
        <v>576</v>
      </c>
      <c r="AP21">
        <v>3</v>
      </c>
      <c r="AQ21" t="s">
        <v>557</v>
      </c>
      <c r="AR21" s="12" t="str">
        <f>IF(AQ21="A","4",IF(AQ21="AB","3.5",IF(AQ21="B","3",IF(AQ21="BC","2.5",IF(AQ21="C","2",IF(AQ21="D","1",IF(AQ21="E","0","NILAI MUTU TIDAK ADA")))))))</f>
        <v>1</v>
      </c>
    </row>
    <row r="22" spans="1:44" x14ac:dyDescent="0.25">
      <c r="A22" s="4" t="s">
        <v>569</v>
      </c>
      <c r="B22" s="4">
        <v>3</v>
      </c>
      <c r="C22" s="4" t="s">
        <v>552</v>
      </c>
      <c r="D22" s="12" t="str">
        <f t="shared" si="0"/>
        <v>3</v>
      </c>
      <c r="E22" s="12">
        <f t="shared" si="1"/>
        <v>9</v>
      </c>
      <c r="F22" s="4" t="s">
        <v>570</v>
      </c>
      <c r="G22" s="4">
        <v>3</v>
      </c>
      <c r="H22" s="4" t="s">
        <v>551</v>
      </c>
      <c r="I22" s="12" t="str">
        <f t="shared" si="2"/>
        <v>4</v>
      </c>
      <c r="J22" s="12">
        <f t="shared" si="3"/>
        <v>12</v>
      </c>
      <c r="K22" s="4" t="s">
        <v>556</v>
      </c>
      <c r="L22" s="4">
        <v>3</v>
      </c>
      <c r="M22" s="4" t="s">
        <v>553</v>
      </c>
      <c r="N22" s="12" t="str">
        <f t="shared" si="4"/>
        <v>3.5</v>
      </c>
      <c r="O22" s="12">
        <f t="shared" si="5"/>
        <v>10.5</v>
      </c>
      <c r="P22" s="4" t="s">
        <v>571</v>
      </c>
      <c r="Q22" s="4">
        <v>3</v>
      </c>
      <c r="R22" s="4" t="s">
        <v>551</v>
      </c>
      <c r="S22" s="12" t="str">
        <f t="shared" si="6"/>
        <v>4</v>
      </c>
      <c r="T22" s="12">
        <f t="shared" si="7"/>
        <v>12</v>
      </c>
      <c r="U22" s="4" t="s">
        <v>572</v>
      </c>
      <c r="V22" s="4">
        <v>2</v>
      </c>
      <c r="W22" s="4" t="s">
        <v>551</v>
      </c>
      <c r="X22" s="12" t="str">
        <f t="shared" si="8"/>
        <v>4</v>
      </c>
      <c r="Y22" s="12">
        <f t="shared" si="9"/>
        <v>8</v>
      </c>
      <c r="Z22" s="4" t="s">
        <v>573</v>
      </c>
      <c r="AA22" s="4">
        <v>3</v>
      </c>
      <c r="AB22" s="4" t="s">
        <v>553</v>
      </c>
      <c r="AC22" s="12" t="str">
        <f t="shared" si="10"/>
        <v>3.5</v>
      </c>
      <c r="AD22" s="12">
        <f t="shared" si="11"/>
        <v>10.5</v>
      </c>
      <c r="AE22" s="4" t="s">
        <v>574</v>
      </c>
      <c r="AF22" s="4">
        <v>3</v>
      </c>
      <c r="AG22" s="4" t="s">
        <v>551</v>
      </c>
      <c r="AH22" s="12" t="str">
        <f t="shared" si="12"/>
        <v>4</v>
      </c>
      <c r="AI22" s="12">
        <f t="shared" si="13"/>
        <v>12</v>
      </c>
      <c r="AJ22" s="4" t="s">
        <v>575</v>
      </c>
      <c r="AK22" s="4">
        <v>3</v>
      </c>
      <c r="AL22" s="4" t="s">
        <v>551</v>
      </c>
      <c r="AM22" s="12" t="str">
        <f t="shared" si="14"/>
        <v>4</v>
      </c>
      <c r="AN22" s="12">
        <f t="shared" si="15"/>
        <v>12</v>
      </c>
      <c r="AO22" s="4" t="s">
        <v>576</v>
      </c>
      <c r="AP22">
        <v>3</v>
      </c>
      <c r="AQ22" t="s">
        <v>555</v>
      </c>
      <c r="AR22" s="12" t="str">
        <f>IF(AQ22="A","4",IF(AQ22="AB","3.5",IF(AQ22="B","3",IF(AQ22="BC","2.5",IF(AQ22="C","2",IF(AQ22="D","1",IF(AQ22="E","0","NILAI MUTU TIDAK ADA")))))))</f>
        <v>2</v>
      </c>
    </row>
    <row r="23" spans="1:44" x14ac:dyDescent="0.25">
      <c r="A23" s="4" t="s">
        <v>569</v>
      </c>
      <c r="B23" s="4">
        <v>3</v>
      </c>
      <c r="C23" s="4" t="s">
        <v>551</v>
      </c>
      <c r="D23" s="12" t="str">
        <f t="shared" si="0"/>
        <v>4</v>
      </c>
      <c r="E23" s="12">
        <f t="shared" si="1"/>
        <v>12</v>
      </c>
      <c r="F23" s="4" t="s">
        <v>570</v>
      </c>
      <c r="G23" s="4">
        <v>3</v>
      </c>
      <c r="H23" s="4" t="s">
        <v>551</v>
      </c>
      <c r="I23" s="12" t="str">
        <f t="shared" si="2"/>
        <v>4</v>
      </c>
      <c r="J23" s="12">
        <f t="shared" si="3"/>
        <v>12</v>
      </c>
      <c r="K23" s="4" t="s">
        <v>571</v>
      </c>
      <c r="L23" s="4">
        <v>3</v>
      </c>
      <c r="M23" s="4" t="s">
        <v>551</v>
      </c>
      <c r="N23" s="12" t="str">
        <f t="shared" si="4"/>
        <v>4</v>
      </c>
      <c r="O23" s="12">
        <f t="shared" si="5"/>
        <v>12</v>
      </c>
      <c r="P23" s="4" t="s">
        <v>572</v>
      </c>
      <c r="Q23" s="4">
        <v>2</v>
      </c>
      <c r="R23" s="4" t="s">
        <v>551</v>
      </c>
      <c r="S23" s="12" t="str">
        <f t="shared" si="6"/>
        <v>4</v>
      </c>
      <c r="T23" s="12">
        <f t="shared" si="7"/>
        <v>8</v>
      </c>
      <c r="U23" s="4" t="s">
        <v>573</v>
      </c>
      <c r="V23" s="4">
        <v>3</v>
      </c>
      <c r="W23" s="4" t="s">
        <v>551</v>
      </c>
      <c r="X23" s="12" t="str">
        <f t="shared" si="8"/>
        <v>4</v>
      </c>
      <c r="Y23" s="12">
        <f t="shared" si="9"/>
        <v>12</v>
      </c>
      <c r="Z23" s="4" t="s">
        <v>574</v>
      </c>
      <c r="AA23" s="4">
        <v>3</v>
      </c>
      <c r="AB23" s="4" t="s">
        <v>553</v>
      </c>
      <c r="AC23" s="12" t="str">
        <f t="shared" si="10"/>
        <v>3.5</v>
      </c>
      <c r="AD23" s="12">
        <f t="shared" si="11"/>
        <v>10.5</v>
      </c>
      <c r="AE23" s="4" t="s">
        <v>575</v>
      </c>
      <c r="AF23" s="4">
        <v>3</v>
      </c>
      <c r="AG23" s="4" t="s">
        <v>551</v>
      </c>
      <c r="AH23" s="12" t="str">
        <f t="shared" si="12"/>
        <v>4</v>
      </c>
      <c r="AI23" s="12">
        <f t="shared" si="13"/>
        <v>12</v>
      </c>
      <c r="AJ23" s="4" t="s">
        <v>576</v>
      </c>
      <c r="AK23" s="4">
        <v>3</v>
      </c>
      <c r="AL23" s="4" t="s">
        <v>552</v>
      </c>
      <c r="AM23" s="12" t="str">
        <f t="shared" si="14"/>
        <v>3</v>
      </c>
      <c r="AN23" s="12">
        <f t="shared" si="15"/>
        <v>9</v>
      </c>
      <c r="AO23" s="11"/>
    </row>
    <row r="24" spans="1:44" x14ac:dyDescent="0.25">
      <c r="A24" s="4" t="s">
        <v>569</v>
      </c>
      <c r="B24" s="4">
        <v>3</v>
      </c>
      <c r="C24" s="4" t="s">
        <v>552</v>
      </c>
      <c r="D24" s="12" t="str">
        <f t="shared" si="0"/>
        <v>3</v>
      </c>
      <c r="E24" s="12">
        <f t="shared" si="1"/>
        <v>9</v>
      </c>
      <c r="F24" s="4" t="s">
        <v>570</v>
      </c>
      <c r="G24" s="4">
        <v>3</v>
      </c>
      <c r="H24" s="4" t="s">
        <v>553</v>
      </c>
      <c r="I24" s="12" t="str">
        <f t="shared" si="2"/>
        <v>3.5</v>
      </c>
      <c r="J24" s="12">
        <f t="shared" si="3"/>
        <v>10.5</v>
      </c>
      <c r="K24" s="4" t="s">
        <v>556</v>
      </c>
      <c r="L24" s="4">
        <v>3</v>
      </c>
      <c r="M24" s="4" t="s">
        <v>552</v>
      </c>
      <c r="N24" s="12" t="str">
        <f t="shared" si="4"/>
        <v>3</v>
      </c>
      <c r="O24" s="12">
        <f t="shared" si="5"/>
        <v>9</v>
      </c>
      <c r="P24" s="4" t="s">
        <v>571</v>
      </c>
      <c r="Q24" s="4">
        <v>3</v>
      </c>
      <c r="R24" s="4" t="s">
        <v>552</v>
      </c>
      <c r="S24" s="12" t="str">
        <f t="shared" si="6"/>
        <v>3</v>
      </c>
      <c r="T24" s="12">
        <f t="shared" si="7"/>
        <v>9</v>
      </c>
      <c r="U24" s="4" t="s">
        <v>572</v>
      </c>
      <c r="V24" s="4">
        <v>2</v>
      </c>
      <c r="W24" s="4" t="s">
        <v>551</v>
      </c>
      <c r="X24" s="12" t="str">
        <f t="shared" si="8"/>
        <v>4</v>
      </c>
      <c r="Y24" s="12">
        <f t="shared" si="9"/>
        <v>8</v>
      </c>
      <c r="Z24" s="4" t="s">
        <v>573</v>
      </c>
      <c r="AA24" s="4">
        <v>3</v>
      </c>
      <c r="AB24" s="4" t="s">
        <v>553</v>
      </c>
      <c r="AC24" s="12" t="str">
        <f t="shared" si="10"/>
        <v>3.5</v>
      </c>
      <c r="AD24" s="12">
        <f t="shared" si="11"/>
        <v>10.5</v>
      </c>
      <c r="AE24" s="4" t="s">
        <v>574</v>
      </c>
      <c r="AF24" s="4">
        <v>3</v>
      </c>
      <c r="AG24" s="4" t="s">
        <v>552</v>
      </c>
      <c r="AH24" s="12" t="str">
        <f t="shared" si="12"/>
        <v>3</v>
      </c>
      <c r="AI24" s="12">
        <f t="shared" si="13"/>
        <v>9</v>
      </c>
      <c r="AJ24" s="4" t="s">
        <v>575</v>
      </c>
      <c r="AK24" s="4">
        <v>3</v>
      </c>
      <c r="AL24" s="4" t="s">
        <v>551</v>
      </c>
      <c r="AM24" s="12" t="str">
        <f t="shared" si="14"/>
        <v>4</v>
      </c>
      <c r="AN24" s="12">
        <f t="shared" si="15"/>
        <v>12</v>
      </c>
      <c r="AO24" s="4" t="s">
        <v>576</v>
      </c>
      <c r="AP24">
        <v>3</v>
      </c>
      <c r="AQ24" t="s">
        <v>558</v>
      </c>
      <c r="AR24" s="12" t="str">
        <f>IF(AQ24="A","4",IF(AQ24="AB","3.5",IF(AQ24="B","3",IF(AQ24="BC","2.5",IF(AQ24="C","2",IF(AQ24="D","1",IF(AQ24="E","0","NILAI MUTU TIDAK ADA")))))))</f>
        <v>2.5</v>
      </c>
    </row>
    <row r="25" spans="1:44" x14ac:dyDescent="0.25">
      <c r="A25" s="4" t="s">
        <v>569</v>
      </c>
      <c r="B25" s="4">
        <v>3</v>
      </c>
      <c r="C25" s="4" t="s">
        <v>555</v>
      </c>
      <c r="D25" s="12" t="str">
        <f t="shared" si="0"/>
        <v>2</v>
      </c>
      <c r="E25" s="12">
        <f t="shared" si="1"/>
        <v>6</v>
      </c>
      <c r="F25" s="4" t="s">
        <v>570</v>
      </c>
      <c r="G25" s="4">
        <v>3</v>
      </c>
      <c r="H25" s="4" t="s">
        <v>551</v>
      </c>
      <c r="I25" s="12" t="str">
        <f t="shared" si="2"/>
        <v>4</v>
      </c>
      <c r="J25" s="12">
        <f t="shared" si="3"/>
        <v>12</v>
      </c>
      <c r="K25" s="4" t="s">
        <v>571</v>
      </c>
      <c r="L25" s="4">
        <v>3</v>
      </c>
      <c r="M25" s="4" t="s">
        <v>551</v>
      </c>
      <c r="N25" s="12" t="str">
        <f t="shared" si="4"/>
        <v>4</v>
      </c>
      <c r="O25" s="12">
        <f t="shared" si="5"/>
        <v>12</v>
      </c>
      <c r="P25" s="4" t="s">
        <v>572</v>
      </c>
      <c r="Q25" s="4">
        <v>2</v>
      </c>
      <c r="R25" s="4" t="s">
        <v>551</v>
      </c>
      <c r="S25" s="12" t="str">
        <f t="shared" si="6"/>
        <v>4</v>
      </c>
      <c r="T25" s="12">
        <f t="shared" si="7"/>
        <v>8</v>
      </c>
      <c r="U25" s="4" t="s">
        <v>573</v>
      </c>
      <c r="V25" s="4">
        <v>3</v>
      </c>
      <c r="W25" s="4" t="s">
        <v>552</v>
      </c>
      <c r="X25" s="12" t="str">
        <f t="shared" si="8"/>
        <v>3</v>
      </c>
      <c r="Y25" s="12">
        <f t="shared" si="9"/>
        <v>9</v>
      </c>
      <c r="Z25" s="4" t="s">
        <v>574</v>
      </c>
      <c r="AA25" s="4">
        <v>3</v>
      </c>
      <c r="AB25" s="4" t="s">
        <v>551</v>
      </c>
      <c r="AC25" s="12" t="str">
        <f t="shared" si="10"/>
        <v>4</v>
      </c>
      <c r="AD25" s="12">
        <f t="shared" si="11"/>
        <v>12</v>
      </c>
      <c r="AE25" s="4" t="s">
        <v>575</v>
      </c>
      <c r="AF25" s="4">
        <v>3</v>
      </c>
      <c r="AG25" s="4" t="s">
        <v>551</v>
      </c>
      <c r="AH25" s="12" t="str">
        <f t="shared" si="12"/>
        <v>4</v>
      </c>
      <c r="AI25" s="12">
        <f t="shared" si="13"/>
        <v>12</v>
      </c>
      <c r="AJ25" s="4" t="s">
        <v>576</v>
      </c>
      <c r="AK25" s="4">
        <v>3</v>
      </c>
      <c r="AL25" s="4" t="s">
        <v>552</v>
      </c>
      <c r="AM25" s="12" t="str">
        <f t="shared" si="14"/>
        <v>3</v>
      </c>
      <c r="AN25" s="12">
        <f t="shared" si="15"/>
        <v>9</v>
      </c>
      <c r="AO25" s="11"/>
    </row>
    <row r="26" spans="1:44" x14ac:dyDescent="0.25">
      <c r="A26" s="4" t="s">
        <v>569</v>
      </c>
      <c r="B26" s="4">
        <v>3</v>
      </c>
      <c r="C26" s="4" t="s">
        <v>558</v>
      </c>
      <c r="D26" s="12" t="str">
        <f t="shared" si="0"/>
        <v>2.5</v>
      </c>
      <c r="E26" s="12">
        <f t="shared" si="1"/>
        <v>7.5</v>
      </c>
      <c r="F26" s="4" t="s">
        <v>570</v>
      </c>
      <c r="G26" s="4">
        <v>3</v>
      </c>
      <c r="H26" s="4" t="s">
        <v>551</v>
      </c>
      <c r="I26" s="12" t="str">
        <f t="shared" si="2"/>
        <v>4</v>
      </c>
      <c r="J26" s="12">
        <f t="shared" si="3"/>
        <v>12</v>
      </c>
      <c r="K26" s="4" t="s">
        <v>556</v>
      </c>
      <c r="L26" s="4">
        <v>3</v>
      </c>
      <c r="M26" s="4" t="s">
        <v>552</v>
      </c>
      <c r="N26" s="12" t="str">
        <f t="shared" si="4"/>
        <v>3</v>
      </c>
      <c r="O26" s="12">
        <f t="shared" si="5"/>
        <v>9</v>
      </c>
      <c r="P26" s="4" t="s">
        <v>571</v>
      </c>
      <c r="Q26" s="4">
        <v>3</v>
      </c>
      <c r="R26" s="4" t="s">
        <v>553</v>
      </c>
      <c r="S26" s="12" t="str">
        <f t="shared" si="6"/>
        <v>3.5</v>
      </c>
      <c r="T26" s="12">
        <f t="shared" si="7"/>
        <v>10.5</v>
      </c>
      <c r="U26" s="4" t="s">
        <v>572</v>
      </c>
      <c r="V26" s="4">
        <v>2</v>
      </c>
      <c r="W26" s="4" t="s">
        <v>551</v>
      </c>
      <c r="X26" s="12" t="str">
        <f t="shared" si="8"/>
        <v>4</v>
      </c>
      <c r="Y26" s="12">
        <f t="shared" si="9"/>
        <v>8</v>
      </c>
      <c r="Z26" s="4" t="s">
        <v>573</v>
      </c>
      <c r="AA26" s="4">
        <v>3</v>
      </c>
      <c r="AB26" s="4" t="s">
        <v>551</v>
      </c>
      <c r="AC26" s="12" t="str">
        <f t="shared" si="10"/>
        <v>4</v>
      </c>
      <c r="AD26" s="12">
        <f t="shared" si="11"/>
        <v>12</v>
      </c>
      <c r="AE26" s="4" t="s">
        <v>574</v>
      </c>
      <c r="AF26" s="4">
        <v>3</v>
      </c>
      <c r="AG26" s="4" t="s">
        <v>558</v>
      </c>
      <c r="AH26" s="12" t="str">
        <f t="shared" si="12"/>
        <v>2.5</v>
      </c>
      <c r="AI26" s="12">
        <f t="shared" si="13"/>
        <v>7.5</v>
      </c>
      <c r="AJ26" s="4" t="s">
        <v>575</v>
      </c>
      <c r="AK26" s="4">
        <v>3</v>
      </c>
      <c r="AL26" s="4" t="s">
        <v>553</v>
      </c>
      <c r="AM26" s="12" t="str">
        <f t="shared" si="14"/>
        <v>3.5</v>
      </c>
      <c r="AN26" s="12">
        <f t="shared" si="15"/>
        <v>10.5</v>
      </c>
      <c r="AO26" s="4" t="s">
        <v>576</v>
      </c>
      <c r="AP26">
        <v>3</v>
      </c>
      <c r="AQ26" t="s">
        <v>551</v>
      </c>
      <c r="AR26" s="12" t="str">
        <f>IF(AQ26="A","4",IF(AQ26="AB","3.5",IF(AQ26="B","3",IF(AQ26="BC","2.5",IF(AQ26="C","2",IF(AQ26="D","1",IF(AQ26="E","0","NILAI MUTU TIDAK ADA")))))))</f>
        <v>4</v>
      </c>
    </row>
    <row r="27" spans="1:44" x14ac:dyDescent="0.25">
      <c r="A27" s="4" t="s">
        <v>569</v>
      </c>
      <c r="B27" s="4">
        <v>3</v>
      </c>
      <c r="C27" s="4" t="s">
        <v>558</v>
      </c>
      <c r="D27" s="12" t="str">
        <f t="shared" si="0"/>
        <v>2.5</v>
      </c>
      <c r="E27" s="12">
        <f t="shared" si="1"/>
        <v>7.5</v>
      </c>
      <c r="F27" s="4" t="s">
        <v>570</v>
      </c>
      <c r="G27" s="4">
        <v>3</v>
      </c>
      <c r="H27" s="4" t="s">
        <v>553</v>
      </c>
      <c r="I27" s="12" t="str">
        <f t="shared" si="2"/>
        <v>3.5</v>
      </c>
      <c r="J27" s="12">
        <f t="shared" si="3"/>
        <v>10.5</v>
      </c>
      <c r="K27" s="4" t="s">
        <v>571</v>
      </c>
      <c r="L27" s="4">
        <v>3</v>
      </c>
      <c r="M27" s="4" t="s">
        <v>551</v>
      </c>
      <c r="N27" s="12" t="str">
        <f t="shared" si="4"/>
        <v>4</v>
      </c>
      <c r="O27" s="12">
        <f t="shared" si="5"/>
        <v>12</v>
      </c>
      <c r="P27" s="4" t="s">
        <v>572</v>
      </c>
      <c r="Q27" s="4">
        <v>2</v>
      </c>
      <c r="R27" s="4" t="s">
        <v>551</v>
      </c>
      <c r="S27" s="12" t="str">
        <f t="shared" si="6"/>
        <v>4</v>
      </c>
      <c r="T27" s="12">
        <f t="shared" si="7"/>
        <v>8</v>
      </c>
      <c r="U27" s="4" t="s">
        <v>573</v>
      </c>
      <c r="V27" s="4">
        <v>3</v>
      </c>
      <c r="W27" s="4" t="s">
        <v>558</v>
      </c>
      <c r="X27" s="12" t="str">
        <f t="shared" si="8"/>
        <v>2.5</v>
      </c>
      <c r="Y27" s="12">
        <f t="shared" si="9"/>
        <v>7.5</v>
      </c>
      <c r="Z27" s="4" t="s">
        <v>574</v>
      </c>
      <c r="AA27" s="4">
        <v>3</v>
      </c>
      <c r="AB27" s="4" t="s">
        <v>552</v>
      </c>
      <c r="AC27" s="12" t="str">
        <f t="shared" si="10"/>
        <v>3</v>
      </c>
      <c r="AD27" s="12">
        <f t="shared" si="11"/>
        <v>9</v>
      </c>
      <c r="AE27" s="4" t="s">
        <v>575</v>
      </c>
      <c r="AF27" s="4">
        <v>3</v>
      </c>
      <c r="AG27" s="4" t="s">
        <v>551</v>
      </c>
      <c r="AH27" s="12" t="str">
        <f t="shared" si="12"/>
        <v>4</v>
      </c>
      <c r="AI27" s="12">
        <f t="shared" si="13"/>
        <v>12</v>
      </c>
      <c r="AJ27" s="4" t="s">
        <v>576</v>
      </c>
      <c r="AK27" s="4">
        <v>3</v>
      </c>
      <c r="AL27" s="4" t="s">
        <v>558</v>
      </c>
      <c r="AM27" s="12" t="str">
        <f t="shared" si="14"/>
        <v>2.5</v>
      </c>
      <c r="AN27" s="12">
        <f t="shared" si="15"/>
        <v>7.5</v>
      </c>
      <c r="AO27" s="11"/>
    </row>
    <row r="28" spans="1:44" x14ac:dyDescent="0.25">
      <c r="A28" s="4" t="s">
        <v>569</v>
      </c>
      <c r="B28" s="4">
        <v>3</v>
      </c>
      <c r="C28" s="4" t="s">
        <v>555</v>
      </c>
      <c r="D28" s="12" t="str">
        <f t="shared" si="0"/>
        <v>2</v>
      </c>
      <c r="E28" s="12">
        <f t="shared" si="1"/>
        <v>6</v>
      </c>
      <c r="F28" s="4" t="s">
        <v>570</v>
      </c>
      <c r="G28" s="4">
        <v>3</v>
      </c>
      <c r="H28" s="4" t="s">
        <v>551</v>
      </c>
      <c r="I28" s="12" t="str">
        <f t="shared" si="2"/>
        <v>4</v>
      </c>
      <c r="J28" s="12">
        <f t="shared" si="3"/>
        <v>12</v>
      </c>
      <c r="K28" s="4" t="s">
        <v>556</v>
      </c>
      <c r="L28" s="4">
        <v>3</v>
      </c>
      <c r="M28" s="4" t="s">
        <v>558</v>
      </c>
      <c r="N28" s="12" t="str">
        <f t="shared" si="4"/>
        <v>2.5</v>
      </c>
      <c r="O28" s="12">
        <f t="shared" si="5"/>
        <v>7.5</v>
      </c>
      <c r="P28" s="4" t="s">
        <v>571</v>
      </c>
      <c r="Q28" s="4">
        <v>3</v>
      </c>
      <c r="R28" s="4" t="s">
        <v>553</v>
      </c>
      <c r="S28" s="12" t="str">
        <f t="shared" si="6"/>
        <v>3.5</v>
      </c>
      <c r="T28" s="12">
        <f t="shared" si="7"/>
        <v>10.5</v>
      </c>
      <c r="U28" s="4" t="s">
        <v>572</v>
      </c>
      <c r="V28" s="4">
        <v>2</v>
      </c>
      <c r="W28" s="4" t="s">
        <v>551</v>
      </c>
      <c r="X28" s="12" t="str">
        <f t="shared" si="8"/>
        <v>4</v>
      </c>
      <c r="Y28" s="12">
        <f t="shared" si="9"/>
        <v>8</v>
      </c>
      <c r="Z28" s="4" t="s">
        <v>573</v>
      </c>
      <c r="AA28" s="4">
        <v>3</v>
      </c>
      <c r="AB28" s="4" t="s">
        <v>551</v>
      </c>
      <c r="AC28" s="12" t="str">
        <f t="shared" si="10"/>
        <v>4</v>
      </c>
      <c r="AD28" s="12">
        <f t="shared" si="11"/>
        <v>12</v>
      </c>
      <c r="AE28" s="4" t="s">
        <v>574</v>
      </c>
      <c r="AF28" s="4">
        <v>3</v>
      </c>
      <c r="AG28" s="4" t="s">
        <v>552</v>
      </c>
      <c r="AH28" s="12" t="str">
        <f t="shared" si="12"/>
        <v>3</v>
      </c>
      <c r="AI28" s="12">
        <f t="shared" si="13"/>
        <v>9</v>
      </c>
      <c r="AJ28" s="4" t="s">
        <v>575</v>
      </c>
      <c r="AK28" s="4">
        <v>3</v>
      </c>
      <c r="AL28" s="4" t="s">
        <v>551</v>
      </c>
      <c r="AM28" s="12" t="str">
        <f t="shared" si="14"/>
        <v>4</v>
      </c>
      <c r="AN28" s="12">
        <f t="shared" si="15"/>
        <v>12</v>
      </c>
      <c r="AO28" s="4" t="s">
        <v>576</v>
      </c>
      <c r="AP28">
        <v>3</v>
      </c>
      <c r="AQ28" t="s">
        <v>552</v>
      </c>
      <c r="AR28" s="12" t="str">
        <f>IF(AQ28="A","4",IF(AQ28="AB","3.5",IF(AQ28="B","3",IF(AQ28="BC","2.5",IF(AQ28="C","2",IF(AQ28="D","1",IF(AQ28="E","0","NILAI MUTU TIDAK ADA")))))))</f>
        <v>3</v>
      </c>
    </row>
    <row r="29" spans="1:44" x14ac:dyDescent="0.25">
      <c r="A29" s="4" t="s">
        <v>569</v>
      </c>
      <c r="B29" s="4">
        <v>3</v>
      </c>
      <c r="C29" s="4" t="s">
        <v>555</v>
      </c>
      <c r="D29" s="12" t="str">
        <f t="shared" si="0"/>
        <v>2</v>
      </c>
      <c r="E29" s="12">
        <f t="shared" si="1"/>
        <v>6</v>
      </c>
      <c r="F29" s="4" t="s">
        <v>570</v>
      </c>
      <c r="G29" s="4">
        <v>3</v>
      </c>
      <c r="H29" s="4" t="s">
        <v>552</v>
      </c>
      <c r="I29" s="12" t="str">
        <f t="shared" si="2"/>
        <v>3</v>
      </c>
      <c r="J29" s="12">
        <f t="shared" si="3"/>
        <v>9</v>
      </c>
      <c r="K29" s="4" t="s">
        <v>556</v>
      </c>
      <c r="L29" s="4">
        <v>3</v>
      </c>
      <c r="M29" s="4" t="s">
        <v>555</v>
      </c>
      <c r="N29" s="12" t="str">
        <f t="shared" si="4"/>
        <v>2</v>
      </c>
      <c r="O29" s="12">
        <f t="shared" si="5"/>
        <v>6</v>
      </c>
      <c r="P29" s="4" t="s">
        <v>571</v>
      </c>
      <c r="Q29" s="4">
        <v>3</v>
      </c>
      <c r="R29" s="4" t="s">
        <v>553</v>
      </c>
      <c r="S29" s="12" t="str">
        <f t="shared" si="6"/>
        <v>3.5</v>
      </c>
      <c r="T29" s="12">
        <f t="shared" si="7"/>
        <v>10.5</v>
      </c>
      <c r="U29" s="4" t="s">
        <v>572</v>
      </c>
      <c r="V29" s="4">
        <v>2</v>
      </c>
      <c r="W29" s="4" t="s">
        <v>553</v>
      </c>
      <c r="X29" s="12" t="str">
        <f t="shared" si="8"/>
        <v>3.5</v>
      </c>
      <c r="Y29" s="12">
        <f t="shared" si="9"/>
        <v>7</v>
      </c>
      <c r="Z29" s="4" t="s">
        <v>573</v>
      </c>
      <c r="AA29" s="4">
        <v>3</v>
      </c>
      <c r="AB29" s="4" t="s">
        <v>558</v>
      </c>
      <c r="AC29" s="12" t="str">
        <f t="shared" si="10"/>
        <v>2.5</v>
      </c>
      <c r="AD29" s="12">
        <f t="shared" si="11"/>
        <v>7.5</v>
      </c>
      <c r="AE29" s="4" t="s">
        <v>574</v>
      </c>
      <c r="AF29" s="4">
        <v>3</v>
      </c>
      <c r="AG29" s="4" t="s">
        <v>555</v>
      </c>
      <c r="AH29" s="12" t="str">
        <f t="shared" si="12"/>
        <v>2</v>
      </c>
      <c r="AI29" s="12">
        <f t="shared" si="13"/>
        <v>6</v>
      </c>
      <c r="AJ29" s="4" t="s">
        <v>575</v>
      </c>
      <c r="AK29" s="4">
        <v>3</v>
      </c>
      <c r="AL29" s="4" t="s">
        <v>551</v>
      </c>
      <c r="AM29" s="12" t="str">
        <f t="shared" si="14"/>
        <v>4</v>
      </c>
      <c r="AN29" s="12">
        <f t="shared" si="15"/>
        <v>12</v>
      </c>
      <c r="AO29" s="4" t="s">
        <v>576</v>
      </c>
      <c r="AP29">
        <v>3</v>
      </c>
      <c r="AQ29" t="s">
        <v>558</v>
      </c>
      <c r="AR29" s="12" t="str">
        <f>IF(AQ29="A","4",IF(AQ29="AB","3.5",IF(AQ29="B","3",IF(AQ29="BC","2.5",IF(AQ29="C","2",IF(AQ29="D","1",IF(AQ29="E","0","NILAI MUTU TIDAK ADA")))))))</f>
        <v>2.5</v>
      </c>
    </row>
    <row r="30" spans="1:44" x14ac:dyDescent="0.25">
      <c r="A30" s="4" t="s">
        <v>569</v>
      </c>
      <c r="B30" s="4">
        <v>3</v>
      </c>
      <c r="C30" s="4" t="s">
        <v>557</v>
      </c>
      <c r="D30" s="12" t="str">
        <f t="shared" si="0"/>
        <v>1</v>
      </c>
      <c r="E30" s="12">
        <f t="shared" si="1"/>
        <v>3</v>
      </c>
      <c r="F30" s="4" t="s">
        <v>570</v>
      </c>
      <c r="G30" s="4">
        <v>3</v>
      </c>
      <c r="H30" s="4" t="s">
        <v>552</v>
      </c>
      <c r="I30" s="12" t="str">
        <f t="shared" si="2"/>
        <v>3</v>
      </c>
      <c r="J30" s="12">
        <f t="shared" si="3"/>
        <v>9</v>
      </c>
      <c r="K30" s="4" t="s">
        <v>556</v>
      </c>
      <c r="L30" s="4">
        <v>3</v>
      </c>
      <c r="M30" s="4" t="s">
        <v>552</v>
      </c>
      <c r="N30" s="12" t="str">
        <f t="shared" si="4"/>
        <v>3</v>
      </c>
      <c r="O30" s="12">
        <f t="shared" si="5"/>
        <v>9</v>
      </c>
      <c r="P30" s="4" t="s">
        <v>572</v>
      </c>
      <c r="Q30" s="4">
        <v>2</v>
      </c>
      <c r="R30" s="4" t="s">
        <v>553</v>
      </c>
      <c r="S30" s="12" t="str">
        <f t="shared" si="6"/>
        <v>3.5</v>
      </c>
      <c r="T30" s="12">
        <f t="shared" si="7"/>
        <v>7</v>
      </c>
      <c r="U30" s="4" t="s">
        <v>573</v>
      </c>
      <c r="V30" s="4">
        <v>3</v>
      </c>
      <c r="W30" s="4" t="s">
        <v>558</v>
      </c>
      <c r="X30" s="12" t="str">
        <f t="shared" si="8"/>
        <v>2.5</v>
      </c>
      <c r="Y30" s="12">
        <f t="shared" si="9"/>
        <v>7.5</v>
      </c>
      <c r="Z30" s="4" t="s">
        <v>574</v>
      </c>
      <c r="AA30" s="4">
        <v>3</v>
      </c>
      <c r="AB30" s="4" t="s">
        <v>552</v>
      </c>
      <c r="AC30" s="12" t="str">
        <f t="shared" si="10"/>
        <v>3</v>
      </c>
      <c r="AD30" s="12">
        <f t="shared" si="11"/>
        <v>9</v>
      </c>
      <c r="AE30" s="4" t="s">
        <v>575</v>
      </c>
      <c r="AF30" s="4">
        <v>3</v>
      </c>
      <c r="AG30" s="4" t="s">
        <v>551</v>
      </c>
      <c r="AH30" s="12" t="str">
        <f t="shared" si="12"/>
        <v>4</v>
      </c>
      <c r="AI30" s="12">
        <f t="shared" si="13"/>
        <v>12</v>
      </c>
      <c r="AJ30" s="4" t="s">
        <v>576</v>
      </c>
      <c r="AK30" s="4">
        <v>3</v>
      </c>
      <c r="AL30" s="4" t="s">
        <v>558</v>
      </c>
      <c r="AM30" s="12" t="str">
        <f t="shared" si="14"/>
        <v>2.5</v>
      </c>
      <c r="AN30" s="12">
        <f t="shared" si="15"/>
        <v>7.5</v>
      </c>
      <c r="AO30" s="11"/>
    </row>
    <row r="31" spans="1:44" x14ac:dyDescent="0.25">
      <c r="A31" s="4" t="s">
        <v>569</v>
      </c>
      <c r="B31" s="4">
        <v>3</v>
      </c>
      <c r="C31" s="4" t="s">
        <v>553</v>
      </c>
      <c r="D31" s="12" t="str">
        <f t="shared" si="0"/>
        <v>3.5</v>
      </c>
      <c r="E31" s="12">
        <f t="shared" si="1"/>
        <v>10.5</v>
      </c>
      <c r="F31" s="4" t="s">
        <v>570</v>
      </c>
      <c r="G31" s="4">
        <v>3</v>
      </c>
      <c r="H31" s="4" t="s">
        <v>552</v>
      </c>
      <c r="I31" s="12" t="str">
        <f t="shared" si="2"/>
        <v>3</v>
      </c>
      <c r="J31" s="12">
        <f t="shared" si="3"/>
        <v>9</v>
      </c>
      <c r="K31" s="4" t="s">
        <v>556</v>
      </c>
      <c r="L31" s="4">
        <v>3</v>
      </c>
      <c r="M31" s="4" t="s">
        <v>553</v>
      </c>
      <c r="N31" s="12" t="str">
        <f t="shared" si="4"/>
        <v>3.5</v>
      </c>
      <c r="O31" s="12">
        <f t="shared" si="5"/>
        <v>10.5</v>
      </c>
      <c r="P31" s="4" t="s">
        <v>571</v>
      </c>
      <c r="Q31" s="4">
        <v>3</v>
      </c>
      <c r="R31" s="4" t="s">
        <v>553</v>
      </c>
      <c r="S31" s="12" t="str">
        <f t="shared" si="6"/>
        <v>3.5</v>
      </c>
      <c r="T31" s="12">
        <f t="shared" si="7"/>
        <v>10.5</v>
      </c>
      <c r="U31" s="4" t="s">
        <v>572</v>
      </c>
      <c r="V31" s="4">
        <v>2</v>
      </c>
      <c r="W31" s="4" t="s">
        <v>551</v>
      </c>
      <c r="X31" s="12" t="str">
        <f t="shared" si="8"/>
        <v>4</v>
      </c>
      <c r="Y31" s="12">
        <f t="shared" si="9"/>
        <v>8</v>
      </c>
      <c r="Z31" s="4" t="s">
        <v>573</v>
      </c>
      <c r="AA31" s="4">
        <v>3</v>
      </c>
      <c r="AB31" s="4" t="s">
        <v>551</v>
      </c>
      <c r="AC31" s="12" t="str">
        <f t="shared" si="10"/>
        <v>4</v>
      </c>
      <c r="AD31" s="12">
        <f t="shared" si="11"/>
        <v>12</v>
      </c>
      <c r="AE31" s="4" t="s">
        <v>574</v>
      </c>
      <c r="AF31" s="4">
        <v>3</v>
      </c>
      <c r="AG31" s="4" t="s">
        <v>551</v>
      </c>
      <c r="AH31" s="12" t="str">
        <f t="shared" si="12"/>
        <v>4</v>
      </c>
      <c r="AI31" s="12">
        <f t="shared" si="13"/>
        <v>12</v>
      </c>
      <c r="AJ31" s="4" t="s">
        <v>575</v>
      </c>
      <c r="AK31" s="4">
        <v>3</v>
      </c>
      <c r="AL31" s="4" t="s">
        <v>551</v>
      </c>
      <c r="AM31" s="12" t="str">
        <f t="shared" si="14"/>
        <v>4</v>
      </c>
      <c r="AN31" s="12">
        <f t="shared" si="15"/>
        <v>12</v>
      </c>
      <c r="AO31" s="4" t="s">
        <v>576</v>
      </c>
      <c r="AP31">
        <v>3</v>
      </c>
      <c r="AQ31" t="s">
        <v>553</v>
      </c>
      <c r="AR31" s="12" t="str">
        <f>IF(AQ31="A","4",IF(AQ31="AB","3.5",IF(AQ31="B","3",IF(AQ31="BC","2.5",IF(AQ31="C","2",IF(AQ31="D","1",IF(AQ31="E","0","NILAI MUTU TIDAK ADA")))))))</f>
        <v>3.5</v>
      </c>
    </row>
    <row r="32" spans="1:44" x14ac:dyDescent="0.25">
      <c r="A32" s="4" t="s">
        <v>569</v>
      </c>
      <c r="B32" s="4">
        <v>3</v>
      </c>
      <c r="C32" s="4" t="s">
        <v>557</v>
      </c>
      <c r="D32" s="12" t="str">
        <f t="shared" si="0"/>
        <v>1</v>
      </c>
      <c r="E32" s="12">
        <f t="shared" si="1"/>
        <v>3</v>
      </c>
      <c r="F32" s="4" t="s">
        <v>570</v>
      </c>
      <c r="G32" s="4">
        <v>3</v>
      </c>
      <c r="H32" s="4" t="s">
        <v>557</v>
      </c>
      <c r="I32" s="12" t="str">
        <f t="shared" si="2"/>
        <v>1</v>
      </c>
      <c r="J32" s="12">
        <f t="shared" si="3"/>
        <v>3</v>
      </c>
      <c r="K32" s="4" t="s">
        <v>571</v>
      </c>
      <c r="L32" s="4">
        <v>3</v>
      </c>
      <c r="M32" s="4" t="s">
        <v>553</v>
      </c>
      <c r="N32" s="12" t="str">
        <f t="shared" si="4"/>
        <v>3.5</v>
      </c>
      <c r="O32" s="12">
        <f t="shared" si="5"/>
        <v>10.5</v>
      </c>
      <c r="P32" s="4" t="s">
        <v>572</v>
      </c>
      <c r="Q32" s="4">
        <v>2</v>
      </c>
      <c r="R32" s="4" t="s">
        <v>553</v>
      </c>
      <c r="S32" s="12" t="str">
        <f t="shared" si="6"/>
        <v>3.5</v>
      </c>
      <c r="T32" s="12">
        <f t="shared" si="7"/>
        <v>7</v>
      </c>
      <c r="U32" s="4" t="s">
        <v>573</v>
      </c>
      <c r="V32" s="4">
        <v>3</v>
      </c>
      <c r="W32" s="4" t="s">
        <v>557</v>
      </c>
      <c r="X32" s="12" t="str">
        <f t="shared" si="8"/>
        <v>1</v>
      </c>
      <c r="Y32" s="12">
        <f t="shared" si="9"/>
        <v>3</v>
      </c>
      <c r="Z32" s="4" t="s">
        <v>574</v>
      </c>
      <c r="AA32" s="4">
        <v>3</v>
      </c>
      <c r="AB32" s="4" t="s">
        <v>558</v>
      </c>
      <c r="AC32" s="12" t="str">
        <f t="shared" si="10"/>
        <v>2.5</v>
      </c>
      <c r="AD32" s="12">
        <f t="shared" si="11"/>
        <v>7.5</v>
      </c>
      <c r="AE32" s="4" t="s">
        <v>575</v>
      </c>
      <c r="AF32" s="4">
        <v>3</v>
      </c>
      <c r="AG32" s="4" t="s">
        <v>553</v>
      </c>
      <c r="AH32" s="12" t="str">
        <f t="shared" si="12"/>
        <v>3.5</v>
      </c>
      <c r="AI32" s="12">
        <f t="shared" si="13"/>
        <v>10.5</v>
      </c>
      <c r="AJ32" s="4" t="s">
        <v>576</v>
      </c>
      <c r="AK32" s="4">
        <v>3</v>
      </c>
      <c r="AL32" s="4" t="s">
        <v>557</v>
      </c>
      <c r="AM32" s="12" t="str">
        <f t="shared" si="14"/>
        <v>1</v>
      </c>
      <c r="AN32" s="12">
        <f t="shared" si="15"/>
        <v>3</v>
      </c>
      <c r="AO32" s="11"/>
    </row>
    <row r="33" spans="1:44" x14ac:dyDescent="0.25">
      <c r="A33" s="4" t="s">
        <v>569</v>
      </c>
      <c r="B33" s="4">
        <v>3</v>
      </c>
      <c r="C33" s="4" t="s">
        <v>553</v>
      </c>
      <c r="D33" s="12" t="str">
        <f t="shared" si="0"/>
        <v>3.5</v>
      </c>
      <c r="E33" s="12">
        <f t="shared" si="1"/>
        <v>10.5</v>
      </c>
      <c r="F33" s="4" t="s">
        <v>570</v>
      </c>
      <c r="G33" s="4">
        <v>3</v>
      </c>
      <c r="H33" s="4" t="s">
        <v>558</v>
      </c>
      <c r="I33" s="12" t="str">
        <f t="shared" si="2"/>
        <v>2.5</v>
      </c>
      <c r="J33" s="12">
        <f t="shared" si="3"/>
        <v>7.5</v>
      </c>
      <c r="K33" s="4" t="s">
        <v>572</v>
      </c>
      <c r="L33" s="4">
        <v>2</v>
      </c>
      <c r="M33" s="4" t="s">
        <v>552</v>
      </c>
      <c r="N33" s="12" t="str">
        <f t="shared" si="4"/>
        <v>3</v>
      </c>
      <c r="O33" s="12">
        <f t="shared" si="5"/>
        <v>6</v>
      </c>
      <c r="P33" s="4" t="s">
        <v>573</v>
      </c>
      <c r="Q33" s="4">
        <v>3</v>
      </c>
      <c r="R33" s="4" t="s">
        <v>558</v>
      </c>
      <c r="S33" s="12" t="str">
        <f t="shared" si="6"/>
        <v>2.5</v>
      </c>
      <c r="T33" s="12">
        <f t="shared" si="7"/>
        <v>7.5</v>
      </c>
      <c r="U33" s="4" t="s">
        <v>574</v>
      </c>
      <c r="V33" s="4">
        <v>3</v>
      </c>
      <c r="W33" s="4" t="s">
        <v>555</v>
      </c>
      <c r="X33" s="12" t="str">
        <f t="shared" si="8"/>
        <v>2</v>
      </c>
      <c r="Y33" s="12">
        <f t="shared" si="9"/>
        <v>6</v>
      </c>
      <c r="Z33" s="4" t="s">
        <v>575</v>
      </c>
      <c r="AA33" s="4">
        <v>3</v>
      </c>
      <c r="AB33" s="4" t="s">
        <v>552</v>
      </c>
      <c r="AC33" s="12" t="str">
        <f t="shared" si="10"/>
        <v>3</v>
      </c>
      <c r="AD33" s="12">
        <f t="shared" si="11"/>
        <v>9</v>
      </c>
      <c r="AE33" s="4" t="s">
        <v>576</v>
      </c>
      <c r="AF33" s="4">
        <v>3</v>
      </c>
      <c r="AG33" s="4" t="s">
        <v>558</v>
      </c>
      <c r="AH33" s="12" t="str">
        <f t="shared" si="12"/>
        <v>2.5</v>
      </c>
      <c r="AI33" s="12">
        <f t="shared" si="13"/>
        <v>7.5</v>
      </c>
      <c r="AJ33" s="11"/>
      <c r="AK33" s="11"/>
      <c r="AL33" s="11"/>
      <c r="AM33" s="11"/>
      <c r="AN33" s="11"/>
      <c r="AO33" s="11"/>
    </row>
    <row r="34" spans="1:44" x14ac:dyDescent="0.25">
      <c r="A34" s="4" t="s">
        <v>569</v>
      </c>
      <c r="B34" s="4">
        <v>3</v>
      </c>
      <c r="C34" s="4" t="s">
        <v>552</v>
      </c>
      <c r="D34" s="12" t="str">
        <f t="shared" si="0"/>
        <v>3</v>
      </c>
      <c r="E34" s="12">
        <f t="shared" si="1"/>
        <v>9</v>
      </c>
      <c r="F34" s="4" t="s">
        <v>570</v>
      </c>
      <c r="G34" s="4">
        <v>3</v>
      </c>
      <c r="H34" s="4" t="s">
        <v>553</v>
      </c>
      <c r="I34" s="12" t="str">
        <f t="shared" si="2"/>
        <v>3.5</v>
      </c>
      <c r="J34" s="12">
        <f t="shared" si="3"/>
        <v>10.5</v>
      </c>
      <c r="K34" s="4" t="s">
        <v>556</v>
      </c>
      <c r="L34" s="4">
        <v>3</v>
      </c>
      <c r="M34" s="4" t="s">
        <v>551</v>
      </c>
      <c r="N34" s="12" t="str">
        <f t="shared" si="4"/>
        <v>4</v>
      </c>
      <c r="O34" s="12">
        <f t="shared" si="5"/>
        <v>12</v>
      </c>
      <c r="P34" s="4" t="s">
        <v>571</v>
      </c>
      <c r="Q34" s="4">
        <v>3</v>
      </c>
      <c r="R34" s="4" t="s">
        <v>551</v>
      </c>
      <c r="S34" s="12" t="str">
        <f t="shared" si="6"/>
        <v>4</v>
      </c>
      <c r="T34" s="12">
        <f t="shared" si="7"/>
        <v>12</v>
      </c>
      <c r="U34" s="4" t="s">
        <v>572</v>
      </c>
      <c r="V34" s="4">
        <v>2</v>
      </c>
      <c r="W34" s="4" t="s">
        <v>551</v>
      </c>
      <c r="X34" s="12" t="str">
        <f t="shared" si="8"/>
        <v>4</v>
      </c>
      <c r="Y34" s="12">
        <f t="shared" si="9"/>
        <v>8</v>
      </c>
      <c r="Z34" s="4" t="s">
        <v>573</v>
      </c>
      <c r="AA34" s="4">
        <v>3</v>
      </c>
      <c r="AB34" s="4" t="s">
        <v>553</v>
      </c>
      <c r="AC34" s="12" t="str">
        <f t="shared" si="10"/>
        <v>3.5</v>
      </c>
      <c r="AD34" s="12">
        <f t="shared" si="11"/>
        <v>10.5</v>
      </c>
      <c r="AE34" s="4" t="s">
        <v>574</v>
      </c>
      <c r="AF34" s="4">
        <v>3</v>
      </c>
      <c r="AG34" s="4" t="s">
        <v>558</v>
      </c>
      <c r="AH34" s="12" t="str">
        <f t="shared" si="12"/>
        <v>2.5</v>
      </c>
      <c r="AI34" s="12">
        <f t="shared" si="13"/>
        <v>7.5</v>
      </c>
      <c r="AJ34" s="4" t="s">
        <v>575</v>
      </c>
      <c r="AK34" s="4">
        <v>3</v>
      </c>
      <c r="AL34" s="4" t="s">
        <v>551</v>
      </c>
      <c r="AM34" s="12" t="str">
        <f t="shared" si="14"/>
        <v>4</v>
      </c>
      <c r="AN34" s="12">
        <f t="shared" si="15"/>
        <v>12</v>
      </c>
      <c r="AO34" s="4" t="s">
        <v>576</v>
      </c>
      <c r="AP34">
        <v>3</v>
      </c>
      <c r="AQ34" t="s">
        <v>552</v>
      </c>
      <c r="AR34" s="12" t="str">
        <f t="shared" ref="AR34:AR41" si="17">IF(AQ34="A","4",IF(AQ34="AB","3.5",IF(AQ34="B","3",IF(AQ34="BC","2.5",IF(AQ34="C","2",IF(AQ34="D","1",IF(AQ34="E","0","NILAI MUTU TIDAK ADA")))))))</f>
        <v>3</v>
      </c>
    </row>
    <row r="35" spans="1:44" x14ac:dyDescent="0.25">
      <c r="A35" s="4" t="s">
        <v>569</v>
      </c>
      <c r="B35" s="4">
        <v>3</v>
      </c>
      <c r="C35" s="4" t="s">
        <v>553</v>
      </c>
      <c r="D35" s="12" t="str">
        <f t="shared" si="0"/>
        <v>3.5</v>
      </c>
      <c r="E35" s="12">
        <f t="shared" si="1"/>
        <v>10.5</v>
      </c>
      <c r="F35" s="4" t="s">
        <v>570</v>
      </c>
      <c r="G35" s="4">
        <v>3</v>
      </c>
      <c r="H35" s="4" t="s">
        <v>551</v>
      </c>
      <c r="I35" s="12" t="str">
        <f t="shared" si="2"/>
        <v>4</v>
      </c>
      <c r="J35" s="12">
        <f t="shared" si="3"/>
        <v>12</v>
      </c>
      <c r="K35" s="4" t="s">
        <v>556</v>
      </c>
      <c r="L35" s="4">
        <v>3</v>
      </c>
      <c r="M35" s="4" t="s">
        <v>558</v>
      </c>
      <c r="N35" s="12" t="str">
        <f t="shared" si="4"/>
        <v>2.5</v>
      </c>
      <c r="O35" s="12">
        <f t="shared" si="5"/>
        <v>7.5</v>
      </c>
      <c r="P35" s="4" t="s">
        <v>571</v>
      </c>
      <c r="Q35" s="4">
        <v>3</v>
      </c>
      <c r="R35" s="4" t="s">
        <v>551</v>
      </c>
      <c r="S35" s="12" t="str">
        <f t="shared" si="6"/>
        <v>4</v>
      </c>
      <c r="T35" s="12">
        <f t="shared" si="7"/>
        <v>12</v>
      </c>
      <c r="U35" s="4" t="s">
        <v>572</v>
      </c>
      <c r="V35" s="4">
        <v>2</v>
      </c>
      <c r="W35" s="4" t="s">
        <v>551</v>
      </c>
      <c r="X35" s="12" t="str">
        <f t="shared" si="8"/>
        <v>4</v>
      </c>
      <c r="Y35" s="12">
        <f t="shared" si="9"/>
        <v>8</v>
      </c>
      <c r="Z35" s="4" t="s">
        <v>573</v>
      </c>
      <c r="AA35" s="4">
        <v>3</v>
      </c>
      <c r="AB35" s="4" t="s">
        <v>552</v>
      </c>
      <c r="AC35" s="12" t="str">
        <f t="shared" si="10"/>
        <v>3</v>
      </c>
      <c r="AD35" s="12">
        <f t="shared" si="11"/>
        <v>9</v>
      </c>
      <c r="AE35" s="4" t="s">
        <v>574</v>
      </c>
      <c r="AF35" s="4">
        <v>3</v>
      </c>
      <c r="AG35" s="4" t="s">
        <v>553</v>
      </c>
      <c r="AH35" s="12" t="str">
        <f t="shared" si="12"/>
        <v>3.5</v>
      </c>
      <c r="AI35" s="12">
        <f t="shared" si="13"/>
        <v>10.5</v>
      </c>
      <c r="AJ35" s="4" t="s">
        <v>575</v>
      </c>
      <c r="AK35" s="4">
        <v>3</v>
      </c>
      <c r="AL35" s="4" t="s">
        <v>551</v>
      </c>
      <c r="AM35" s="12" t="str">
        <f t="shared" si="14"/>
        <v>4</v>
      </c>
      <c r="AN35" s="12">
        <f t="shared" si="15"/>
        <v>12</v>
      </c>
      <c r="AO35" s="4" t="s">
        <v>576</v>
      </c>
      <c r="AP35">
        <v>3</v>
      </c>
      <c r="AQ35" t="s">
        <v>558</v>
      </c>
      <c r="AR35" s="12" t="str">
        <f t="shared" si="17"/>
        <v>2.5</v>
      </c>
    </row>
    <row r="36" spans="1:44" x14ac:dyDescent="0.25">
      <c r="A36" s="4" t="s">
        <v>569</v>
      </c>
      <c r="B36" s="4">
        <v>3</v>
      </c>
      <c r="C36" s="4" t="s">
        <v>557</v>
      </c>
      <c r="D36" s="12" t="str">
        <f t="shared" si="0"/>
        <v>1</v>
      </c>
      <c r="E36" s="12">
        <f t="shared" si="1"/>
        <v>3</v>
      </c>
      <c r="F36" s="4" t="s">
        <v>570</v>
      </c>
      <c r="G36" s="4">
        <v>3</v>
      </c>
      <c r="H36" s="4" t="s">
        <v>552</v>
      </c>
      <c r="I36" s="12" t="str">
        <f t="shared" si="2"/>
        <v>3</v>
      </c>
      <c r="J36" s="12">
        <f t="shared" si="3"/>
        <v>9</v>
      </c>
      <c r="K36" s="4" t="s">
        <v>556</v>
      </c>
      <c r="L36" s="4">
        <v>3</v>
      </c>
      <c r="M36" s="4" t="s">
        <v>555</v>
      </c>
      <c r="N36" s="12" t="str">
        <f t="shared" si="4"/>
        <v>2</v>
      </c>
      <c r="O36" s="12">
        <f t="shared" si="5"/>
        <v>6</v>
      </c>
      <c r="P36" s="4" t="s">
        <v>571</v>
      </c>
      <c r="Q36" s="4">
        <v>3</v>
      </c>
      <c r="R36" s="4" t="s">
        <v>553</v>
      </c>
      <c r="S36" s="12" t="str">
        <f t="shared" si="6"/>
        <v>3.5</v>
      </c>
      <c r="T36" s="12">
        <f t="shared" si="7"/>
        <v>10.5</v>
      </c>
      <c r="U36" s="4" t="s">
        <v>572</v>
      </c>
      <c r="V36" s="4">
        <v>2</v>
      </c>
      <c r="W36" s="4" t="s">
        <v>553</v>
      </c>
      <c r="X36" s="12" t="str">
        <f t="shared" si="8"/>
        <v>3.5</v>
      </c>
      <c r="Y36" s="12">
        <f t="shared" si="9"/>
        <v>7</v>
      </c>
      <c r="Z36" s="4" t="s">
        <v>573</v>
      </c>
      <c r="AA36" s="4">
        <v>3</v>
      </c>
      <c r="AB36" s="4" t="s">
        <v>555</v>
      </c>
      <c r="AC36" s="12" t="str">
        <f t="shared" si="10"/>
        <v>2</v>
      </c>
      <c r="AD36" s="12">
        <f t="shared" si="11"/>
        <v>6</v>
      </c>
      <c r="AE36" s="4" t="s">
        <v>574</v>
      </c>
      <c r="AF36" s="4">
        <v>3</v>
      </c>
      <c r="AG36" s="4" t="s">
        <v>553</v>
      </c>
      <c r="AH36" s="12" t="str">
        <f t="shared" si="12"/>
        <v>3.5</v>
      </c>
      <c r="AI36" s="12">
        <f t="shared" si="13"/>
        <v>10.5</v>
      </c>
      <c r="AJ36" s="4" t="s">
        <v>575</v>
      </c>
      <c r="AK36" s="4">
        <v>3</v>
      </c>
      <c r="AL36" s="4" t="s">
        <v>551</v>
      </c>
      <c r="AM36" s="12" t="str">
        <f t="shared" si="14"/>
        <v>4</v>
      </c>
      <c r="AN36" s="12">
        <f t="shared" si="15"/>
        <v>12</v>
      </c>
      <c r="AO36" s="4" t="s">
        <v>576</v>
      </c>
      <c r="AP36">
        <v>3</v>
      </c>
      <c r="AQ36" t="s">
        <v>555</v>
      </c>
      <c r="AR36" s="12" t="str">
        <f t="shared" si="17"/>
        <v>2</v>
      </c>
    </row>
    <row r="37" spans="1:44" x14ac:dyDescent="0.25">
      <c r="A37" s="4" t="s">
        <v>569</v>
      </c>
      <c r="B37" s="4">
        <v>3</v>
      </c>
      <c r="C37" s="4" t="s">
        <v>558</v>
      </c>
      <c r="D37" s="12" t="str">
        <f t="shared" si="0"/>
        <v>2.5</v>
      </c>
      <c r="E37" s="12">
        <f t="shared" si="1"/>
        <v>7.5</v>
      </c>
      <c r="F37" s="4" t="s">
        <v>570</v>
      </c>
      <c r="G37" s="4">
        <v>3</v>
      </c>
      <c r="H37" s="4" t="s">
        <v>553</v>
      </c>
      <c r="I37" s="12" t="str">
        <f t="shared" si="2"/>
        <v>3.5</v>
      </c>
      <c r="J37" s="12">
        <f t="shared" si="3"/>
        <v>10.5</v>
      </c>
      <c r="K37" s="4" t="s">
        <v>556</v>
      </c>
      <c r="L37" s="4">
        <v>3</v>
      </c>
      <c r="M37" s="4" t="s">
        <v>558</v>
      </c>
      <c r="N37" s="12" t="str">
        <f t="shared" si="4"/>
        <v>2.5</v>
      </c>
      <c r="O37" s="12">
        <f t="shared" si="5"/>
        <v>7.5</v>
      </c>
      <c r="P37" s="4" t="s">
        <v>571</v>
      </c>
      <c r="Q37" s="4">
        <v>3</v>
      </c>
      <c r="R37" s="4" t="s">
        <v>553</v>
      </c>
      <c r="S37" s="12" t="str">
        <f t="shared" si="6"/>
        <v>3.5</v>
      </c>
      <c r="T37" s="12">
        <f t="shared" si="7"/>
        <v>10.5</v>
      </c>
      <c r="U37" s="4" t="s">
        <v>572</v>
      </c>
      <c r="V37" s="4">
        <v>2</v>
      </c>
      <c r="W37" s="4" t="s">
        <v>553</v>
      </c>
      <c r="X37" s="12" t="str">
        <f t="shared" si="8"/>
        <v>3.5</v>
      </c>
      <c r="Y37" s="12">
        <f t="shared" si="9"/>
        <v>7</v>
      </c>
      <c r="Z37" s="4" t="s">
        <v>573</v>
      </c>
      <c r="AA37" s="4">
        <v>3</v>
      </c>
      <c r="AB37" s="4" t="s">
        <v>558</v>
      </c>
      <c r="AC37" s="12" t="str">
        <f t="shared" si="10"/>
        <v>2.5</v>
      </c>
      <c r="AD37" s="12">
        <f t="shared" si="11"/>
        <v>7.5</v>
      </c>
      <c r="AE37" s="4" t="s">
        <v>574</v>
      </c>
      <c r="AF37" s="4">
        <v>3</v>
      </c>
      <c r="AG37" s="4" t="s">
        <v>555</v>
      </c>
      <c r="AH37" s="12" t="str">
        <f t="shared" si="12"/>
        <v>2</v>
      </c>
      <c r="AI37" s="12">
        <f t="shared" si="13"/>
        <v>6</v>
      </c>
      <c r="AJ37" s="4" t="s">
        <v>575</v>
      </c>
      <c r="AK37" s="4">
        <v>3</v>
      </c>
      <c r="AL37" s="4" t="s">
        <v>551</v>
      </c>
      <c r="AM37" s="12" t="str">
        <f t="shared" si="14"/>
        <v>4</v>
      </c>
      <c r="AN37" s="12">
        <f t="shared" si="15"/>
        <v>12</v>
      </c>
      <c r="AO37" s="4" t="s">
        <v>576</v>
      </c>
      <c r="AP37">
        <v>3</v>
      </c>
      <c r="AQ37" t="s">
        <v>558</v>
      </c>
      <c r="AR37" s="12" t="str">
        <f t="shared" si="17"/>
        <v>2.5</v>
      </c>
    </row>
    <row r="38" spans="1:44" x14ac:dyDescent="0.25">
      <c r="A38" s="4" t="s">
        <v>569</v>
      </c>
      <c r="B38" s="4">
        <v>3</v>
      </c>
      <c r="C38" s="4" t="s">
        <v>555</v>
      </c>
      <c r="D38" s="12" t="str">
        <f t="shared" si="0"/>
        <v>2</v>
      </c>
      <c r="E38" s="12">
        <f t="shared" si="1"/>
        <v>6</v>
      </c>
      <c r="F38" s="4" t="s">
        <v>570</v>
      </c>
      <c r="G38" s="4">
        <v>3</v>
      </c>
      <c r="H38" s="4" t="s">
        <v>553</v>
      </c>
      <c r="I38" s="12" t="str">
        <f t="shared" si="2"/>
        <v>3.5</v>
      </c>
      <c r="J38" s="12">
        <f t="shared" si="3"/>
        <v>10.5</v>
      </c>
      <c r="K38" s="4" t="s">
        <v>556</v>
      </c>
      <c r="L38" s="4">
        <v>3</v>
      </c>
      <c r="M38" s="4" t="s">
        <v>555</v>
      </c>
      <c r="N38" s="12" t="str">
        <f t="shared" si="4"/>
        <v>2</v>
      </c>
      <c r="O38" s="12">
        <f t="shared" si="5"/>
        <v>6</v>
      </c>
      <c r="P38" s="4" t="s">
        <v>571</v>
      </c>
      <c r="Q38" s="4">
        <v>3</v>
      </c>
      <c r="R38" s="4" t="s">
        <v>553</v>
      </c>
      <c r="S38" s="12" t="str">
        <f t="shared" si="6"/>
        <v>3.5</v>
      </c>
      <c r="T38" s="12">
        <f t="shared" si="7"/>
        <v>10.5</v>
      </c>
      <c r="U38" s="4" t="s">
        <v>572</v>
      </c>
      <c r="V38" s="4">
        <v>2</v>
      </c>
      <c r="W38" s="4" t="s">
        <v>553</v>
      </c>
      <c r="X38" s="12" t="str">
        <f t="shared" si="8"/>
        <v>3.5</v>
      </c>
      <c r="Y38" s="12">
        <f t="shared" si="9"/>
        <v>7</v>
      </c>
      <c r="Z38" s="4" t="s">
        <v>573</v>
      </c>
      <c r="AA38" s="4">
        <v>3</v>
      </c>
      <c r="AB38" s="4" t="s">
        <v>558</v>
      </c>
      <c r="AC38" s="12" t="str">
        <f t="shared" si="10"/>
        <v>2.5</v>
      </c>
      <c r="AD38" s="12">
        <f t="shared" si="11"/>
        <v>7.5</v>
      </c>
      <c r="AE38" s="4" t="s">
        <v>574</v>
      </c>
      <c r="AF38" s="4">
        <v>3</v>
      </c>
      <c r="AG38" s="4" t="s">
        <v>555</v>
      </c>
      <c r="AH38" s="12" t="str">
        <f t="shared" si="12"/>
        <v>2</v>
      </c>
      <c r="AI38" s="12">
        <f t="shared" si="13"/>
        <v>6</v>
      </c>
      <c r="AJ38" s="4" t="s">
        <v>575</v>
      </c>
      <c r="AK38" s="4">
        <v>3</v>
      </c>
      <c r="AL38" s="4" t="s">
        <v>553</v>
      </c>
      <c r="AM38" s="12" t="str">
        <f t="shared" si="14"/>
        <v>3.5</v>
      </c>
      <c r="AN38" s="12">
        <f t="shared" si="15"/>
        <v>10.5</v>
      </c>
      <c r="AO38" s="4" t="s">
        <v>576</v>
      </c>
      <c r="AP38">
        <v>3</v>
      </c>
      <c r="AQ38" t="s">
        <v>558</v>
      </c>
      <c r="AR38" s="12" t="str">
        <f t="shared" si="17"/>
        <v>2.5</v>
      </c>
    </row>
    <row r="39" spans="1:44" x14ac:dyDescent="0.25">
      <c r="A39" s="4" t="s">
        <v>569</v>
      </c>
      <c r="B39" s="4">
        <v>3</v>
      </c>
      <c r="C39" s="4" t="s">
        <v>557</v>
      </c>
      <c r="D39" s="12" t="str">
        <f t="shared" si="0"/>
        <v>1</v>
      </c>
      <c r="E39" s="12">
        <f t="shared" si="1"/>
        <v>3</v>
      </c>
      <c r="F39" s="4" t="s">
        <v>570</v>
      </c>
      <c r="G39" s="4">
        <v>3</v>
      </c>
      <c r="H39" s="4" t="s">
        <v>557</v>
      </c>
      <c r="I39" s="12" t="str">
        <f t="shared" si="2"/>
        <v>1</v>
      </c>
      <c r="J39" s="12">
        <f t="shared" si="3"/>
        <v>3</v>
      </c>
      <c r="K39" s="4" t="s">
        <v>556</v>
      </c>
      <c r="L39" s="4">
        <v>3</v>
      </c>
      <c r="M39" s="4" t="s">
        <v>555</v>
      </c>
      <c r="N39" s="12" t="str">
        <f t="shared" si="4"/>
        <v>2</v>
      </c>
      <c r="O39" s="12">
        <f t="shared" si="5"/>
        <v>6</v>
      </c>
      <c r="P39" s="4" t="s">
        <v>571</v>
      </c>
      <c r="Q39" s="4">
        <v>3</v>
      </c>
      <c r="R39" s="4" t="s">
        <v>553</v>
      </c>
      <c r="S39" s="12" t="str">
        <f t="shared" si="6"/>
        <v>3.5</v>
      </c>
      <c r="T39" s="12">
        <f t="shared" si="7"/>
        <v>10.5</v>
      </c>
      <c r="U39" s="4" t="s">
        <v>572</v>
      </c>
      <c r="V39" s="4">
        <v>2</v>
      </c>
      <c r="W39" s="4" t="s">
        <v>553</v>
      </c>
      <c r="X39" s="12" t="str">
        <f t="shared" si="8"/>
        <v>3.5</v>
      </c>
      <c r="Y39" s="12">
        <f t="shared" si="9"/>
        <v>7</v>
      </c>
      <c r="Z39" s="4" t="s">
        <v>573</v>
      </c>
      <c r="AA39" s="4">
        <v>3</v>
      </c>
      <c r="AB39" s="4" t="s">
        <v>555</v>
      </c>
      <c r="AC39" s="12" t="str">
        <f t="shared" si="10"/>
        <v>2</v>
      </c>
      <c r="AD39" s="12">
        <f t="shared" si="11"/>
        <v>6</v>
      </c>
      <c r="AE39" s="4" t="s">
        <v>574</v>
      </c>
      <c r="AF39" s="4">
        <v>3</v>
      </c>
      <c r="AG39" s="4" t="s">
        <v>555</v>
      </c>
      <c r="AH39" s="12" t="str">
        <f t="shared" si="12"/>
        <v>2</v>
      </c>
      <c r="AI39" s="12">
        <f t="shared" si="13"/>
        <v>6</v>
      </c>
      <c r="AJ39" s="4" t="s">
        <v>575</v>
      </c>
      <c r="AK39" s="4">
        <v>3</v>
      </c>
      <c r="AL39" s="4" t="s">
        <v>553</v>
      </c>
      <c r="AM39" s="12" t="str">
        <f t="shared" si="14"/>
        <v>3.5</v>
      </c>
      <c r="AN39" s="12">
        <f t="shared" si="15"/>
        <v>10.5</v>
      </c>
      <c r="AO39" s="4" t="s">
        <v>576</v>
      </c>
      <c r="AP39">
        <v>3</v>
      </c>
      <c r="AQ39" t="s">
        <v>557</v>
      </c>
      <c r="AR39" s="12" t="str">
        <f t="shared" si="17"/>
        <v>1</v>
      </c>
    </row>
    <row r="40" spans="1:44" x14ac:dyDescent="0.25">
      <c r="A40" s="4" t="s">
        <v>569</v>
      </c>
      <c r="B40" s="4">
        <v>3</v>
      </c>
      <c r="C40" s="4" t="s">
        <v>557</v>
      </c>
      <c r="D40" s="12" t="str">
        <f t="shared" si="0"/>
        <v>1</v>
      </c>
      <c r="E40" s="12">
        <f t="shared" si="1"/>
        <v>3</v>
      </c>
      <c r="F40" s="4" t="s">
        <v>570</v>
      </c>
      <c r="G40" s="4">
        <v>3</v>
      </c>
      <c r="H40" s="4" t="s">
        <v>558</v>
      </c>
      <c r="I40" s="12" t="str">
        <f t="shared" si="2"/>
        <v>2.5</v>
      </c>
      <c r="J40" s="12">
        <f t="shared" si="3"/>
        <v>7.5</v>
      </c>
      <c r="K40" s="4" t="s">
        <v>556</v>
      </c>
      <c r="L40" s="4">
        <v>3</v>
      </c>
      <c r="M40" s="4" t="s">
        <v>555</v>
      </c>
      <c r="N40" s="12" t="str">
        <f t="shared" si="4"/>
        <v>2</v>
      </c>
      <c r="O40" s="12">
        <f t="shared" si="5"/>
        <v>6</v>
      </c>
      <c r="P40" s="4" t="s">
        <v>571</v>
      </c>
      <c r="Q40" s="4">
        <v>3</v>
      </c>
      <c r="R40" s="4" t="s">
        <v>553</v>
      </c>
      <c r="S40" s="12" t="str">
        <f t="shared" si="6"/>
        <v>3.5</v>
      </c>
      <c r="T40" s="12">
        <f t="shared" si="7"/>
        <v>10.5</v>
      </c>
      <c r="U40" s="4" t="s">
        <v>572</v>
      </c>
      <c r="V40" s="4">
        <v>2</v>
      </c>
      <c r="W40" s="4" t="s">
        <v>553</v>
      </c>
      <c r="X40" s="12" t="str">
        <f t="shared" si="8"/>
        <v>3.5</v>
      </c>
      <c r="Y40" s="12">
        <f t="shared" si="9"/>
        <v>7</v>
      </c>
      <c r="Z40" s="4" t="s">
        <v>573</v>
      </c>
      <c r="AA40" s="4">
        <v>3</v>
      </c>
      <c r="AB40" s="4" t="s">
        <v>558</v>
      </c>
      <c r="AC40" s="12" t="str">
        <f t="shared" si="10"/>
        <v>2.5</v>
      </c>
      <c r="AD40" s="12">
        <f t="shared" si="11"/>
        <v>7.5</v>
      </c>
      <c r="AE40" s="4" t="s">
        <v>574</v>
      </c>
      <c r="AF40" s="4">
        <v>3</v>
      </c>
      <c r="AG40" s="4" t="s">
        <v>555</v>
      </c>
      <c r="AH40" s="12" t="str">
        <f t="shared" si="12"/>
        <v>2</v>
      </c>
      <c r="AI40" s="12">
        <f t="shared" si="13"/>
        <v>6</v>
      </c>
      <c r="AJ40" s="4" t="s">
        <v>575</v>
      </c>
      <c r="AK40" s="4">
        <v>3</v>
      </c>
      <c r="AL40" s="4" t="s">
        <v>551</v>
      </c>
      <c r="AM40" s="12" t="str">
        <f t="shared" si="14"/>
        <v>4</v>
      </c>
      <c r="AN40" s="12">
        <f t="shared" si="15"/>
        <v>12</v>
      </c>
      <c r="AO40" s="4" t="s">
        <v>576</v>
      </c>
      <c r="AP40">
        <v>3</v>
      </c>
      <c r="AQ40" t="s">
        <v>557</v>
      </c>
      <c r="AR40" s="12" t="str">
        <f t="shared" si="17"/>
        <v>1</v>
      </c>
    </row>
    <row r="41" spans="1:44" x14ac:dyDescent="0.25">
      <c r="A41" s="4" t="s">
        <v>569</v>
      </c>
      <c r="B41" s="4">
        <v>3</v>
      </c>
      <c r="C41" s="4" t="s">
        <v>558</v>
      </c>
      <c r="D41" s="12" t="str">
        <f t="shared" si="0"/>
        <v>2.5</v>
      </c>
      <c r="E41" s="12">
        <f t="shared" si="1"/>
        <v>7.5</v>
      </c>
      <c r="F41" s="4" t="s">
        <v>570</v>
      </c>
      <c r="G41" s="4">
        <v>3</v>
      </c>
      <c r="H41" s="4" t="s">
        <v>558</v>
      </c>
      <c r="I41" s="12" t="str">
        <f t="shared" si="2"/>
        <v>2.5</v>
      </c>
      <c r="J41" s="12">
        <f t="shared" si="3"/>
        <v>7.5</v>
      </c>
      <c r="K41" s="4" t="s">
        <v>556</v>
      </c>
      <c r="L41" s="4">
        <v>3</v>
      </c>
      <c r="M41" s="4" t="s">
        <v>558</v>
      </c>
      <c r="N41" s="12" t="str">
        <f t="shared" si="4"/>
        <v>2.5</v>
      </c>
      <c r="O41" s="12">
        <f t="shared" si="5"/>
        <v>7.5</v>
      </c>
      <c r="P41" s="4" t="s">
        <v>571</v>
      </c>
      <c r="Q41" s="4">
        <v>3</v>
      </c>
      <c r="R41" s="4" t="s">
        <v>551</v>
      </c>
      <c r="S41" s="12" t="str">
        <f t="shared" si="6"/>
        <v>4</v>
      </c>
      <c r="T41" s="12">
        <f t="shared" si="7"/>
        <v>12</v>
      </c>
      <c r="U41" s="4" t="s">
        <v>572</v>
      </c>
      <c r="V41" s="4">
        <v>2</v>
      </c>
      <c r="W41" s="4" t="s">
        <v>551</v>
      </c>
      <c r="X41" s="12" t="str">
        <f t="shared" si="8"/>
        <v>4</v>
      </c>
      <c r="Y41" s="12">
        <f t="shared" si="9"/>
        <v>8</v>
      </c>
      <c r="Z41" s="4" t="s">
        <v>573</v>
      </c>
      <c r="AA41" s="4">
        <v>3</v>
      </c>
      <c r="AB41" s="4" t="s">
        <v>558</v>
      </c>
      <c r="AC41" s="12" t="str">
        <f t="shared" si="10"/>
        <v>2.5</v>
      </c>
      <c r="AD41" s="12">
        <f t="shared" si="11"/>
        <v>7.5</v>
      </c>
      <c r="AE41" s="4" t="s">
        <v>574</v>
      </c>
      <c r="AF41" s="4">
        <v>3</v>
      </c>
      <c r="AG41" s="4" t="s">
        <v>558</v>
      </c>
      <c r="AH41" s="12" t="str">
        <f t="shared" si="12"/>
        <v>2.5</v>
      </c>
      <c r="AI41" s="12">
        <f t="shared" si="13"/>
        <v>7.5</v>
      </c>
      <c r="AJ41" s="4" t="s">
        <v>575</v>
      </c>
      <c r="AK41" s="4">
        <v>3</v>
      </c>
      <c r="AL41" s="4" t="s">
        <v>551</v>
      </c>
      <c r="AM41" s="12" t="str">
        <f t="shared" si="14"/>
        <v>4</v>
      </c>
      <c r="AN41" s="12">
        <f t="shared" si="15"/>
        <v>12</v>
      </c>
      <c r="AO41" s="4" t="s">
        <v>576</v>
      </c>
      <c r="AP41">
        <v>3</v>
      </c>
      <c r="AQ41" t="s">
        <v>555</v>
      </c>
      <c r="AR41" s="12" t="str">
        <f t="shared" si="17"/>
        <v>2</v>
      </c>
    </row>
    <row r="42" spans="1:44" x14ac:dyDescent="0.25">
      <c r="A42" s="4" t="s">
        <v>569</v>
      </c>
      <c r="B42" s="4">
        <v>3</v>
      </c>
      <c r="C42" s="4" t="s">
        <v>552</v>
      </c>
      <c r="D42" s="12" t="str">
        <f t="shared" si="0"/>
        <v>3</v>
      </c>
      <c r="E42" s="12">
        <f t="shared" si="1"/>
        <v>9</v>
      </c>
      <c r="F42" s="4" t="s">
        <v>570</v>
      </c>
      <c r="G42" s="4">
        <v>3</v>
      </c>
      <c r="H42" s="4" t="s">
        <v>553</v>
      </c>
      <c r="I42" s="12" t="str">
        <f t="shared" si="2"/>
        <v>3.5</v>
      </c>
      <c r="J42" s="12">
        <f t="shared" si="3"/>
        <v>10.5</v>
      </c>
      <c r="K42" s="4" t="s">
        <v>571</v>
      </c>
      <c r="L42" s="4">
        <v>3</v>
      </c>
      <c r="M42" s="4" t="s">
        <v>553</v>
      </c>
      <c r="N42" s="12" t="str">
        <f t="shared" si="4"/>
        <v>3.5</v>
      </c>
      <c r="O42" s="12">
        <f t="shared" si="5"/>
        <v>10.5</v>
      </c>
      <c r="P42" s="4" t="s">
        <v>572</v>
      </c>
      <c r="Q42" s="4">
        <v>2</v>
      </c>
      <c r="R42" s="4" t="s">
        <v>553</v>
      </c>
      <c r="S42" s="12" t="str">
        <f t="shared" si="6"/>
        <v>3.5</v>
      </c>
      <c r="T42" s="12">
        <f t="shared" si="7"/>
        <v>7</v>
      </c>
      <c r="U42" s="4" t="s">
        <v>573</v>
      </c>
      <c r="V42" s="4">
        <v>3</v>
      </c>
      <c r="W42" s="4" t="s">
        <v>552</v>
      </c>
      <c r="X42" s="12" t="str">
        <f t="shared" si="8"/>
        <v>3</v>
      </c>
      <c r="Y42" s="12">
        <f t="shared" si="9"/>
        <v>9</v>
      </c>
      <c r="Z42" s="4" t="s">
        <v>574</v>
      </c>
      <c r="AA42" s="4">
        <v>3</v>
      </c>
      <c r="AB42" s="4" t="s">
        <v>551</v>
      </c>
      <c r="AC42" s="12" t="str">
        <f t="shared" si="10"/>
        <v>4</v>
      </c>
      <c r="AD42" s="12">
        <f t="shared" si="11"/>
        <v>12</v>
      </c>
      <c r="AE42" s="4" t="s">
        <v>575</v>
      </c>
      <c r="AF42" s="4">
        <v>3</v>
      </c>
      <c r="AG42" s="4" t="s">
        <v>551</v>
      </c>
      <c r="AH42" s="12" t="str">
        <f t="shared" si="12"/>
        <v>4</v>
      </c>
      <c r="AI42" s="12">
        <f t="shared" si="13"/>
        <v>12</v>
      </c>
      <c r="AJ42" s="4" t="s">
        <v>576</v>
      </c>
      <c r="AK42" s="4">
        <v>3</v>
      </c>
      <c r="AL42" s="4" t="s">
        <v>552</v>
      </c>
      <c r="AM42" s="12" t="str">
        <f t="shared" si="14"/>
        <v>3</v>
      </c>
      <c r="AN42" s="12">
        <f t="shared" si="15"/>
        <v>9</v>
      </c>
      <c r="AO42" s="11"/>
    </row>
    <row r="43" spans="1:44" x14ac:dyDescent="0.25">
      <c r="A43" s="4" t="s">
        <v>569</v>
      </c>
      <c r="B43" s="4">
        <v>3</v>
      </c>
      <c r="C43" s="4" t="s">
        <v>555</v>
      </c>
      <c r="D43" s="12" t="str">
        <f t="shared" si="0"/>
        <v>2</v>
      </c>
      <c r="E43" s="12">
        <f t="shared" si="1"/>
        <v>6</v>
      </c>
      <c r="F43" s="4" t="s">
        <v>570</v>
      </c>
      <c r="G43" s="4">
        <v>3</v>
      </c>
      <c r="H43" s="4" t="s">
        <v>551</v>
      </c>
      <c r="I43" s="12" t="str">
        <f t="shared" si="2"/>
        <v>4</v>
      </c>
      <c r="J43" s="12">
        <f t="shared" si="3"/>
        <v>12</v>
      </c>
      <c r="K43" s="4" t="s">
        <v>556</v>
      </c>
      <c r="L43" s="4">
        <v>3</v>
      </c>
      <c r="M43" s="4" t="s">
        <v>558</v>
      </c>
      <c r="N43" s="12" t="str">
        <f t="shared" si="4"/>
        <v>2.5</v>
      </c>
      <c r="O43" s="12">
        <f t="shared" si="5"/>
        <v>7.5</v>
      </c>
      <c r="P43" s="4" t="s">
        <v>572</v>
      </c>
      <c r="Q43" s="4">
        <v>2</v>
      </c>
      <c r="R43" s="4" t="s">
        <v>551</v>
      </c>
      <c r="S43" s="12" t="str">
        <f t="shared" si="6"/>
        <v>4</v>
      </c>
      <c r="T43" s="12">
        <f t="shared" si="7"/>
        <v>8</v>
      </c>
      <c r="U43" s="4" t="s">
        <v>573</v>
      </c>
      <c r="V43" s="4">
        <v>3</v>
      </c>
      <c r="W43" s="4" t="s">
        <v>552</v>
      </c>
      <c r="X43" s="12" t="str">
        <f t="shared" si="8"/>
        <v>3</v>
      </c>
      <c r="Y43" s="12">
        <f t="shared" si="9"/>
        <v>9</v>
      </c>
      <c r="Z43" s="4" t="s">
        <v>574</v>
      </c>
      <c r="AA43" s="4">
        <v>3</v>
      </c>
      <c r="AB43" s="4" t="s">
        <v>558</v>
      </c>
      <c r="AC43" s="12" t="str">
        <f t="shared" si="10"/>
        <v>2.5</v>
      </c>
      <c r="AD43" s="12">
        <f t="shared" si="11"/>
        <v>7.5</v>
      </c>
      <c r="AE43" s="4" t="s">
        <v>575</v>
      </c>
      <c r="AF43" s="4">
        <v>3</v>
      </c>
      <c r="AG43" s="4" t="s">
        <v>551</v>
      </c>
      <c r="AH43" s="12" t="str">
        <f t="shared" si="12"/>
        <v>4</v>
      </c>
      <c r="AI43" s="12">
        <f t="shared" si="13"/>
        <v>12</v>
      </c>
      <c r="AJ43" s="4" t="s">
        <v>576</v>
      </c>
      <c r="AK43" s="4">
        <v>3</v>
      </c>
      <c r="AL43" s="4" t="s">
        <v>555</v>
      </c>
      <c r="AM43" s="12" t="str">
        <f t="shared" si="14"/>
        <v>2</v>
      </c>
      <c r="AN43" s="12">
        <f t="shared" si="15"/>
        <v>6</v>
      </c>
      <c r="AO43" s="11"/>
    </row>
    <row r="44" spans="1:44" x14ac:dyDescent="0.25">
      <c r="A44" s="4" t="s">
        <v>569</v>
      </c>
      <c r="B44" s="4">
        <v>3</v>
      </c>
      <c r="C44" s="4" t="s">
        <v>557</v>
      </c>
      <c r="D44" s="12" t="str">
        <f t="shared" si="0"/>
        <v>1</v>
      </c>
      <c r="E44" s="12">
        <f t="shared" si="1"/>
        <v>3</v>
      </c>
      <c r="F44" s="4" t="s">
        <v>570</v>
      </c>
      <c r="G44" s="4">
        <v>3</v>
      </c>
      <c r="H44" s="4" t="s">
        <v>553</v>
      </c>
      <c r="I44" s="12" t="str">
        <f t="shared" si="2"/>
        <v>3.5</v>
      </c>
      <c r="J44" s="12">
        <f t="shared" si="3"/>
        <v>10.5</v>
      </c>
      <c r="K44" s="4" t="s">
        <v>556</v>
      </c>
      <c r="L44" s="4">
        <v>3</v>
      </c>
      <c r="M44" s="4" t="s">
        <v>555</v>
      </c>
      <c r="N44" s="12" t="str">
        <f t="shared" si="4"/>
        <v>2</v>
      </c>
      <c r="O44" s="12">
        <f t="shared" si="5"/>
        <v>6</v>
      </c>
      <c r="P44" s="4" t="s">
        <v>571</v>
      </c>
      <c r="Q44" s="4">
        <v>3</v>
      </c>
      <c r="R44" s="4" t="s">
        <v>553</v>
      </c>
      <c r="S44" s="12" t="str">
        <f t="shared" si="6"/>
        <v>3.5</v>
      </c>
      <c r="T44" s="12">
        <f t="shared" si="7"/>
        <v>10.5</v>
      </c>
      <c r="U44" s="4" t="s">
        <v>572</v>
      </c>
      <c r="V44" s="4">
        <v>2</v>
      </c>
      <c r="W44" s="4" t="s">
        <v>552</v>
      </c>
      <c r="X44" s="12" t="str">
        <f t="shared" si="8"/>
        <v>3</v>
      </c>
      <c r="Y44" s="12">
        <f t="shared" si="9"/>
        <v>6</v>
      </c>
      <c r="Z44" s="4" t="s">
        <v>573</v>
      </c>
      <c r="AA44" s="4">
        <v>3</v>
      </c>
      <c r="AB44" s="4" t="s">
        <v>555</v>
      </c>
      <c r="AC44" s="12" t="str">
        <f t="shared" si="10"/>
        <v>2</v>
      </c>
      <c r="AD44" s="12">
        <f t="shared" si="11"/>
        <v>6</v>
      </c>
      <c r="AE44" s="4" t="s">
        <v>574</v>
      </c>
      <c r="AF44" s="4">
        <v>3</v>
      </c>
      <c r="AG44" s="4" t="s">
        <v>555</v>
      </c>
      <c r="AH44" s="12" t="str">
        <f t="shared" si="12"/>
        <v>2</v>
      </c>
      <c r="AI44" s="12">
        <f t="shared" si="13"/>
        <v>6</v>
      </c>
      <c r="AJ44" s="4" t="s">
        <v>575</v>
      </c>
      <c r="AK44" s="4">
        <v>3</v>
      </c>
      <c r="AL44" s="4" t="s">
        <v>551</v>
      </c>
      <c r="AM44" s="12" t="str">
        <f t="shared" si="14"/>
        <v>4</v>
      </c>
      <c r="AN44" s="12">
        <f t="shared" si="15"/>
        <v>12</v>
      </c>
      <c r="AO44" s="4" t="s">
        <v>576</v>
      </c>
      <c r="AP44">
        <v>3</v>
      </c>
      <c r="AQ44" t="s">
        <v>555</v>
      </c>
      <c r="AR44" s="12" t="str">
        <f>IF(AQ44="A","4",IF(AQ44="AB","3.5",IF(AQ44="B","3",IF(AQ44="BC","2.5",IF(AQ44="C","2",IF(AQ44="D","1",IF(AQ44="E","0","NILAI MUTU TIDAK ADA")))))))</f>
        <v>2</v>
      </c>
    </row>
    <row r="45" spans="1:44" x14ac:dyDescent="0.25">
      <c r="A45" s="4" t="s">
        <v>569</v>
      </c>
      <c r="B45" s="4">
        <v>3</v>
      </c>
      <c r="C45" s="4" t="s">
        <v>557</v>
      </c>
      <c r="D45" s="12" t="str">
        <f t="shared" si="0"/>
        <v>1</v>
      </c>
      <c r="E45" s="12">
        <f t="shared" si="1"/>
        <v>3</v>
      </c>
      <c r="F45" s="4" t="s">
        <v>570</v>
      </c>
      <c r="G45" s="4">
        <v>3</v>
      </c>
      <c r="H45" s="4" t="s">
        <v>551</v>
      </c>
      <c r="I45" s="12" t="str">
        <f t="shared" si="2"/>
        <v>4</v>
      </c>
      <c r="J45" s="12">
        <f t="shared" si="3"/>
        <v>12</v>
      </c>
      <c r="K45" s="4" t="s">
        <v>556</v>
      </c>
      <c r="L45" s="4">
        <v>3</v>
      </c>
      <c r="M45" s="4" t="s">
        <v>555</v>
      </c>
      <c r="N45" s="12" t="str">
        <f t="shared" si="4"/>
        <v>2</v>
      </c>
      <c r="O45" s="12">
        <f t="shared" si="5"/>
        <v>6</v>
      </c>
      <c r="P45" s="4" t="s">
        <v>571</v>
      </c>
      <c r="Q45" s="4">
        <v>3</v>
      </c>
      <c r="R45" s="4" t="s">
        <v>552</v>
      </c>
      <c r="S45" s="12" t="str">
        <f t="shared" si="6"/>
        <v>3</v>
      </c>
      <c r="T45" s="12">
        <f t="shared" si="7"/>
        <v>9</v>
      </c>
      <c r="U45" s="4" t="s">
        <v>572</v>
      </c>
      <c r="V45" s="4">
        <v>2</v>
      </c>
      <c r="W45" s="4" t="s">
        <v>551</v>
      </c>
      <c r="X45" s="12" t="str">
        <f t="shared" si="8"/>
        <v>4</v>
      </c>
      <c r="Y45" s="12">
        <f t="shared" si="9"/>
        <v>8</v>
      </c>
      <c r="Z45" s="4" t="s">
        <v>573</v>
      </c>
      <c r="AA45" s="4">
        <v>3</v>
      </c>
      <c r="AB45" s="4" t="s">
        <v>555</v>
      </c>
      <c r="AC45" s="12" t="str">
        <f t="shared" si="10"/>
        <v>2</v>
      </c>
      <c r="AD45" s="12">
        <f t="shared" si="11"/>
        <v>6</v>
      </c>
      <c r="AE45" s="4" t="s">
        <v>574</v>
      </c>
      <c r="AF45" s="4">
        <v>3</v>
      </c>
      <c r="AG45" s="4" t="s">
        <v>555</v>
      </c>
      <c r="AH45" s="12" t="str">
        <f t="shared" si="12"/>
        <v>2</v>
      </c>
      <c r="AI45" s="12">
        <f t="shared" si="13"/>
        <v>6</v>
      </c>
      <c r="AJ45" s="4" t="s">
        <v>575</v>
      </c>
      <c r="AK45" s="4">
        <v>3</v>
      </c>
      <c r="AL45" s="4" t="s">
        <v>553</v>
      </c>
      <c r="AM45" s="12" t="str">
        <f t="shared" si="14"/>
        <v>3.5</v>
      </c>
      <c r="AN45" s="12">
        <f t="shared" si="15"/>
        <v>10.5</v>
      </c>
      <c r="AO45" s="4" t="s">
        <v>576</v>
      </c>
      <c r="AP45">
        <v>3</v>
      </c>
      <c r="AQ45" t="s">
        <v>557</v>
      </c>
      <c r="AR45" s="12" t="str">
        <f>IF(AQ45="A","4",IF(AQ45="AB","3.5",IF(AQ45="B","3",IF(AQ45="BC","2.5",IF(AQ45="C","2",IF(AQ45="D","1",IF(AQ45="E","0","NILAI MUTU TIDAK ADA")))))))</f>
        <v>1</v>
      </c>
    </row>
    <row r="46" spans="1:44" x14ac:dyDescent="0.25">
      <c r="A46" s="4" t="s">
        <v>569</v>
      </c>
      <c r="B46" s="4">
        <v>3</v>
      </c>
      <c r="C46" s="4" t="s">
        <v>551</v>
      </c>
      <c r="D46" s="12" t="str">
        <f t="shared" si="0"/>
        <v>4</v>
      </c>
      <c r="E46" s="12">
        <f t="shared" si="1"/>
        <v>12</v>
      </c>
      <c r="F46" s="4" t="s">
        <v>570</v>
      </c>
      <c r="G46" s="4">
        <v>3</v>
      </c>
      <c r="H46" s="4" t="s">
        <v>551</v>
      </c>
      <c r="I46" s="12" t="str">
        <f t="shared" si="2"/>
        <v>4</v>
      </c>
      <c r="J46" s="12">
        <f t="shared" si="3"/>
        <v>12</v>
      </c>
      <c r="K46" s="4" t="s">
        <v>572</v>
      </c>
      <c r="L46" s="4">
        <v>2</v>
      </c>
      <c r="M46" s="4" t="s">
        <v>551</v>
      </c>
      <c r="N46" s="12" t="str">
        <f t="shared" si="4"/>
        <v>4</v>
      </c>
      <c r="O46" s="12">
        <f t="shared" si="5"/>
        <v>8</v>
      </c>
      <c r="P46" s="4" t="s">
        <v>573</v>
      </c>
      <c r="Q46" s="4">
        <v>3</v>
      </c>
      <c r="R46" s="4" t="s">
        <v>551</v>
      </c>
      <c r="S46" s="12" t="str">
        <f t="shared" si="6"/>
        <v>4</v>
      </c>
      <c r="T46" s="12">
        <f t="shared" si="7"/>
        <v>12</v>
      </c>
      <c r="U46" s="4" t="s">
        <v>574</v>
      </c>
      <c r="V46" s="4">
        <v>3</v>
      </c>
      <c r="W46" s="4" t="s">
        <v>551</v>
      </c>
      <c r="X46" s="12" t="str">
        <f t="shared" si="8"/>
        <v>4</v>
      </c>
      <c r="Y46" s="12">
        <f t="shared" si="9"/>
        <v>12</v>
      </c>
      <c r="Z46" s="4" t="s">
        <v>575</v>
      </c>
      <c r="AA46" s="4">
        <v>3</v>
      </c>
      <c r="AB46" s="4" t="s">
        <v>551</v>
      </c>
      <c r="AC46" s="12" t="str">
        <f t="shared" si="10"/>
        <v>4</v>
      </c>
      <c r="AD46" s="12">
        <f t="shared" si="11"/>
        <v>12</v>
      </c>
      <c r="AE46" s="4" t="s">
        <v>576</v>
      </c>
      <c r="AF46" s="4">
        <v>3</v>
      </c>
      <c r="AG46" s="4" t="s">
        <v>558</v>
      </c>
      <c r="AH46" s="12" t="str">
        <f t="shared" si="12"/>
        <v>2.5</v>
      </c>
      <c r="AI46" s="12">
        <f t="shared" si="13"/>
        <v>7.5</v>
      </c>
      <c r="AJ46" s="11"/>
      <c r="AK46" s="11"/>
      <c r="AL46" s="11"/>
      <c r="AM46" s="11"/>
      <c r="AN46" s="11"/>
      <c r="AO46" s="11"/>
    </row>
    <row r="47" spans="1:44" x14ac:dyDescent="0.25">
      <c r="A47" s="4" t="s">
        <v>569</v>
      </c>
      <c r="B47" s="4">
        <v>3</v>
      </c>
      <c r="C47" s="4" t="s">
        <v>558</v>
      </c>
      <c r="D47" s="12" t="str">
        <f t="shared" si="0"/>
        <v>2.5</v>
      </c>
      <c r="E47" s="12">
        <f t="shared" si="1"/>
        <v>7.5</v>
      </c>
      <c r="F47" s="4" t="s">
        <v>570</v>
      </c>
      <c r="G47" s="4">
        <v>3</v>
      </c>
      <c r="H47" s="4" t="s">
        <v>553</v>
      </c>
      <c r="I47" s="12" t="str">
        <f t="shared" si="2"/>
        <v>3.5</v>
      </c>
      <c r="J47" s="12">
        <f t="shared" si="3"/>
        <v>10.5</v>
      </c>
      <c r="K47" s="4" t="s">
        <v>571</v>
      </c>
      <c r="L47" s="4">
        <v>3</v>
      </c>
      <c r="M47" s="4" t="s">
        <v>553</v>
      </c>
      <c r="N47" s="12" t="str">
        <f t="shared" si="4"/>
        <v>3.5</v>
      </c>
      <c r="O47" s="12">
        <f t="shared" si="5"/>
        <v>10.5</v>
      </c>
      <c r="P47" s="4" t="s">
        <v>572</v>
      </c>
      <c r="Q47" s="4">
        <v>2</v>
      </c>
      <c r="R47" s="4" t="s">
        <v>551</v>
      </c>
      <c r="S47" s="12" t="str">
        <f t="shared" si="6"/>
        <v>4</v>
      </c>
      <c r="T47" s="12">
        <f t="shared" si="7"/>
        <v>8</v>
      </c>
      <c r="U47" s="4" t="s">
        <v>573</v>
      </c>
      <c r="V47" s="4">
        <v>3</v>
      </c>
      <c r="W47" s="4" t="s">
        <v>558</v>
      </c>
      <c r="X47" s="12" t="str">
        <f t="shared" si="8"/>
        <v>2.5</v>
      </c>
      <c r="Y47" s="12">
        <f t="shared" si="9"/>
        <v>7.5</v>
      </c>
      <c r="Z47" s="4" t="s">
        <v>574</v>
      </c>
      <c r="AA47" s="4">
        <v>3</v>
      </c>
      <c r="AB47" s="4" t="s">
        <v>551</v>
      </c>
      <c r="AC47" s="12" t="str">
        <f t="shared" si="10"/>
        <v>4</v>
      </c>
      <c r="AD47" s="12">
        <f t="shared" si="11"/>
        <v>12</v>
      </c>
      <c r="AE47" s="4" t="s">
        <v>575</v>
      </c>
      <c r="AF47" s="4">
        <v>3</v>
      </c>
      <c r="AG47" s="4" t="s">
        <v>551</v>
      </c>
      <c r="AH47" s="12" t="str">
        <f t="shared" si="12"/>
        <v>4</v>
      </c>
      <c r="AI47" s="12">
        <f t="shared" si="13"/>
        <v>12</v>
      </c>
      <c r="AJ47" s="4" t="s">
        <v>576</v>
      </c>
      <c r="AK47" s="4">
        <v>3</v>
      </c>
      <c r="AL47" s="4" t="s">
        <v>555</v>
      </c>
      <c r="AM47" s="12" t="str">
        <f t="shared" si="14"/>
        <v>2</v>
      </c>
      <c r="AN47" s="12">
        <f t="shared" si="15"/>
        <v>6</v>
      </c>
      <c r="AO47" s="11"/>
    </row>
    <row r="48" spans="1:44" x14ac:dyDescent="0.25">
      <c r="A48" s="4" t="s">
        <v>569</v>
      </c>
      <c r="B48" s="4">
        <v>3</v>
      </c>
      <c r="C48" s="4" t="s">
        <v>555</v>
      </c>
      <c r="D48" s="12" t="str">
        <f t="shared" si="0"/>
        <v>2</v>
      </c>
      <c r="E48" s="12">
        <f t="shared" si="1"/>
        <v>6</v>
      </c>
      <c r="F48" s="4" t="s">
        <v>570</v>
      </c>
      <c r="G48" s="4">
        <v>3</v>
      </c>
      <c r="H48" s="4" t="s">
        <v>552</v>
      </c>
      <c r="I48" s="12" t="str">
        <f t="shared" si="2"/>
        <v>3</v>
      </c>
      <c r="J48" s="12">
        <f t="shared" si="3"/>
        <v>9</v>
      </c>
      <c r="K48" s="4" t="s">
        <v>556</v>
      </c>
      <c r="L48" s="4">
        <v>3</v>
      </c>
      <c r="M48" s="4" t="s">
        <v>555</v>
      </c>
      <c r="N48" s="12" t="str">
        <f t="shared" si="4"/>
        <v>2</v>
      </c>
      <c r="O48" s="12">
        <f t="shared" si="5"/>
        <v>6</v>
      </c>
      <c r="P48" s="4" t="s">
        <v>572</v>
      </c>
      <c r="Q48" s="4">
        <v>2</v>
      </c>
      <c r="R48" s="4" t="s">
        <v>552</v>
      </c>
      <c r="S48" s="12" t="str">
        <f t="shared" si="6"/>
        <v>3</v>
      </c>
      <c r="T48" s="12">
        <f t="shared" si="7"/>
        <v>6</v>
      </c>
      <c r="U48" s="4" t="s">
        <v>573</v>
      </c>
      <c r="V48" s="4">
        <v>3</v>
      </c>
      <c r="W48" s="4" t="s">
        <v>555</v>
      </c>
      <c r="X48" s="12" t="str">
        <f t="shared" si="8"/>
        <v>2</v>
      </c>
      <c r="Y48" s="12">
        <f t="shared" si="9"/>
        <v>6</v>
      </c>
      <c r="Z48" s="4" t="s">
        <v>574</v>
      </c>
      <c r="AA48" s="4">
        <v>3</v>
      </c>
      <c r="AB48" s="4" t="s">
        <v>555</v>
      </c>
      <c r="AC48" s="12" t="str">
        <f t="shared" si="10"/>
        <v>2</v>
      </c>
      <c r="AD48" s="12">
        <f t="shared" si="11"/>
        <v>6</v>
      </c>
      <c r="AE48" s="4" t="s">
        <v>575</v>
      </c>
      <c r="AF48" s="4">
        <v>3</v>
      </c>
      <c r="AG48" s="4" t="s">
        <v>553</v>
      </c>
      <c r="AH48" s="12" t="str">
        <f t="shared" si="12"/>
        <v>3.5</v>
      </c>
      <c r="AI48" s="12">
        <f t="shared" si="13"/>
        <v>10.5</v>
      </c>
      <c r="AJ48" s="4" t="s">
        <v>576</v>
      </c>
      <c r="AK48" s="4">
        <v>3</v>
      </c>
      <c r="AL48" s="4" t="s">
        <v>557</v>
      </c>
      <c r="AM48" s="12" t="str">
        <f t="shared" si="14"/>
        <v>1</v>
      </c>
      <c r="AN48" s="12">
        <f t="shared" si="15"/>
        <v>3</v>
      </c>
      <c r="AO48" s="11"/>
    </row>
    <row r="49" spans="1:44" x14ac:dyDescent="0.25">
      <c r="A49" s="4" t="s">
        <v>569</v>
      </c>
      <c r="B49" s="4">
        <v>3</v>
      </c>
      <c r="C49" s="4" t="s">
        <v>558</v>
      </c>
      <c r="D49" s="12" t="str">
        <f t="shared" si="0"/>
        <v>2.5</v>
      </c>
      <c r="E49" s="12">
        <f t="shared" si="1"/>
        <v>7.5</v>
      </c>
      <c r="F49" s="4" t="s">
        <v>570</v>
      </c>
      <c r="G49" s="4">
        <v>3</v>
      </c>
      <c r="H49" s="4" t="s">
        <v>552</v>
      </c>
      <c r="I49" s="12" t="str">
        <f t="shared" si="2"/>
        <v>3</v>
      </c>
      <c r="J49" s="12">
        <f t="shared" si="3"/>
        <v>9</v>
      </c>
      <c r="K49" s="4" t="s">
        <v>571</v>
      </c>
      <c r="L49" s="4">
        <v>3</v>
      </c>
      <c r="M49" s="4" t="s">
        <v>553</v>
      </c>
      <c r="N49" s="12" t="str">
        <f t="shared" si="4"/>
        <v>3.5</v>
      </c>
      <c r="O49" s="12">
        <f t="shared" si="5"/>
        <v>10.5</v>
      </c>
      <c r="P49" s="4" t="s">
        <v>572</v>
      </c>
      <c r="Q49" s="4">
        <v>2</v>
      </c>
      <c r="R49" s="4" t="s">
        <v>552</v>
      </c>
      <c r="S49" s="12" t="str">
        <f t="shared" si="6"/>
        <v>3</v>
      </c>
      <c r="T49" s="12">
        <f t="shared" si="7"/>
        <v>6</v>
      </c>
      <c r="U49" s="4" t="s">
        <v>573</v>
      </c>
      <c r="V49" s="4">
        <v>3</v>
      </c>
      <c r="W49" s="4" t="s">
        <v>552</v>
      </c>
      <c r="X49" s="12" t="str">
        <f t="shared" si="8"/>
        <v>3</v>
      </c>
      <c r="Y49" s="12">
        <f t="shared" si="9"/>
        <v>9</v>
      </c>
      <c r="Z49" s="4" t="s">
        <v>574</v>
      </c>
      <c r="AA49" s="4">
        <v>3</v>
      </c>
      <c r="AB49" s="4" t="s">
        <v>552</v>
      </c>
      <c r="AC49" s="12" t="str">
        <f t="shared" si="10"/>
        <v>3</v>
      </c>
      <c r="AD49" s="12">
        <f t="shared" si="11"/>
        <v>9</v>
      </c>
      <c r="AE49" s="4" t="s">
        <v>575</v>
      </c>
      <c r="AF49" s="4">
        <v>3</v>
      </c>
      <c r="AG49" s="4" t="s">
        <v>551</v>
      </c>
      <c r="AH49" s="12" t="str">
        <f t="shared" si="12"/>
        <v>4</v>
      </c>
      <c r="AI49" s="12">
        <f t="shared" si="13"/>
        <v>12</v>
      </c>
      <c r="AJ49" s="4" t="s">
        <v>576</v>
      </c>
      <c r="AK49" s="4">
        <v>3</v>
      </c>
      <c r="AL49" s="4" t="s">
        <v>555</v>
      </c>
      <c r="AM49" s="12" t="str">
        <f t="shared" si="14"/>
        <v>2</v>
      </c>
      <c r="AN49" s="12">
        <f t="shared" si="15"/>
        <v>6</v>
      </c>
      <c r="AO49" s="11"/>
    </row>
    <row r="50" spans="1:44" x14ac:dyDescent="0.25">
      <c r="A50" s="4" t="s">
        <v>569</v>
      </c>
      <c r="B50" s="4">
        <v>3</v>
      </c>
      <c r="C50" s="4" t="s">
        <v>552</v>
      </c>
      <c r="D50" s="12" t="str">
        <f t="shared" si="0"/>
        <v>3</v>
      </c>
      <c r="E50" s="12">
        <f t="shared" si="1"/>
        <v>9</v>
      </c>
      <c r="F50" s="4" t="s">
        <v>570</v>
      </c>
      <c r="G50" s="4">
        <v>3</v>
      </c>
      <c r="H50" s="4" t="s">
        <v>553</v>
      </c>
      <c r="I50" s="12" t="str">
        <f t="shared" si="2"/>
        <v>3.5</v>
      </c>
      <c r="J50" s="12">
        <f t="shared" si="3"/>
        <v>10.5</v>
      </c>
      <c r="K50" s="4" t="s">
        <v>556</v>
      </c>
      <c r="L50" s="4">
        <v>3</v>
      </c>
      <c r="M50" s="4" t="s">
        <v>555</v>
      </c>
      <c r="N50" s="12" t="str">
        <f t="shared" si="4"/>
        <v>2</v>
      </c>
      <c r="O50" s="12">
        <f t="shared" si="5"/>
        <v>6</v>
      </c>
      <c r="P50" s="4" t="s">
        <v>571</v>
      </c>
      <c r="Q50" s="4">
        <v>3</v>
      </c>
      <c r="R50" s="4" t="s">
        <v>551</v>
      </c>
      <c r="S50" s="12" t="str">
        <f t="shared" si="6"/>
        <v>4</v>
      </c>
      <c r="T50" s="12">
        <f t="shared" si="7"/>
        <v>12</v>
      </c>
      <c r="U50" s="4" t="s">
        <v>572</v>
      </c>
      <c r="V50" s="4">
        <v>2</v>
      </c>
      <c r="W50" s="4" t="s">
        <v>551</v>
      </c>
      <c r="X50" s="12" t="str">
        <f t="shared" si="8"/>
        <v>4</v>
      </c>
      <c r="Y50" s="12">
        <f t="shared" si="9"/>
        <v>8</v>
      </c>
      <c r="Z50" s="4" t="s">
        <v>573</v>
      </c>
      <c r="AA50" s="4">
        <v>3</v>
      </c>
      <c r="AB50" s="4" t="s">
        <v>552</v>
      </c>
      <c r="AC50" s="12" t="str">
        <f t="shared" si="10"/>
        <v>3</v>
      </c>
      <c r="AD50" s="12">
        <f t="shared" si="11"/>
        <v>9</v>
      </c>
      <c r="AE50" s="4" t="s">
        <v>574</v>
      </c>
      <c r="AF50" s="4">
        <v>3</v>
      </c>
      <c r="AG50" s="4" t="s">
        <v>552</v>
      </c>
      <c r="AH50" s="12" t="str">
        <f t="shared" si="12"/>
        <v>3</v>
      </c>
      <c r="AI50" s="12">
        <f t="shared" si="13"/>
        <v>9</v>
      </c>
      <c r="AJ50" s="4" t="s">
        <v>575</v>
      </c>
      <c r="AK50" s="4">
        <v>3</v>
      </c>
      <c r="AL50" s="4" t="s">
        <v>551</v>
      </c>
      <c r="AM50" s="12" t="str">
        <f t="shared" si="14"/>
        <v>4</v>
      </c>
      <c r="AN50" s="12">
        <f t="shared" si="15"/>
        <v>12</v>
      </c>
      <c r="AO50" s="4" t="s">
        <v>576</v>
      </c>
      <c r="AP50">
        <v>3</v>
      </c>
      <c r="AQ50" t="s">
        <v>558</v>
      </c>
      <c r="AR50" s="12" t="str">
        <f>IF(AQ50="A","4",IF(AQ50="AB","3.5",IF(AQ50="B","3",IF(AQ50="BC","2.5",IF(AQ50="C","2",IF(AQ50="D","1",IF(AQ50="E","0","NILAI MUTU TIDAK ADA")))))))</f>
        <v>2.5</v>
      </c>
    </row>
    <row r="51" spans="1:44" x14ac:dyDescent="0.25">
      <c r="A51" s="4" t="s">
        <v>569</v>
      </c>
      <c r="B51" s="4">
        <v>3</v>
      </c>
      <c r="C51" s="4" t="s">
        <v>557</v>
      </c>
      <c r="D51" s="12" t="str">
        <f t="shared" si="0"/>
        <v>1</v>
      </c>
      <c r="E51" s="12">
        <f t="shared" si="1"/>
        <v>3</v>
      </c>
      <c r="F51" s="4" t="s">
        <v>570</v>
      </c>
      <c r="G51" s="4">
        <v>3</v>
      </c>
      <c r="H51" s="4" t="s">
        <v>555</v>
      </c>
      <c r="I51" s="12" t="str">
        <f t="shared" si="2"/>
        <v>2</v>
      </c>
      <c r="J51" s="12">
        <f t="shared" si="3"/>
        <v>6</v>
      </c>
      <c r="K51" s="4" t="s">
        <v>556</v>
      </c>
      <c r="L51" s="4">
        <v>3</v>
      </c>
      <c r="M51" s="4" t="s">
        <v>555</v>
      </c>
      <c r="N51" s="12" t="str">
        <f t="shared" si="4"/>
        <v>2</v>
      </c>
      <c r="O51" s="12">
        <f t="shared" si="5"/>
        <v>6</v>
      </c>
      <c r="P51" s="4" t="s">
        <v>571</v>
      </c>
      <c r="Q51" s="4">
        <v>3</v>
      </c>
      <c r="R51" s="4" t="s">
        <v>553</v>
      </c>
      <c r="S51" s="12" t="str">
        <f t="shared" si="6"/>
        <v>3.5</v>
      </c>
      <c r="T51" s="12">
        <f t="shared" si="7"/>
        <v>10.5</v>
      </c>
      <c r="U51" s="4" t="s">
        <v>572</v>
      </c>
      <c r="V51" s="4">
        <v>2</v>
      </c>
      <c r="W51" s="4" t="s">
        <v>553</v>
      </c>
      <c r="X51" s="12" t="str">
        <f t="shared" si="8"/>
        <v>3.5</v>
      </c>
      <c r="Y51" s="12">
        <f t="shared" si="9"/>
        <v>7</v>
      </c>
      <c r="Z51" s="4" t="s">
        <v>573</v>
      </c>
      <c r="AA51" s="4">
        <v>3</v>
      </c>
      <c r="AB51" s="4" t="s">
        <v>558</v>
      </c>
      <c r="AC51" s="12" t="str">
        <f t="shared" si="10"/>
        <v>2.5</v>
      </c>
      <c r="AD51" s="12">
        <f t="shared" si="11"/>
        <v>7.5</v>
      </c>
      <c r="AE51" s="4" t="s">
        <v>574</v>
      </c>
      <c r="AF51" s="4">
        <v>3</v>
      </c>
      <c r="AG51" s="4" t="s">
        <v>557</v>
      </c>
      <c r="AH51" s="12" t="str">
        <f t="shared" si="12"/>
        <v>1</v>
      </c>
      <c r="AI51" s="12">
        <f t="shared" si="13"/>
        <v>3</v>
      </c>
      <c r="AJ51" s="4" t="s">
        <v>575</v>
      </c>
      <c r="AK51" s="4">
        <v>3</v>
      </c>
      <c r="AL51" s="4" t="s">
        <v>553</v>
      </c>
      <c r="AM51" s="12" t="str">
        <f t="shared" si="14"/>
        <v>3.5</v>
      </c>
      <c r="AN51" s="12">
        <f t="shared" si="15"/>
        <v>10.5</v>
      </c>
      <c r="AO51" s="4" t="s">
        <v>576</v>
      </c>
      <c r="AP51">
        <v>3</v>
      </c>
      <c r="AQ51" t="s">
        <v>557</v>
      </c>
      <c r="AR51" s="12" t="str">
        <f>IF(AQ51="A","4",IF(AQ51="AB","3.5",IF(AQ51="B","3",IF(AQ51="BC","2.5",IF(AQ51="C","2",IF(AQ51="D","1",IF(AQ51="E","0","NILAI MUTU TIDAK ADA")))))))</f>
        <v>1</v>
      </c>
    </row>
    <row r="52" spans="1:44" x14ac:dyDescent="0.25">
      <c r="A52" s="4" t="s">
        <v>569</v>
      </c>
      <c r="B52" s="4">
        <v>3</v>
      </c>
      <c r="C52" s="4" t="s">
        <v>557</v>
      </c>
      <c r="D52" s="12" t="str">
        <f t="shared" si="0"/>
        <v>1</v>
      </c>
      <c r="E52" s="12">
        <f t="shared" si="1"/>
        <v>3</v>
      </c>
      <c r="F52" s="4" t="s">
        <v>570</v>
      </c>
      <c r="G52" s="4">
        <v>3</v>
      </c>
      <c r="H52" s="4" t="s">
        <v>557</v>
      </c>
      <c r="I52" s="12" t="str">
        <f t="shared" si="2"/>
        <v>1</v>
      </c>
      <c r="J52" s="12">
        <f t="shared" si="3"/>
        <v>3</v>
      </c>
      <c r="K52" s="4" t="s">
        <v>571</v>
      </c>
      <c r="L52" s="4">
        <v>3</v>
      </c>
      <c r="M52" s="4" t="s">
        <v>553</v>
      </c>
      <c r="N52" s="12" t="str">
        <f t="shared" si="4"/>
        <v>3.5</v>
      </c>
      <c r="O52" s="12">
        <f t="shared" si="5"/>
        <v>10.5</v>
      </c>
      <c r="P52" s="4" t="s">
        <v>572</v>
      </c>
      <c r="Q52" s="4">
        <v>2</v>
      </c>
      <c r="R52" s="4" t="s">
        <v>552</v>
      </c>
      <c r="S52" s="12" t="str">
        <f t="shared" si="6"/>
        <v>3</v>
      </c>
      <c r="T52" s="12">
        <f t="shared" si="7"/>
        <v>6</v>
      </c>
      <c r="U52" s="4" t="s">
        <v>573</v>
      </c>
      <c r="V52" s="4">
        <v>3</v>
      </c>
      <c r="W52" s="4" t="s">
        <v>555</v>
      </c>
      <c r="X52" s="12" t="str">
        <f t="shared" si="8"/>
        <v>2</v>
      </c>
      <c r="Y52" s="12">
        <f t="shared" si="9"/>
        <v>6</v>
      </c>
      <c r="Z52" s="4" t="s">
        <v>574</v>
      </c>
      <c r="AA52" s="4">
        <v>3</v>
      </c>
      <c r="AB52" s="4" t="s">
        <v>557</v>
      </c>
      <c r="AC52" s="12" t="str">
        <f t="shared" si="10"/>
        <v>1</v>
      </c>
      <c r="AD52" s="12">
        <f t="shared" si="11"/>
        <v>3</v>
      </c>
      <c r="AE52" s="4" t="s">
        <v>575</v>
      </c>
      <c r="AF52" s="4">
        <v>3</v>
      </c>
      <c r="AG52" s="4" t="s">
        <v>551</v>
      </c>
      <c r="AH52" s="12" t="str">
        <f t="shared" si="12"/>
        <v>4</v>
      </c>
      <c r="AI52" s="12">
        <f t="shared" si="13"/>
        <v>12</v>
      </c>
      <c r="AJ52" s="4" t="s">
        <v>576</v>
      </c>
      <c r="AK52" s="4">
        <v>3</v>
      </c>
      <c r="AL52" s="4" t="s">
        <v>557</v>
      </c>
      <c r="AM52" s="12" t="str">
        <f t="shared" si="14"/>
        <v>1</v>
      </c>
      <c r="AN52" s="12">
        <f t="shared" si="15"/>
        <v>3</v>
      </c>
      <c r="AO52" s="11"/>
    </row>
    <row r="53" spans="1:44" x14ac:dyDescent="0.25">
      <c r="A53" s="4" t="s">
        <v>569</v>
      </c>
      <c r="B53" s="4">
        <v>3</v>
      </c>
      <c r="C53" s="4" t="s">
        <v>553</v>
      </c>
      <c r="D53" s="12" t="str">
        <f t="shared" si="0"/>
        <v>3.5</v>
      </c>
      <c r="E53" s="12">
        <f t="shared" si="1"/>
        <v>10.5</v>
      </c>
      <c r="F53" s="4" t="s">
        <v>570</v>
      </c>
      <c r="G53" s="4">
        <v>3</v>
      </c>
      <c r="H53" s="4" t="s">
        <v>552</v>
      </c>
      <c r="I53" s="12" t="str">
        <f t="shared" si="2"/>
        <v>3</v>
      </c>
      <c r="J53" s="12">
        <f t="shared" si="3"/>
        <v>9</v>
      </c>
      <c r="K53" s="4" t="s">
        <v>556</v>
      </c>
      <c r="L53" s="4">
        <v>3</v>
      </c>
      <c r="M53" s="4" t="s">
        <v>553</v>
      </c>
      <c r="N53" s="12" t="str">
        <f t="shared" si="4"/>
        <v>3.5</v>
      </c>
      <c r="O53" s="12">
        <f t="shared" si="5"/>
        <v>10.5</v>
      </c>
      <c r="P53" s="4" t="s">
        <v>571</v>
      </c>
      <c r="Q53" s="4">
        <v>3</v>
      </c>
      <c r="R53" s="4" t="s">
        <v>551</v>
      </c>
      <c r="S53" s="12" t="str">
        <f t="shared" si="6"/>
        <v>4</v>
      </c>
      <c r="T53" s="12">
        <f t="shared" si="7"/>
        <v>12</v>
      </c>
      <c r="U53" s="4" t="s">
        <v>572</v>
      </c>
      <c r="V53" s="4">
        <v>2</v>
      </c>
      <c r="W53" s="4" t="s">
        <v>552</v>
      </c>
      <c r="X53" s="12" t="str">
        <f t="shared" si="8"/>
        <v>3</v>
      </c>
      <c r="Y53" s="12">
        <f t="shared" si="9"/>
        <v>6</v>
      </c>
      <c r="Z53" s="4" t="s">
        <v>573</v>
      </c>
      <c r="AA53" s="4">
        <v>3</v>
      </c>
      <c r="AB53" s="4" t="s">
        <v>552</v>
      </c>
      <c r="AC53" s="12" t="str">
        <f t="shared" si="10"/>
        <v>3</v>
      </c>
      <c r="AD53" s="12">
        <f t="shared" si="11"/>
        <v>9</v>
      </c>
      <c r="AE53" s="4" t="s">
        <v>574</v>
      </c>
      <c r="AF53" s="4">
        <v>3</v>
      </c>
      <c r="AG53" s="4" t="s">
        <v>551</v>
      </c>
      <c r="AH53" s="12" t="str">
        <f t="shared" si="12"/>
        <v>4</v>
      </c>
      <c r="AI53" s="12">
        <f t="shared" si="13"/>
        <v>12</v>
      </c>
      <c r="AJ53" s="4" t="s">
        <v>575</v>
      </c>
      <c r="AK53" s="4">
        <v>3</v>
      </c>
      <c r="AL53" s="4" t="s">
        <v>551</v>
      </c>
      <c r="AM53" s="12" t="str">
        <f t="shared" si="14"/>
        <v>4</v>
      </c>
      <c r="AN53" s="12">
        <f t="shared" si="15"/>
        <v>12</v>
      </c>
      <c r="AO53" s="4" t="s">
        <v>576</v>
      </c>
      <c r="AP53">
        <v>3</v>
      </c>
      <c r="AQ53" t="s">
        <v>555</v>
      </c>
      <c r="AR53" s="12" t="str">
        <f>IF(AQ53="A","4",IF(AQ53="AB","3.5",IF(AQ53="B","3",IF(AQ53="BC","2.5",IF(AQ53="C","2",IF(AQ53="D","1",IF(AQ53="E","0","NILAI MUTU TIDAK ADA")))))))</f>
        <v>2</v>
      </c>
    </row>
    <row r="54" spans="1:44" x14ac:dyDescent="0.25">
      <c r="A54" s="4" t="s">
        <v>569</v>
      </c>
      <c r="B54" s="4">
        <v>3</v>
      </c>
      <c r="C54" s="4" t="s">
        <v>558</v>
      </c>
      <c r="D54" s="12" t="str">
        <f t="shared" si="0"/>
        <v>2.5</v>
      </c>
      <c r="E54" s="12">
        <f t="shared" si="1"/>
        <v>7.5</v>
      </c>
      <c r="F54" s="4" t="s">
        <v>570</v>
      </c>
      <c r="G54" s="4">
        <v>3</v>
      </c>
      <c r="H54" s="4" t="s">
        <v>558</v>
      </c>
      <c r="I54" s="12" t="str">
        <f t="shared" si="2"/>
        <v>2.5</v>
      </c>
      <c r="J54" s="12">
        <f t="shared" si="3"/>
        <v>7.5</v>
      </c>
      <c r="K54" s="4" t="s">
        <v>556</v>
      </c>
      <c r="L54" s="4">
        <v>3</v>
      </c>
      <c r="M54" s="4" t="s">
        <v>555</v>
      </c>
      <c r="N54" s="12" t="str">
        <f t="shared" si="4"/>
        <v>2</v>
      </c>
      <c r="O54" s="12">
        <f t="shared" si="5"/>
        <v>6</v>
      </c>
      <c r="P54" s="4" t="s">
        <v>571</v>
      </c>
      <c r="Q54" s="4">
        <v>3</v>
      </c>
      <c r="R54" s="4" t="s">
        <v>553</v>
      </c>
      <c r="S54" s="12" t="str">
        <f t="shared" si="6"/>
        <v>3.5</v>
      </c>
      <c r="T54" s="12">
        <f t="shared" si="7"/>
        <v>10.5</v>
      </c>
      <c r="U54" s="4" t="s">
        <v>572</v>
      </c>
      <c r="V54" s="4">
        <v>2</v>
      </c>
      <c r="W54" s="4" t="s">
        <v>553</v>
      </c>
      <c r="X54" s="12" t="str">
        <f t="shared" si="8"/>
        <v>3.5</v>
      </c>
      <c r="Y54" s="12">
        <f t="shared" si="9"/>
        <v>7</v>
      </c>
      <c r="Z54" s="4" t="s">
        <v>573</v>
      </c>
      <c r="AA54" s="4">
        <v>3</v>
      </c>
      <c r="AB54" s="4" t="s">
        <v>555</v>
      </c>
      <c r="AC54" s="12" t="str">
        <f t="shared" si="10"/>
        <v>2</v>
      </c>
      <c r="AD54" s="12">
        <f t="shared" si="11"/>
        <v>6</v>
      </c>
      <c r="AE54" s="4" t="s">
        <v>574</v>
      </c>
      <c r="AF54" s="4">
        <v>3</v>
      </c>
      <c r="AG54" s="4" t="s">
        <v>555</v>
      </c>
      <c r="AH54" s="12" t="str">
        <f t="shared" si="12"/>
        <v>2</v>
      </c>
      <c r="AI54" s="12">
        <f t="shared" si="13"/>
        <v>6</v>
      </c>
      <c r="AJ54" s="4" t="s">
        <v>575</v>
      </c>
      <c r="AK54" s="4">
        <v>3</v>
      </c>
      <c r="AL54" s="4" t="s">
        <v>551</v>
      </c>
      <c r="AM54" s="12" t="str">
        <f t="shared" si="14"/>
        <v>4</v>
      </c>
      <c r="AN54" s="12">
        <f t="shared" si="15"/>
        <v>12</v>
      </c>
      <c r="AO54" s="4" t="s">
        <v>576</v>
      </c>
      <c r="AP54">
        <v>3</v>
      </c>
      <c r="AQ54" t="s">
        <v>558</v>
      </c>
      <c r="AR54" s="12" t="str">
        <f>IF(AQ54="A","4",IF(AQ54="AB","3.5",IF(AQ54="B","3",IF(AQ54="BC","2.5",IF(AQ54="C","2",IF(AQ54="D","1",IF(AQ54="E","0","NILAI MUTU TIDAK ADA")))))))</f>
        <v>2.5</v>
      </c>
    </row>
    <row r="55" spans="1:44" x14ac:dyDescent="0.25">
      <c r="A55" s="4" t="s">
        <v>569</v>
      </c>
      <c r="B55" s="4">
        <v>3</v>
      </c>
      <c r="C55" s="4" t="s">
        <v>555</v>
      </c>
      <c r="D55" s="12" t="str">
        <f t="shared" si="0"/>
        <v>2</v>
      </c>
      <c r="E55" s="12">
        <f t="shared" si="1"/>
        <v>6</v>
      </c>
      <c r="F55" s="4" t="s">
        <v>570</v>
      </c>
      <c r="G55" s="4">
        <v>3</v>
      </c>
      <c r="H55" s="4" t="s">
        <v>552</v>
      </c>
      <c r="I55" s="12" t="str">
        <f t="shared" si="2"/>
        <v>3</v>
      </c>
      <c r="J55" s="12">
        <f t="shared" si="3"/>
        <v>9</v>
      </c>
      <c r="K55" s="4" t="s">
        <v>556</v>
      </c>
      <c r="L55" s="4">
        <v>3</v>
      </c>
      <c r="M55" s="4" t="s">
        <v>555</v>
      </c>
      <c r="N55" s="12" t="str">
        <f t="shared" si="4"/>
        <v>2</v>
      </c>
      <c r="O55" s="12">
        <f t="shared" si="5"/>
        <v>6</v>
      </c>
      <c r="P55" s="4" t="s">
        <v>571</v>
      </c>
      <c r="Q55" s="4">
        <v>3</v>
      </c>
      <c r="R55" s="4" t="s">
        <v>551</v>
      </c>
      <c r="S55" s="12" t="str">
        <f t="shared" si="6"/>
        <v>4</v>
      </c>
      <c r="T55" s="12">
        <f t="shared" si="7"/>
        <v>12</v>
      </c>
      <c r="U55" s="4" t="s">
        <v>572</v>
      </c>
      <c r="V55" s="4">
        <v>2</v>
      </c>
      <c r="W55" s="4" t="s">
        <v>551</v>
      </c>
      <c r="X55" s="12" t="str">
        <f t="shared" si="8"/>
        <v>4</v>
      </c>
      <c r="Y55" s="12">
        <f t="shared" si="9"/>
        <v>8</v>
      </c>
      <c r="Z55" s="4" t="s">
        <v>573</v>
      </c>
      <c r="AA55" s="4">
        <v>3</v>
      </c>
      <c r="AB55" s="4" t="s">
        <v>558</v>
      </c>
      <c r="AC55" s="12" t="str">
        <f t="shared" si="10"/>
        <v>2.5</v>
      </c>
      <c r="AD55" s="12">
        <f t="shared" si="11"/>
        <v>7.5</v>
      </c>
      <c r="AE55" s="4" t="s">
        <v>574</v>
      </c>
      <c r="AF55" s="4">
        <v>3</v>
      </c>
      <c r="AG55" s="4" t="s">
        <v>555</v>
      </c>
      <c r="AH55" s="12" t="str">
        <f t="shared" si="12"/>
        <v>2</v>
      </c>
      <c r="AI55" s="12">
        <f t="shared" si="13"/>
        <v>6</v>
      </c>
      <c r="AJ55" s="4" t="s">
        <v>575</v>
      </c>
      <c r="AK55" s="4">
        <v>3</v>
      </c>
      <c r="AL55" s="4" t="s">
        <v>551</v>
      </c>
      <c r="AM55" s="12" t="str">
        <f t="shared" si="14"/>
        <v>4</v>
      </c>
      <c r="AN55" s="12">
        <f t="shared" si="15"/>
        <v>12</v>
      </c>
      <c r="AO55" s="4" t="s">
        <v>576</v>
      </c>
      <c r="AP55">
        <v>3</v>
      </c>
      <c r="AQ55" t="s">
        <v>557</v>
      </c>
      <c r="AR55" s="12" t="str">
        <f>IF(AQ55="A","4",IF(AQ55="AB","3.5",IF(AQ55="B","3",IF(AQ55="BC","2.5",IF(AQ55="C","2",IF(AQ55="D","1",IF(AQ55="E","0","NILAI MUTU TIDAK ADA")))))))</f>
        <v>1</v>
      </c>
    </row>
    <row r="56" spans="1:44" x14ac:dyDescent="0.25">
      <c r="A56" s="4" t="s">
        <v>569</v>
      </c>
      <c r="B56" s="4">
        <v>3</v>
      </c>
      <c r="C56" s="4" t="s">
        <v>557</v>
      </c>
      <c r="D56" s="12" t="str">
        <f t="shared" si="0"/>
        <v>1</v>
      </c>
      <c r="E56" s="12">
        <f t="shared" si="1"/>
        <v>3</v>
      </c>
      <c r="F56" s="4" t="s">
        <v>570</v>
      </c>
      <c r="G56" s="4">
        <v>3</v>
      </c>
      <c r="H56" s="4" t="s">
        <v>552</v>
      </c>
      <c r="I56" s="12" t="str">
        <f t="shared" si="2"/>
        <v>3</v>
      </c>
      <c r="J56" s="12">
        <f t="shared" si="3"/>
        <v>9</v>
      </c>
      <c r="K56" s="4" t="s">
        <v>572</v>
      </c>
      <c r="L56" s="4">
        <v>2</v>
      </c>
      <c r="M56" s="4" t="s">
        <v>551</v>
      </c>
      <c r="N56" s="12" t="str">
        <f t="shared" si="4"/>
        <v>4</v>
      </c>
      <c r="O56" s="12">
        <f t="shared" si="5"/>
        <v>8</v>
      </c>
      <c r="P56" s="4" t="s">
        <v>573</v>
      </c>
      <c r="Q56" s="4">
        <v>3</v>
      </c>
      <c r="R56" s="4" t="s">
        <v>558</v>
      </c>
      <c r="S56" s="12" t="str">
        <f t="shared" si="6"/>
        <v>2.5</v>
      </c>
      <c r="T56" s="12">
        <f t="shared" si="7"/>
        <v>7.5</v>
      </c>
      <c r="U56" s="4" t="s">
        <v>574</v>
      </c>
      <c r="V56" s="4">
        <v>3</v>
      </c>
      <c r="W56" s="4" t="s">
        <v>557</v>
      </c>
      <c r="X56" s="12" t="str">
        <f t="shared" si="8"/>
        <v>1</v>
      </c>
      <c r="Y56" s="12">
        <f t="shared" si="9"/>
        <v>3</v>
      </c>
      <c r="Z56" s="4" t="s">
        <v>575</v>
      </c>
      <c r="AA56" s="4">
        <v>3</v>
      </c>
      <c r="AB56" s="4" t="s">
        <v>552</v>
      </c>
      <c r="AC56" s="12" t="str">
        <f t="shared" si="10"/>
        <v>3</v>
      </c>
      <c r="AD56" s="12">
        <f t="shared" si="11"/>
        <v>9</v>
      </c>
      <c r="AE56" s="4" t="s">
        <v>576</v>
      </c>
      <c r="AF56" s="4">
        <v>3</v>
      </c>
      <c r="AG56" s="4" t="s">
        <v>557</v>
      </c>
      <c r="AH56" s="12" t="str">
        <f t="shared" si="12"/>
        <v>1</v>
      </c>
      <c r="AI56" s="12">
        <f t="shared" si="13"/>
        <v>3</v>
      </c>
      <c r="AJ56" s="11"/>
      <c r="AK56" s="11"/>
      <c r="AL56" s="11"/>
      <c r="AM56" s="11"/>
      <c r="AN56" s="11"/>
      <c r="AO56" s="11"/>
    </row>
    <row r="57" spans="1:44" x14ac:dyDescent="0.25">
      <c r="A57" s="4" t="s">
        <v>569</v>
      </c>
      <c r="B57" s="4">
        <v>3</v>
      </c>
      <c r="C57" s="4" t="s">
        <v>553</v>
      </c>
      <c r="D57" s="12" t="str">
        <f t="shared" si="0"/>
        <v>3.5</v>
      </c>
      <c r="E57" s="12">
        <f t="shared" si="1"/>
        <v>10.5</v>
      </c>
      <c r="F57" s="4" t="s">
        <v>570</v>
      </c>
      <c r="G57" s="4">
        <v>3</v>
      </c>
      <c r="H57" s="4" t="s">
        <v>551</v>
      </c>
      <c r="I57" s="12" t="str">
        <f t="shared" si="2"/>
        <v>4</v>
      </c>
      <c r="J57" s="12">
        <f t="shared" si="3"/>
        <v>12</v>
      </c>
      <c r="K57" s="4" t="s">
        <v>556</v>
      </c>
      <c r="L57" s="4">
        <v>3</v>
      </c>
      <c r="M57" s="4" t="s">
        <v>553</v>
      </c>
      <c r="N57" s="12" t="str">
        <f t="shared" si="4"/>
        <v>3.5</v>
      </c>
      <c r="O57" s="12">
        <f t="shared" si="5"/>
        <v>10.5</v>
      </c>
      <c r="P57" s="4" t="s">
        <v>571</v>
      </c>
      <c r="Q57" s="4">
        <v>3</v>
      </c>
      <c r="R57" s="4" t="s">
        <v>551</v>
      </c>
      <c r="S57" s="12" t="str">
        <f t="shared" si="6"/>
        <v>4</v>
      </c>
      <c r="T57" s="12">
        <f t="shared" si="7"/>
        <v>12</v>
      </c>
      <c r="U57" s="4" t="s">
        <v>572</v>
      </c>
      <c r="V57" s="4">
        <v>2</v>
      </c>
      <c r="W57" s="4" t="s">
        <v>551</v>
      </c>
      <c r="X57" s="12" t="str">
        <f t="shared" si="8"/>
        <v>4</v>
      </c>
      <c r="Y57" s="12">
        <f t="shared" si="9"/>
        <v>8</v>
      </c>
      <c r="Z57" s="4" t="s">
        <v>573</v>
      </c>
      <c r="AA57" s="4">
        <v>3</v>
      </c>
      <c r="AB57" s="4" t="s">
        <v>553</v>
      </c>
      <c r="AC57" s="12" t="str">
        <f t="shared" si="10"/>
        <v>3.5</v>
      </c>
      <c r="AD57" s="12">
        <f t="shared" si="11"/>
        <v>10.5</v>
      </c>
      <c r="AE57" s="4" t="s">
        <v>574</v>
      </c>
      <c r="AF57" s="4">
        <v>3</v>
      </c>
      <c r="AG57" s="4" t="s">
        <v>551</v>
      </c>
      <c r="AH57" s="12" t="str">
        <f t="shared" si="12"/>
        <v>4</v>
      </c>
      <c r="AI57" s="12">
        <f t="shared" si="13"/>
        <v>12</v>
      </c>
      <c r="AJ57" s="4" t="s">
        <v>575</v>
      </c>
      <c r="AK57" s="4">
        <v>3</v>
      </c>
      <c r="AL57" s="4" t="s">
        <v>551</v>
      </c>
      <c r="AM57" s="12" t="str">
        <f t="shared" si="14"/>
        <v>4</v>
      </c>
      <c r="AN57" s="12">
        <f t="shared" si="15"/>
        <v>12</v>
      </c>
      <c r="AO57" s="4" t="s">
        <v>576</v>
      </c>
      <c r="AP57">
        <v>3</v>
      </c>
      <c r="AQ57" t="s">
        <v>552</v>
      </c>
      <c r="AR57" s="12" t="str">
        <f>IF(AQ57="A","4",IF(AQ57="AB","3.5",IF(AQ57="B","3",IF(AQ57="BC","2.5",IF(AQ57="C","2",IF(AQ57="D","1",IF(AQ57="E","0","NILAI MUTU TIDAK ADA")))))))</f>
        <v>3</v>
      </c>
    </row>
    <row r="58" spans="1:44" x14ac:dyDescent="0.25">
      <c r="A58" s="4" t="s">
        <v>569</v>
      </c>
      <c r="B58" s="4">
        <v>3</v>
      </c>
      <c r="C58" s="4" t="s">
        <v>551</v>
      </c>
      <c r="D58" s="12" t="str">
        <f t="shared" si="0"/>
        <v>4</v>
      </c>
      <c r="E58" s="12">
        <f t="shared" si="1"/>
        <v>12</v>
      </c>
      <c r="F58" s="4" t="s">
        <v>570</v>
      </c>
      <c r="G58" s="4">
        <v>3</v>
      </c>
      <c r="H58" s="4" t="s">
        <v>551</v>
      </c>
      <c r="I58" s="12" t="str">
        <f t="shared" si="2"/>
        <v>4</v>
      </c>
      <c r="J58" s="12">
        <f t="shared" si="3"/>
        <v>12</v>
      </c>
      <c r="K58" s="4" t="s">
        <v>556</v>
      </c>
      <c r="L58" s="4">
        <v>3</v>
      </c>
      <c r="M58" s="4" t="s">
        <v>553</v>
      </c>
      <c r="N58" s="12" t="str">
        <f t="shared" si="4"/>
        <v>3.5</v>
      </c>
      <c r="O58" s="12">
        <f t="shared" si="5"/>
        <v>10.5</v>
      </c>
      <c r="P58" s="4" t="s">
        <v>571</v>
      </c>
      <c r="Q58" s="4">
        <v>3</v>
      </c>
      <c r="R58" s="4" t="s">
        <v>551</v>
      </c>
      <c r="S58" s="12" t="str">
        <f t="shared" si="6"/>
        <v>4</v>
      </c>
      <c r="T58" s="12">
        <f t="shared" si="7"/>
        <v>12</v>
      </c>
      <c r="U58" s="4" t="s">
        <v>572</v>
      </c>
      <c r="V58" s="4">
        <v>2</v>
      </c>
      <c r="W58" s="4" t="s">
        <v>551</v>
      </c>
      <c r="X58" s="12" t="str">
        <f t="shared" si="8"/>
        <v>4</v>
      </c>
      <c r="Y58" s="12">
        <f t="shared" si="9"/>
        <v>8</v>
      </c>
      <c r="Z58" s="4" t="s">
        <v>573</v>
      </c>
      <c r="AA58" s="4">
        <v>3</v>
      </c>
      <c r="AB58" s="4" t="s">
        <v>551</v>
      </c>
      <c r="AC58" s="12" t="str">
        <f t="shared" si="10"/>
        <v>4</v>
      </c>
      <c r="AD58" s="12">
        <f t="shared" si="11"/>
        <v>12</v>
      </c>
      <c r="AE58" s="4" t="s">
        <v>574</v>
      </c>
      <c r="AF58" s="4">
        <v>3</v>
      </c>
      <c r="AG58" s="4" t="s">
        <v>551</v>
      </c>
      <c r="AH58" s="12" t="str">
        <f t="shared" si="12"/>
        <v>4</v>
      </c>
      <c r="AI58" s="12">
        <f t="shared" si="13"/>
        <v>12</v>
      </c>
      <c r="AJ58" s="4" t="s">
        <v>575</v>
      </c>
      <c r="AK58" s="4">
        <v>3</v>
      </c>
      <c r="AL58" s="4" t="s">
        <v>551</v>
      </c>
      <c r="AM58" s="12" t="str">
        <f t="shared" si="14"/>
        <v>4</v>
      </c>
      <c r="AN58" s="12">
        <f t="shared" si="15"/>
        <v>12</v>
      </c>
      <c r="AO58" s="4" t="s">
        <v>576</v>
      </c>
      <c r="AP58">
        <v>3</v>
      </c>
      <c r="AQ58" t="s">
        <v>551</v>
      </c>
      <c r="AR58" s="12" t="str">
        <f>IF(AQ58="A","4",IF(AQ58="AB","3.5",IF(AQ58="B","3",IF(AQ58="BC","2.5",IF(AQ58="C","2",IF(AQ58="D","1",IF(AQ58="E","0","NILAI MUTU TIDAK ADA")))))))</f>
        <v>4</v>
      </c>
    </row>
    <row r="59" spans="1:44" x14ac:dyDescent="0.25">
      <c r="A59" s="4" t="s">
        <v>569</v>
      </c>
      <c r="B59" s="4">
        <v>3</v>
      </c>
      <c r="C59" s="4" t="s">
        <v>553</v>
      </c>
      <c r="D59" s="12" t="str">
        <f t="shared" si="0"/>
        <v>3.5</v>
      </c>
      <c r="E59" s="12">
        <f t="shared" si="1"/>
        <v>10.5</v>
      </c>
      <c r="F59" s="4" t="s">
        <v>570</v>
      </c>
      <c r="G59" s="4">
        <v>3</v>
      </c>
      <c r="H59" s="4" t="s">
        <v>551</v>
      </c>
      <c r="I59" s="12" t="str">
        <f t="shared" si="2"/>
        <v>4</v>
      </c>
      <c r="J59" s="12">
        <f t="shared" si="3"/>
        <v>12</v>
      </c>
      <c r="K59" s="4" t="s">
        <v>556</v>
      </c>
      <c r="L59" s="4">
        <v>3</v>
      </c>
      <c r="M59" s="4" t="s">
        <v>553</v>
      </c>
      <c r="N59" s="12" t="str">
        <f t="shared" si="4"/>
        <v>3.5</v>
      </c>
      <c r="O59" s="12">
        <f t="shared" si="5"/>
        <v>10.5</v>
      </c>
      <c r="P59" s="4" t="s">
        <v>571</v>
      </c>
      <c r="Q59" s="4">
        <v>3</v>
      </c>
      <c r="R59" s="4" t="s">
        <v>551</v>
      </c>
      <c r="S59" s="12" t="str">
        <f t="shared" si="6"/>
        <v>4</v>
      </c>
      <c r="T59" s="12">
        <f t="shared" si="7"/>
        <v>12</v>
      </c>
      <c r="U59" s="4" t="s">
        <v>572</v>
      </c>
      <c r="V59" s="4">
        <v>2</v>
      </c>
      <c r="W59" s="4" t="s">
        <v>551</v>
      </c>
      <c r="X59" s="12" t="str">
        <f t="shared" si="8"/>
        <v>4</v>
      </c>
      <c r="Y59" s="12">
        <f t="shared" si="9"/>
        <v>8</v>
      </c>
      <c r="Z59" s="4" t="s">
        <v>573</v>
      </c>
      <c r="AA59" s="4">
        <v>3</v>
      </c>
      <c r="AB59" s="4" t="s">
        <v>551</v>
      </c>
      <c r="AC59" s="12" t="str">
        <f t="shared" si="10"/>
        <v>4</v>
      </c>
      <c r="AD59" s="12">
        <f t="shared" si="11"/>
        <v>12</v>
      </c>
      <c r="AE59" s="4" t="s">
        <v>574</v>
      </c>
      <c r="AF59" s="4">
        <v>3</v>
      </c>
      <c r="AG59" s="4" t="s">
        <v>552</v>
      </c>
      <c r="AH59" s="12" t="str">
        <f t="shared" si="12"/>
        <v>3</v>
      </c>
      <c r="AI59" s="12">
        <f t="shared" si="13"/>
        <v>9</v>
      </c>
      <c r="AJ59" s="4" t="s">
        <v>575</v>
      </c>
      <c r="AK59" s="4">
        <v>3</v>
      </c>
      <c r="AL59" s="4" t="s">
        <v>551</v>
      </c>
      <c r="AM59" s="12" t="str">
        <f t="shared" si="14"/>
        <v>4</v>
      </c>
      <c r="AN59" s="12">
        <f t="shared" si="15"/>
        <v>12</v>
      </c>
      <c r="AO59" s="4" t="s">
        <v>576</v>
      </c>
      <c r="AP59">
        <v>3</v>
      </c>
      <c r="AQ59" t="s">
        <v>552</v>
      </c>
      <c r="AR59" s="12" t="str">
        <f>IF(AQ59="A","4",IF(AQ59="AB","3.5",IF(AQ59="B","3",IF(AQ59="BC","2.5",IF(AQ59="C","2",IF(AQ59="D","1",IF(AQ59="E","0","NILAI MUTU TIDAK ADA")))))))</f>
        <v>3</v>
      </c>
    </row>
    <row r="60" spans="1:44" x14ac:dyDescent="0.25">
      <c r="A60" s="4" t="s">
        <v>569</v>
      </c>
      <c r="B60" s="4">
        <v>3</v>
      </c>
      <c r="C60" s="4" t="s">
        <v>552</v>
      </c>
      <c r="D60" s="12" t="str">
        <f t="shared" si="0"/>
        <v>3</v>
      </c>
      <c r="E60" s="12">
        <f t="shared" si="1"/>
        <v>9</v>
      </c>
      <c r="F60" s="4" t="s">
        <v>570</v>
      </c>
      <c r="G60" s="4">
        <v>3</v>
      </c>
      <c r="H60" s="4" t="s">
        <v>552</v>
      </c>
      <c r="I60" s="12" t="str">
        <f t="shared" si="2"/>
        <v>3</v>
      </c>
      <c r="J60" s="12">
        <f t="shared" si="3"/>
        <v>9</v>
      </c>
      <c r="K60" s="4" t="s">
        <v>556</v>
      </c>
      <c r="L60" s="4">
        <v>3</v>
      </c>
      <c r="M60" s="4" t="s">
        <v>552</v>
      </c>
      <c r="N60" s="12" t="str">
        <f t="shared" si="4"/>
        <v>3</v>
      </c>
      <c r="O60" s="12">
        <f t="shared" si="5"/>
        <v>9</v>
      </c>
      <c r="P60" s="4" t="s">
        <v>571</v>
      </c>
      <c r="Q60" s="4">
        <v>3</v>
      </c>
      <c r="R60" s="4" t="s">
        <v>553</v>
      </c>
      <c r="S60" s="12" t="str">
        <f t="shared" si="6"/>
        <v>3.5</v>
      </c>
      <c r="T60" s="12">
        <f t="shared" si="7"/>
        <v>10.5</v>
      </c>
      <c r="U60" s="4" t="s">
        <v>572</v>
      </c>
      <c r="V60" s="4">
        <v>2</v>
      </c>
      <c r="W60" s="4" t="s">
        <v>551</v>
      </c>
      <c r="X60" s="12" t="str">
        <f t="shared" si="8"/>
        <v>4</v>
      </c>
      <c r="Y60" s="12">
        <f t="shared" si="9"/>
        <v>8</v>
      </c>
      <c r="Z60" s="4" t="s">
        <v>573</v>
      </c>
      <c r="AA60" s="4">
        <v>3</v>
      </c>
      <c r="AB60" s="4" t="s">
        <v>558</v>
      </c>
      <c r="AC60" s="12" t="str">
        <f t="shared" si="10"/>
        <v>2.5</v>
      </c>
      <c r="AD60" s="12">
        <f t="shared" si="11"/>
        <v>7.5</v>
      </c>
      <c r="AE60" s="4" t="s">
        <v>574</v>
      </c>
      <c r="AF60" s="4">
        <v>3</v>
      </c>
      <c r="AG60" s="4" t="s">
        <v>551</v>
      </c>
      <c r="AH60" s="12" t="str">
        <f t="shared" si="12"/>
        <v>4</v>
      </c>
      <c r="AI60" s="12">
        <f t="shared" si="13"/>
        <v>12</v>
      </c>
      <c r="AJ60" s="4" t="s">
        <v>575</v>
      </c>
      <c r="AK60" s="4">
        <v>3</v>
      </c>
      <c r="AL60" s="4" t="s">
        <v>551</v>
      </c>
      <c r="AM60" s="12" t="str">
        <f t="shared" si="14"/>
        <v>4</v>
      </c>
      <c r="AN60" s="12">
        <f t="shared" si="15"/>
        <v>12</v>
      </c>
      <c r="AO60" s="4" t="s">
        <v>576</v>
      </c>
      <c r="AP60">
        <v>3</v>
      </c>
      <c r="AQ60" t="s">
        <v>552</v>
      </c>
      <c r="AR60" s="12" t="str">
        <f>IF(AQ60="A","4",IF(AQ60="AB","3.5",IF(AQ60="B","3",IF(AQ60="BC","2.5",IF(AQ60="C","2",IF(AQ60="D","1",IF(AQ60="E","0","NILAI MUTU TIDAK ADA")))))))</f>
        <v>3</v>
      </c>
    </row>
    <row r="61" spans="1:44" x14ac:dyDescent="0.25">
      <c r="A61" s="4" t="s">
        <v>569</v>
      </c>
      <c r="B61" s="4">
        <v>3</v>
      </c>
      <c r="C61" s="4" t="s">
        <v>557</v>
      </c>
      <c r="D61" s="12" t="str">
        <f t="shared" si="0"/>
        <v>1</v>
      </c>
      <c r="E61" s="12">
        <f t="shared" si="1"/>
        <v>3</v>
      </c>
      <c r="F61" s="4" t="s">
        <v>570</v>
      </c>
      <c r="G61" s="4">
        <v>3</v>
      </c>
      <c r="H61" s="4" t="s">
        <v>555</v>
      </c>
      <c r="I61" s="12" t="str">
        <f t="shared" si="2"/>
        <v>2</v>
      </c>
      <c r="J61" s="12">
        <f t="shared" si="3"/>
        <v>6</v>
      </c>
      <c r="K61" s="4" t="s">
        <v>571</v>
      </c>
      <c r="L61" s="4">
        <v>3</v>
      </c>
      <c r="M61" s="4" t="s">
        <v>553</v>
      </c>
      <c r="N61" s="12" t="str">
        <f t="shared" si="4"/>
        <v>3.5</v>
      </c>
      <c r="O61" s="12">
        <f t="shared" si="5"/>
        <v>10.5</v>
      </c>
      <c r="P61" s="4" t="s">
        <v>572</v>
      </c>
      <c r="Q61" s="4">
        <v>2</v>
      </c>
      <c r="R61" s="4" t="s">
        <v>551</v>
      </c>
      <c r="S61" s="12" t="str">
        <f t="shared" si="6"/>
        <v>4</v>
      </c>
      <c r="T61" s="12">
        <f t="shared" si="7"/>
        <v>8</v>
      </c>
      <c r="U61" s="4" t="s">
        <v>573</v>
      </c>
      <c r="V61" s="4">
        <v>3</v>
      </c>
      <c r="W61" s="4" t="s">
        <v>558</v>
      </c>
      <c r="X61" s="12" t="str">
        <f t="shared" si="8"/>
        <v>2.5</v>
      </c>
      <c r="Y61" s="12">
        <f t="shared" si="9"/>
        <v>7.5</v>
      </c>
      <c r="Z61" s="4" t="s">
        <v>574</v>
      </c>
      <c r="AA61" s="4">
        <v>3</v>
      </c>
      <c r="AB61" s="4" t="s">
        <v>552</v>
      </c>
      <c r="AC61" s="12" t="str">
        <f t="shared" si="10"/>
        <v>3</v>
      </c>
      <c r="AD61" s="12">
        <f t="shared" si="11"/>
        <v>9</v>
      </c>
      <c r="AE61" s="4" t="s">
        <v>575</v>
      </c>
      <c r="AF61" s="4">
        <v>3</v>
      </c>
      <c r="AG61" s="4" t="s">
        <v>553</v>
      </c>
      <c r="AH61" s="12" t="str">
        <f t="shared" si="12"/>
        <v>3.5</v>
      </c>
      <c r="AI61" s="12">
        <f t="shared" si="13"/>
        <v>10.5</v>
      </c>
      <c r="AJ61" s="4" t="s">
        <v>576</v>
      </c>
      <c r="AK61" s="4">
        <v>3</v>
      </c>
      <c r="AL61" s="4" t="s">
        <v>557</v>
      </c>
      <c r="AM61" s="12" t="str">
        <f t="shared" si="14"/>
        <v>1</v>
      </c>
      <c r="AN61" s="12">
        <f t="shared" si="15"/>
        <v>3</v>
      </c>
      <c r="AO61" s="11"/>
    </row>
    <row r="62" spans="1:44" x14ac:dyDescent="0.25">
      <c r="A62" s="4" t="s">
        <v>569</v>
      </c>
      <c r="B62" s="4">
        <v>3</v>
      </c>
      <c r="C62" s="4" t="s">
        <v>553</v>
      </c>
      <c r="D62" s="12" t="str">
        <f t="shared" si="0"/>
        <v>3.5</v>
      </c>
      <c r="E62" s="12">
        <f t="shared" si="1"/>
        <v>10.5</v>
      </c>
      <c r="F62" s="4" t="s">
        <v>570</v>
      </c>
      <c r="G62" s="4">
        <v>3</v>
      </c>
      <c r="H62" s="4" t="s">
        <v>551</v>
      </c>
      <c r="I62" s="12" t="str">
        <f t="shared" si="2"/>
        <v>4</v>
      </c>
      <c r="J62" s="12">
        <f t="shared" si="3"/>
        <v>12</v>
      </c>
      <c r="K62" s="4" t="s">
        <v>556</v>
      </c>
      <c r="L62" s="4">
        <v>3</v>
      </c>
      <c r="M62" s="4" t="s">
        <v>553</v>
      </c>
      <c r="N62" s="12" t="str">
        <f t="shared" si="4"/>
        <v>3.5</v>
      </c>
      <c r="O62" s="12">
        <f t="shared" si="5"/>
        <v>10.5</v>
      </c>
      <c r="P62" s="4" t="s">
        <v>571</v>
      </c>
      <c r="Q62" s="4">
        <v>3</v>
      </c>
      <c r="R62" s="4" t="s">
        <v>553</v>
      </c>
      <c r="S62" s="12" t="str">
        <f t="shared" si="6"/>
        <v>3.5</v>
      </c>
      <c r="T62" s="12">
        <f t="shared" si="7"/>
        <v>10.5</v>
      </c>
      <c r="U62" s="4" t="s">
        <v>572</v>
      </c>
      <c r="V62" s="4">
        <v>2</v>
      </c>
      <c r="W62" s="4" t="s">
        <v>552</v>
      </c>
      <c r="X62" s="12" t="str">
        <f t="shared" si="8"/>
        <v>3</v>
      </c>
      <c r="Y62" s="12">
        <f t="shared" si="9"/>
        <v>6</v>
      </c>
      <c r="Z62" s="4" t="s">
        <v>573</v>
      </c>
      <c r="AA62" s="4">
        <v>3</v>
      </c>
      <c r="AB62" s="4" t="s">
        <v>551</v>
      </c>
      <c r="AC62" s="12" t="str">
        <f t="shared" si="10"/>
        <v>4</v>
      </c>
      <c r="AD62" s="12">
        <f t="shared" si="11"/>
        <v>12</v>
      </c>
      <c r="AE62" s="4" t="s">
        <v>574</v>
      </c>
      <c r="AF62" s="4">
        <v>3</v>
      </c>
      <c r="AG62" s="4" t="s">
        <v>553</v>
      </c>
      <c r="AH62" s="12" t="str">
        <f t="shared" si="12"/>
        <v>3.5</v>
      </c>
      <c r="AI62" s="12">
        <f t="shared" si="13"/>
        <v>10.5</v>
      </c>
      <c r="AJ62" s="4" t="s">
        <v>575</v>
      </c>
      <c r="AK62" s="4">
        <v>3</v>
      </c>
      <c r="AL62" s="4" t="s">
        <v>551</v>
      </c>
      <c r="AM62" s="12" t="str">
        <f t="shared" si="14"/>
        <v>4</v>
      </c>
      <c r="AN62" s="12">
        <f t="shared" si="15"/>
        <v>12</v>
      </c>
      <c r="AO62" s="4" t="s">
        <v>576</v>
      </c>
      <c r="AP62">
        <v>3</v>
      </c>
      <c r="AQ62" t="s">
        <v>551</v>
      </c>
      <c r="AR62" s="12" t="str">
        <f>IF(AQ62="A","4",IF(AQ62="AB","3.5",IF(AQ62="B","3",IF(AQ62="BC","2.5",IF(AQ62="C","2",IF(AQ62="D","1",IF(AQ62="E","0","NILAI MUTU TIDAK ADA")))))))</f>
        <v>4</v>
      </c>
    </row>
    <row r="63" spans="1:44" x14ac:dyDescent="0.25">
      <c r="A63" s="4" t="s">
        <v>569</v>
      </c>
      <c r="B63" s="4">
        <v>3</v>
      </c>
      <c r="C63" s="4" t="s">
        <v>552</v>
      </c>
      <c r="D63" s="12" t="str">
        <f t="shared" si="0"/>
        <v>3</v>
      </c>
      <c r="E63" s="12">
        <f t="shared" si="1"/>
        <v>9</v>
      </c>
      <c r="F63" s="4" t="s">
        <v>570</v>
      </c>
      <c r="G63" s="4">
        <v>3</v>
      </c>
      <c r="H63" s="4" t="s">
        <v>553</v>
      </c>
      <c r="I63" s="12" t="str">
        <f t="shared" si="2"/>
        <v>3.5</v>
      </c>
      <c r="J63" s="12">
        <f t="shared" si="3"/>
        <v>10.5</v>
      </c>
      <c r="K63" s="4" t="s">
        <v>556</v>
      </c>
      <c r="L63" s="4">
        <v>3</v>
      </c>
      <c r="M63" s="4" t="s">
        <v>555</v>
      </c>
      <c r="N63" s="12" t="str">
        <f t="shared" si="4"/>
        <v>2</v>
      </c>
      <c r="O63" s="12">
        <f t="shared" si="5"/>
        <v>6</v>
      </c>
      <c r="P63" s="4" t="s">
        <v>571</v>
      </c>
      <c r="Q63" s="4">
        <v>3</v>
      </c>
      <c r="R63" s="4" t="s">
        <v>553</v>
      </c>
      <c r="S63" s="12" t="str">
        <f t="shared" si="6"/>
        <v>3.5</v>
      </c>
      <c r="T63" s="12">
        <f t="shared" si="7"/>
        <v>10.5</v>
      </c>
      <c r="U63" s="4" t="s">
        <v>572</v>
      </c>
      <c r="V63" s="4">
        <v>2</v>
      </c>
      <c r="W63" s="4" t="s">
        <v>551</v>
      </c>
      <c r="X63" s="12" t="str">
        <f t="shared" si="8"/>
        <v>4</v>
      </c>
      <c r="Y63" s="12">
        <f t="shared" si="9"/>
        <v>8</v>
      </c>
      <c r="Z63" s="4" t="s">
        <v>573</v>
      </c>
      <c r="AA63" s="4">
        <v>3</v>
      </c>
      <c r="AB63" s="4" t="s">
        <v>558</v>
      </c>
      <c r="AC63" s="12" t="str">
        <f t="shared" si="10"/>
        <v>2.5</v>
      </c>
      <c r="AD63" s="12">
        <f t="shared" si="11"/>
        <v>7.5</v>
      </c>
      <c r="AE63" s="4" t="s">
        <v>574</v>
      </c>
      <c r="AF63" s="4">
        <v>3</v>
      </c>
      <c r="AG63" s="4" t="s">
        <v>555</v>
      </c>
      <c r="AH63" s="12" t="str">
        <f t="shared" si="12"/>
        <v>2</v>
      </c>
      <c r="AI63" s="12">
        <f t="shared" si="13"/>
        <v>6</v>
      </c>
      <c r="AJ63" s="4" t="s">
        <v>575</v>
      </c>
      <c r="AK63" s="4">
        <v>3</v>
      </c>
      <c r="AL63" s="4" t="s">
        <v>551</v>
      </c>
      <c r="AM63" s="12" t="str">
        <f t="shared" si="14"/>
        <v>4</v>
      </c>
      <c r="AN63" s="12">
        <f t="shared" si="15"/>
        <v>12</v>
      </c>
      <c r="AO63" s="4" t="s">
        <v>576</v>
      </c>
      <c r="AP63">
        <v>3</v>
      </c>
      <c r="AQ63" t="s">
        <v>555</v>
      </c>
      <c r="AR63" s="12" t="str">
        <f>IF(AQ63="A","4",IF(AQ63="AB","3.5",IF(AQ63="B","3",IF(AQ63="BC","2.5",IF(AQ63="C","2",IF(AQ63="D","1",IF(AQ63="E","0","NILAI MUTU TIDAK ADA")))))))</f>
        <v>2</v>
      </c>
    </row>
    <row r="64" spans="1:44" x14ac:dyDescent="0.25">
      <c r="A64" s="4" t="s">
        <v>569</v>
      </c>
      <c r="B64" s="4">
        <v>3</v>
      </c>
      <c r="C64" s="4" t="s">
        <v>555</v>
      </c>
      <c r="D64" s="12" t="str">
        <f t="shared" si="0"/>
        <v>2</v>
      </c>
      <c r="E64" s="12">
        <f t="shared" si="1"/>
        <v>6</v>
      </c>
      <c r="F64" s="4" t="s">
        <v>570</v>
      </c>
      <c r="G64" s="4">
        <v>3</v>
      </c>
      <c r="H64" s="4" t="s">
        <v>553</v>
      </c>
      <c r="I64" s="12" t="str">
        <f t="shared" si="2"/>
        <v>3.5</v>
      </c>
      <c r="J64" s="12">
        <f t="shared" si="3"/>
        <v>10.5</v>
      </c>
      <c r="K64" s="4" t="s">
        <v>571</v>
      </c>
      <c r="L64" s="4">
        <v>3</v>
      </c>
      <c r="M64" s="4" t="s">
        <v>553</v>
      </c>
      <c r="N64" s="12" t="str">
        <f t="shared" si="4"/>
        <v>3.5</v>
      </c>
      <c r="O64" s="12">
        <f t="shared" si="5"/>
        <v>10.5</v>
      </c>
      <c r="P64" s="4" t="s">
        <v>572</v>
      </c>
      <c r="Q64" s="4">
        <v>2</v>
      </c>
      <c r="R64" s="4" t="s">
        <v>551</v>
      </c>
      <c r="S64" s="12" t="str">
        <f t="shared" si="6"/>
        <v>4</v>
      </c>
      <c r="T64" s="12">
        <f t="shared" si="7"/>
        <v>8</v>
      </c>
      <c r="U64" s="4" t="s">
        <v>573</v>
      </c>
      <c r="V64" s="4">
        <v>3</v>
      </c>
      <c r="W64" s="4" t="s">
        <v>558</v>
      </c>
      <c r="X64" s="12" t="str">
        <f t="shared" si="8"/>
        <v>2.5</v>
      </c>
      <c r="Y64" s="12">
        <f t="shared" si="9"/>
        <v>7.5</v>
      </c>
      <c r="Z64" s="4" t="s">
        <v>574</v>
      </c>
      <c r="AA64" s="4">
        <v>3</v>
      </c>
      <c r="AB64" s="4" t="s">
        <v>555</v>
      </c>
      <c r="AC64" s="12" t="str">
        <f t="shared" si="10"/>
        <v>2</v>
      </c>
      <c r="AD64" s="12">
        <f t="shared" si="11"/>
        <v>6</v>
      </c>
      <c r="AE64" s="4" t="s">
        <v>575</v>
      </c>
      <c r="AF64" s="4">
        <v>3</v>
      </c>
      <c r="AG64" s="4" t="s">
        <v>551</v>
      </c>
      <c r="AH64" s="12" t="str">
        <f t="shared" si="12"/>
        <v>4</v>
      </c>
      <c r="AI64" s="12">
        <f t="shared" si="13"/>
        <v>12</v>
      </c>
      <c r="AJ64" s="4" t="s">
        <v>576</v>
      </c>
      <c r="AK64" s="4">
        <v>3</v>
      </c>
      <c r="AL64" s="4" t="s">
        <v>552</v>
      </c>
      <c r="AM64" s="12" t="str">
        <f t="shared" si="14"/>
        <v>3</v>
      </c>
      <c r="AN64" s="12">
        <f t="shared" si="15"/>
        <v>9</v>
      </c>
      <c r="AO64" s="11"/>
    </row>
    <row r="65" spans="1:44" x14ac:dyDescent="0.25">
      <c r="A65" s="4" t="s">
        <v>569</v>
      </c>
      <c r="B65" s="4">
        <v>3</v>
      </c>
      <c r="C65" s="4" t="s">
        <v>558</v>
      </c>
      <c r="D65" s="12" t="str">
        <f t="shared" si="0"/>
        <v>2.5</v>
      </c>
      <c r="E65" s="12">
        <f t="shared" si="1"/>
        <v>7.5</v>
      </c>
      <c r="F65" s="4" t="s">
        <v>570</v>
      </c>
      <c r="G65" s="4">
        <v>3</v>
      </c>
      <c r="H65" s="4" t="s">
        <v>552</v>
      </c>
      <c r="I65" s="12" t="str">
        <f t="shared" si="2"/>
        <v>3</v>
      </c>
      <c r="J65" s="12">
        <f t="shared" si="3"/>
        <v>9</v>
      </c>
      <c r="K65" s="4" t="s">
        <v>556</v>
      </c>
      <c r="L65" s="4">
        <v>3</v>
      </c>
      <c r="M65" s="4" t="s">
        <v>553</v>
      </c>
      <c r="N65" s="12" t="str">
        <f t="shared" si="4"/>
        <v>3.5</v>
      </c>
      <c r="O65" s="12">
        <f t="shared" si="5"/>
        <v>10.5</v>
      </c>
      <c r="P65" s="4" t="s">
        <v>571</v>
      </c>
      <c r="Q65" s="4">
        <v>3</v>
      </c>
      <c r="R65" s="4" t="s">
        <v>551</v>
      </c>
      <c r="S65" s="12" t="str">
        <f t="shared" si="6"/>
        <v>4</v>
      </c>
      <c r="T65" s="12">
        <f t="shared" si="7"/>
        <v>12</v>
      </c>
      <c r="U65" s="4" t="s">
        <v>572</v>
      </c>
      <c r="V65" s="4">
        <v>2</v>
      </c>
      <c r="W65" s="4" t="s">
        <v>551</v>
      </c>
      <c r="X65" s="12" t="str">
        <f t="shared" si="8"/>
        <v>4</v>
      </c>
      <c r="Y65" s="12">
        <f t="shared" si="9"/>
        <v>8</v>
      </c>
      <c r="Z65" s="4" t="s">
        <v>573</v>
      </c>
      <c r="AA65" s="4">
        <v>3</v>
      </c>
      <c r="AB65" s="4" t="s">
        <v>558</v>
      </c>
      <c r="AC65" s="12" t="str">
        <f t="shared" si="10"/>
        <v>2.5</v>
      </c>
      <c r="AD65" s="12">
        <f t="shared" si="11"/>
        <v>7.5</v>
      </c>
      <c r="AE65" s="4" t="s">
        <v>574</v>
      </c>
      <c r="AF65" s="4">
        <v>3</v>
      </c>
      <c r="AG65" s="4" t="s">
        <v>552</v>
      </c>
      <c r="AH65" s="12" t="str">
        <f t="shared" si="12"/>
        <v>3</v>
      </c>
      <c r="AI65" s="12">
        <f t="shared" si="13"/>
        <v>9</v>
      </c>
      <c r="AJ65" s="4" t="s">
        <v>575</v>
      </c>
      <c r="AK65" s="4">
        <v>3</v>
      </c>
      <c r="AL65" s="4" t="s">
        <v>551</v>
      </c>
      <c r="AM65" s="12" t="str">
        <f t="shared" si="14"/>
        <v>4</v>
      </c>
      <c r="AN65" s="12">
        <f t="shared" si="15"/>
        <v>12</v>
      </c>
      <c r="AO65" s="4" t="s">
        <v>576</v>
      </c>
      <c r="AP65">
        <v>3</v>
      </c>
      <c r="AQ65" t="s">
        <v>555</v>
      </c>
      <c r="AR65" s="12" t="str">
        <f>IF(AQ65="A","4",IF(AQ65="AB","3.5",IF(AQ65="B","3",IF(AQ65="BC","2.5",IF(AQ65="C","2",IF(AQ65="D","1",IF(AQ65="E","0","NILAI MUTU TIDAK ADA")))))))</f>
        <v>2</v>
      </c>
    </row>
    <row r="66" spans="1:44" x14ac:dyDescent="0.25">
      <c r="A66" s="4" t="s">
        <v>569</v>
      </c>
      <c r="B66" s="4">
        <v>3</v>
      </c>
      <c r="C66" s="4" t="s">
        <v>551</v>
      </c>
      <c r="D66" s="12" t="str">
        <f t="shared" ref="D66:D91" si="18">IF(C66="A","4",IF(C66="AB","3.5",IF(C66="B","3",IF(C66="BC","2.5",IF(C66="C","2",IF(C66="D","1",IF(C66="E","0","NILAI MUTU TIDAK ADA")))))))</f>
        <v>4</v>
      </c>
      <c r="E66" s="12">
        <f t="shared" ref="E66:E91" si="19">D66*B66</f>
        <v>12</v>
      </c>
      <c r="F66" s="4" t="s">
        <v>570</v>
      </c>
      <c r="G66" s="4">
        <v>3</v>
      </c>
      <c r="H66" s="4" t="s">
        <v>551</v>
      </c>
      <c r="I66" s="12" t="str">
        <f t="shared" ref="I66:I91" si="20">IF(H66="A","4",IF(H66="AB","3.5",IF(H66="B","3",IF(H66="BC","2.5",IF(H66="C","2",IF(H66="D","1",IF(H66="E","0","NILAI MUTU TIDAK ADA")))))))</f>
        <v>4</v>
      </c>
      <c r="J66" s="12">
        <f t="shared" ref="J66:J91" si="21">I66*G66</f>
        <v>12</v>
      </c>
      <c r="K66" s="4" t="s">
        <v>556</v>
      </c>
      <c r="L66" s="4">
        <v>3</v>
      </c>
      <c r="M66" s="4" t="s">
        <v>553</v>
      </c>
      <c r="N66" s="12" t="str">
        <f t="shared" ref="N66:N91" si="22">IF(M66="A","4",IF(M66="AB","3.5",IF(M66="B","3",IF(M66="BC","2.5",IF(M66="C","2",IF(M66="D","1",IF(M66="E","0","NILAI MUTU TIDAK ADA")))))))</f>
        <v>3.5</v>
      </c>
      <c r="O66" s="12">
        <f t="shared" ref="O66:O91" si="23">N66*L66</f>
        <v>10.5</v>
      </c>
      <c r="P66" s="4" t="s">
        <v>571</v>
      </c>
      <c r="Q66" s="4">
        <v>3</v>
      </c>
      <c r="R66" s="4" t="s">
        <v>551</v>
      </c>
      <c r="S66" s="12" t="str">
        <f t="shared" ref="S66:S91" si="24">IF(R66="A","4",IF(R66="AB","3.5",IF(R66="B","3",IF(R66="BC","2.5",IF(R66="C","2",IF(R66="D","1",IF(R66="E","0","NILAI MUTU TIDAK ADA")))))))</f>
        <v>4</v>
      </c>
      <c r="T66" s="12">
        <f t="shared" ref="T66:T91" si="25">S66*Q66</f>
        <v>12</v>
      </c>
      <c r="U66" s="4" t="s">
        <v>572</v>
      </c>
      <c r="V66" s="4">
        <v>2</v>
      </c>
      <c r="W66" s="4" t="s">
        <v>551</v>
      </c>
      <c r="X66" s="12" t="str">
        <f t="shared" ref="X66:X91" si="26">IF(W66="A","4",IF(W66="AB","3.5",IF(W66="B","3",IF(W66="BC","2.5",IF(W66="C","2",IF(W66="D","1",IF(W66="E","0","NILAI MUTU TIDAK ADA")))))))</f>
        <v>4</v>
      </c>
      <c r="Y66" s="12">
        <f t="shared" ref="Y66:Y91" si="27">X66*V66</f>
        <v>8</v>
      </c>
      <c r="Z66" s="4" t="s">
        <v>573</v>
      </c>
      <c r="AA66" s="4">
        <v>3</v>
      </c>
      <c r="AB66" s="4" t="s">
        <v>553</v>
      </c>
      <c r="AC66" s="12" t="str">
        <f t="shared" ref="AC66:AC91" si="28">IF(AB66="A","4",IF(AB66="AB","3.5",IF(AB66="B","3",IF(AB66="BC","2.5",IF(AB66="C","2",IF(AB66="D","1",IF(AB66="E","0","NILAI MUTU TIDAK ADA")))))))</f>
        <v>3.5</v>
      </c>
      <c r="AD66" s="12">
        <f t="shared" ref="AD66:AD91" si="29">AC66*AA66</f>
        <v>10.5</v>
      </c>
      <c r="AE66" s="4" t="s">
        <v>574</v>
      </c>
      <c r="AF66" s="4">
        <v>3</v>
      </c>
      <c r="AG66" s="4" t="s">
        <v>551</v>
      </c>
      <c r="AH66" s="12" t="str">
        <f t="shared" ref="AH66:AH91" si="30">IF(AG66="A","4",IF(AG66="AB","3.5",IF(AG66="B","3",IF(AG66="BC","2.5",IF(AG66="C","2",IF(AG66="D","1",IF(AG66="E","0","NILAI MUTU TIDAK ADA")))))))</f>
        <v>4</v>
      </c>
      <c r="AI66" s="12">
        <f t="shared" ref="AI66:AI91" si="31">AH66*AF66</f>
        <v>12</v>
      </c>
      <c r="AJ66" s="4" t="s">
        <v>575</v>
      </c>
      <c r="AK66" s="4">
        <v>3</v>
      </c>
      <c r="AL66" s="4" t="s">
        <v>551</v>
      </c>
      <c r="AM66" s="12" t="str">
        <f t="shared" ref="AM66:AM91" si="32">IF(AL66="A","4",IF(AL66="AB","3.5",IF(AL66="B","3",IF(AL66="BC","2.5",IF(AL66="C","2",IF(AL66="D","1",IF(AL66="E","0","NILAI MUTU TIDAK ADA")))))))</f>
        <v>4</v>
      </c>
      <c r="AN66" s="12">
        <f t="shared" ref="AN66:AN91" si="33">AM66*AK66</f>
        <v>12</v>
      </c>
      <c r="AO66" s="4" t="s">
        <v>576</v>
      </c>
      <c r="AP66">
        <v>3</v>
      </c>
      <c r="AQ66" t="s">
        <v>553</v>
      </c>
      <c r="AR66" s="12" t="str">
        <f>IF(AQ66="A","4",IF(AQ66="AB","3.5",IF(AQ66="B","3",IF(AQ66="BC","2.5",IF(AQ66="C","2",IF(AQ66="D","1",IF(AQ66="E","0","NILAI MUTU TIDAK ADA")))))))</f>
        <v>3.5</v>
      </c>
    </row>
    <row r="67" spans="1:44" x14ac:dyDescent="0.25">
      <c r="A67" s="4" t="s">
        <v>569</v>
      </c>
      <c r="B67" s="4">
        <v>3</v>
      </c>
      <c r="C67" s="4" t="s">
        <v>558</v>
      </c>
      <c r="D67" s="12" t="str">
        <f t="shared" si="18"/>
        <v>2.5</v>
      </c>
      <c r="E67" s="12">
        <f t="shared" si="19"/>
        <v>7.5</v>
      </c>
      <c r="F67" s="4" t="s">
        <v>570</v>
      </c>
      <c r="G67" s="4">
        <v>3</v>
      </c>
      <c r="H67" s="4" t="s">
        <v>551</v>
      </c>
      <c r="I67" s="12" t="str">
        <f t="shared" si="20"/>
        <v>4</v>
      </c>
      <c r="J67" s="12">
        <f t="shared" si="21"/>
        <v>12</v>
      </c>
      <c r="K67" s="4" t="s">
        <v>556</v>
      </c>
      <c r="L67" s="4">
        <v>3</v>
      </c>
      <c r="M67" s="4" t="s">
        <v>555</v>
      </c>
      <c r="N67" s="12" t="str">
        <f t="shared" si="22"/>
        <v>2</v>
      </c>
      <c r="O67" s="12">
        <f t="shared" si="23"/>
        <v>6</v>
      </c>
      <c r="P67" s="4" t="s">
        <v>571</v>
      </c>
      <c r="Q67" s="4">
        <v>3</v>
      </c>
      <c r="R67" s="4" t="s">
        <v>553</v>
      </c>
      <c r="S67" s="12" t="str">
        <f t="shared" si="24"/>
        <v>3.5</v>
      </c>
      <c r="T67" s="12">
        <f t="shared" si="25"/>
        <v>10.5</v>
      </c>
      <c r="U67" s="4" t="s">
        <v>572</v>
      </c>
      <c r="V67" s="4">
        <v>2</v>
      </c>
      <c r="W67" s="4" t="s">
        <v>551</v>
      </c>
      <c r="X67" s="12" t="str">
        <f t="shared" si="26"/>
        <v>4</v>
      </c>
      <c r="Y67" s="12">
        <f t="shared" si="27"/>
        <v>8</v>
      </c>
      <c r="Z67" s="4" t="s">
        <v>573</v>
      </c>
      <c r="AA67" s="4">
        <v>3</v>
      </c>
      <c r="AB67" s="4" t="s">
        <v>558</v>
      </c>
      <c r="AC67" s="12" t="str">
        <f t="shared" si="28"/>
        <v>2.5</v>
      </c>
      <c r="AD67" s="12">
        <f t="shared" si="29"/>
        <v>7.5</v>
      </c>
      <c r="AE67" s="4" t="s">
        <v>574</v>
      </c>
      <c r="AF67" s="4">
        <v>3</v>
      </c>
      <c r="AG67" s="4" t="s">
        <v>552</v>
      </c>
      <c r="AH67" s="12" t="str">
        <f t="shared" si="30"/>
        <v>3</v>
      </c>
      <c r="AI67" s="12">
        <f t="shared" si="31"/>
        <v>9</v>
      </c>
      <c r="AJ67" s="4" t="s">
        <v>575</v>
      </c>
      <c r="AK67" s="4">
        <v>3</v>
      </c>
      <c r="AL67" s="4" t="s">
        <v>551</v>
      </c>
      <c r="AM67" s="12" t="str">
        <f t="shared" si="32"/>
        <v>4</v>
      </c>
      <c r="AN67" s="12">
        <f t="shared" si="33"/>
        <v>12</v>
      </c>
      <c r="AO67" s="4" t="s">
        <v>576</v>
      </c>
      <c r="AP67">
        <v>3</v>
      </c>
      <c r="AQ67" t="s">
        <v>555</v>
      </c>
      <c r="AR67" s="12" t="str">
        <f>IF(AQ67="A","4",IF(AQ67="AB","3.5",IF(AQ67="B","3",IF(AQ67="BC","2.5",IF(AQ67="C","2",IF(AQ67="D","1",IF(AQ67="E","0","NILAI MUTU TIDAK ADA")))))))</f>
        <v>2</v>
      </c>
    </row>
    <row r="68" spans="1:44" x14ac:dyDescent="0.25">
      <c r="A68" s="4" t="s">
        <v>569</v>
      </c>
      <c r="B68" s="4">
        <v>3</v>
      </c>
      <c r="C68" s="4" t="s">
        <v>552</v>
      </c>
      <c r="D68" s="12" t="str">
        <f t="shared" si="18"/>
        <v>3</v>
      </c>
      <c r="E68" s="12">
        <f t="shared" si="19"/>
        <v>9</v>
      </c>
      <c r="F68" s="4" t="s">
        <v>570</v>
      </c>
      <c r="G68" s="4">
        <v>3</v>
      </c>
      <c r="H68" s="4" t="s">
        <v>552</v>
      </c>
      <c r="I68" s="12" t="str">
        <f t="shared" si="20"/>
        <v>3</v>
      </c>
      <c r="J68" s="12">
        <f t="shared" si="21"/>
        <v>9</v>
      </c>
      <c r="K68" s="4" t="s">
        <v>571</v>
      </c>
      <c r="L68" s="4">
        <v>3</v>
      </c>
      <c r="M68" s="4" t="s">
        <v>553</v>
      </c>
      <c r="N68" s="12" t="str">
        <f t="shared" si="22"/>
        <v>3.5</v>
      </c>
      <c r="O68" s="12">
        <f t="shared" si="23"/>
        <v>10.5</v>
      </c>
      <c r="P68" s="4" t="s">
        <v>572</v>
      </c>
      <c r="Q68" s="4">
        <v>2</v>
      </c>
      <c r="R68" s="4" t="s">
        <v>553</v>
      </c>
      <c r="S68" s="12" t="str">
        <f t="shared" si="24"/>
        <v>3.5</v>
      </c>
      <c r="T68" s="12">
        <f t="shared" si="25"/>
        <v>7</v>
      </c>
      <c r="U68" s="4" t="s">
        <v>573</v>
      </c>
      <c r="V68" s="4">
        <v>3</v>
      </c>
      <c r="W68" s="4" t="s">
        <v>552</v>
      </c>
      <c r="X68" s="12" t="str">
        <f t="shared" si="26"/>
        <v>3</v>
      </c>
      <c r="Y68" s="12">
        <f t="shared" si="27"/>
        <v>9</v>
      </c>
      <c r="Z68" s="4" t="s">
        <v>574</v>
      </c>
      <c r="AA68" s="4">
        <v>3</v>
      </c>
      <c r="AB68" s="4" t="s">
        <v>551</v>
      </c>
      <c r="AC68" s="12" t="str">
        <f t="shared" si="28"/>
        <v>4</v>
      </c>
      <c r="AD68" s="12">
        <f t="shared" si="29"/>
        <v>12</v>
      </c>
      <c r="AE68" s="4" t="s">
        <v>575</v>
      </c>
      <c r="AF68" s="4">
        <v>3</v>
      </c>
      <c r="AG68" s="4" t="s">
        <v>551</v>
      </c>
      <c r="AH68" s="12" t="str">
        <f t="shared" si="30"/>
        <v>4</v>
      </c>
      <c r="AI68" s="12">
        <f t="shared" si="31"/>
        <v>12</v>
      </c>
      <c r="AJ68" s="4" t="s">
        <v>576</v>
      </c>
      <c r="AK68" s="4">
        <v>3</v>
      </c>
      <c r="AL68" s="4" t="s">
        <v>555</v>
      </c>
      <c r="AM68" s="12" t="str">
        <f t="shared" si="32"/>
        <v>2</v>
      </c>
      <c r="AN68" s="12">
        <f t="shared" si="33"/>
        <v>6</v>
      </c>
      <c r="AO68" s="11"/>
    </row>
    <row r="69" spans="1:44" x14ac:dyDescent="0.25">
      <c r="A69" s="4" t="s">
        <v>569</v>
      </c>
      <c r="B69" s="4">
        <v>3</v>
      </c>
      <c r="C69" s="4" t="s">
        <v>558</v>
      </c>
      <c r="D69" s="12" t="str">
        <f t="shared" si="18"/>
        <v>2.5</v>
      </c>
      <c r="E69" s="12">
        <f t="shared" si="19"/>
        <v>7.5</v>
      </c>
      <c r="F69" s="4" t="s">
        <v>570</v>
      </c>
      <c r="G69" s="4">
        <v>3</v>
      </c>
      <c r="H69" s="4" t="s">
        <v>551</v>
      </c>
      <c r="I69" s="12" t="str">
        <f t="shared" si="20"/>
        <v>4</v>
      </c>
      <c r="J69" s="12">
        <f t="shared" si="21"/>
        <v>12</v>
      </c>
      <c r="K69" s="4" t="s">
        <v>572</v>
      </c>
      <c r="L69" s="4">
        <v>2</v>
      </c>
      <c r="M69" s="4" t="s">
        <v>553</v>
      </c>
      <c r="N69" s="12" t="str">
        <f t="shared" si="22"/>
        <v>3.5</v>
      </c>
      <c r="O69" s="12">
        <f t="shared" si="23"/>
        <v>7</v>
      </c>
      <c r="P69" s="4" t="s">
        <v>573</v>
      </c>
      <c r="Q69" s="4">
        <v>3</v>
      </c>
      <c r="R69" s="4" t="s">
        <v>558</v>
      </c>
      <c r="S69" s="12" t="str">
        <f t="shared" si="24"/>
        <v>2.5</v>
      </c>
      <c r="T69" s="12">
        <f t="shared" si="25"/>
        <v>7.5</v>
      </c>
      <c r="U69" s="4" t="s">
        <v>574</v>
      </c>
      <c r="V69" s="4">
        <v>3</v>
      </c>
      <c r="W69" s="4" t="s">
        <v>553</v>
      </c>
      <c r="X69" s="12" t="str">
        <f t="shared" si="26"/>
        <v>3.5</v>
      </c>
      <c r="Y69" s="12">
        <f t="shared" si="27"/>
        <v>10.5</v>
      </c>
      <c r="Z69" s="4" t="s">
        <v>575</v>
      </c>
      <c r="AA69" s="4">
        <v>3</v>
      </c>
      <c r="AB69" s="4" t="s">
        <v>551</v>
      </c>
      <c r="AC69" s="12" t="str">
        <f t="shared" si="28"/>
        <v>4</v>
      </c>
      <c r="AD69" s="12">
        <f t="shared" si="29"/>
        <v>12</v>
      </c>
      <c r="AE69" s="4" t="s">
        <v>576</v>
      </c>
      <c r="AF69" s="4">
        <v>3</v>
      </c>
      <c r="AG69" s="4" t="s">
        <v>558</v>
      </c>
      <c r="AH69" s="12" t="str">
        <f t="shared" si="30"/>
        <v>2.5</v>
      </c>
      <c r="AI69" s="12">
        <f t="shared" si="31"/>
        <v>7.5</v>
      </c>
      <c r="AJ69" s="11"/>
      <c r="AK69" s="11"/>
      <c r="AL69" s="11"/>
      <c r="AM69" s="11"/>
      <c r="AN69" s="11"/>
      <c r="AO69" s="11"/>
    </row>
    <row r="70" spans="1:44" x14ac:dyDescent="0.25">
      <c r="A70" s="4" t="s">
        <v>569</v>
      </c>
      <c r="B70" s="4">
        <v>3</v>
      </c>
      <c r="C70" s="4" t="s">
        <v>551</v>
      </c>
      <c r="D70" s="12" t="str">
        <f t="shared" si="18"/>
        <v>4</v>
      </c>
      <c r="E70" s="12">
        <f t="shared" si="19"/>
        <v>12</v>
      </c>
      <c r="F70" s="4" t="s">
        <v>570</v>
      </c>
      <c r="G70" s="4">
        <v>3</v>
      </c>
      <c r="H70" s="4" t="s">
        <v>551</v>
      </c>
      <c r="I70" s="12" t="str">
        <f t="shared" si="20"/>
        <v>4</v>
      </c>
      <c r="J70" s="12">
        <f t="shared" si="21"/>
        <v>12</v>
      </c>
      <c r="K70" s="4" t="s">
        <v>571</v>
      </c>
      <c r="L70" s="4">
        <v>3</v>
      </c>
      <c r="M70" s="4" t="s">
        <v>551</v>
      </c>
      <c r="N70" s="12" t="str">
        <f t="shared" si="22"/>
        <v>4</v>
      </c>
      <c r="O70" s="12">
        <f t="shared" si="23"/>
        <v>12</v>
      </c>
      <c r="P70" s="4" t="s">
        <v>572</v>
      </c>
      <c r="Q70" s="4">
        <v>2</v>
      </c>
      <c r="R70" s="4" t="s">
        <v>551</v>
      </c>
      <c r="S70" s="12" t="str">
        <f t="shared" si="24"/>
        <v>4</v>
      </c>
      <c r="T70" s="12">
        <f t="shared" si="25"/>
        <v>8</v>
      </c>
      <c r="U70" s="4" t="s">
        <v>573</v>
      </c>
      <c r="V70" s="4">
        <v>3</v>
      </c>
      <c r="W70" s="4" t="s">
        <v>551</v>
      </c>
      <c r="X70" s="12" t="str">
        <f t="shared" si="26"/>
        <v>4</v>
      </c>
      <c r="Y70" s="12">
        <f t="shared" si="27"/>
        <v>12</v>
      </c>
      <c r="Z70" s="4" t="s">
        <v>574</v>
      </c>
      <c r="AA70" s="4">
        <v>3</v>
      </c>
      <c r="AB70" s="4" t="s">
        <v>551</v>
      </c>
      <c r="AC70" s="12" t="str">
        <f t="shared" si="28"/>
        <v>4</v>
      </c>
      <c r="AD70" s="12">
        <f t="shared" si="29"/>
        <v>12</v>
      </c>
      <c r="AE70" s="4" t="s">
        <v>575</v>
      </c>
      <c r="AF70" s="4">
        <v>3</v>
      </c>
      <c r="AG70" s="4" t="s">
        <v>551</v>
      </c>
      <c r="AH70" s="12" t="str">
        <f t="shared" si="30"/>
        <v>4</v>
      </c>
      <c r="AI70" s="12">
        <f t="shared" si="31"/>
        <v>12</v>
      </c>
      <c r="AJ70" s="4" t="s">
        <v>576</v>
      </c>
      <c r="AK70" s="4">
        <v>3</v>
      </c>
      <c r="AL70" s="4" t="s">
        <v>552</v>
      </c>
      <c r="AM70" s="12" t="str">
        <f t="shared" si="32"/>
        <v>3</v>
      </c>
      <c r="AN70" s="12">
        <f t="shared" si="33"/>
        <v>9</v>
      </c>
      <c r="AO70" s="11"/>
    </row>
    <row r="71" spans="1:44" x14ac:dyDescent="0.25">
      <c r="A71" s="4" t="s">
        <v>569</v>
      </c>
      <c r="B71" s="4">
        <v>3</v>
      </c>
      <c r="C71" s="4" t="s">
        <v>552</v>
      </c>
      <c r="D71" s="12" t="str">
        <f t="shared" si="18"/>
        <v>3</v>
      </c>
      <c r="E71" s="12">
        <f t="shared" si="19"/>
        <v>9</v>
      </c>
      <c r="F71" s="4" t="s">
        <v>570</v>
      </c>
      <c r="G71" s="4">
        <v>3</v>
      </c>
      <c r="H71" s="4" t="s">
        <v>551</v>
      </c>
      <c r="I71" s="12" t="str">
        <f t="shared" si="20"/>
        <v>4</v>
      </c>
      <c r="J71" s="12">
        <f t="shared" si="21"/>
        <v>12</v>
      </c>
      <c r="K71" s="4" t="s">
        <v>571</v>
      </c>
      <c r="L71" s="4">
        <v>3</v>
      </c>
      <c r="M71" s="4" t="s">
        <v>551</v>
      </c>
      <c r="N71" s="12" t="str">
        <f t="shared" si="22"/>
        <v>4</v>
      </c>
      <c r="O71" s="12">
        <f t="shared" si="23"/>
        <v>12</v>
      </c>
      <c r="P71" s="4" t="s">
        <v>572</v>
      </c>
      <c r="Q71" s="4">
        <v>2</v>
      </c>
      <c r="R71" s="4" t="s">
        <v>551</v>
      </c>
      <c r="S71" s="12" t="str">
        <f t="shared" si="24"/>
        <v>4</v>
      </c>
      <c r="T71" s="12">
        <f t="shared" si="25"/>
        <v>8</v>
      </c>
      <c r="U71" s="4" t="s">
        <v>573</v>
      </c>
      <c r="V71" s="4">
        <v>3</v>
      </c>
      <c r="W71" s="4" t="s">
        <v>553</v>
      </c>
      <c r="X71" s="12" t="str">
        <f t="shared" si="26"/>
        <v>3.5</v>
      </c>
      <c r="Y71" s="12">
        <f t="shared" si="27"/>
        <v>10.5</v>
      </c>
      <c r="Z71" s="4" t="s">
        <v>574</v>
      </c>
      <c r="AA71" s="4">
        <v>3</v>
      </c>
      <c r="AB71" s="4" t="s">
        <v>551</v>
      </c>
      <c r="AC71" s="12" t="str">
        <f t="shared" si="28"/>
        <v>4</v>
      </c>
      <c r="AD71" s="12">
        <f t="shared" si="29"/>
        <v>12</v>
      </c>
      <c r="AE71" s="4" t="s">
        <v>575</v>
      </c>
      <c r="AF71" s="4">
        <v>3</v>
      </c>
      <c r="AG71" s="4" t="s">
        <v>551</v>
      </c>
      <c r="AH71" s="12" t="str">
        <f t="shared" si="30"/>
        <v>4</v>
      </c>
      <c r="AI71" s="12">
        <f t="shared" si="31"/>
        <v>12</v>
      </c>
      <c r="AJ71" s="4" t="s">
        <v>576</v>
      </c>
      <c r="AK71" s="4">
        <v>3</v>
      </c>
      <c r="AL71" s="4" t="s">
        <v>553</v>
      </c>
      <c r="AM71" s="12" t="str">
        <f t="shared" si="32"/>
        <v>3.5</v>
      </c>
      <c r="AN71" s="12">
        <f t="shared" si="33"/>
        <v>10.5</v>
      </c>
      <c r="AO71" s="11"/>
    </row>
    <row r="72" spans="1:44" x14ac:dyDescent="0.25">
      <c r="A72" s="4" t="s">
        <v>569</v>
      </c>
      <c r="B72" s="4">
        <v>3</v>
      </c>
      <c r="C72" s="4" t="s">
        <v>558</v>
      </c>
      <c r="D72" s="12" t="str">
        <f t="shared" si="18"/>
        <v>2.5</v>
      </c>
      <c r="E72" s="12">
        <f t="shared" si="19"/>
        <v>7.5</v>
      </c>
      <c r="F72" s="4" t="s">
        <v>570</v>
      </c>
      <c r="G72" s="4">
        <v>3</v>
      </c>
      <c r="H72" s="4" t="s">
        <v>553</v>
      </c>
      <c r="I72" s="12" t="str">
        <f t="shared" si="20"/>
        <v>3.5</v>
      </c>
      <c r="J72" s="12">
        <f t="shared" si="21"/>
        <v>10.5</v>
      </c>
      <c r="K72" s="4" t="s">
        <v>556</v>
      </c>
      <c r="L72" s="4">
        <v>3</v>
      </c>
      <c r="M72" s="4" t="s">
        <v>558</v>
      </c>
      <c r="N72" s="12" t="str">
        <f t="shared" si="22"/>
        <v>2.5</v>
      </c>
      <c r="O72" s="12">
        <f t="shared" si="23"/>
        <v>7.5</v>
      </c>
      <c r="P72" s="4" t="s">
        <v>571</v>
      </c>
      <c r="Q72" s="4">
        <v>3</v>
      </c>
      <c r="R72" s="4" t="s">
        <v>553</v>
      </c>
      <c r="S72" s="12" t="str">
        <f t="shared" si="24"/>
        <v>3.5</v>
      </c>
      <c r="T72" s="12">
        <f t="shared" si="25"/>
        <v>10.5</v>
      </c>
      <c r="U72" s="4" t="s">
        <v>572</v>
      </c>
      <c r="V72" s="4">
        <v>2</v>
      </c>
      <c r="W72" s="4" t="s">
        <v>553</v>
      </c>
      <c r="X72" s="12" t="str">
        <f t="shared" si="26"/>
        <v>3.5</v>
      </c>
      <c r="Y72" s="12">
        <f t="shared" si="27"/>
        <v>7</v>
      </c>
      <c r="Z72" s="4" t="s">
        <v>573</v>
      </c>
      <c r="AA72" s="4">
        <v>3</v>
      </c>
      <c r="AB72" s="4" t="s">
        <v>552</v>
      </c>
      <c r="AC72" s="12" t="str">
        <f t="shared" si="28"/>
        <v>3</v>
      </c>
      <c r="AD72" s="12">
        <f t="shared" si="29"/>
        <v>9</v>
      </c>
      <c r="AE72" s="4" t="s">
        <v>574</v>
      </c>
      <c r="AF72" s="4">
        <v>3</v>
      </c>
      <c r="AG72" s="4" t="s">
        <v>558</v>
      </c>
      <c r="AH72" s="12" t="str">
        <f t="shared" si="30"/>
        <v>2.5</v>
      </c>
      <c r="AI72" s="12">
        <f t="shared" si="31"/>
        <v>7.5</v>
      </c>
      <c r="AJ72" s="4" t="s">
        <v>575</v>
      </c>
      <c r="AK72" s="4">
        <v>3</v>
      </c>
      <c r="AL72" s="4" t="s">
        <v>553</v>
      </c>
      <c r="AM72" s="12" t="str">
        <f t="shared" si="32"/>
        <v>3.5</v>
      </c>
      <c r="AN72" s="12">
        <f t="shared" si="33"/>
        <v>10.5</v>
      </c>
      <c r="AO72" s="4" t="s">
        <v>576</v>
      </c>
      <c r="AP72">
        <v>3</v>
      </c>
      <c r="AQ72" t="s">
        <v>557</v>
      </c>
      <c r="AR72" s="12" t="str">
        <f t="shared" ref="AR72:AR77" si="34">IF(AQ72="A","4",IF(AQ72="AB","3.5",IF(AQ72="B","3",IF(AQ72="BC","2.5",IF(AQ72="C","2",IF(AQ72="D","1",IF(AQ72="E","0","NILAI MUTU TIDAK ADA")))))))</f>
        <v>1</v>
      </c>
    </row>
    <row r="73" spans="1:44" x14ac:dyDescent="0.25">
      <c r="A73" s="4" t="s">
        <v>569</v>
      </c>
      <c r="B73" s="4">
        <v>3</v>
      </c>
      <c r="C73" s="4" t="s">
        <v>558</v>
      </c>
      <c r="D73" s="12" t="str">
        <f t="shared" si="18"/>
        <v>2.5</v>
      </c>
      <c r="E73" s="12">
        <f t="shared" si="19"/>
        <v>7.5</v>
      </c>
      <c r="F73" s="4" t="s">
        <v>570</v>
      </c>
      <c r="G73" s="4">
        <v>3</v>
      </c>
      <c r="H73" s="4" t="s">
        <v>551</v>
      </c>
      <c r="I73" s="12" t="str">
        <f t="shared" si="20"/>
        <v>4</v>
      </c>
      <c r="J73" s="12">
        <f t="shared" si="21"/>
        <v>12</v>
      </c>
      <c r="K73" s="4" t="s">
        <v>556</v>
      </c>
      <c r="L73" s="4">
        <v>3</v>
      </c>
      <c r="M73" s="4" t="s">
        <v>555</v>
      </c>
      <c r="N73" s="12" t="str">
        <f t="shared" si="22"/>
        <v>2</v>
      </c>
      <c r="O73" s="12">
        <f t="shared" si="23"/>
        <v>6</v>
      </c>
      <c r="P73" s="4" t="s">
        <v>571</v>
      </c>
      <c r="Q73" s="4">
        <v>3</v>
      </c>
      <c r="R73" s="4" t="s">
        <v>551</v>
      </c>
      <c r="S73" s="12" t="str">
        <f t="shared" si="24"/>
        <v>4</v>
      </c>
      <c r="T73" s="12">
        <f t="shared" si="25"/>
        <v>12</v>
      </c>
      <c r="U73" s="4" t="s">
        <v>572</v>
      </c>
      <c r="V73" s="4">
        <v>2</v>
      </c>
      <c r="W73" s="4" t="s">
        <v>551</v>
      </c>
      <c r="X73" s="12" t="str">
        <f t="shared" si="26"/>
        <v>4</v>
      </c>
      <c r="Y73" s="12">
        <f t="shared" si="27"/>
        <v>8</v>
      </c>
      <c r="Z73" s="4" t="s">
        <v>573</v>
      </c>
      <c r="AA73" s="4">
        <v>3</v>
      </c>
      <c r="AB73" s="4" t="s">
        <v>558</v>
      </c>
      <c r="AC73" s="12" t="str">
        <f t="shared" si="28"/>
        <v>2.5</v>
      </c>
      <c r="AD73" s="12">
        <f t="shared" si="29"/>
        <v>7.5</v>
      </c>
      <c r="AE73" s="4" t="s">
        <v>574</v>
      </c>
      <c r="AF73" s="4">
        <v>3</v>
      </c>
      <c r="AG73" s="4" t="s">
        <v>558</v>
      </c>
      <c r="AH73" s="12" t="str">
        <f t="shared" si="30"/>
        <v>2.5</v>
      </c>
      <c r="AI73" s="12">
        <f t="shared" si="31"/>
        <v>7.5</v>
      </c>
      <c r="AJ73" s="4" t="s">
        <v>575</v>
      </c>
      <c r="AK73" s="4">
        <v>3</v>
      </c>
      <c r="AL73" s="4" t="s">
        <v>551</v>
      </c>
      <c r="AM73" s="12" t="str">
        <f t="shared" si="32"/>
        <v>4</v>
      </c>
      <c r="AN73" s="12">
        <f t="shared" si="33"/>
        <v>12</v>
      </c>
      <c r="AO73" s="4" t="s">
        <v>576</v>
      </c>
      <c r="AP73">
        <v>3</v>
      </c>
      <c r="AQ73" t="s">
        <v>557</v>
      </c>
      <c r="AR73" s="12" t="str">
        <f t="shared" si="34"/>
        <v>1</v>
      </c>
    </row>
    <row r="74" spans="1:44" x14ac:dyDescent="0.25">
      <c r="A74" s="4" t="s">
        <v>569</v>
      </c>
      <c r="B74" s="4">
        <v>3</v>
      </c>
      <c r="C74" s="4" t="s">
        <v>557</v>
      </c>
      <c r="D74" s="12" t="str">
        <f t="shared" si="18"/>
        <v>1</v>
      </c>
      <c r="E74" s="12">
        <f t="shared" si="19"/>
        <v>3</v>
      </c>
      <c r="F74" s="4" t="s">
        <v>570</v>
      </c>
      <c r="G74" s="4">
        <v>3</v>
      </c>
      <c r="H74" s="4" t="s">
        <v>558</v>
      </c>
      <c r="I74" s="12" t="str">
        <f t="shared" si="20"/>
        <v>2.5</v>
      </c>
      <c r="J74" s="12">
        <f t="shared" si="21"/>
        <v>7.5</v>
      </c>
      <c r="K74" s="4" t="s">
        <v>556</v>
      </c>
      <c r="L74" s="4">
        <v>3</v>
      </c>
      <c r="M74" s="4" t="s">
        <v>555</v>
      </c>
      <c r="N74" s="12" t="str">
        <f t="shared" si="22"/>
        <v>2</v>
      </c>
      <c r="O74" s="12">
        <f t="shared" si="23"/>
        <v>6</v>
      </c>
      <c r="P74" s="4" t="s">
        <v>571</v>
      </c>
      <c r="Q74" s="4">
        <v>3</v>
      </c>
      <c r="R74" s="4" t="s">
        <v>553</v>
      </c>
      <c r="S74" s="12" t="str">
        <f t="shared" si="24"/>
        <v>3.5</v>
      </c>
      <c r="T74" s="12">
        <f t="shared" si="25"/>
        <v>10.5</v>
      </c>
      <c r="U74" s="4" t="s">
        <v>572</v>
      </c>
      <c r="V74" s="4">
        <v>2</v>
      </c>
      <c r="W74" s="4" t="s">
        <v>552</v>
      </c>
      <c r="X74" s="12" t="str">
        <f t="shared" si="26"/>
        <v>3</v>
      </c>
      <c r="Y74" s="12">
        <f t="shared" si="27"/>
        <v>6</v>
      </c>
      <c r="Z74" s="4" t="s">
        <v>573</v>
      </c>
      <c r="AA74" s="4">
        <v>3</v>
      </c>
      <c r="AB74" s="4" t="s">
        <v>555</v>
      </c>
      <c r="AC74" s="12" t="str">
        <f t="shared" si="28"/>
        <v>2</v>
      </c>
      <c r="AD74" s="12">
        <f t="shared" si="29"/>
        <v>6</v>
      </c>
      <c r="AE74" s="4" t="s">
        <v>574</v>
      </c>
      <c r="AF74" s="4">
        <v>3</v>
      </c>
      <c r="AG74" s="4" t="s">
        <v>555</v>
      </c>
      <c r="AH74" s="12" t="str">
        <f t="shared" si="30"/>
        <v>2</v>
      </c>
      <c r="AI74" s="12">
        <f t="shared" si="31"/>
        <v>6</v>
      </c>
      <c r="AJ74" s="4" t="s">
        <v>575</v>
      </c>
      <c r="AK74" s="4">
        <v>3</v>
      </c>
      <c r="AL74" s="4" t="s">
        <v>551</v>
      </c>
      <c r="AM74" s="12" t="str">
        <f t="shared" si="32"/>
        <v>4</v>
      </c>
      <c r="AN74" s="12">
        <f t="shared" si="33"/>
        <v>12</v>
      </c>
      <c r="AO74" s="4" t="s">
        <v>576</v>
      </c>
      <c r="AP74">
        <v>3</v>
      </c>
      <c r="AQ74" t="s">
        <v>557</v>
      </c>
      <c r="AR74" s="12" t="str">
        <f t="shared" si="34"/>
        <v>1</v>
      </c>
    </row>
    <row r="75" spans="1:44" x14ac:dyDescent="0.25">
      <c r="A75" s="4" t="s">
        <v>569</v>
      </c>
      <c r="B75" s="4">
        <v>3</v>
      </c>
      <c r="C75" s="4" t="s">
        <v>553</v>
      </c>
      <c r="D75" s="12" t="str">
        <f t="shared" si="18"/>
        <v>3.5</v>
      </c>
      <c r="E75" s="12">
        <f t="shared" si="19"/>
        <v>10.5</v>
      </c>
      <c r="F75" s="4" t="s">
        <v>570</v>
      </c>
      <c r="G75" s="4">
        <v>3</v>
      </c>
      <c r="H75" s="4" t="s">
        <v>553</v>
      </c>
      <c r="I75" s="12" t="str">
        <f t="shared" si="20"/>
        <v>3.5</v>
      </c>
      <c r="J75" s="12">
        <f t="shared" si="21"/>
        <v>10.5</v>
      </c>
      <c r="K75" s="4" t="s">
        <v>556</v>
      </c>
      <c r="L75" s="4">
        <v>3</v>
      </c>
      <c r="M75" s="4" t="s">
        <v>552</v>
      </c>
      <c r="N75" s="12" t="str">
        <f t="shared" si="22"/>
        <v>3</v>
      </c>
      <c r="O75" s="12">
        <f t="shared" si="23"/>
        <v>9</v>
      </c>
      <c r="P75" s="4" t="s">
        <v>571</v>
      </c>
      <c r="Q75" s="4">
        <v>3</v>
      </c>
      <c r="R75" s="4" t="s">
        <v>553</v>
      </c>
      <c r="S75" s="12" t="str">
        <f t="shared" si="24"/>
        <v>3.5</v>
      </c>
      <c r="T75" s="12">
        <f t="shared" si="25"/>
        <v>10.5</v>
      </c>
      <c r="U75" s="4" t="s">
        <v>572</v>
      </c>
      <c r="V75" s="4">
        <v>2</v>
      </c>
      <c r="W75" s="4" t="s">
        <v>551</v>
      </c>
      <c r="X75" s="12" t="str">
        <f t="shared" si="26"/>
        <v>4</v>
      </c>
      <c r="Y75" s="12">
        <f t="shared" si="27"/>
        <v>8</v>
      </c>
      <c r="Z75" s="4" t="s">
        <v>573</v>
      </c>
      <c r="AA75" s="4">
        <v>3</v>
      </c>
      <c r="AB75" s="4" t="s">
        <v>553</v>
      </c>
      <c r="AC75" s="12" t="str">
        <f t="shared" si="28"/>
        <v>3.5</v>
      </c>
      <c r="AD75" s="12">
        <f t="shared" si="29"/>
        <v>10.5</v>
      </c>
      <c r="AE75" s="4" t="s">
        <v>574</v>
      </c>
      <c r="AF75" s="4">
        <v>3</v>
      </c>
      <c r="AG75" s="4" t="s">
        <v>551</v>
      </c>
      <c r="AH75" s="12" t="str">
        <f t="shared" si="30"/>
        <v>4</v>
      </c>
      <c r="AI75" s="12">
        <f t="shared" si="31"/>
        <v>12</v>
      </c>
      <c r="AJ75" s="4" t="s">
        <v>575</v>
      </c>
      <c r="AK75" s="4">
        <v>3</v>
      </c>
      <c r="AL75" s="4" t="s">
        <v>551</v>
      </c>
      <c r="AM75" s="12" t="str">
        <f t="shared" si="32"/>
        <v>4</v>
      </c>
      <c r="AN75" s="12">
        <f t="shared" si="33"/>
        <v>12</v>
      </c>
      <c r="AO75" s="4" t="s">
        <v>576</v>
      </c>
      <c r="AP75">
        <v>3</v>
      </c>
      <c r="AQ75" t="s">
        <v>552</v>
      </c>
      <c r="AR75" s="12" t="str">
        <f t="shared" si="34"/>
        <v>3</v>
      </c>
    </row>
    <row r="76" spans="1:44" x14ac:dyDescent="0.25">
      <c r="A76" s="4" t="s">
        <v>569</v>
      </c>
      <c r="B76" s="4">
        <v>3</v>
      </c>
      <c r="C76" s="4" t="s">
        <v>558</v>
      </c>
      <c r="D76" s="12" t="str">
        <f t="shared" si="18"/>
        <v>2.5</v>
      </c>
      <c r="E76" s="12">
        <f t="shared" si="19"/>
        <v>7.5</v>
      </c>
      <c r="F76" s="4" t="s">
        <v>570</v>
      </c>
      <c r="G76" s="4">
        <v>3</v>
      </c>
      <c r="H76" s="4" t="s">
        <v>551</v>
      </c>
      <c r="I76" s="12" t="str">
        <f t="shared" si="20"/>
        <v>4</v>
      </c>
      <c r="J76" s="12">
        <f t="shared" si="21"/>
        <v>12</v>
      </c>
      <c r="K76" s="4" t="s">
        <v>556</v>
      </c>
      <c r="L76" s="4">
        <v>3</v>
      </c>
      <c r="M76" s="4" t="s">
        <v>558</v>
      </c>
      <c r="N76" s="12" t="str">
        <f t="shared" si="22"/>
        <v>2.5</v>
      </c>
      <c r="O76" s="12">
        <f t="shared" si="23"/>
        <v>7.5</v>
      </c>
      <c r="P76" s="4" t="s">
        <v>571</v>
      </c>
      <c r="Q76" s="4">
        <v>3</v>
      </c>
      <c r="R76" s="4" t="s">
        <v>552</v>
      </c>
      <c r="S76" s="12" t="str">
        <f t="shared" si="24"/>
        <v>3</v>
      </c>
      <c r="T76" s="12">
        <f t="shared" si="25"/>
        <v>9</v>
      </c>
      <c r="U76" s="4" t="s">
        <v>572</v>
      </c>
      <c r="V76" s="4">
        <v>2</v>
      </c>
      <c r="W76" s="4" t="s">
        <v>553</v>
      </c>
      <c r="X76" s="12" t="str">
        <f t="shared" si="26"/>
        <v>3.5</v>
      </c>
      <c r="Y76" s="12">
        <f t="shared" si="27"/>
        <v>7</v>
      </c>
      <c r="Z76" s="4" t="s">
        <v>573</v>
      </c>
      <c r="AA76" s="4">
        <v>3</v>
      </c>
      <c r="AB76" s="4" t="s">
        <v>552</v>
      </c>
      <c r="AC76" s="12" t="str">
        <f t="shared" si="28"/>
        <v>3</v>
      </c>
      <c r="AD76" s="12">
        <f t="shared" si="29"/>
        <v>9</v>
      </c>
      <c r="AE76" s="4" t="s">
        <v>574</v>
      </c>
      <c r="AF76" s="4">
        <v>3</v>
      </c>
      <c r="AG76" s="4" t="s">
        <v>555</v>
      </c>
      <c r="AH76" s="12" t="str">
        <f t="shared" si="30"/>
        <v>2</v>
      </c>
      <c r="AI76" s="12">
        <f t="shared" si="31"/>
        <v>6</v>
      </c>
      <c r="AJ76" s="4" t="s">
        <v>575</v>
      </c>
      <c r="AK76" s="4">
        <v>3</v>
      </c>
      <c r="AL76" s="4" t="s">
        <v>551</v>
      </c>
      <c r="AM76" s="12" t="str">
        <f t="shared" si="32"/>
        <v>4</v>
      </c>
      <c r="AN76" s="12">
        <f t="shared" si="33"/>
        <v>12</v>
      </c>
      <c r="AO76" s="4" t="s">
        <v>576</v>
      </c>
      <c r="AP76">
        <v>3</v>
      </c>
      <c r="AQ76" t="s">
        <v>555</v>
      </c>
      <c r="AR76" s="12" t="str">
        <f t="shared" si="34"/>
        <v>2</v>
      </c>
    </row>
    <row r="77" spans="1:44" x14ac:dyDescent="0.25">
      <c r="A77" s="4" t="s">
        <v>569</v>
      </c>
      <c r="B77" s="4">
        <v>3</v>
      </c>
      <c r="C77" s="4" t="s">
        <v>555</v>
      </c>
      <c r="D77" s="12" t="str">
        <f t="shared" si="18"/>
        <v>2</v>
      </c>
      <c r="E77" s="12">
        <f t="shared" si="19"/>
        <v>6</v>
      </c>
      <c r="F77" s="4" t="s">
        <v>570</v>
      </c>
      <c r="G77" s="4">
        <v>3</v>
      </c>
      <c r="H77" s="4" t="s">
        <v>558</v>
      </c>
      <c r="I77" s="12" t="str">
        <f t="shared" si="20"/>
        <v>2.5</v>
      </c>
      <c r="J77" s="12">
        <f t="shared" si="21"/>
        <v>7.5</v>
      </c>
      <c r="K77" s="4" t="s">
        <v>556</v>
      </c>
      <c r="L77" s="4">
        <v>3</v>
      </c>
      <c r="M77" s="4" t="s">
        <v>558</v>
      </c>
      <c r="N77" s="12" t="str">
        <f t="shared" si="22"/>
        <v>2.5</v>
      </c>
      <c r="O77" s="12">
        <f t="shared" si="23"/>
        <v>7.5</v>
      </c>
      <c r="P77" s="4" t="s">
        <v>571</v>
      </c>
      <c r="Q77" s="4">
        <v>3</v>
      </c>
      <c r="R77" s="4" t="s">
        <v>553</v>
      </c>
      <c r="S77" s="12" t="str">
        <f t="shared" si="24"/>
        <v>3.5</v>
      </c>
      <c r="T77" s="12">
        <f t="shared" si="25"/>
        <v>10.5</v>
      </c>
      <c r="U77" s="4" t="s">
        <v>572</v>
      </c>
      <c r="V77" s="4">
        <v>2</v>
      </c>
      <c r="W77" s="4" t="s">
        <v>552</v>
      </c>
      <c r="X77" s="12" t="str">
        <f t="shared" si="26"/>
        <v>3</v>
      </c>
      <c r="Y77" s="12">
        <f t="shared" si="27"/>
        <v>6</v>
      </c>
      <c r="Z77" s="4" t="s">
        <v>573</v>
      </c>
      <c r="AA77" s="4">
        <v>3</v>
      </c>
      <c r="AB77" s="4" t="s">
        <v>555</v>
      </c>
      <c r="AC77" s="12" t="str">
        <f t="shared" si="28"/>
        <v>2</v>
      </c>
      <c r="AD77" s="12">
        <f t="shared" si="29"/>
        <v>6</v>
      </c>
      <c r="AE77" s="4" t="s">
        <v>574</v>
      </c>
      <c r="AF77" s="4">
        <v>3</v>
      </c>
      <c r="AG77" s="4" t="s">
        <v>555</v>
      </c>
      <c r="AH77" s="12" t="str">
        <f t="shared" si="30"/>
        <v>2</v>
      </c>
      <c r="AI77" s="12">
        <f t="shared" si="31"/>
        <v>6</v>
      </c>
      <c r="AJ77" s="4" t="s">
        <v>575</v>
      </c>
      <c r="AK77" s="4">
        <v>3</v>
      </c>
      <c r="AL77" s="4" t="s">
        <v>553</v>
      </c>
      <c r="AM77" s="12" t="str">
        <f t="shared" si="32"/>
        <v>3.5</v>
      </c>
      <c r="AN77" s="12">
        <f t="shared" si="33"/>
        <v>10.5</v>
      </c>
      <c r="AO77" s="4" t="s">
        <v>576</v>
      </c>
      <c r="AP77">
        <v>3</v>
      </c>
      <c r="AQ77" t="s">
        <v>557</v>
      </c>
      <c r="AR77" s="12" t="str">
        <f t="shared" si="34"/>
        <v>1</v>
      </c>
    </row>
    <row r="78" spans="1:44" x14ac:dyDescent="0.25">
      <c r="A78" s="4" t="s">
        <v>569</v>
      </c>
      <c r="B78" s="4">
        <v>3</v>
      </c>
      <c r="C78" s="4" t="s">
        <v>555</v>
      </c>
      <c r="D78" s="12" t="str">
        <f t="shared" si="18"/>
        <v>2</v>
      </c>
      <c r="E78" s="12">
        <f t="shared" si="19"/>
        <v>6</v>
      </c>
      <c r="F78" s="4" t="s">
        <v>570</v>
      </c>
      <c r="G78" s="4">
        <v>3</v>
      </c>
      <c r="H78" s="4" t="s">
        <v>553</v>
      </c>
      <c r="I78" s="12" t="str">
        <f t="shared" si="20"/>
        <v>3.5</v>
      </c>
      <c r="J78" s="12">
        <f t="shared" si="21"/>
        <v>10.5</v>
      </c>
      <c r="K78" s="4" t="s">
        <v>572</v>
      </c>
      <c r="L78" s="4">
        <v>2</v>
      </c>
      <c r="M78" s="4" t="s">
        <v>553</v>
      </c>
      <c r="N78" s="12" t="str">
        <f t="shared" si="22"/>
        <v>3.5</v>
      </c>
      <c r="O78" s="12">
        <f t="shared" si="23"/>
        <v>7</v>
      </c>
      <c r="P78" s="4" t="s">
        <v>573</v>
      </c>
      <c r="Q78" s="4">
        <v>3</v>
      </c>
      <c r="R78" s="4" t="s">
        <v>552</v>
      </c>
      <c r="S78" s="12" t="str">
        <f t="shared" si="24"/>
        <v>3</v>
      </c>
      <c r="T78" s="12">
        <f t="shared" si="25"/>
        <v>9</v>
      </c>
      <c r="U78" s="4" t="s">
        <v>574</v>
      </c>
      <c r="V78" s="4">
        <v>3</v>
      </c>
      <c r="W78" s="4" t="s">
        <v>558</v>
      </c>
      <c r="X78" s="12" t="str">
        <f t="shared" si="26"/>
        <v>2.5</v>
      </c>
      <c r="Y78" s="12">
        <f t="shared" si="27"/>
        <v>7.5</v>
      </c>
      <c r="Z78" s="4" t="s">
        <v>575</v>
      </c>
      <c r="AA78" s="4">
        <v>3</v>
      </c>
      <c r="AB78" s="4" t="s">
        <v>551</v>
      </c>
      <c r="AC78" s="12" t="str">
        <f t="shared" si="28"/>
        <v>4</v>
      </c>
      <c r="AD78" s="12">
        <f t="shared" si="29"/>
        <v>12</v>
      </c>
      <c r="AE78" s="4" t="s">
        <v>576</v>
      </c>
      <c r="AF78" s="4">
        <v>3</v>
      </c>
      <c r="AG78" s="4" t="s">
        <v>558</v>
      </c>
      <c r="AH78" s="12" t="str">
        <f t="shared" si="30"/>
        <v>2.5</v>
      </c>
      <c r="AI78" s="12">
        <f t="shared" si="31"/>
        <v>7.5</v>
      </c>
      <c r="AJ78" s="11"/>
      <c r="AK78" s="11"/>
      <c r="AL78" s="11"/>
      <c r="AM78" s="11"/>
      <c r="AN78" s="11"/>
      <c r="AO78" s="11"/>
    </row>
    <row r="79" spans="1:44" x14ac:dyDescent="0.25">
      <c r="A79" s="4" t="s">
        <v>569</v>
      </c>
      <c r="B79" s="4">
        <v>3</v>
      </c>
      <c r="C79" s="4" t="s">
        <v>558</v>
      </c>
      <c r="D79" s="12" t="str">
        <f t="shared" si="18"/>
        <v>2.5</v>
      </c>
      <c r="E79" s="12">
        <f t="shared" si="19"/>
        <v>7.5</v>
      </c>
      <c r="F79" s="4" t="s">
        <v>570</v>
      </c>
      <c r="G79" s="4">
        <v>3</v>
      </c>
      <c r="H79" s="4" t="s">
        <v>553</v>
      </c>
      <c r="I79" s="12" t="str">
        <f t="shared" si="20"/>
        <v>3.5</v>
      </c>
      <c r="J79" s="12">
        <f t="shared" si="21"/>
        <v>10.5</v>
      </c>
      <c r="K79" s="4" t="s">
        <v>571</v>
      </c>
      <c r="L79" s="4">
        <v>3</v>
      </c>
      <c r="M79" s="4" t="s">
        <v>553</v>
      </c>
      <c r="N79" s="12" t="str">
        <f t="shared" si="22"/>
        <v>3.5</v>
      </c>
      <c r="O79" s="12">
        <f t="shared" si="23"/>
        <v>10.5</v>
      </c>
      <c r="P79" s="4" t="s">
        <v>572</v>
      </c>
      <c r="Q79" s="4">
        <v>2</v>
      </c>
      <c r="R79" s="4" t="s">
        <v>553</v>
      </c>
      <c r="S79" s="12" t="str">
        <f t="shared" si="24"/>
        <v>3.5</v>
      </c>
      <c r="T79" s="12">
        <f t="shared" si="25"/>
        <v>7</v>
      </c>
      <c r="U79" s="4" t="s">
        <v>573</v>
      </c>
      <c r="V79" s="4">
        <v>3</v>
      </c>
      <c r="W79" s="4" t="s">
        <v>558</v>
      </c>
      <c r="X79" s="12" t="str">
        <f t="shared" si="26"/>
        <v>2.5</v>
      </c>
      <c r="Y79" s="12">
        <f t="shared" si="27"/>
        <v>7.5</v>
      </c>
      <c r="Z79" s="4" t="s">
        <v>574</v>
      </c>
      <c r="AA79" s="4">
        <v>3</v>
      </c>
      <c r="AB79" s="4" t="s">
        <v>558</v>
      </c>
      <c r="AC79" s="12" t="str">
        <f t="shared" si="28"/>
        <v>2.5</v>
      </c>
      <c r="AD79" s="12">
        <f t="shared" si="29"/>
        <v>7.5</v>
      </c>
      <c r="AE79" s="4" t="s">
        <v>575</v>
      </c>
      <c r="AF79" s="4">
        <v>3</v>
      </c>
      <c r="AG79" s="4" t="s">
        <v>551</v>
      </c>
      <c r="AH79" s="12" t="str">
        <f t="shared" si="30"/>
        <v>4</v>
      </c>
      <c r="AI79" s="12">
        <f t="shared" si="31"/>
        <v>12</v>
      </c>
      <c r="AJ79" s="4" t="s">
        <v>576</v>
      </c>
      <c r="AK79" s="4">
        <v>3</v>
      </c>
      <c r="AL79" s="4" t="s">
        <v>555</v>
      </c>
      <c r="AM79" s="12" t="str">
        <f t="shared" si="32"/>
        <v>2</v>
      </c>
      <c r="AN79" s="12">
        <f t="shared" si="33"/>
        <v>6</v>
      </c>
      <c r="AO79" s="11"/>
    </row>
    <row r="80" spans="1:44" x14ac:dyDescent="0.25">
      <c r="A80" s="4" t="s">
        <v>569</v>
      </c>
      <c r="B80" s="4">
        <v>3</v>
      </c>
      <c r="C80" s="4" t="s">
        <v>552</v>
      </c>
      <c r="D80" s="12" t="str">
        <f t="shared" si="18"/>
        <v>3</v>
      </c>
      <c r="E80" s="12">
        <f t="shared" si="19"/>
        <v>9</v>
      </c>
      <c r="F80" s="4" t="s">
        <v>570</v>
      </c>
      <c r="G80" s="4">
        <v>3</v>
      </c>
      <c r="H80" s="4" t="s">
        <v>553</v>
      </c>
      <c r="I80" s="12" t="str">
        <f t="shared" si="20"/>
        <v>3.5</v>
      </c>
      <c r="J80" s="12">
        <f t="shared" si="21"/>
        <v>10.5</v>
      </c>
      <c r="K80" s="4" t="s">
        <v>571</v>
      </c>
      <c r="L80" s="4">
        <v>3</v>
      </c>
      <c r="M80" s="4" t="s">
        <v>551</v>
      </c>
      <c r="N80" s="12" t="str">
        <f t="shared" si="22"/>
        <v>4</v>
      </c>
      <c r="O80" s="12">
        <f t="shared" si="23"/>
        <v>12</v>
      </c>
      <c r="P80" s="4" t="s">
        <v>572</v>
      </c>
      <c r="Q80" s="4">
        <v>2</v>
      </c>
      <c r="R80" s="4" t="s">
        <v>551</v>
      </c>
      <c r="S80" s="12" t="str">
        <f t="shared" si="24"/>
        <v>4</v>
      </c>
      <c r="T80" s="12">
        <f t="shared" si="25"/>
        <v>8</v>
      </c>
      <c r="U80" s="4" t="s">
        <v>573</v>
      </c>
      <c r="V80" s="4">
        <v>3</v>
      </c>
      <c r="W80" s="4" t="s">
        <v>558</v>
      </c>
      <c r="X80" s="12" t="str">
        <f t="shared" si="26"/>
        <v>2.5</v>
      </c>
      <c r="Y80" s="12">
        <f t="shared" si="27"/>
        <v>7.5</v>
      </c>
      <c r="Z80" s="4" t="s">
        <v>574</v>
      </c>
      <c r="AA80" s="4">
        <v>3</v>
      </c>
      <c r="AB80" s="4" t="s">
        <v>551</v>
      </c>
      <c r="AC80" s="12" t="str">
        <f t="shared" si="28"/>
        <v>4</v>
      </c>
      <c r="AD80" s="12">
        <f t="shared" si="29"/>
        <v>12</v>
      </c>
      <c r="AE80" s="4" t="s">
        <v>575</v>
      </c>
      <c r="AF80" s="4">
        <v>3</v>
      </c>
      <c r="AG80" s="4" t="s">
        <v>551</v>
      </c>
      <c r="AH80" s="12" t="str">
        <f t="shared" si="30"/>
        <v>4</v>
      </c>
      <c r="AI80" s="12">
        <f t="shared" si="31"/>
        <v>12</v>
      </c>
      <c r="AJ80" s="4" t="s">
        <v>576</v>
      </c>
      <c r="AK80" s="4">
        <v>3</v>
      </c>
      <c r="AL80" s="4" t="s">
        <v>551</v>
      </c>
      <c r="AM80" s="12" t="str">
        <f t="shared" si="32"/>
        <v>4</v>
      </c>
      <c r="AN80" s="12">
        <f t="shared" si="33"/>
        <v>12</v>
      </c>
      <c r="AO80" s="11"/>
    </row>
    <row r="81" spans="1:44" x14ac:dyDescent="0.25">
      <c r="A81" s="4" t="s">
        <v>569</v>
      </c>
      <c r="B81" s="4">
        <v>3</v>
      </c>
      <c r="C81" s="4" t="s">
        <v>558</v>
      </c>
      <c r="D81" s="12" t="str">
        <f t="shared" si="18"/>
        <v>2.5</v>
      </c>
      <c r="E81" s="12">
        <f t="shared" si="19"/>
        <v>7.5</v>
      </c>
      <c r="F81" s="4" t="s">
        <v>570</v>
      </c>
      <c r="G81" s="4">
        <v>3</v>
      </c>
      <c r="H81" s="4" t="s">
        <v>552</v>
      </c>
      <c r="I81" s="12" t="str">
        <f t="shared" si="20"/>
        <v>3</v>
      </c>
      <c r="J81" s="12">
        <f t="shared" si="21"/>
        <v>9</v>
      </c>
      <c r="K81" s="4" t="s">
        <v>571</v>
      </c>
      <c r="L81" s="4">
        <v>3</v>
      </c>
      <c r="M81" s="4" t="s">
        <v>553</v>
      </c>
      <c r="N81" s="12" t="str">
        <f t="shared" si="22"/>
        <v>3.5</v>
      </c>
      <c r="O81" s="12">
        <f t="shared" si="23"/>
        <v>10.5</v>
      </c>
      <c r="P81" s="4" t="s">
        <v>572</v>
      </c>
      <c r="Q81" s="4">
        <v>2</v>
      </c>
      <c r="R81" s="4" t="s">
        <v>551</v>
      </c>
      <c r="S81" s="12" t="str">
        <f t="shared" si="24"/>
        <v>4</v>
      </c>
      <c r="T81" s="12">
        <f t="shared" si="25"/>
        <v>8</v>
      </c>
      <c r="U81" s="4" t="s">
        <v>573</v>
      </c>
      <c r="V81" s="4">
        <v>3</v>
      </c>
      <c r="W81" s="4" t="s">
        <v>552</v>
      </c>
      <c r="X81" s="12" t="str">
        <f t="shared" si="26"/>
        <v>3</v>
      </c>
      <c r="Y81" s="12">
        <f t="shared" si="27"/>
        <v>9</v>
      </c>
      <c r="Z81" s="4" t="s">
        <v>574</v>
      </c>
      <c r="AA81" s="4">
        <v>3</v>
      </c>
      <c r="AB81" s="4" t="s">
        <v>557</v>
      </c>
      <c r="AC81" s="12" t="str">
        <f t="shared" si="28"/>
        <v>1</v>
      </c>
      <c r="AD81" s="12">
        <f t="shared" si="29"/>
        <v>3</v>
      </c>
      <c r="AE81" s="4" t="s">
        <v>575</v>
      </c>
      <c r="AF81" s="4">
        <v>3</v>
      </c>
      <c r="AG81" s="4" t="s">
        <v>553</v>
      </c>
      <c r="AH81" s="12" t="str">
        <f t="shared" si="30"/>
        <v>3.5</v>
      </c>
      <c r="AI81" s="12">
        <f t="shared" si="31"/>
        <v>10.5</v>
      </c>
      <c r="AJ81" s="4" t="s">
        <v>576</v>
      </c>
      <c r="AK81" s="4">
        <v>3</v>
      </c>
      <c r="AL81" s="4" t="s">
        <v>558</v>
      </c>
      <c r="AM81" s="12" t="str">
        <f t="shared" si="32"/>
        <v>2.5</v>
      </c>
      <c r="AN81" s="12">
        <f t="shared" si="33"/>
        <v>7.5</v>
      </c>
      <c r="AO81" s="11"/>
    </row>
    <row r="82" spans="1:44" x14ac:dyDescent="0.25">
      <c r="A82" s="4" t="s">
        <v>569</v>
      </c>
      <c r="B82" s="4">
        <v>3</v>
      </c>
      <c r="C82" s="4" t="s">
        <v>555</v>
      </c>
      <c r="D82" s="12" t="str">
        <f t="shared" si="18"/>
        <v>2</v>
      </c>
      <c r="E82" s="12">
        <f t="shared" si="19"/>
        <v>6</v>
      </c>
      <c r="F82" s="4" t="s">
        <v>570</v>
      </c>
      <c r="G82" s="4">
        <v>3</v>
      </c>
      <c r="H82" s="4" t="s">
        <v>553</v>
      </c>
      <c r="I82" s="12" t="str">
        <f t="shared" si="20"/>
        <v>3.5</v>
      </c>
      <c r="J82" s="12">
        <f t="shared" si="21"/>
        <v>10.5</v>
      </c>
      <c r="K82" s="4" t="s">
        <v>571</v>
      </c>
      <c r="L82" s="4">
        <v>3</v>
      </c>
      <c r="M82" s="4" t="s">
        <v>551</v>
      </c>
      <c r="N82" s="12" t="str">
        <f t="shared" si="22"/>
        <v>4</v>
      </c>
      <c r="O82" s="12">
        <f t="shared" si="23"/>
        <v>12</v>
      </c>
      <c r="P82" s="4" t="s">
        <v>572</v>
      </c>
      <c r="Q82" s="4">
        <v>2</v>
      </c>
      <c r="R82" s="4" t="s">
        <v>553</v>
      </c>
      <c r="S82" s="12" t="str">
        <f t="shared" si="24"/>
        <v>3.5</v>
      </c>
      <c r="T82" s="12">
        <f t="shared" si="25"/>
        <v>7</v>
      </c>
      <c r="U82" s="4" t="s">
        <v>573</v>
      </c>
      <c r="V82" s="4">
        <v>3</v>
      </c>
      <c r="W82" s="4" t="s">
        <v>553</v>
      </c>
      <c r="X82" s="12" t="str">
        <f t="shared" si="26"/>
        <v>3.5</v>
      </c>
      <c r="Y82" s="12">
        <f t="shared" si="27"/>
        <v>10.5</v>
      </c>
      <c r="Z82" s="4" t="s">
        <v>574</v>
      </c>
      <c r="AA82" s="4">
        <v>3</v>
      </c>
      <c r="AB82" s="4" t="s">
        <v>555</v>
      </c>
      <c r="AC82" s="12" t="str">
        <f t="shared" si="28"/>
        <v>2</v>
      </c>
      <c r="AD82" s="12">
        <f t="shared" si="29"/>
        <v>6</v>
      </c>
      <c r="AE82" s="4" t="s">
        <v>575</v>
      </c>
      <c r="AF82" s="4">
        <v>3</v>
      </c>
      <c r="AG82" s="4" t="s">
        <v>553</v>
      </c>
      <c r="AH82" s="12" t="str">
        <f t="shared" si="30"/>
        <v>3.5</v>
      </c>
      <c r="AI82" s="12">
        <f t="shared" si="31"/>
        <v>10.5</v>
      </c>
      <c r="AJ82" s="4" t="s">
        <v>576</v>
      </c>
      <c r="AK82" s="4">
        <v>3</v>
      </c>
      <c r="AL82" s="4" t="s">
        <v>558</v>
      </c>
      <c r="AM82" s="12" t="str">
        <f t="shared" si="32"/>
        <v>2.5</v>
      </c>
      <c r="AN82" s="12">
        <f t="shared" si="33"/>
        <v>7.5</v>
      </c>
      <c r="AO82" s="11"/>
    </row>
    <row r="83" spans="1:44" x14ac:dyDescent="0.25">
      <c r="A83" s="4" t="s">
        <v>569</v>
      </c>
      <c r="B83" s="4">
        <v>3</v>
      </c>
      <c r="C83" s="4" t="s">
        <v>552</v>
      </c>
      <c r="D83" s="12" t="str">
        <f t="shared" si="18"/>
        <v>3</v>
      </c>
      <c r="E83" s="12">
        <f t="shared" si="19"/>
        <v>9</v>
      </c>
      <c r="F83" s="4" t="s">
        <v>570</v>
      </c>
      <c r="G83" s="4">
        <v>3</v>
      </c>
      <c r="H83" s="4" t="s">
        <v>555</v>
      </c>
      <c r="I83" s="12" t="str">
        <f t="shared" si="20"/>
        <v>2</v>
      </c>
      <c r="J83" s="12">
        <f t="shared" si="21"/>
        <v>6</v>
      </c>
      <c r="K83" s="4" t="s">
        <v>556</v>
      </c>
      <c r="L83" s="4">
        <v>3</v>
      </c>
      <c r="M83" s="4" t="s">
        <v>558</v>
      </c>
      <c r="N83" s="12" t="str">
        <f t="shared" si="22"/>
        <v>2.5</v>
      </c>
      <c r="O83" s="12">
        <f t="shared" si="23"/>
        <v>7.5</v>
      </c>
      <c r="P83" s="4" t="s">
        <v>571</v>
      </c>
      <c r="Q83" s="4">
        <v>3</v>
      </c>
      <c r="R83" s="4" t="s">
        <v>551</v>
      </c>
      <c r="S83" s="12" t="str">
        <f t="shared" si="24"/>
        <v>4</v>
      </c>
      <c r="T83" s="12">
        <f t="shared" si="25"/>
        <v>12</v>
      </c>
      <c r="U83" s="4" t="s">
        <v>572</v>
      </c>
      <c r="V83" s="4">
        <v>2</v>
      </c>
      <c r="W83" s="4" t="s">
        <v>551</v>
      </c>
      <c r="X83" s="12" t="str">
        <f t="shared" si="26"/>
        <v>4</v>
      </c>
      <c r="Y83" s="12">
        <f t="shared" si="27"/>
        <v>8</v>
      </c>
      <c r="Z83" s="4" t="s">
        <v>573</v>
      </c>
      <c r="AA83" s="4">
        <v>3</v>
      </c>
      <c r="AB83" s="4" t="s">
        <v>552</v>
      </c>
      <c r="AC83" s="12" t="str">
        <f t="shared" si="28"/>
        <v>3</v>
      </c>
      <c r="AD83" s="12">
        <f t="shared" si="29"/>
        <v>9</v>
      </c>
      <c r="AE83" s="4" t="s">
        <v>574</v>
      </c>
      <c r="AF83" s="4">
        <v>3</v>
      </c>
      <c r="AG83" s="4" t="s">
        <v>558</v>
      </c>
      <c r="AH83" s="12" t="str">
        <f t="shared" si="30"/>
        <v>2.5</v>
      </c>
      <c r="AI83" s="12">
        <f t="shared" si="31"/>
        <v>7.5</v>
      </c>
      <c r="AJ83" s="4" t="s">
        <v>575</v>
      </c>
      <c r="AK83" s="4">
        <v>3</v>
      </c>
      <c r="AL83" s="4" t="s">
        <v>551</v>
      </c>
      <c r="AM83" s="12" t="str">
        <f t="shared" si="32"/>
        <v>4</v>
      </c>
      <c r="AN83" s="12">
        <f t="shared" si="33"/>
        <v>12</v>
      </c>
      <c r="AO83" s="4" t="s">
        <v>576</v>
      </c>
      <c r="AP83">
        <v>3</v>
      </c>
      <c r="AQ83" t="s">
        <v>558</v>
      </c>
      <c r="AR83" s="12" t="str">
        <f>IF(AQ83="A","4",IF(AQ83="AB","3.5",IF(AQ83="B","3",IF(AQ83="BC","2.5",IF(AQ83="C","2",IF(AQ83="D","1",IF(AQ83="E","0","NILAI MUTU TIDAK ADA")))))))</f>
        <v>2.5</v>
      </c>
    </row>
    <row r="84" spans="1:44" x14ac:dyDescent="0.25">
      <c r="A84" s="4" t="s">
        <v>569</v>
      </c>
      <c r="B84" s="4">
        <v>3</v>
      </c>
      <c r="C84" s="4" t="s">
        <v>553</v>
      </c>
      <c r="D84" s="12" t="str">
        <f t="shared" si="18"/>
        <v>3.5</v>
      </c>
      <c r="E84" s="12">
        <f t="shared" si="19"/>
        <v>10.5</v>
      </c>
      <c r="F84" s="4" t="s">
        <v>570</v>
      </c>
      <c r="G84" s="4">
        <v>3</v>
      </c>
      <c r="H84" s="4" t="s">
        <v>551</v>
      </c>
      <c r="I84" s="12" t="str">
        <f t="shared" si="20"/>
        <v>4</v>
      </c>
      <c r="J84" s="12">
        <f t="shared" si="21"/>
        <v>12</v>
      </c>
      <c r="K84" s="4" t="s">
        <v>571</v>
      </c>
      <c r="L84" s="4">
        <v>3</v>
      </c>
      <c r="M84" s="4" t="s">
        <v>551</v>
      </c>
      <c r="N84" s="12" t="str">
        <f t="shared" si="22"/>
        <v>4</v>
      </c>
      <c r="O84" s="12">
        <f t="shared" si="23"/>
        <v>12</v>
      </c>
      <c r="P84" s="4" t="s">
        <v>572</v>
      </c>
      <c r="Q84" s="4">
        <v>2</v>
      </c>
      <c r="R84" s="4" t="s">
        <v>551</v>
      </c>
      <c r="S84" s="12" t="str">
        <f t="shared" si="24"/>
        <v>4</v>
      </c>
      <c r="T84" s="12">
        <f t="shared" si="25"/>
        <v>8</v>
      </c>
      <c r="U84" s="4" t="s">
        <v>573</v>
      </c>
      <c r="V84" s="4">
        <v>3</v>
      </c>
      <c r="W84" s="4" t="s">
        <v>553</v>
      </c>
      <c r="X84" s="12" t="str">
        <f t="shared" si="26"/>
        <v>3.5</v>
      </c>
      <c r="Y84" s="12">
        <f t="shared" si="27"/>
        <v>10.5</v>
      </c>
      <c r="Z84" s="4" t="s">
        <v>574</v>
      </c>
      <c r="AA84" s="4">
        <v>3</v>
      </c>
      <c r="AB84" s="4" t="s">
        <v>551</v>
      </c>
      <c r="AC84" s="12" t="str">
        <f t="shared" si="28"/>
        <v>4</v>
      </c>
      <c r="AD84" s="12">
        <f t="shared" si="29"/>
        <v>12</v>
      </c>
      <c r="AE84" s="4" t="s">
        <v>575</v>
      </c>
      <c r="AF84" s="4">
        <v>3</v>
      </c>
      <c r="AG84" s="4" t="s">
        <v>551</v>
      </c>
      <c r="AH84" s="12" t="str">
        <f t="shared" si="30"/>
        <v>4</v>
      </c>
      <c r="AI84" s="12">
        <f t="shared" si="31"/>
        <v>12</v>
      </c>
      <c r="AJ84" s="4" t="s">
        <v>576</v>
      </c>
      <c r="AK84" s="4">
        <v>3</v>
      </c>
      <c r="AL84" s="4" t="s">
        <v>551</v>
      </c>
      <c r="AM84" s="12" t="str">
        <f t="shared" si="32"/>
        <v>4</v>
      </c>
      <c r="AN84" s="12">
        <f t="shared" si="33"/>
        <v>12</v>
      </c>
      <c r="AO84" s="11"/>
    </row>
    <row r="85" spans="1:44" x14ac:dyDescent="0.25">
      <c r="A85" s="4" t="s">
        <v>569</v>
      </c>
      <c r="B85" s="4">
        <v>3</v>
      </c>
      <c r="C85" s="4" t="s">
        <v>558</v>
      </c>
      <c r="D85" s="12" t="str">
        <f t="shared" si="18"/>
        <v>2.5</v>
      </c>
      <c r="E85" s="12">
        <f t="shared" si="19"/>
        <v>7.5</v>
      </c>
      <c r="F85" s="4" t="s">
        <v>570</v>
      </c>
      <c r="G85" s="4">
        <v>3</v>
      </c>
      <c r="H85" s="4" t="s">
        <v>553</v>
      </c>
      <c r="I85" s="12" t="str">
        <f t="shared" si="20"/>
        <v>3.5</v>
      </c>
      <c r="J85" s="12">
        <f t="shared" si="21"/>
        <v>10.5</v>
      </c>
      <c r="K85" s="4" t="s">
        <v>571</v>
      </c>
      <c r="L85" s="4">
        <v>3</v>
      </c>
      <c r="M85" s="4" t="s">
        <v>553</v>
      </c>
      <c r="N85" s="12" t="str">
        <f t="shared" si="22"/>
        <v>3.5</v>
      </c>
      <c r="O85" s="12">
        <f t="shared" si="23"/>
        <v>10.5</v>
      </c>
      <c r="P85" s="4" t="s">
        <v>572</v>
      </c>
      <c r="Q85" s="4">
        <v>2</v>
      </c>
      <c r="R85" s="4" t="s">
        <v>551</v>
      </c>
      <c r="S85" s="12" t="str">
        <f t="shared" si="24"/>
        <v>4</v>
      </c>
      <c r="T85" s="12">
        <f t="shared" si="25"/>
        <v>8</v>
      </c>
      <c r="U85" s="4" t="s">
        <v>573</v>
      </c>
      <c r="V85" s="4">
        <v>3</v>
      </c>
      <c r="W85" s="4" t="s">
        <v>558</v>
      </c>
      <c r="X85" s="12" t="str">
        <f t="shared" si="26"/>
        <v>2.5</v>
      </c>
      <c r="Y85" s="12">
        <f t="shared" si="27"/>
        <v>7.5</v>
      </c>
      <c r="Z85" s="4" t="s">
        <v>574</v>
      </c>
      <c r="AA85" s="4">
        <v>3</v>
      </c>
      <c r="AB85" s="4" t="s">
        <v>552</v>
      </c>
      <c r="AC85" s="12" t="str">
        <f t="shared" si="28"/>
        <v>3</v>
      </c>
      <c r="AD85" s="12">
        <f t="shared" si="29"/>
        <v>9</v>
      </c>
      <c r="AE85" s="4" t="s">
        <v>575</v>
      </c>
      <c r="AF85" s="4">
        <v>3</v>
      </c>
      <c r="AG85" s="4" t="s">
        <v>551</v>
      </c>
      <c r="AH85" s="12" t="str">
        <f t="shared" si="30"/>
        <v>4</v>
      </c>
      <c r="AI85" s="12">
        <f t="shared" si="31"/>
        <v>12</v>
      </c>
      <c r="AJ85" s="4" t="s">
        <v>576</v>
      </c>
      <c r="AK85" s="4">
        <v>3</v>
      </c>
      <c r="AL85" s="4" t="s">
        <v>553</v>
      </c>
      <c r="AM85" s="12" t="str">
        <f t="shared" si="32"/>
        <v>3.5</v>
      </c>
      <c r="AN85" s="12">
        <f t="shared" si="33"/>
        <v>10.5</v>
      </c>
      <c r="AO85" s="11"/>
    </row>
    <row r="86" spans="1:44" x14ac:dyDescent="0.25">
      <c r="A86" s="4" t="s">
        <v>569</v>
      </c>
      <c r="B86" s="4">
        <v>3</v>
      </c>
      <c r="C86" s="4" t="s">
        <v>552</v>
      </c>
      <c r="D86" s="12" t="str">
        <f t="shared" si="18"/>
        <v>3</v>
      </c>
      <c r="E86" s="12">
        <f t="shared" si="19"/>
        <v>9</v>
      </c>
      <c r="F86" s="4" t="s">
        <v>570</v>
      </c>
      <c r="G86" s="4">
        <v>3</v>
      </c>
      <c r="H86" s="4" t="s">
        <v>553</v>
      </c>
      <c r="I86" s="12" t="str">
        <f t="shared" si="20"/>
        <v>3.5</v>
      </c>
      <c r="J86" s="12">
        <f t="shared" si="21"/>
        <v>10.5</v>
      </c>
      <c r="K86" s="4" t="s">
        <v>571</v>
      </c>
      <c r="L86" s="4">
        <v>3</v>
      </c>
      <c r="M86" s="4" t="s">
        <v>551</v>
      </c>
      <c r="N86" s="12" t="str">
        <f t="shared" si="22"/>
        <v>4</v>
      </c>
      <c r="O86" s="12">
        <f t="shared" si="23"/>
        <v>12</v>
      </c>
      <c r="P86" s="4" t="s">
        <v>572</v>
      </c>
      <c r="Q86" s="4">
        <v>2</v>
      </c>
      <c r="R86" s="4" t="s">
        <v>553</v>
      </c>
      <c r="S86" s="12" t="str">
        <f t="shared" si="24"/>
        <v>3.5</v>
      </c>
      <c r="T86" s="12">
        <f t="shared" si="25"/>
        <v>7</v>
      </c>
      <c r="U86" s="4" t="s">
        <v>573</v>
      </c>
      <c r="V86" s="4">
        <v>3</v>
      </c>
      <c r="W86" s="4" t="s">
        <v>553</v>
      </c>
      <c r="X86" s="12" t="str">
        <f t="shared" si="26"/>
        <v>3.5</v>
      </c>
      <c r="Y86" s="12">
        <f t="shared" si="27"/>
        <v>10.5</v>
      </c>
      <c r="Z86" s="4" t="s">
        <v>574</v>
      </c>
      <c r="AA86" s="4">
        <v>3</v>
      </c>
      <c r="AB86" s="4" t="s">
        <v>551</v>
      </c>
      <c r="AC86" s="12" t="str">
        <f t="shared" si="28"/>
        <v>4</v>
      </c>
      <c r="AD86" s="12">
        <f t="shared" si="29"/>
        <v>12</v>
      </c>
      <c r="AE86" s="4" t="s">
        <v>575</v>
      </c>
      <c r="AF86" s="4">
        <v>3</v>
      </c>
      <c r="AG86" s="4" t="s">
        <v>551</v>
      </c>
      <c r="AH86" s="12" t="str">
        <f t="shared" si="30"/>
        <v>4</v>
      </c>
      <c r="AI86" s="12">
        <f t="shared" si="31"/>
        <v>12</v>
      </c>
      <c r="AJ86" s="4" t="s">
        <v>576</v>
      </c>
      <c r="AK86" s="4">
        <v>3</v>
      </c>
      <c r="AL86" s="4" t="s">
        <v>558</v>
      </c>
      <c r="AM86" s="12" t="str">
        <f t="shared" si="32"/>
        <v>2.5</v>
      </c>
      <c r="AN86" s="12">
        <f t="shared" si="33"/>
        <v>7.5</v>
      </c>
      <c r="AO86" s="11"/>
    </row>
    <row r="87" spans="1:44" x14ac:dyDescent="0.25">
      <c r="A87" s="4" t="s">
        <v>569</v>
      </c>
      <c r="B87" s="4">
        <v>3</v>
      </c>
      <c r="C87" s="4" t="s">
        <v>558</v>
      </c>
      <c r="D87" s="12" t="str">
        <f t="shared" si="18"/>
        <v>2.5</v>
      </c>
      <c r="E87" s="12">
        <f t="shared" si="19"/>
        <v>7.5</v>
      </c>
      <c r="F87" s="4" t="s">
        <v>570</v>
      </c>
      <c r="G87" s="4">
        <v>3</v>
      </c>
      <c r="H87" s="4" t="s">
        <v>553</v>
      </c>
      <c r="I87" s="12" t="str">
        <f t="shared" si="20"/>
        <v>3.5</v>
      </c>
      <c r="J87" s="12">
        <f t="shared" si="21"/>
        <v>10.5</v>
      </c>
      <c r="K87" s="4" t="s">
        <v>571</v>
      </c>
      <c r="L87" s="4">
        <v>3</v>
      </c>
      <c r="M87" s="4" t="s">
        <v>553</v>
      </c>
      <c r="N87" s="12" t="str">
        <f t="shared" si="22"/>
        <v>3.5</v>
      </c>
      <c r="O87" s="12">
        <f t="shared" si="23"/>
        <v>10.5</v>
      </c>
      <c r="P87" s="4" t="s">
        <v>572</v>
      </c>
      <c r="Q87" s="4">
        <v>2</v>
      </c>
      <c r="R87" s="4" t="s">
        <v>553</v>
      </c>
      <c r="S87" s="12" t="str">
        <f t="shared" si="24"/>
        <v>3.5</v>
      </c>
      <c r="T87" s="12">
        <f t="shared" si="25"/>
        <v>7</v>
      </c>
      <c r="U87" s="4" t="s">
        <v>573</v>
      </c>
      <c r="V87" s="4">
        <v>3</v>
      </c>
      <c r="W87" s="4" t="s">
        <v>553</v>
      </c>
      <c r="X87" s="12" t="str">
        <f t="shared" si="26"/>
        <v>3.5</v>
      </c>
      <c r="Y87" s="12">
        <f t="shared" si="27"/>
        <v>10.5</v>
      </c>
      <c r="Z87" s="4" t="s">
        <v>574</v>
      </c>
      <c r="AA87" s="4">
        <v>3</v>
      </c>
      <c r="AB87" s="4" t="s">
        <v>551</v>
      </c>
      <c r="AC87" s="12" t="str">
        <f t="shared" si="28"/>
        <v>4</v>
      </c>
      <c r="AD87" s="12">
        <f t="shared" si="29"/>
        <v>12</v>
      </c>
      <c r="AE87" s="4" t="s">
        <v>575</v>
      </c>
      <c r="AF87" s="4">
        <v>3</v>
      </c>
      <c r="AG87" s="4" t="s">
        <v>551</v>
      </c>
      <c r="AH87" s="12" t="str">
        <f t="shared" si="30"/>
        <v>4</v>
      </c>
      <c r="AI87" s="12">
        <f t="shared" si="31"/>
        <v>12</v>
      </c>
      <c r="AJ87" s="4" t="s">
        <v>576</v>
      </c>
      <c r="AK87" s="4">
        <v>3</v>
      </c>
      <c r="AL87" s="4" t="s">
        <v>558</v>
      </c>
      <c r="AM87" s="12" t="str">
        <f t="shared" si="32"/>
        <v>2.5</v>
      </c>
      <c r="AN87" s="12">
        <f t="shared" si="33"/>
        <v>7.5</v>
      </c>
      <c r="AO87" s="11"/>
    </row>
    <row r="88" spans="1:44" x14ac:dyDescent="0.25">
      <c r="A88" s="4" t="s">
        <v>569</v>
      </c>
      <c r="B88" s="4">
        <v>3</v>
      </c>
      <c r="C88" s="4" t="s">
        <v>558</v>
      </c>
      <c r="D88" s="12" t="str">
        <f t="shared" si="18"/>
        <v>2.5</v>
      </c>
      <c r="E88" s="12">
        <f t="shared" si="19"/>
        <v>7.5</v>
      </c>
      <c r="F88" s="4" t="s">
        <v>570</v>
      </c>
      <c r="G88" s="4">
        <v>3</v>
      </c>
      <c r="H88" s="4" t="s">
        <v>551</v>
      </c>
      <c r="I88" s="12" t="str">
        <f t="shared" si="20"/>
        <v>4</v>
      </c>
      <c r="J88" s="12">
        <f t="shared" si="21"/>
        <v>12</v>
      </c>
      <c r="K88" s="4" t="s">
        <v>556</v>
      </c>
      <c r="L88" s="4">
        <v>3</v>
      </c>
      <c r="M88" s="4" t="s">
        <v>555</v>
      </c>
      <c r="N88" s="12" t="str">
        <f t="shared" si="22"/>
        <v>2</v>
      </c>
      <c r="O88" s="12">
        <f t="shared" si="23"/>
        <v>6</v>
      </c>
      <c r="P88" s="4" t="s">
        <v>571</v>
      </c>
      <c r="Q88" s="4">
        <v>3</v>
      </c>
      <c r="R88" s="4" t="s">
        <v>553</v>
      </c>
      <c r="S88" s="12" t="str">
        <f t="shared" si="24"/>
        <v>3.5</v>
      </c>
      <c r="T88" s="12">
        <f t="shared" si="25"/>
        <v>10.5</v>
      </c>
      <c r="U88" s="4" t="s">
        <v>572</v>
      </c>
      <c r="V88" s="4">
        <v>2</v>
      </c>
      <c r="W88" s="4" t="s">
        <v>551</v>
      </c>
      <c r="X88" s="12" t="str">
        <f t="shared" si="26"/>
        <v>4</v>
      </c>
      <c r="Y88" s="12">
        <f t="shared" si="27"/>
        <v>8</v>
      </c>
      <c r="Z88" s="4" t="s">
        <v>573</v>
      </c>
      <c r="AA88" s="4">
        <v>3</v>
      </c>
      <c r="AB88" s="4" t="s">
        <v>558</v>
      </c>
      <c r="AC88" s="12" t="str">
        <f t="shared" si="28"/>
        <v>2.5</v>
      </c>
      <c r="AD88" s="12">
        <f t="shared" si="29"/>
        <v>7.5</v>
      </c>
      <c r="AE88" s="4" t="s">
        <v>574</v>
      </c>
      <c r="AF88" s="4">
        <v>3</v>
      </c>
      <c r="AG88" s="4" t="s">
        <v>555</v>
      </c>
      <c r="AH88" s="12" t="str">
        <f t="shared" si="30"/>
        <v>2</v>
      </c>
      <c r="AI88" s="12">
        <f t="shared" si="31"/>
        <v>6</v>
      </c>
      <c r="AJ88" s="4" t="s">
        <v>575</v>
      </c>
      <c r="AK88" s="4">
        <v>3</v>
      </c>
      <c r="AL88" s="4" t="s">
        <v>553</v>
      </c>
      <c r="AM88" s="12" t="str">
        <f t="shared" si="32"/>
        <v>3.5</v>
      </c>
      <c r="AN88" s="12">
        <f t="shared" si="33"/>
        <v>10.5</v>
      </c>
      <c r="AO88" s="4" t="s">
        <v>576</v>
      </c>
      <c r="AP88">
        <v>3</v>
      </c>
      <c r="AQ88" t="s">
        <v>557</v>
      </c>
      <c r="AR88" s="12" t="str">
        <f>IF(AQ88="A","4",IF(AQ88="AB","3.5",IF(AQ88="B","3",IF(AQ88="BC","2.5",IF(AQ88="C","2",IF(AQ88="D","1",IF(AQ88="E","0","NILAI MUTU TIDAK ADA")))))))</f>
        <v>1</v>
      </c>
    </row>
    <row r="89" spans="1:44" x14ac:dyDescent="0.25">
      <c r="A89" s="4" t="s">
        <v>569</v>
      </c>
      <c r="B89" s="4">
        <v>3</v>
      </c>
      <c r="C89" s="4" t="s">
        <v>555</v>
      </c>
      <c r="D89" s="12" t="str">
        <f t="shared" si="18"/>
        <v>2</v>
      </c>
      <c r="E89" s="12">
        <f t="shared" si="19"/>
        <v>6</v>
      </c>
      <c r="F89" s="4" t="s">
        <v>570</v>
      </c>
      <c r="G89" s="4">
        <v>3</v>
      </c>
      <c r="H89" s="4" t="s">
        <v>552</v>
      </c>
      <c r="I89" s="12" t="str">
        <f t="shared" si="20"/>
        <v>3</v>
      </c>
      <c r="J89" s="12">
        <f t="shared" si="21"/>
        <v>9</v>
      </c>
      <c r="K89" s="4" t="s">
        <v>556</v>
      </c>
      <c r="L89" s="4">
        <v>3</v>
      </c>
      <c r="M89" s="4" t="s">
        <v>555</v>
      </c>
      <c r="N89" s="12" t="str">
        <f t="shared" si="22"/>
        <v>2</v>
      </c>
      <c r="O89" s="12">
        <f t="shared" si="23"/>
        <v>6</v>
      </c>
      <c r="P89" s="4" t="s">
        <v>571</v>
      </c>
      <c r="Q89" s="4">
        <v>3</v>
      </c>
      <c r="R89" s="4" t="s">
        <v>551</v>
      </c>
      <c r="S89" s="12" t="str">
        <f t="shared" si="24"/>
        <v>4</v>
      </c>
      <c r="T89" s="12">
        <f t="shared" si="25"/>
        <v>12</v>
      </c>
      <c r="U89" s="4" t="s">
        <v>572</v>
      </c>
      <c r="V89" s="4">
        <v>2</v>
      </c>
      <c r="W89" s="4" t="s">
        <v>558</v>
      </c>
      <c r="X89" s="12" t="str">
        <f t="shared" si="26"/>
        <v>2.5</v>
      </c>
      <c r="Y89" s="12">
        <f t="shared" si="27"/>
        <v>5</v>
      </c>
      <c r="Z89" s="4" t="s">
        <v>573</v>
      </c>
      <c r="AA89" s="4">
        <v>3</v>
      </c>
      <c r="AB89" s="4" t="s">
        <v>558</v>
      </c>
      <c r="AC89" s="12" t="str">
        <f t="shared" si="28"/>
        <v>2.5</v>
      </c>
      <c r="AD89" s="12">
        <f t="shared" si="29"/>
        <v>7.5</v>
      </c>
      <c r="AE89" s="4" t="s">
        <v>574</v>
      </c>
      <c r="AF89" s="4">
        <v>3</v>
      </c>
      <c r="AG89" s="4" t="s">
        <v>555</v>
      </c>
      <c r="AH89" s="12" t="str">
        <f t="shared" si="30"/>
        <v>2</v>
      </c>
      <c r="AI89" s="12">
        <f t="shared" si="31"/>
        <v>6</v>
      </c>
      <c r="AJ89" s="4" t="s">
        <v>575</v>
      </c>
      <c r="AK89" s="4">
        <v>3</v>
      </c>
      <c r="AL89" s="4" t="s">
        <v>553</v>
      </c>
      <c r="AM89" s="12" t="str">
        <f t="shared" si="32"/>
        <v>3.5</v>
      </c>
      <c r="AN89" s="12">
        <f t="shared" si="33"/>
        <v>10.5</v>
      </c>
      <c r="AO89" s="4" t="s">
        <v>576</v>
      </c>
      <c r="AP89">
        <v>3</v>
      </c>
      <c r="AQ89" t="s">
        <v>555</v>
      </c>
      <c r="AR89" s="12" t="str">
        <f>IF(AQ89="A","4",IF(AQ89="AB","3.5",IF(AQ89="B","3",IF(AQ89="BC","2.5",IF(AQ89="C","2",IF(AQ89="D","1",IF(AQ89="E","0","NILAI MUTU TIDAK ADA")))))))</f>
        <v>2</v>
      </c>
    </row>
    <row r="90" spans="1:44" x14ac:dyDescent="0.25">
      <c r="A90" s="4" t="s">
        <v>569</v>
      </c>
      <c r="B90" s="4">
        <v>3</v>
      </c>
      <c r="C90" s="4" t="s">
        <v>567</v>
      </c>
      <c r="D90" s="12" t="str">
        <f t="shared" si="18"/>
        <v>0</v>
      </c>
      <c r="E90" s="12">
        <f t="shared" si="19"/>
        <v>0</v>
      </c>
      <c r="F90" s="4" t="s">
        <v>570</v>
      </c>
      <c r="G90" s="4">
        <v>3</v>
      </c>
      <c r="H90" s="4" t="s">
        <v>555</v>
      </c>
      <c r="I90" s="12" t="str">
        <f t="shared" si="20"/>
        <v>2</v>
      </c>
      <c r="J90" s="12">
        <f t="shared" si="21"/>
        <v>6</v>
      </c>
      <c r="K90" s="4" t="s">
        <v>571</v>
      </c>
      <c r="L90" s="4">
        <v>3</v>
      </c>
      <c r="M90" s="4" t="s">
        <v>552</v>
      </c>
      <c r="N90" s="12" t="str">
        <f t="shared" si="22"/>
        <v>3</v>
      </c>
      <c r="O90" s="12">
        <f t="shared" si="23"/>
        <v>9</v>
      </c>
      <c r="P90" s="4" t="s">
        <v>572</v>
      </c>
      <c r="Q90" s="4">
        <v>2</v>
      </c>
      <c r="R90" s="4" t="s">
        <v>558</v>
      </c>
      <c r="S90" s="12" t="str">
        <f t="shared" si="24"/>
        <v>2.5</v>
      </c>
      <c r="T90" s="12">
        <f t="shared" si="25"/>
        <v>5</v>
      </c>
      <c r="U90" s="4" t="s">
        <v>573</v>
      </c>
      <c r="V90" s="4">
        <v>3</v>
      </c>
      <c r="W90" s="4" t="s">
        <v>557</v>
      </c>
      <c r="X90" s="12" t="str">
        <f t="shared" si="26"/>
        <v>1</v>
      </c>
      <c r="Y90" s="12">
        <f t="shared" si="27"/>
        <v>3</v>
      </c>
      <c r="Z90" s="4" t="s">
        <v>574</v>
      </c>
      <c r="AA90" s="4">
        <v>3</v>
      </c>
      <c r="AB90" s="4" t="s">
        <v>557</v>
      </c>
      <c r="AC90" s="12" t="str">
        <f t="shared" si="28"/>
        <v>1</v>
      </c>
      <c r="AD90" s="12">
        <f t="shared" si="29"/>
        <v>3</v>
      </c>
      <c r="AE90" s="4" t="s">
        <v>575</v>
      </c>
      <c r="AF90" s="4">
        <v>3</v>
      </c>
      <c r="AG90" s="4" t="s">
        <v>553</v>
      </c>
      <c r="AH90" s="12" t="str">
        <f t="shared" si="30"/>
        <v>3.5</v>
      </c>
      <c r="AI90" s="12">
        <f t="shared" si="31"/>
        <v>10.5</v>
      </c>
      <c r="AJ90" s="4" t="s">
        <v>576</v>
      </c>
      <c r="AK90" s="4">
        <v>3</v>
      </c>
      <c r="AL90" s="4" t="s">
        <v>557</v>
      </c>
      <c r="AM90" s="12" t="str">
        <f t="shared" si="32"/>
        <v>1</v>
      </c>
      <c r="AN90" s="12">
        <f t="shared" si="33"/>
        <v>3</v>
      </c>
      <c r="AO90" s="11"/>
    </row>
    <row r="91" spans="1:44" x14ac:dyDescent="0.25">
      <c r="A91" s="4" t="s">
        <v>569</v>
      </c>
      <c r="B91" s="4">
        <v>3</v>
      </c>
      <c r="C91" s="4" t="s">
        <v>557</v>
      </c>
      <c r="D91" s="12" t="str">
        <f t="shared" si="18"/>
        <v>1</v>
      </c>
      <c r="E91" s="12">
        <f t="shared" si="19"/>
        <v>3</v>
      </c>
      <c r="F91" s="4" t="s">
        <v>570</v>
      </c>
      <c r="G91" s="4">
        <v>3</v>
      </c>
      <c r="H91" s="4" t="s">
        <v>551</v>
      </c>
      <c r="I91" s="12" t="str">
        <f t="shared" si="20"/>
        <v>4</v>
      </c>
      <c r="J91" s="12">
        <f t="shared" si="21"/>
        <v>12</v>
      </c>
      <c r="K91" s="4" t="s">
        <v>556</v>
      </c>
      <c r="L91" s="4">
        <v>3</v>
      </c>
      <c r="M91" s="4" t="s">
        <v>555</v>
      </c>
      <c r="N91" s="12" t="str">
        <f t="shared" si="22"/>
        <v>2</v>
      </c>
      <c r="O91" s="12">
        <f t="shared" si="23"/>
        <v>6</v>
      </c>
      <c r="P91" s="4" t="s">
        <v>571</v>
      </c>
      <c r="Q91" s="4">
        <v>3</v>
      </c>
      <c r="R91" s="4" t="s">
        <v>551</v>
      </c>
      <c r="S91" s="12" t="str">
        <f t="shared" si="24"/>
        <v>4</v>
      </c>
      <c r="T91" s="12">
        <f t="shared" si="25"/>
        <v>12</v>
      </c>
      <c r="U91" s="4" t="s">
        <v>572</v>
      </c>
      <c r="V91" s="4">
        <v>2</v>
      </c>
      <c r="W91" s="4" t="s">
        <v>552</v>
      </c>
      <c r="X91" s="12" t="str">
        <f t="shared" si="26"/>
        <v>3</v>
      </c>
      <c r="Y91" s="12">
        <f t="shared" si="27"/>
        <v>6</v>
      </c>
      <c r="Z91" s="4" t="s">
        <v>573</v>
      </c>
      <c r="AA91" s="4">
        <v>3</v>
      </c>
      <c r="AB91" s="4" t="s">
        <v>555</v>
      </c>
      <c r="AC91" s="12" t="str">
        <f t="shared" si="28"/>
        <v>2</v>
      </c>
      <c r="AD91" s="12">
        <f t="shared" si="29"/>
        <v>6</v>
      </c>
      <c r="AE91" s="4" t="s">
        <v>574</v>
      </c>
      <c r="AF91" s="4">
        <v>3</v>
      </c>
      <c r="AG91" s="4" t="s">
        <v>558</v>
      </c>
      <c r="AH91" s="12" t="str">
        <f t="shared" si="30"/>
        <v>2.5</v>
      </c>
      <c r="AI91" s="12">
        <f t="shared" si="31"/>
        <v>7.5</v>
      </c>
      <c r="AJ91" s="4" t="s">
        <v>575</v>
      </c>
      <c r="AK91" s="4">
        <v>3</v>
      </c>
      <c r="AL91" s="4" t="s">
        <v>551</v>
      </c>
      <c r="AM91" s="12" t="str">
        <f t="shared" si="32"/>
        <v>4</v>
      </c>
      <c r="AN91" s="12">
        <f t="shared" si="33"/>
        <v>12</v>
      </c>
      <c r="AO91" s="4" t="s">
        <v>576</v>
      </c>
      <c r="AP91">
        <v>3</v>
      </c>
      <c r="AQ91" t="s">
        <v>555</v>
      </c>
      <c r="AR91" s="12" t="str">
        <f>IF(AQ91="A","4",IF(AQ91="AB","3.5",IF(AQ91="B","3",IF(AQ91="BC","2.5",IF(AQ91="C","2",IF(AQ91="D","1",IF(AQ91="E","0","NILAI MUTU TIDAK ADA")))))))</f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9"/>
  <sheetViews>
    <sheetView topLeftCell="A702" zoomScaleNormal="100" workbookViewId="0">
      <selection activeCell="C780" sqref="C1:C1048576"/>
    </sheetView>
  </sheetViews>
  <sheetFormatPr defaultRowHeight="15" x14ac:dyDescent="0.25"/>
  <cols>
    <col min="15" max="16" width="13" customWidth="1"/>
  </cols>
  <sheetData>
    <row r="1" spans="1:15" x14ac:dyDescent="0.25">
      <c r="A1" s="9">
        <v>19</v>
      </c>
      <c r="B1" s="4" t="s">
        <v>569</v>
      </c>
      <c r="C1" s="4"/>
      <c r="D1" s="4" t="s">
        <v>557</v>
      </c>
      <c r="G1" s="4" t="s">
        <v>569</v>
      </c>
      <c r="H1" s="4" t="s">
        <v>573</v>
      </c>
      <c r="I1" s="4" t="s">
        <v>576</v>
      </c>
      <c r="J1" s="4" t="s">
        <v>574</v>
      </c>
      <c r="K1" s="4" t="s">
        <v>575</v>
      </c>
      <c r="L1" s="4" t="s">
        <v>572</v>
      </c>
      <c r="M1" s="4" t="s">
        <v>571</v>
      </c>
      <c r="N1" s="4" t="s">
        <v>556</v>
      </c>
      <c r="O1" s="4" t="s">
        <v>570</v>
      </c>
    </row>
    <row r="2" spans="1:15" x14ac:dyDescent="0.25">
      <c r="A2" s="9">
        <v>19</v>
      </c>
      <c r="B2" s="4" t="s">
        <v>573</v>
      </c>
      <c r="C2" s="4"/>
      <c r="D2" s="4" t="s">
        <v>558</v>
      </c>
      <c r="F2" s="9">
        <v>19</v>
      </c>
      <c r="G2" s="4">
        <f t="array" ref="G2">INDEX($A$1:$D$820,MATCH(1,($A$1:$A$820=$F2)*($B$1:$B$820=G$1),0),3)</f>
        <v>0</v>
      </c>
      <c r="H2" s="4">
        <f t="array" ref="H2">INDEX($A$1:$D$820,MATCH(1,($A$1:$A$820=$F2)*($B$1:$B$820=H$1),0),3)</f>
        <v>0</v>
      </c>
      <c r="I2" s="4">
        <f t="array" ref="I2">INDEX($A$1:$D$820,MATCH(1,($A$1:$A$820=$F2)*($B$1:$B$820=I$1),0),3)</f>
        <v>0</v>
      </c>
      <c r="J2" s="4">
        <f t="array" ref="J2">INDEX($A$1:$D$820,MATCH(1,($A$1:$A$820=$F2)*($B$1:$B$820=J$1),0),3)</f>
        <v>0</v>
      </c>
      <c r="K2" s="4">
        <f t="array" ref="K2">INDEX($A$1:$D$820,MATCH(1,($A$1:$A$820=$F2)*($B$1:$B$820=K$1),0),3)</f>
        <v>0</v>
      </c>
      <c r="L2" s="4">
        <f t="array" ref="L2">INDEX($A$1:$D$820,MATCH(1,($A$1:$A$820=$F2)*($B$1:$B$820=L$1),0),3)</f>
        <v>0</v>
      </c>
      <c r="M2" s="4">
        <f t="array" ref="M2">INDEX($A$1:$D$820,MATCH(1,($A$1:$A$820=$F2)*($B$1:$B$820=M$1),0),3)</f>
        <v>0</v>
      </c>
      <c r="N2" s="4">
        <f t="array" ref="N2">INDEX($A$1:$D$820,MATCH(1,($A$1:$A$820=$F2)*($B$1:$B$820=N$1),0),3)</f>
        <v>0</v>
      </c>
      <c r="O2" s="4">
        <f t="array" ref="O2">INDEX($A$1:$D$820,MATCH(1,($A$1:$A$820=$F2)*($B$1:$B$820=O$1),0),3)</f>
        <v>0</v>
      </c>
    </row>
    <row r="3" spans="1:15" x14ac:dyDescent="0.25">
      <c r="A3" s="9">
        <v>19</v>
      </c>
      <c r="B3" s="4" t="s">
        <v>576</v>
      </c>
      <c r="C3" s="19"/>
      <c r="D3" t="s">
        <v>558</v>
      </c>
      <c r="F3" s="9">
        <v>23</v>
      </c>
      <c r="G3" s="4">
        <f t="array" ref="G3">INDEX($A$1:$D$820,MATCH(1,($A$1:$A$820=$F3)*($B$1:$B$820=G$1),0),3)</f>
        <v>0</v>
      </c>
      <c r="H3" s="4">
        <f t="array" ref="H3">INDEX($A$1:$D$820,MATCH(1,($A$1:$A$820=$F3)*($B$1:$B$820=H$1),0),3)</f>
        <v>0</v>
      </c>
      <c r="I3" s="4">
        <f t="array" ref="I3">INDEX($A$1:$D$820,MATCH(1,($A$1:$A$820=$F3)*($B$1:$B$820=I$1),0),3)</f>
        <v>0</v>
      </c>
      <c r="J3" s="4">
        <f t="array" ref="J3">INDEX($A$1:$D$820,MATCH(1,($A$1:$A$820=$F3)*($B$1:$B$820=J$1),0),3)</f>
        <v>0</v>
      </c>
      <c r="K3" s="4">
        <f t="array" ref="K3">INDEX($A$1:$D$820,MATCH(1,($A$1:$A$820=$F3)*($B$1:$B$820=K$1),0),3)</f>
        <v>0</v>
      </c>
      <c r="L3" s="4">
        <f t="array" ref="L3">INDEX($A$1:$D$820,MATCH(1,($A$1:$A$820=$F3)*($B$1:$B$820=L$1),0),3)</f>
        <v>0</v>
      </c>
      <c r="M3" s="4">
        <f t="array" ref="M3">INDEX($A$1:$D$820,MATCH(1,($A$1:$A$820=$F3)*($B$1:$B$820=M$1),0),3)</f>
        <v>0</v>
      </c>
      <c r="N3" s="4" t="e">
        <f t="array" ref="N3">INDEX($A$1:$D$820,MATCH(1,($A$1:$A$820=$F3)*($B$1:$B$820=N$1),0),3)</f>
        <v>#N/A</v>
      </c>
      <c r="O3" s="4">
        <f t="array" ref="O3">INDEX($A$1:$D$820,MATCH(1,($A$1:$A$820=$F3)*($B$1:$B$820=O$1),0),3)</f>
        <v>0</v>
      </c>
    </row>
    <row r="4" spans="1:15" x14ac:dyDescent="0.25">
      <c r="A4" s="9">
        <v>23</v>
      </c>
      <c r="B4" s="11"/>
      <c r="C4" s="57"/>
      <c r="F4" s="9">
        <v>33</v>
      </c>
      <c r="G4" s="4">
        <f t="array" ref="G4">INDEX($A$1:$D$820,MATCH(1,($A$1:$A$820=$F4)*($B$1:$B$820=G$1),0),3)</f>
        <v>0</v>
      </c>
      <c r="H4" s="4">
        <f t="array" ref="H4">INDEX($A$1:$D$820,MATCH(1,($A$1:$A$820=$F4)*($B$1:$B$820=H$1),0),3)</f>
        <v>0</v>
      </c>
      <c r="I4" s="4">
        <f t="array" ref="I4">INDEX($A$1:$D$820,MATCH(1,($A$1:$A$820=$F4)*($B$1:$B$820=I$1),0),3)</f>
        <v>0</v>
      </c>
      <c r="J4" s="4">
        <f t="array" ref="J4">INDEX($A$1:$D$820,MATCH(1,($A$1:$A$820=$F4)*($B$1:$B$820=J$1),0),3)</f>
        <v>0</v>
      </c>
      <c r="K4" s="4">
        <f t="array" ref="K4">INDEX($A$1:$D$820,MATCH(1,($A$1:$A$820=$F4)*($B$1:$B$820=K$1),0),3)</f>
        <v>0</v>
      </c>
      <c r="L4" s="4">
        <f t="array" ref="L4">INDEX($A$1:$D$820,MATCH(1,($A$1:$A$820=$F4)*($B$1:$B$820=L$1),0),3)</f>
        <v>0</v>
      </c>
      <c r="M4" s="4">
        <f t="array" ref="M4">INDEX($A$1:$D$820,MATCH(1,($A$1:$A$820=$F4)*($B$1:$B$820=M$1),0),3)</f>
        <v>0</v>
      </c>
      <c r="N4" s="4">
        <f t="array" ref="N4">INDEX($A$1:$D$820,MATCH(1,($A$1:$A$820=$F4)*($B$1:$B$820=N$1),0),3)</f>
        <v>0</v>
      </c>
      <c r="O4" s="4">
        <f t="array" ref="O4">INDEX($A$1:$D$820,MATCH(1,($A$1:$A$820=$F4)*($B$1:$B$820=O$1),0),3)</f>
        <v>0</v>
      </c>
    </row>
    <row r="5" spans="1:15" x14ac:dyDescent="0.25">
      <c r="A5" s="9">
        <v>33</v>
      </c>
      <c r="B5" s="4" t="s">
        <v>576</v>
      </c>
      <c r="C5" s="19"/>
      <c r="D5" t="s">
        <v>558</v>
      </c>
      <c r="F5" s="9">
        <v>36</v>
      </c>
      <c r="G5" s="4">
        <f t="array" ref="G5">INDEX($A$1:$D$820,MATCH(1,($A$1:$A$820=$F5)*($B$1:$B$820=G$1),0),3)</f>
        <v>0</v>
      </c>
      <c r="H5" s="4">
        <f t="array" ref="H5">INDEX($A$1:$D$820,MATCH(1,($A$1:$A$820=$F5)*($B$1:$B$820=H$1),0),3)</f>
        <v>0</v>
      </c>
      <c r="I5" s="4">
        <f t="array" ref="I5">INDEX($A$1:$D$820,MATCH(1,($A$1:$A$820=$F5)*($B$1:$B$820=I$1),0),3)</f>
        <v>0</v>
      </c>
      <c r="J5" s="4">
        <f t="array" ref="J5">INDEX($A$1:$D$820,MATCH(1,($A$1:$A$820=$F5)*($B$1:$B$820=J$1),0),3)</f>
        <v>0</v>
      </c>
      <c r="K5" s="4">
        <f t="array" ref="K5">INDEX($A$1:$D$820,MATCH(1,($A$1:$A$820=$F5)*($B$1:$B$820=K$1),0),3)</f>
        <v>0</v>
      </c>
      <c r="L5" s="4">
        <f t="array" ref="L5">INDEX($A$1:$D$820,MATCH(1,($A$1:$A$820=$F5)*($B$1:$B$820=L$1),0),3)</f>
        <v>0</v>
      </c>
      <c r="M5" s="4">
        <f t="array" ref="M5">INDEX($A$1:$D$820,MATCH(1,($A$1:$A$820=$F5)*($B$1:$B$820=M$1),0),3)</f>
        <v>0</v>
      </c>
      <c r="N5" s="4">
        <f t="array" ref="N5">INDEX($A$1:$D$820,MATCH(1,($A$1:$A$820=$F5)*($B$1:$B$820=N$1),0),3)</f>
        <v>0</v>
      </c>
      <c r="O5" s="4">
        <f t="array" ref="O5">INDEX($A$1:$D$820,MATCH(1,($A$1:$A$820=$F5)*($B$1:$B$820=O$1),0),3)</f>
        <v>0</v>
      </c>
    </row>
    <row r="6" spans="1:15" x14ac:dyDescent="0.25">
      <c r="A6" s="9">
        <v>36</v>
      </c>
      <c r="B6" s="4" t="s">
        <v>576</v>
      </c>
      <c r="C6" s="19"/>
      <c r="D6" t="s">
        <v>555</v>
      </c>
      <c r="F6" s="9">
        <v>39</v>
      </c>
      <c r="G6" s="4">
        <f t="array" ref="G6">INDEX($A$1:$D$820,MATCH(1,($A$1:$A$820=$F6)*($B$1:$B$820=G$1),0),3)</f>
        <v>0</v>
      </c>
      <c r="H6" s="4">
        <f t="array" ref="H6">INDEX($A$1:$D$820,MATCH(1,($A$1:$A$820=$F6)*($B$1:$B$820=H$1),0),3)</f>
        <v>0</v>
      </c>
      <c r="I6" s="4">
        <f t="array" ref="I6">INDEX($A$1:$D$820,MATCH(1,($A$1:$A$820=$F6)*($B$1:$B$820=I$1),0),3)</f>
        <v>0</v>
      </c>
      <c r="J6" s="4">
        <f t="array" ref="J6">INDEX($A$1:$D$820,MATCH(1,($A$1:$A$820=$F6)*($B$1:$B$820=J$1),0),3)</f>
        <v>0</v>
      </c>
      <c r="K6" s="4">
        <f t="array" ref="K6">INDEX($A$1:$D$820,MATCH(1,($A$1:$A$820=$F6)*($B$1:$B$820=K$1),0),3)</f>
        <v>0</v>
      </c>
      <c r="L6" s="4">
        <f t="array" ref="L6">INDEX($A$1:$D$820,MATCH(1,($A$1:$A$820=$F6)*($B$1:$B$820=L$1),0),3)</f>
        <v>0</v>
      </c>
      <c r="M6" s="4">
        <f t="array" ref="M6">INDEX($A$1:$D$820,MATCH(1,($A$1:$A$820=$F6)*($B$1:$B$820=M$1),0),3)</f>
        <v>0</v>
      </c>
      <c r="N6" s="4">
        <f t="array" ref="N6">INDEX($A$1:$D$820,MATCH(1,($A$1:$A$820=$F6)*($B$1:$B$820=N$1),0),3)</f>
        <v>0</v>
      </c>
      <c r="O6" s="4">
        <f t="array" ref="O6">INDEX($A$1:$D$820,MATCH(1,($A$1:$A$820=$F6)*($B$1:$B$820=O$1),0),3)</f>
        <v>0</v>
      </c>
    </row>
    <row r="7" spans="1:15" x14ac:dyDescent="0.25">
      <c r="A7" s="9">
        <v>39</v>
      </c>
      <c r="B7" s="4" t="s">
        <v>576</v>
      </c>
      <c r="C7" s="19"/>
      <c r="D7" t="s">
        <v>555</v>
      </c>
      <c r="F7" s="9">
        <v>62</v>
      </c>
      <c r="G7" s="4">
        <f t="array" ref="G7">INDEX($A$1:$D$820,MATCH(1,($A$1:$A$820=$F7)*($B$1:$B$820=G$1),0),3)</f>
        <v>0</v>
      </c>
      <c r="H7" s="4">
        <f t="array" ref="H7">INDEX($A$1:$D$820,MATCH(1,($A$1:$A$820=$F7)*($B$1:$B$820=H$1),0),3)</f>
        <v>0</v>
      </c>
      <c r="I7" s="4">
        <f t="array" ref="I7">INDEX($A$1:$D$820,MATCH(1,($A$1:$A$820=$F7)*($B$1:$B$820=I$1),0),3)</f>
        <v>0</v>
      </c>
      <c r="J7" s="4">
        <f t="array" ref="J7">INDEX($A$1:$D$820,MATCH(1,($A$1:$A$820=$F7)*($B$1:$B$820=J$1),0),3)</f>
        <v>0</v>
      </c>
      <c r="K7" s="4">
        <f t="array" ref="K7">INDEX($A$1:$D$820,MATCH(1,($A$1:$A$820=$F7)*($B$1:$B$820=K$1),0),3)</f>
        <v>0</v>
      </c>
      <c r="L7" s="4">
        <f t="array" ref="L7">INDEX($A$1:$D$820,MATCH(1,($A$1:$A$820=$F7)*($B$1:$B$820=L$1),0),3)</f>
        <v>0</v>
      </c>
      <c r="M7" s="4">
        <f t="array" ref="M7">INDEX($A$1:$D$820,MATCH(1,($A$1:$A$820=$F7)*($B$1:$B$820=M$1),0),3)</f>
        <v>0</v>
      </c>
      <c r="N7" s="4">
        <f t="array" ref="N7">INDEX($A$1:$D$820,MATCH(1,($A$1:$A$820=$F7)*($B$1:$B$820=N$1),0),3)</f>
        <v>0</v>
      </c>
      <c r="O7" s="4">
        <f t="array" ref="O7">INDEX($A$1:$D$820,MATCH(1,($A$1:$A$820=$F7)*($B$1:$B$820=O$1),0),3)</f>
        <v>0</v>
      </c>
    </row>
    <row r="8" spans="1:15" x14ac:dyDescent="0.25">
      <c r="A8" s="9">
        <v>62</v>
      </c>
      <c r="B8" s="4" t="s">
        <v>576</v>
      </c>
      <c r="C8" s="19"/>
      <c r="D8" t="s">
        <v>557</v>
      </c>
      <c r="F8" s="9">
        <v>64</v>
      </c>
      <c r="G8" s="4">
        <f t="array" ref="G8">INDEX($A$1:$D$820,MATCH(1,($A$1:$A$820=$F8)*($B$1:$B$820=G$1),0),3)</f>
        <v>0</v>
      </c>
      <c r="H8" s="4">
        <f t="array" ref="H8">INDEX($A$1:$D$820,MATCH(1,($A$1:$A$820=$F8)*($B$1:$B$820=H$1),0),3)</f>
        <v>0</v>
      </c>
      <c r="I8" s="4">
        <f t="array" ref="I8">INDEX($A$1:$D$820,MATCH(1,($A$1:$A$820=$F8)*($B$1:$B$820=I$1),0),3)</f>
        <v>0</v>
      </c>
      <c r="J8" s="4">
        <f t="array" ref="J8">INDEX($A$1:$D$820,MATCH(1,($A$1:$A$820=$F8)*($B$1:$B$820=J$1),0),3)</f>
        <v>0</v>
      </c>
      <c r="K8" s="4">
        <f t="array" ref="K8">INDEX($A$1:$D$820,MATCH(1,($A$1:$A$820=$F8)*($B$1:$B$820=K$1),0),3)</f>
        <v>0</v>
      </c>
      <c r="L8" s="4">
        <f t="array" ref="L8">INDEX($A$1:$D$820,MATCH(1,($A$1:$A$820=$F8)*($B$1:$B$820=L$1),0),3)</f>
        <v>0</v>
      </c>
      <c r="M8" s="4">
        <f t="array" ref="M8">INDEX($A$1:$D$820,MATCH(1,($A$1:$A$820=$F8)*($B$1:$B$820=M$1),0),3)</f>
        <v>0</v>
      </c>
      <c r="N8" s="4">
        <f t="array" ref="N8">INDEX($A$1:$D$820,MATCH(1,($A$1:$A$820=$F8)*($B$1:$B$820=N$1),0),3)</f>
        <v>0</v>
      </c>
      <c r="O8" s="4">
        <f t="array" ref="O8">INDEX($A$1:$D$820,MATCH(1,($A$1:$A$820=$F8)*($B$1:$B$820=O$1),0),3)</f>
        <v>0</v>
      </c>
    </row>
    <row r="9" spans="1:15" x14ac:dyDescent="0.25">
      <c r="A9" s="9">
        <v>64</v>
      </c>
      <c r="B9" s="4" t="s">
        <v>576</v>
      </c>
      <c r="C9" s="19"/>
      <c r="D9" t="s">
        <v>558</v>
      </c>
      <c r="F9" s="9">
        <v>80</v>
      </c>
      <c r="G9" s="4">
        <f t="array" ref="G9">INDEX($A$1:$D$820,MATCH(1,($A$1:$A$820=$F9)*($B$1:$B$820=G$1),0),3)</f>
        <v>0</v>
      </c>
      <c r="H9" s="4">
        <f t="array" ref="H9">INDEX($A$1:$D$820,MATCH(1,($A$1:$A$820=$F9)*($B$1:$B$820=H$1),0),3)</f>
        <v>0</v>
      </c>
      <c r="I9" s="4">
        <f t="array" ref="I9">INDEX($A$1:$D$820,MATCH(1,($A$1:$A$820=$F9)*($B$1:$B$820=I$1),0),3)</f>
        <v>0</v>
      </c>
      <c r="J9" s="4">
        <f t="array" ref="J9">INDEX($A$1:$D$820,MATCH(1,($A$1:$A$820=$F9)*($B$1:$B$820=J$1),0),3)</f>
        <v>0</v>
      </c>
      <c r="K9" s="4">
        <f t="array" ref="K9">INDEX($A$1:$D$820,MATCH(1,($A$1:$A$820=$F9)*($B$1:$B$820=K$1),0),3)</f>
        <v>0</v>
      </c>
      <c r="L9" s="4">
        <f t="array" ref="L9">INDEX($A$1:$D$820,MATCH(1,($A$1:$A$820=$F9)*($B$1:$B$820=L$1),0),3)</f>
        <v>0</v>
      </c>
      <c r="M9" s="4" t="e">
        <f t="array" ref="M9">INDEX($A$1:$D$820,MATCH(1,($A$1:$A$820=$F9)*($B$1:$B$820=M$1),0),3)</f>
        <v>#N/A</v>
      </c>
      <c r="N9" s="4" t="e">
        <f t="array" ref="N9">INDEX($A$1:$D$820,MATCH(1,($A$1:$A$820=$F9)*($B$1:$B$820=N$1),0),3)</f>
        <v>#N/A</v>
      </c>
      <c r="O9" s="4">
        <f t="array" ref="O9">INDEX($A$1:$D$820,MATCH(1,($A$1:$A$820=$F9)*($B$1:$B$820=O$1),0),3)</f>
        <v>0</v>
      </c>
    </row>
    <row r="10" spans="1:15" x14ac:dyDescent="0.25">
      <c r="A10" s="9">
        <v>80</v>
      </c>
      <c r="B10" s="11"/>
      <c r="C10" s="57"/>
      <c r="F10" s="9">
        <v>90</v>
      </c>
      <c r="G10" s="4">
        <f t="array" ref="G10">INDEX($A$1:$D$820,MATCH(1,($A$1:$A$820=$F10)*($B$1:$B$820=G$1),0),3)</f>
        <v>0</v>
      </c>
      <c r="H10" s="4">
        <f t="array" ref="H10">INDEX($A$1:$D$820,MATCH(1,($A$1:$A$820=$F10)*($B$1:$B$820=H$1),0),3)</f>
        <v>0</v>
      </c>
      <c r="I10" s="4">
        <f t="array" ref="I10">INDEX($A$1:$D$820,MATCH(1,($A$1:$A$820=$F10)*($B$1:$B$820=I$1),0),3)</f>
        <v>0</v>
      </c>
      <c r="J10" s="4">
        <f t="array" ref="J10">INDEX($A$1:$D$820,MATCH(1,($A$1:$A$820=$F10)*($B$1:$B$820=J$1),0),3)</f>
        <v>0</v>
      </c>
      <c r="K10" s="4">
        <f t="array" ref="K10">INDEX($A$1:$D$820,MATCH(1,($A$1:$A$820=$F10)*($B$1:$B$820=K$1),0),3)</f>
        <v>0</v>
      </c>
      <c r="L10" s="4">
        <f t="array" ref="L10">INDEX($A$1:$D$820,MATCH(1,($A$1:$A$820=$F10)*($B$1:$B$820=L$1),0),3)</f>
        <v>0</v>
      </c>
      <c r="M10" s="4">
        <f t="array" ref="M10">INDEX($A$1:$D$820,MATCH(1,($A$1:$A$820=$F10)*($B$1:$B$820=M$1),0),3)</f>
        <v>0</v>
      </c>
      <c r="N10" s="4">
        <f t="array" ref="N10">INDEX($A$1:$D$820,MATCH(1,($A$1:$A$820=$F10)*($B$1:$B$820=N$1),0),3)</f>
        <v>0</v>
      </c>
      <c r="O10" s="4">
        <f t="array" ref="O10">INDEX($A$1:$D$820,MATCH(1,($A$1:$A$820=$F10)*($B$1:$B$820=O$1),0),3)</f>
        <v>0</v>
      </c>
    </row>
    <row r="11" spans="1:15" x14ac:dyDescent="0.25">
      <c r="A11" s="9">
        <v>90</v>
      </c>
      <c r="B11" s="4" t="s">
        <v>576</v>
      </c>
      <c r="C11" s="19"/>
      <c r="D11" t="s">
        <v>552</v>
      </c>
      <c r="F11" s="9">
        <v>92</v>
      </c>
      <c r="G11" s="4">
        <f t="array" ref="G11">INDEX($A$1:$D$820,MATCH(1,($A$1:$A$820=$F11)*($B$1:$B$820=G$1),0),3)</f>
        <v>0</v>
      </c>
      <c r="H11" s="4">
        <f t="array" ref="H11">INDEX($A$1:$D$820,MATCH(1,($A$1:$A$820=$F11)*($B$1:$B$820=H$1),0),3)</f>
        <v>0</v>
      </c>
      <c r="I11" s="4">
        <f t="array" ref="I11">INDEX($A$1:$D$820,MATCH(1,($A$1:$A$820=$F11)*($B$1:$B$820=I$1),0),3)</f>
        <v>0</v>
      </c>
      <c r="J11" s="4">
        <f t="array" ref="J11">INDEX($A$1:$D$820,MATCH(1,($A$1:$A$820=$F11)*($B$1:$B$820=J$1),0),3)</f>
        <v>0</v>
      </c>
      <c r="K11" s="4">
        <f t="array" ref="K11">INDEX($A$1:$D$820,MATCH(1,($A$1:$A$820=$F11)*($B$1:$B$820=K$1),0),3)</f>
        <v>0</v>
      </c>
      <c r="L11" s="4">
        <f t="array" ref="L11">INDEX($A$1:$D$820,MATCH(1,($A$1:$A$820=$F11)*($B$1:$B$820=L$1),0),3)</f>
        <v>0</v>
      </c>
      <c r="M11" s="4">
        <f t="array" ref="M11">INDEX($A$1:$D$820,MATCH(1,($A$1:$A$820=$F11)*($B$1:$B$820=M$1),0),3)</f>
        <v>0</v>
      </c>
      <c r="N11" s="4">
        <f t="array" ref="N11">INDEX($A$1:$D$820,MATCH(1,($A$1:$A$820=$F11)*($B$1:$B$820=N$1),0),3)</f>
        <v>0</v>
      </c>
      <c r="O11" s="4">
        <f t="array" ref="O11">INDEX($A$1:$D$820,MATCH(1,($A$1:$A$820=$F11)*($B$1:$B$820=O$1),0),3)</f>
        <v>0</v>
      </c>
    </row>
    <row r="12" spans="1:15" x14ac:dyDescent="0.25">
      <c r="A12" s="9">
        <v>92</v>
      </c>
      <c r="B12" s="4" t="s">
        <v>576</v>
      </c>
      <c r="C12" s="19"/>
      <c r="D12" t="s">
        <v>557</v>
      </c>
      <c r="F12" s="9">
        <v>129</v>
      </c>
      <c r="G12" s="4">
        <f t="array" ref="G12">INDEX($A$1:$D$820,MATCH(1,($A$1:$A$820=$F12)*($B$1:$B$820=G$1),0),3)</f>
        <v>0</v>
      </c>
      <c r="H12" s="4">
        <f t="array" ref="H12">INDEX($A$1:$D$820,MATCH(1,($A$1:$A$820=$F12)*($B$1:$B$820=H$1),0),3)</f>
        <v>0</v>
      </c>
      <c r="I12" s="4">
        <f t="array" ref="I12">INDEX($A$1:$D$820,MATCH(1,($A$1:$A$820=$F12)*($B$1:$B$820=I$1),0),3)</f>
        <v>0</v>
      </c>
      <c r="J12" s="4">
        <f t="array" ref="J12">INDEX($A$1:$D$820,MATCH(1,($A$1:$A$820=$F12)*($B$1:$B$820=J$1),0),3)</f>
        <v>0</v>
      </c>
      <c r="K12" s="4">
        <f t="array" ref="K12">INDEX($A$1:$D$820,MATCH(1,($A$1:$A$820=$F12)*($B$1:$B$820=K$1),0),3)</f>
        <v>0</v>
      </c>
      <c r="L12" s="4">
        <f t="array" ref="L12">INDEX($A$1:$D$820,MATCH(1,($A$1:$A$820=$F12)*($B$1:$B$820=L$1),0),3)</f>
        <v>0</v>
      </c>
      <c r="M12" s="4">
        <f t="array" ref="M12">INDEX($A$1:$D$820,MATCH(1,($A$1:$A$820=$F12)*($B$1:$B$820=M$1),0),3)</f>
        <v>0</v>
      </c>
      <c r="N12" s="4" t="e">
        <f t="array" ref="N12">INDEX($A$1:$D$820,MATCH(1,($A$1:$A$820=$F12)*($B$1:$B$820=N$1),0),3)</f>
        <v>#N/A</v>
      </c>
      <c r="O12" s="4">
        <f t="array" ref="O12">INDEX($A$1:$D$820,MATCH(1,($A$1:$A$820=$F12)*($B$1:$B$820=O$1),0),3)</f>
        <v>0</v>
      </c>
    </row>
    <row r="13" spans="1:15" x14ac:dyDescent="0.25">
      <c r="A13" s="9">
        <v>129</v>
      </c>
      <c r="B13" s="11"/>
      <c r="C13" s="57"/>
      <c r="F13" s="9">
        <v>138</v>
      </c>
      <c r="G13" s="4">
        <f t="array" ref="G13">INDEX($A$1:$D$820,MATCH(1,($A$1:$A$820=$F13)*($B$1:$B$820=G$1),0),3)</f>
        <v>0</v>
      </c>
      <c r="H13" s="4">
        <f t="array" ref="H13">INDEX($A$1:$D$820,MATCH(1,($A$1:$A$820=$F13)*($B$1:$B$820=H$1),0),3)</f>
        <v>0</v>
      </c>
      <c r="I13" s="4">
        <f t="array" ref="I13">INDEX($A$1:$D$820,MATCH(1,($A$1:$A$820=$F13)*($B$1:$B$820=I$1),0),3)</f>
        <v>0</v>
      </c>
      <c r="J13" s="4">
        <f t="array" ref="J13">INDEX($A$1:$D$820,MATCH(1,($A$1:$A$820=$F13)*($B$1:$B$820=J$1),0),3)</f>
        <v>0</v>
      </c>
      <c r="K13" s="4">
        <f t="array" ref="K13">INDEX($A$1:$D$820,MATCH(1,($A$1:$A$820=$F13)*($B$1:$B$820=K$1),0),3)</f>
        <v>0</v>
      </c>
      <c r="L13" s="4">
        <f t="array" ref="L13">INDEX($A$1:$D$820,MATCH(1,($A$1:$A$820=$F13)*($B$1:$B$820=L$1),0),3)</f>
        <v>0</v>
      </c>
      <c r="M13" s="4">
        <f t="array" ref="M13">INDEX($A$1:$D$820,MATCH(1,($A$1:$A$820=$F13)*($B$1:$B$820=M$1),0),3)</f>
        <v>0</v>
      </c>
      <c r="N13" s="4">
        <f t="array" ref="N13">INDEX($A$1:$D$820,MATCH(1,($A$1:$A$820=$F13)*($B$1:$B$820=N$1),0),3)</f>
        <v>0</v>
      </c>
      <c r="O13" s="4">
        <f t="array" ref="O13">INDEX($A$1:$D$820,MATCH(1,($A$1:$A$820=$F13)*($B$1:$B$820=O$1),0),3)</f>
        <v>0</v>
      </c>
    </row>
    <row r="14" spans="1:15" x14ac:dyDescent="0.25">
      <c r="A14" s="9">
        <v>138</v>
      </c>
      <c r="B14" s="4" t="s">
        <v>576</v>
      </c>
      <c r="C14" s="19"/>
      <c r="D14" t="s">
        <v>555</v>
      </c>
      <c r="F14" s="9">
        <v>145</v>
      </c>
      <c r="G14" s="4">
        <f t="array" ref="G14">INDEX($A$1:$D$820,MATCH(1,($A$1:$A$820=$F14)*($B$1:$B$820=G$1),0),3)</f>
        <v>0</v>
      </c>
      <c r="H14" s="4">
        <f t="array" ref="H14">INDEX($A$1:$D$820,MATCH(1,($A$1:$A$820=$F14)*($B$1:$B$820=H$1),0),3)</f>
        <v>0</v>
      </c>
      <c r="I14" s="4">
        <f t="array" ref="I14">INDEX($A$1:$D$820,MATCH(1,($A$1:$A$820=$F14)*($B$1:$B$820=I$1),0),3)</f>
        <v>0</v>
      </c>
      <c r="J14" s="4">
        <f t="array" ref="J14">INDEX($A$1:$D$820,MATCH(1,($A$1:$A$820=$F14)*($B$1:$B$820=J$1),0),3)</f>
        <v>0</v>
      </c>
      <c r="K14" s="4">
        <f t="array" ref="K14">INDEX($A$1:$D$820,MATCH(1,($A$1:$A$820=$F14)*($B$1:$B$820=K$1),0),3)</f>
        <v>0</v>
      </c>
      <c r="L14" s="4">
        <f t="array" ref="L14">INDEX($A$1:$D$820,MATCH(1,($A$1:$A$820=$F14)*($B$1:$B$820=L$1),0),3)</f>
        <v>0</v>
      </c>
      <c r="M14" s="4">
        <f t="array" ref="M14">INDEX($A$1:$D$820,MATCH(1,($A$1:$A$820=$F14)*($B$1:$B$820=M$1),0),3)</f>
        <v>0</v>
      </c>
      <c r="N14" s="4">
        <f t="array" ref="N14">INDEX($A$1:$D$820,MATCH(1,($A$1:$A$820=$F14)*($B$1:$B$820=N$1),0),3)</f>
        <v>0</v>
      </c>
      <c r="O14" s="4">
        <f t="array" ref="O14">INDEX($A$1:$D$820,MATCH(1,($A$1:$A$820=$F14)*($B$1:$B$820=O$1),0),3)</f>
        <v>0</v>
      </c>
    </row>
    <row r="15" spans="1:15" x14ac:dyDescent="0.25">
      <c r="A15" s="9">
        <v>145</v>
      </c>
      <c r="B15" s="4" t="s">
        <v>576</v>
      </c>
      <c r="C15" s="19"/>
      <c r="D15" t="s">
        <v>552</v>
      </c>
      <c r="F15" s="9">
        <v>149</v>
      </c>
      <c r="G15" s="4">
        <f t="array" ref="G15">INDEX($A$1:$D$820,MATCH(1,($A$1:$A$820=$F15)*($B$1:$B$820=G$1),0),3)</f>
        <v>0</v>
      </c>
      <c r="H15" s="4">
        <f t="array" ref="H15">INDEX($A$1:$D$820,MATCH(1,($A$1:$A$820=$F15)*($B$1:$B$820=H$1),0),3)</f>
        <v>0</v>
      </c>
      <c r="I15" s="4">
        <f t="array" ref="I15">INDEX($A$1:$D$820,MATCH(1,($A$1:$A$820=$F15)*($B$1:$B$820=I$1),0),3)</f>
        <v>0</v>
      </c>
      <c r="J15" s="4">
        <f t="array" ref="J15">INDEX($A$1:$D$820,MATCH(1,($A$1:$A$820=$F15)*($B$1:$B$820=J$1),0),3)</f>
        <v>0</v>
      </c>
      <c r="K15" s="4">
        <f t="array" ref="K15">INDEX($A$1:$D$820,MATCH(1,($A$1:$A$820=$F15)*($B$1:$B$820=K$1),0),3)</f>
        <v>0</v>
      </c>
      <c r="L15" s="4">
        <f t="array" ref="L15">INDEX($A$1:$D$820,MATCH(1,($A$1:$A$820=$F15)*($B$1:$B$820=L$1),0),3)</f>
        <v>0</v>
      </c>
      <c r="M15" s="4">
        <f t="array" ref="M15">INDEX($A$1:$D$820,MATCH(1,($A$1:$A$820=$F15)*($B$1:$B$820=M$1),0),3)</f>
        <v>0</v>
      </c>
      <c r="N15" s="4">
        <f t="array" ref="N15">INDEX($A$1:$D$820,MATCH(1,($A$1:$A$820=$F15)*($B$1:$B$820=N$1),0),3)</f>
        <v>0</v>
      </c>
      <c r="O15" s="4">
        <f t="array" ref="O15">INDEX($A$1:$D$820,MATCH(1,($A$1:$A$820=$F15)*($B$1:$B$820=O$1),0),3)</f>
        <v>0</v>
      </c>
    </row>
    <row r="16" spans="1:15" x14ac:dyDescent="0.25">
      <c r="A16" s="9">
        <v>149</v>
      </c>
      <c r="B16" s="4" t="s">
        <v>576</v>
      </c>
      <c r="C16" s="19"/>
      <c r="D16" t="s">
        <v>557</v>
      </c>
      <c r="F16" s="9">
        <v>152</v>
      </c>
      <c r="G16" s="4">
        <f t="array" ref="G16">INDEX($A$1:$D$820,MATCH(1,($A$1:$A$820=$F16)*($B$1:$B$820=G$1),0),3)</f>
        <v>0</v>
      </c>
      <c r="H16" s="4">
        <f t="array" ref="H16">INDEX($A$1:$D$820,MATCH(1,($A$1:$A$820=$F16)*($B$1:$B$820=H$1),0),3)</f>
        <v>0</v>
      </c>
      <c r="I16" s="4">
        <f t="array" ref="I16">INDEX($A$1:$D$820,MATCH(1,($A$1:$A$820=$F16)*($B$1:$B$820=I$1),0),3)</f>
        <v>0</v>
      </c>
      <c r="J16" s="4">
        <f t="array" ref="J16">INDEX($A$1:$D$820,MATCH(1,($A$1:$A$820=$F16)*($B$1:$B$820=J$1),0),3)</f>
        <v>0</v>
      </c>
      <c r="K16" s="4">
        <f t="array" ref="K16">INDEX($A$1:$D$820,MATCH(1,($A$1:$A$820=$F16)*($B$1:$B$820=K$1),0),3)</f>
        <v>0</v>
      </c>
      <c r="L16" s="4">
        <f t="array" ref="L16">INDEX($A$1:$D$820,MATCH(1,($A$1:$A$820=$F16)*($B$1:$B$820=L$1),0),3)</f>
        <v>0</v>
      </c>
      <c r="M16" s="4">
        <f t="array" ref="M16">INDEX($A$1:$D$820,MATCH(1,($A$1:$A$820=$F16)*($B$1:$B$820=M$1),0),3)</f>
        <v>0</v>
      </c>
      <c r="N16" s="4">
        <f t="array" ref="N16">INDEX($A$1:$D$820,MATCH(1,($A$1:$A$820=$F16)*($B$1:$B$820=N$1),0),3)</f>
        <v>0</v>
      </c>
      <c r="O16" s="4">
        <f t="array" ref="O16">INDEX($A$1:$D$820,MATCH(1,($A$1:$A$820=$F16)*($B$1:$B$820=O$1),0),3)</f>
        <v>0</v>
      </c>
    </row>
    <row r="17" spans="1:15" x14ac:dyDescent="0.25">
      <c r="A17" s="9">
        <v>152</v>
      </c>
      <c r="B17" s="4" t="s">
        <v>576</v>
      </c>
      <c r="C17" s="19"/>
      <c r="D17" t="s">
        <v>558</v>
      </c>
      <c r="F17" s="9">
        <v>158</v>
      </c>
      <c r="G17" s="4">
        <f t="array" ref="G17">INDEX($A$1:$D$820,MATCH(1,($A$1:$A$820=$F17)*($B$1:$B$820=G$1),0),3)</f>
        <v>0</v>
      </c>
      <c r="H17" s="4">
        <f t="array" ref="H17">INDEX($A$1:$D$820,MATCH(1,($A$1:$A$820=$F17)*($B$1:$B$820=H$1),0),3)</f>
        <v>0</v>
      </c>
      <c r="I17" s="4">
        <f t="array" ref="I17">INDEX($A$1:$D$820,MATCH(1,($A$1:$A$820=$F17)*($B$1:$B$820=I$1),0),3)</f>
        <v>0</v>
      </c>
      <c r="J17" s="4">
        <f t="array" ref="J17">INDEX($A$1:$D$820,MATCH(1,($A$1:$A$820=$F17)*($B$1:$B$820=J$1),0),3)</f>
        <v>0</v>
      </c>
      <c r="K17" s="4">
        <f t="array" ref="K17">INDEX($A$1:$D$820,MATCH(1,($A$1:$A$820=$F17)*($B$1:$B$820=K$1),0),3)</f>
        <v>0</v>
      </c>
      <c r="L17" s="4">
        <f t="array" ref="L17">INDEX($A$1:$D$820,MATCH(1,($A$1:$A$820=$F17)*($B$1:$B$820=L$1),0),3)</f>
        <v>0</v>
      </c>
      <c r="M17" s="4">
        <f t="array" ref="M17">INDEX($A$1:$D$820,MATCH(1,($A$1:$A$820=$F17)*($B$1:$B$820=M$1),0),3)</f>
        <v>0</v>
      </c>
      <c r="N17" s="4" t="e">
        <f t="array" ref="N17">INDEX($A$1:$D$820,MATCH(1,($A$1:$A$820=$F17)*($B$1:$B$820=N$1),0),3)</f>
        <v>#N/A</v>
      </c>
      <c r="O17" s="4">
        <f t="array" ref="O17">INDEX($A$1:$D$820,MATCH(1,($A$1:$A$820=$F17)*($B$1:$B$820=O$1),0),3)</f>
        <v>0</v>
      </c>
    </row>
    <row r="18" spans="1:15" x14ac:dyDescent="0.25">
      <c r="A18" s="9">
        <v>158</v>
      </c>
      <c r="B18" s="11"/>
      <c r="C18" s="57"/>
      <c r="F18" s="9">
        <v>163</v>
      </c>
      <c r="G18" s="4">
        <f t="array" ref="G18">INDEX($A$1:$D$820,MATCH(1,($A$1:$A$820=$F18)*($B$1:$B$820=G$1),0),3)</f>
        <v>0</v>
      </c>
      <c r="H18" s="4">
        <f t="array" ref="H18">INDEX($A$1:$D$820,MATCH(1,($A$1:$A$820=$F18)*($B$1:$B$820=H$1),0),3)</f>
        <v>0</v>
      </c>
      <c r="I18" s="4">
        <f t="array" ref="I18">INDEX($A$1:$D$820,MATCH(1,($A$1:$A$820=$F18)*($B$1:$B$820=I$1),0),3)</f>
        <v>0</v>
      </c>
      <c r="J18" s="4">
        <f t="array" ref="J18">INDEX($A$1:$D$820,MATCH(1,($A$1:$A$820=$F18)*($B$1:$B$820=J$1),0),3)</f>
        <v>0</v>
      </c>
      <c r="K18" s="4">
        <f t="array" ref="K18">INDEX($A$1:$D$820,MATCH(1,($A$1:$A$820=$F18)*($B$1:$B$820=K$1),0),3)</f>
        <v>0</v>
      </c>
      <c r="L18" s="4">
        <f t="array" ref="L18">INDEX($A$1:$D$820,MATCH(1,($A$1:$A$820=$F18)*($B$1:$B$820=L$1),0),3)</f>
        <v>0</v>
      </c>
      <c r="M18" s="4">
        <f t="array" ref="M18">INDEX($A$1:$D$820,MATCH(1,($A$1:$A$820=$F18)*($B$1:$B$820=M$1),0),3)</f>
        <v>0</v>
      </c>
      <c r="N18" s="4" t="e">
        <f t="array" ref="N18">INDEX($A$1:$D$820,MATCH(1,($A$1:$A$820=$F18)*($B$1:$B$820=N$1),0),3)</f>
        <v>#N/A</v>
      </c>
      <c r="O18" s="4">
        <f t="array" ref="O18">INDEX($A$1:$D$820,MATCH(1,($A$1:$A$820=$F18)*($B$1:$B$820=O$1),0),3)</f>
        <v>0</v>
      </c>
    </row>
    <row r="19" spans="1:15" x14ac:dyDescent="0.25">
      <c r="A19" s="9">
        <v>163</v>
      </c>
      <c r="B19" s="11"/>
      <c r="C19" s="57"/>
      <c r="F19" s="9">
        <v>166</v>
      </c>
      <c r="G19" s="4">
        <f t="array" ref="G19">INDEX($A$1:$D$820,MATCH(1,($A$1:$A$820=$F19)*($B$1:$B$820=G$1),0),3)</f>
        <v>0</v>
      </c>
      <c r="H19" s="4">
        <f t="array" ref="H19">INDEX($A$1:$D$820,MATCH(1,($A$1:$A$820=$F19)*($B$1:$B$820=H$1),0),3)</f>
        <v>0</v>
      </c>
      <c r="I19" s="4">
        <f t="array" ref="I19">INDEX($A$1:$D$820,MATCH(1,($A$1:$A$820=$F19)*($B$1:$B$820=I$1),0),3)</f>
        <v>0</v>
      </c>
      <c r="J19" s="4">
        <f t="array" ref="J19">INDEX($A$1:$D$820,MATCH(1,($A$1:$A$820=$F19)*($B$1:$B$820=J$1),0),3)</f>
        <v>0</v>
      </c>
      <c r="K19" s="4">
        <f t="array" ref="K19">INDEX($A$1:$D$820,MATCH(1,($A$1:$A$820=$F19)*($B$1:$B$820=K$1),0),3)</f>
        <v>0</v>
      </c>
      <c r="L19" s="4">
        <f t="array" ref="L19">INDEX($A$1:$D$820,MATCH(1,($A$1:$A$820=$F19)*($B$1:$B$820=L$1),0),3)</f>
        <v>0</v>
      </c>
      <c r="M19" s="4">
        <f t="array" ref="M19">INDEX($A$1:$D$820,MATCH(1,($A$1:$A$820=$F19)*($B$1:$B$820=M$1),0),3)</f>
        <v>0</v>
      </c>
      <c r="N19" s="4">
        <f t="array" ref="N19">INDEX($A$1:$D$820,MATCH(1,($A$1:$A$820=$F19)*($B$1:$B$820=N$1),0),3)</f>
        <v>0</v>
      </c>
      <c r="O19" s="4">
        <f t="array" ref="O19">INDEX($A$1:$D$820,MATCH(1,($A$1:$A$820=$F19)*($B$1:$B$820=O$1),0),3)</f>
        <v>0</v>
      </c>
    </row>
    <row r="20" spans="1:15" x14ac:dyDescent="0.25">
      <c r="A20" s="9">
        <v>166</v>
      </c>
      <c r="B20" s="4" t="s">
        <v>576</v>
      </c>
      <c r="C20" s="19"/>
      <c r="D20" t="s">
        <v>558</v>
      </c>
      <c r="F20" s="9">
        <v>169</v>
      </c>
      <c r="G20" s="4">
        <f t="array" ref="G20">INDEX($A$1:$D$820,MATCH(1,($A$1:$A$820=$F20)*($B$1:$B$820=G$1),0),3)</f>
        <v>0</v>
      </c>
      <c r="H20" s="4">
        <f t="array" ref="H20">INDEX($A$1:$D$820,MATCH(1,($A$1:$A$820=$F20)*($B$1:$B$820=H$1),0),3)</f>
        <v>0</v>
      </c>
      <c r="I20" s="4">
        <f t="array" ref="I20">INDEX($A$1:$D$820,MATCH(1,($A$1:$A$820=$F20)*($B$1:$B$820=I$1),0),3)</f>
        <v>0</v>
      </c>
      <c r="J20" s="4">
        <f t="array" ref="J20">INDEX($A$1:$D$820,MATCH(1,($A$1:$A$820=$F20)*($B$1:$B$820=J$1),0),3)</f>
        <v>0</v>
      </c>
      <c r="K20" s="4">
        <f t="array" ref="K20">INDEX($A$1:$D$820,MATCH(1,($A$1:$A$820=$F20)*($B$1:$B$820=K$1),0),3)</f>
        <v>0</v>
      </c>
      <c r="L20" s="4">
        <f t="array" ref="L20">INDEX($A$1:$D$820,MATCH(1,($A$1:$A$820=$F20)*($B$1:$B$820=L$1),0),3)</f>
        <v>0</v>
      </c>
      <c r="M20" s="4">
        <f t="array" ref="M20">INDEX($A$1:$D$820,MATCH(1,($A$1:$A$820=$F20)*($B$1:$B$820=M$1),0),3)</f>
        <v>0</v>
      </c>
      <c r="N20" s="4">
        <f t="array" ref="N20">INDEX($A$1:$D$820,MATCH(1,($A$1:$A$820=$F20)*($B$1:$B$820=N$1),0),3)</f>
        <v>0</v>
      </c>
      <c r="O20" s="4">
        <f t="array" ref="O20">INDEX($A$1:$D$820,MATCH(1,($A$1:$A$820=$F20)*($B$1:$B$820=O$1),0),3)</f>
        <v>0</v>
      </c>
    </row>
    <row r="21" spans="1:15" x14ac:dyDescent="0.25">
      <c r="A21" s="9">
        <v>169</v>
      </c>
      <c r="B21" s="4" t="s">
        <v>576</v>
      </c>
      <c r="C21" s="19"/>
      <c r="D21" t="s">
        <v>551</v>
      </c>
      <c r="F21" s="9">
        <v>176</v>
      </c>
      <c r="G21" s="4">
        <f t="array" ref="G21">INDEX($A$1:$D$820,MATCH(1,($A$1:$A$820=$F21)*($B$1:$B$820=G$1),0),3)</f>
        <v>0</v>
      </c>
      <c r="H21" s="4">
        <f t="array" ref="H21">INDEX($A$1:$D$820,MATCH(1,($A$1:$A$820=$F21)*($B$1:$B$820=H$1),0),3)</f>
        <v>0</v>
      </c>
      <c r="I21" s="4">
        <f t="array" ref="I21">INDEX($A$1:$D$820,MATCH(1,($A$1:$A$820=$F21)*($B$1:$B$820=I$1),0),3)</f>
        <v>0</v>
      </c>
      <c r="J21" s="4">
        <f t="array" ref="J21">INDEX($A$1:$D$820,MATCH(1,($A$1:$A$820=$F21)*($B$1:$B$820=J$1),0),3)</f>
        <v>0</v>
      </c>
      <c r="K21" s="4">
        <f t="array" ref="K21">INDEX($A$1:$D$820,MATCH(1,($A$1:$A$820=$F21)*($B$1:$B$820=K$1),0),3)</f>
        <v>0</v>
      </c>
      <c r="L21" s="4">
        <f t="array" ref="L21">INDEX($A$1:$D$820,MATCH(1,($A$1:$A$820=$F21)*($B$1:$B$820=L$1),0),3)</f>
        <v>0</v>
      </c>
      <c r="M21" s="4">
        <f t="array" ref="M21">INDEX($A$1:$D$820,MATCH(1,($A$1:$A$820=$F21)*($B$1:$B$820=M$1),0),3)</f>
        <v>0</v>
      </c>
      <c r="N21" s="4">
        <f t="array" ref="N21">INDEX($A$1:$D$820,MATCH(1,($A$1:$A$820=$F21)*($B$1:$B$820=N$1),0),3)</f>
        <v>0</v>
      </c>
      <c r="O21" s="4">
        <f t="array" ref="O21">INDEX($A$1:$D$820,MATCH(1,($A$1:$A$820=$F21)*($B$1:$B$820=O$1),0),3)</f>
        <v>0</v>
      </c>
    </row>
    <row r="22" spans="1:15" x14ac:dyDescent="0.25">
      <c r="A22" s="9">
        <v>176</v>
      </c>
      <c r="B22" s="4" t="s">
        <v>576</v>
      </c>
      <c r="C22" s="19"/>
      <c r="D22" t="s">
        <v>558</v>
      </c>
      <c r="F22" s="9">
        <v>192</v>
      </c>
      <c r="G22" s="4">
        <f t="array" ref="G22">INDEX($A$1:$D$820,MATCH(1,($A$1:$A$820=$F22)*($B$1:$B$820=G$1),0),3)</f>
        <v>0</v>
      </c>
      <c r="H22" s="4">
        <f t="array" ref="H22">INDEX($A$1:$D$820,MATCH(1,($A$1:$A$820=$F22)*($B$1:$B$820=H$1),0),3)</f>
        <v>0</v>
      </c>
      <c r="I22" s="4">
        <f t="array" ref="I22">INDEX($A$1:$D$820,MATCH(1,($A$1:$A$820=$F22)*($B$1:$B$820=I$1),0),3)</f>
        <v>0</v>
      </c>
      <c r="J22" s="4">
        <f t="array" ref="J22">INDEX($A$1:$D$820,MATCH(1,($A$1:$A$820=$F22)*($B$1:$B$820=J$1),0),3)</f>
        <v>0</v>
      </c>
      <c r="K22" s="4">
        <f t="array" ref="K22">INDEX($A$1:$D$820,MATCH(1,($A$1:$A$820=$F22)*($B$1:$B$820=K$1),0),3)</f>
        <v>0</v>
      </c>
      <c r="L22" s="4">
        <f t="array" ref="L22">INDEX($A$1:$D$820,MATCH(1,($A$1:$A$820=$F22)*($B$1:$B$820=L$1),0),3)</f>
        <v>0</v>
      </c>
      <c r="M22" s="4">
        <f t="array" ref="M22">INDEX($A$1:$D$820,MATCH(1,($A$1:$A$820=$F22)*($B$1:$B$820=M$1),0),3)</f>
        <v>0</v>
      </c>
      <c r="N22" s="4">
        <f t="array" ref="N22">INDEX($A$1:$D$820,MATCH(1,($A$1:$A$820=$F22)*($B$1:$B$820=N$1),0),3)</f>
        <v>0</v>
      </c>
      <c r="O22" s="4">
        <f t="array" ref="O22">INDEX($A$1:$D$820,MATCH(1,($A$1:$A$820=$F22)*($B$1:$B$820=O$1),0),3)</f>
        <v>0</v>
      </c>
    </row>
    <row r="23" spans="1:15" x14ac:dyDescent="0.25">
      <c r="A23" s="9">
        <v>192</v>
      </c>
      <c r="B23" s="4" t="s">
        <v>576</v>
      </c>
      <c r="C23" s="19"/>
      <c r="D23" t="s">
        <v>557</v>
      </c>
      <c r="F23" s="9">
        <v>212</v>
      </c>
      <c r="G23" s="4">
        <f t="array" ref="G23">INDEX($A$1:$D$820,MATCH(1,($A$1:$A$820=$F23)*($B$1:$B$820=G$1),0),3)</f>
        <v>0</v>
      </c>
      <c r="H23" s="4">
        <f t="array" ref="H23">INDEX($A$1:$D$820,MATCH(1,($A$1:$A$820=$F23)*($B$1:$B$820=H$1),0),3)</f>
        <v>0</v>
      </c>
      <c r="I23" s="4">
        <f t="array" ref="I23">INDEX($A$1:$D$820,MATCH(1,($A$1:$A$820=$F23)*($B$1:$B$820=I$1),0),3)</f>
        <v>0</v>
      </c>
      <c r="J23" s="4">
        <f t="array" ref="J23">INDEX($A$1:$D$820,MATCH(1,($A$1:$A$820=$F23)*($B$1:$B$820=J$1),0),3)</f>
        <v>0</v>
      </c>
      <c r="K23" s="4">
        <f t="array" ref="K23">INDEX($A$1:$D$820,MATCH(1,($A$1:$A$820=$F23)*($B$1:$B$820=K$1),0),3)</f>
        <v>0</v>
      </c>
      <c r="L23" s="4">
        <f t="array" ref="L23">INDEX($A$1:$D$820,MATCH(1,($A$1:$A$820=$F23)*($B$1:$B$820=L$1),0),3)</f>
        <v>0</v>
      </c>
      <c r="M23" s="4">
        <f t="array" ref="M23">INDEX($A$1:$D$820,MATCH(1,($A$1:$A$820=$F23)*($B$1:$B$820=M$1),0),3)</f>
        <v>0</v>
      </c>
      <c r="N23" s="4">
        <f t="array" ref="N23">INDEX($A$1:$D$820,MATCH(1,($A$1:$A$820=$F23)*($B$1:$B$820=N$1),0),3)</f>
        <v>0</v>
      </c>
      <c r="O23" s="4">
        <f t="array" ref="O23">INDEX($A$1:$D$820,MATCH(1,($A$1:$A$820=$F23)*($B$1:$B$820=O$1),0),3)</f>
        <v>0</v>
      </c>
    </row>
    <row r="24" spans="1:15" x14ac:dyDescent="0.25">
      <c r="A24" s="9">
        <v>212</v>
      </c>
      <c r="B24" s="4" t="s">
        <v>576</v>
      </c>
      <c r="C24" s="19"/>
      <c r="D24" t="s">
        <v>555</v>
      </c>
      <c r="F24" s="9">
        <v>213</v>
      </c>
      <c r="G24" s="4">
        <f t="array" ref="G24">INDEX($A$1:$D$820,MATCH(1,($A$1:$A$820=$F24)*($B$1:$B$820=G$1),0),3)</f>
        <v>0</v>
      </c>
      <c r="H24" s="4">
        <f t="array" ref="H24">INDEX($A$1:$D$820,MATCH(1,($A$1:$A$820=$F24)*($B$1:$B$820=H$1),0),3)</f>
        <v>0</v>
      </c>
      <c r="I24" s="4">
        <f t="array" ref="I24">INDEX($A$1:$D$820,MATCH(1,($A$1:$A$820=$F24)*($B$1:$B$820=I$1),0),3)</f>
        <v>0</v>
      </c>
      <c r="J24" s="4">
        <f t="array" ref="J24">INDEX($A$1:$D$820,MATCH(1,($A$1:$A$820=$F24)*($B$1:$B$820=J$1),0),3)</f>
        <v>0</v>
      </c>
      <c r="K24" s="4">
        <f t="array" ref="K24">INDEX($A$1:$D$820,MATCH(1,($A$1:$A$820=$F24)*($B$1:$B$820=K$1),0),3)</f>
        <v>0</v>
      </c>
      <c r="L24" s="4">
        <f t="array" ref="L24">INDEX($A$1:$D$820,MATCH(1,($A$1:$A$820=$F24)*($B$1:$B$820=L$1),0),3)</f>
        <v>0</v>
      </c>
      <c r="M24" s="4">
        <f t="array" ref="M24">INDEX($A$1:$D$820,MATCH(1,($A$1:$A$820=$F24)*($B$1:$B$820=M$1),0),3)</f>
        <v>0</v>
      </c>
      <c r="N24" s="4" t="e">
        <f t="array" ref="N24">INDEX($A$1:$D$820,MATCH(1,($A$1:$A$820=$F24)*($B$1:$B$820=N$1),0),3)</f>
        <v>#N/A</v>
      </c>
      <c r="O24" s="4">
        <f t="array" ref="O24">INDEX($A$1:$D$820,MATCH(1,($A$1:$A$820=$F24)*($B$1:$B$820=O$1),0),3)</f>
        <v>0</v>
      </c>
    </row>
    <row r="25" spans="1:15" x14ac:dyDescent="0.25">
      <c r="A25" s="9">
        <v>213</v>
      </c>
      <c r="B25" s="11"/>
      <c r="C25" s="57"/>
      <c r="F25" s="9">
        <v>235</v>
      </c>
      <c r="G25" s="4">
        <f t="array" ref="G25">INDEX($A$1:$D$820,MATCH(1,($A$1:$A$820=$F25)*($B$1:$B$820=G$1),0),3)</f>
        <v>0</v>
      </c>
      <c r="H25" s="4">
        <f t="array" ref="H25">INDEX($A$1:$D$820,MATCH(1,($A$1:$A$820=$F25)*($B$1:$B$820=H$1),0),3)</f>
        <v>0</v>
      </c>
      <c r="I25" s="4">
        <f t="array" ref="I25">INDEX($A$1:$D$820,MATCH(1,($A$1:$A$820=$F25)*($B$1:$B$820=I$1),0),3)</f>
        <v>0</v>
      </c>
      <c r="J25" s="4">
        <f t="array" ref="J25">INDEX($A$1:$D$820,MATCH(1,($A$1:$A$820=$F25)*($B$1:$B$820=J$1),0),3)</f>
        <v>0</v>
      </c>
      <c r="K25" s="4">
        <f t="array" ref="K25">INDEX($A$1:$D$820,MATCH(1,($A$1:$A$820=$F25)*($B$1:$B$820=K$1),0),3)</f>
        <v>0</v>
      </c>
      <c r="L25" s="4">
        <f t="array" ref="L25">INDEX($A$1:$D$820,MATCH(1,($A$1:$A$820=$F25)*($B$1:$B$820=L$1),0),3)</f>
        <v>0</v>
      </c>
      <c r="M25" s="4">
        <f t="array" ref="M25">INDEX($A$1:$D$820,MATCH(1,($A$1:$A$820=$F25)*($B$1:$B$820=M$1),0),3)</f>
        <v>0</v>
      </c>
      <c r="N25" s="4">
        <f t="array" ref="N25">INDEX($A$1:$D$820,MATCH(1,($A$1:$A$820=$F25)*($B$1:$B$820=N$1),0),3)</f>
        <v>0</v>
      </c>
      <c r="O25" s="4">
        <f t="array" ref="O25">INDEX($A$1:$D$820,MATCH(1,($A$1:$A$820=$F25)*($B$1:$B$820=O$1),0),3)</f>
        <v>0</v>
      </c>
    </row>
    <row r="26" spans="1:15" x14ac:dyDescent="0.25">
      <c r="A26" s="9">
        <v>235</v>
      </c>
      <c r="B26" s="4" t="s">
        <v>576</v>
      </c>
      <c r="C26" s="19"/>
      <c r="D26" t="s">
        <v>558</v>
      </c>
      <c r="F26" s="9">
        <v>250</v>
      </c>
      <c r="G26" s="4">
        <f t="array" ref="G26">INDEX($A$1:$D$820,MATCH(1,($A$1:$A$820=$F26)*($B$1:$B$820=G$1),0),3)</f>
        <v>0</v>
      </c>
      <c r="H26" s="4">
        <f t="array" ref="H26">INDEX($A$1:$D$820,MATCH(1,($A$1:$A$820=$F26)*($B$1:$B$820=H$1),0),3)</f>
        <v>0</v>
      </c>
      <c r="I26" s="4">
        <f t="array" ref="I26">INDEX($A$1:$D$820,MATCH(1,($A$1:$A$820=$F26)*($B$1:$B$820=I$1),0),3)</f>
        <v>0</v>
      </c>
      <c r="J26" s="4">
        <f t="array" ref="J26">INDEX($A$1:$D$820,MATCH(1,($A$1:$A$820=$F26)*($B$1:$B$820=J$1),0),3)</f>
        <v>0</v>
      </c>
      <c r="K26" s="4">
        <f t="array" ref="K26">INDEX($A$1:$D$820,MATCH(1,($A$1:$A$820=$F26)*($B$1:$B$820=K$1),0),3)</f>
        <v>0</v>
      </c>
      <c r="L26" s="4">
        <f t="array" ref="L26">INDEX($A$1:$D$820,MATCH(1,($A$1:$A$820=$F26)*($B$1:$B$820=L$1),0),3)</f>
        <v>0</v>
      </c>
      <c r="M26" s="4">
        <f t="array" ref="M26">INDEX($A$1:$D$820,MATCH(1,($A$1:$A$820=$F26)*($B$1:$B$820=M$1),0),3)</f>
        <v>0</v>
      </c>
      <c r="N26" s="4" t="e">
        <f t="array" ref="N26">INDEX($A$1:$D$820,MATCH(1,($A$1:$A$820=$F26)*($B$1:$B$820=N$1),0),3)</f>
        <v>#N/A</v>
      </c>
      <c r="O26" s="4">
        <f t="array" ref="O26">INDEX($A$1:$D$820,MATCH(1,($A$1:$A$820=$F26)*($B$1:$B$820=O$1),0),3)</f>
        <v>0</v>
      </c>
    </row>
    <row r="27" spans="1:15" x14ac:dyDescent="0.25">
      <c r="A27" s="9">
        <v>250</v>
      </c>
      <c r="B27" s="11"/>
      <c r="C27" s="57"/>
      <c r="F27" s="9">
        <v>257</v>
      </c>
      <c r="G27" s="4">
        <f t="array" ref="G27">INDEX($A$1:$D$820,MATCH(1,($A$1:$A$820=$F27)*($B$1:$B$820=G$1),0),3)</f>
        <v>0</v>
      </c>
      <c r="H27" s="4">
        <f t="array" ref="H27">INDEX($A$1:$D$820,MATCH(1,($A$1:$A$820=$F27)*($B$1:$B$820=H$1),0),3)</f>
        <v>0</v>
      </c>
      <c r="I27" s="4">
        <f t="array" ref="I27">INDEX($A$1:$D$820,MATCH(1,($A$1:$A$820=$F27)*($B$1:$B$820=I$1),0),3)</f>
        <v>0</v>
      </c>
      <c r="J27" s="4">
        <f t="array" ref="J27">INDEX($A$1:$D$820,MATCH(1,($A$1:$A$820=$F27)*($B$1:$B$820=J$1),0),3)</f>
        <v>0</v>
      </c>
      <c r="K27" s="4">
        <f t="array" ref="K27">INDEX($A$1:$D$820,MATCH(1,($A$1:$A$820=$F27)*($B$1:$B$820=K$1),0),3)</f>
        <v>0</v>
      </c>
      <c r="L27" s="4">
        <f t="array" ref="L27">INDEX($A$1:$D$820,MATCH(1,($A$1:$A$820=$F27)*($B$1:$B$820=L$1),0),3)</f>
        <v>0</v>
      </c>
      <c r="M27" s="4">
        <f t="array" ref="M27">INDEX($A$1:$D$820,MATCH(1,($A$1:$A$820=$F27)*($B$1:$B$820=M$1),0),3)</f>
        <v>0</v>
      </c>
      <c r="N27" s="4">
        <f t="array" ref="N27">INDEX($A$1:$D$820,MATCH(1,($A$1:$A$820=$F27)*($B$1:$B$820=N$1),0),3)</f>
        <v>0</v>
      </c>
      <c r="O27" s="4">
        <f t="array" ref="O27">INDEX($A$1:$D$820,MATCH(1,($A$1:$A$820=$F27)*($B$1:$B$820=O$1),0),3)</f>
        <v>0</v>
      </c>
    </row>
    <row r="28" spans="1:15" x14ac:dyDescent="0.25">
      <c r="A28" s="9">
        <v>257</v>
      </c>
      <c r="B28" s="4" t="s">
        <v>576</v>
      </c>
      <c r="C28" s="19"/>
      <c r="D28" t="s">
        <v>551</v>
      </c>
      <c r="F28" s="9">
        <v>258</v>
      </c>
      <c r="G28" s="4">
        <f t="array" ref="G28">INDEX($A$1:$D$820,MATCH(1,($A$1:$A$820=$F28)*($B$1:$B$820=G$1),0),3)</f>
        <v>0</v>
      </c>
      <c r="H28" s="4">
        <f t="array" ref="H28">INDEX($A$1:$D$820,MATCH(1,($A$1:$A$820=$F28)*($B$1:$B$820=H$1),0),3)</f>
        <v>0</v>
      </c>
      <c r="I28" s="4">
        <f t="array" ref="I28">INDEX($A$1:$D$820,MATCH(1,($A$1:$A$820=$F28)*($B$1:$B$820=I$1),0),3)</f>
        <v>0</v>
      </c>
      <c r="J28" s="4">
        <f t="array" ref="J28">INDEX($A$1:$D$820,MATCH(1,($A$1:$A$820=$F28)*($B$1:$B$820=J$1),0),3)</f>
        <v>0</v>
      </c>
      <c r="K28" s="4">
        <f t="array" ref="K28">INDEX($A$1:$D$820,MATCH(1,($A$1:$A$820=$F28)*($B$1:$B$820=K$1),0),3)</f>
        <v>0</v>
      </c>
      <c r="L28" s="4">
        <f t="array" ref="L28">INDEX($A$1:$D$820,MATCH(1,($A$1:$A$820=$F28)*($B$1:$B$820=L$1),0),3)</f>
        <v>0</v>
      </c>
      <c r="M28" s="4">
        <f t="array" ref="M28">INDEX($A$1:$D$820,MATCH(1,($A$1:$A$820=$F28)*($B$1:$B$820=M$1),0),3)</f>
        <v>0</v>
      </c>
      <c r="N28" s="4" t="e">
        <f t="array" ref="N28">INDEX($A$1:$D$820,MATCH(1,($A$1:$A$820=$F28)*($B$1:$B$820=N$1),0),3)</f>
        <v>#N/A</v>
      </c>
      <c r="O28" s="4">
        <f t="array" ref="O28">INDEX($A$1:$D$820,MATCH(1,($A$1:$A$820=$F28)*($B$1:$B$820=O$1),0),3)</f>
        <v>0</v>
      </c>
    </row>
    <row r="29" spans="1:15" x14ac:dyDescent="0.25">
      <c r="A29" s="9">
        <v>258</v>
      </c>
      <c r="B29" s="11"/>
      <c r="C29" s="57"/>
      <c r="F29" s="9">
        <v>259</v>
      </c>
      <c r="G29" s="4">
        <f t="array" ref="G29">INDEX($A$1:$D$820,MATCH(1,($A$1:$A$820=$F29)*($B$1:$B$820=G$1),0),3)</f>
        <v>0</v>
      </c>
      <c r="H29" s="4">
        <f t="array" ref="H29">INDEX($A$1:$D$820,MATCH(1,($A$1:$A$820=$F29)*($B$1:$B$820=H$1),0),3)</f>
        <v>0</v>
      </c>
      <c r="I29" s="4">
        <f t="array" ref="I29">INDEX($A$1:$D$820,MATCH(1,($A$1:$A$820=$F29)*($B$1:$B$820=I$1),0),3)</f>
        <v>0</v>
      </c>
      <c r="J29" s="4">
        <f t="array" ref="J29">INDEX($A$1:$D$820,MATCH(1,($A$1:$A$820=$F29)*($B$1:$B$820=J$1),0),3)</f>
        <v>0</v>
      </c>
      <c r="K29" s="4">
        <f t="array" ref="K29">INDEX($A$1:$D$820,MATCH(1,($A$1:$A$820=$F29)*($B$1:$B$820=K$1),0),3)</f>
        <v>0</v>
      </c>
      <c r="L29" s="4">
        <f t="array" ref="L29">INDEX($A$1:$D$820,MATCH(1,($A$1:$A$820=$F29)*($B$1:$B$820=L$1),0),3)</f>
        <v>0</v>
      </c>
      <c r="M29" s="4">
        <f t="array" ref="M29">INDEX($A$1:$D$820,MATCH(1,($A$1:$A$820=$F29)*($B$1:$B$820=M$1),0),3)</f>
        <v>0</v>
      </c>
      <c r="N29" s="4">
        <f t="array" ref="N29">INDEX($A$1:$D$820,MATCH(1,($A$1:$A$820=$F29)*($B$1:$B$820=N$1),0),3)</f>
        <v>0</v>
      </c>
      <c r="O29" s="4">
        <f t="array" ref="O29">INDEX($A$1:$D$820,MATCH(1,($A$1:$A$820=$F29)*($B$1:$B$820=O$1),0),3)</f>
        <v>0</v>
      </c>
    </row>
    <row r="30" spans="1:15" x14ac:dyDescent="0.25">
      <c r="A30" s="9">
        <v>259</v>
      </c>
      <c r="B30" s="4" t="s">
        <v>576</v>
      </c>
      <c r="C30" s="19"/>
      <c r="D30" t="s">
        <v>552</v>
      </c>
      <c r="F30" s="9">
        <v>268</v>
      </c>
      <c r="G30" s="4">
        <f t="array" ref="G30">INDEX($A$1:$D$820,MATCH(1,($A$1:$A$820=$F30)*($B$1:$B$820=G$1),0),3)</f>
        <v>0</v>
      </c>
      <c r="H30" s="4">
        <f t="array" ref="H30">INDEX($A$1:$D$820,MATCH(1,($A$1:$A$820=$F30)*($B$1:$B$820=H$1),0),3)</f>
        <v>0</v>
      </c>
      <c r="I30" s="4">
        <f t="array" ref="I30">INDEX($A$1:$D$820,MATCH(1,($A$1:$A$820=$F30)*($B$1:$B$820=I$1),0),3)</f>
        <v>0</v>
      </c>
      <c r="J30" s="4">
        <f t="array" ref="J30">INDEX($A$1:$D$820,MATCH(1,($A$1:$A$820=$F30)*($B$1:$B$820=J$1),0),3)</f>
        <v>0</v>
      </c>
      <c r="K30" s="4">
        <f t="array" ref="K30">INDEX($A$1:$D$820,MATCH(1,($A$1:$A$820=$F30)*($B$1:$B$820=K$1),0),3)</f>
        <v>0</v>
      </c>
      <c r="L30" s="4">
        <f t="array" ref="L30">INDEX($A$1:$D$820,MATCH(1,($A$1:$A$820=$F30)*($B$1:$B$820=L$1),0),3)</f>
        <v>0</v>
      </c>
      <c r="M30" s="4">
        <f t="array" ref="M30">INDEX($A$1:$D$820,MATCH(1,($A$1:$A$820=$F30)*($B$1:$B$820=M$1),0),3)</f>
        <v>0</v>
      </c>
      <c r="N30" s="4">
        <f t="array" ref="N30">INDEX($A$1:$D$820,MATCH(1,($A$1:$A$820=$F30)*($B$1:$B$820=N$1),0),3)</f>
        <v>0</v>
      </c>
      <c r="O30" s="4">
        <f t="array" ref="O30">INDEX($A$1:$D$820,MATCH(1,($A$1:$A$820=$F30)*($B$1:$B$820=O$1),0),3)</f>
        <v>0</v>
      </c>
    </row>
    <row r="31" spans="1:15" x14ac:dyDescent="0.25">
      <c r="A31" s="9">
        <v>268</v>
      </c>
      <c r="B31" s="4" t="s">
        <v>576</v>
      </c>
      <c r="C31" s="19"/>
      <c r="D31" t="s">
        <v>558</v>
      </c>
      <c r="F31" s="9">
        <v>272</v>
      </c>
      <c r="G31" s="4">
        <f t="array" ref="G31">INDEX($A$1:$D$820,MATCH(1,($A$1:$A$820=$F31)*($B$1:$B$820=G$1),0),3)</f>
        <v>0</v>
      </c>
      <c r="H31" s="4">
        <f t="array" ref="H31">INDEX($A$1:$D$820,MATCH(1,($A$1:$A$820=$F31)*($B$1:$B$820=H$1),0),3)</f>
        <v>0</v>
      </c>
      <c r="I31" s="4">
        <f t="array" ref="I31">INDEX($A$1:$D$820,MATCH(1,($A$1:$A$820=$F31)*($B$1:$B$820=I$1),0),3)</f>
        <v>0</v>
      </c>
      <c r="J31" s="4">
        <f t="array" ref="J31">INDEX($A$1:$D$820,MATCH(1,($A$1:$A$820=$F31)*($B$1:$B$820=J$1),0),3)</f>
        <v>0</v>
      </c>
      <c r="K31" s="4">
        <f t="array" ref="K31">INDEX($A$1:$D$820,MATCH(1,($A$1:$A$820=$F31)*($B$1:$B$820=K$1),0),3)</f>
        <v>0</v>
      </c>
      <c r="L31" s="4">
        <f t="array" ref="L31">INDEX($A$1:$D$820,MATCH(1,($A$1:$A$820=$F31)*($B$1:$B$820=L$1),0),3)</f>
        <v>0</v>
      </c>
      <c r="M31" s="4" t="e">
        <f t="array" ref="M31">INDEX($A$1:$D$820,MATCH(1,($A$1:$A$820=$F31)*($B$1:$B$820=M$1),0),3)</f>
        <v>#N/A</v>
      </c>
      <c r="N31" s="4">
        <f t="array" ref="N31">INDEX($A$1:$D$820,MATCH(1,($A$1:$A$820=$F31)*($B$1:$B$820=N$1),0),3)</f>
        <v>0</v>
      </c>
      <c r="O31" s="4">
        <f t="array" ref="O31">INDEX($A$1:$D$820,MATCH(1,($A$1:$A$820=$F31)*($B$1:$B$820=O$1),0),3)</f>
        <v>0</v>
      </c>
    </row>
    <row r="32" spans="1:15" x14ac:dyDescent="0.25">
      <c r="A32" s="9">
        <v>272</v>
      </c>
      <c r="B32" s="11"/>
      <c r="C32" s="57"/>
      <c r="F32" s="9">
        <v>287</v>
      </c>
      <c r="G32" s="4">
        <f t="array" ref="G32">INDEX($A$1:$D$820,MATCH(1,($A$1:$A$820=$F32)*($B$1:$B$820=G$1),0),3)</f>
        <v>0</v>
      </c>
      <c r="H32" s="4">
        <f t="array" ref="H32">INDEX($A$1:$D$820,MATCH(1,($A$1:$A$820=$F32)*($B$1:$B$820=H$1),0),3)</f>
        <v>0</v>
      </c>
      <c r="I32" s="4">
        <f t="array" ref="I32">INDEX($A$1:$D$820,MATCH(1,($A$1:$A$820=$F32)*($B$1:$B$820=I$1),0),3)</f>
        <v>0</v>
      </c>
      <c r="J32" s="4">
        <f t="array" ref="J32">INDEX($A$1:$D$820,MATCH(1,($A$1:$A$820=$F32)*($B$1:$B$820=J$1),0),3)</f>
        <v>0</v>
      </c>
      <c r="K32" s="4">
        <f t="array" ref="K32">INDEX($A$1:$D$820,MATCH(1,($A$1:$A$820=$F32)*($B$1:$B$820=K$1),0),3)</f>
        <v>0</v>
      </c>
      <c r="L32" s="4">
        <f t="array" ref="L32">INDEX($A$1:$D$820,MATCH(1,($A$1:$A$820=$F32)*($B$1:$B$820=L$1),0),3)</f>
        <v>0</v>
      </c>
      <c r="M32" s="4">
        <f t="array" ref="M32">INDEX($A$1:$D$820,MATCH(1,($A$1:$A$820=$F32)*($B$1:$B$820=M$1),0),3)</f>
        <v>0</v>
      </c>
      <c r="N32" s="4">
        <f t="array" ref="N32">INDEX($A$1:$D$820,MATCH(1,($A$1:$A$820=$F32)*($B$1:$B$820=N$1),0),3)</f>
        <v>0</v>
      </c>
      <c r="O32" s="4">
        <f t="array" ref="O32">INDEX($A$1:$D$820,MATCH(1,($A$1:$A$820=$F32)*($B$1:$B$820=O$1),0),3)</f>
        <v>0</v>
      </c>
    </row>
    <row r="33" spans="1:15" x14ac:dyDescent="0.25">
      <c r="A33" s="9">
        <v>287</v>
      </c>
      <c r="B33" s="4" t="s">
        <v>576</v>
      </c>
      <c r="C33" s="19"/>
      <c r="D33" t="s">
        <v>553</v>
      </c>
      <c r="F33" s="9">
        <v>320</v>
      </c>
      <c r="G33" s="4">
        <f t="array" ref="G33">INDEX($A$1:$D$820,MATCH(1,($A$1:$A$820=$F33)*($B$1:$B$820=G$1),0),3)</f>
        <v>0</v>
      </c>
      <c r="H33" s="4">
        <f t="array" ref="H33">INDEX($A$1:$D$820,MATCH(1,($A$1:$A$820=$F33)*($B$1:$B$820=H$1),0),3)</f>
        <v>0</v>
      </c>
      <c r="I33" s="4">
        <f t="array" ref="I33">INDEX($A$1:$D$820,MATCH(1,($A$1:$A$820=$F33)*($B$1:$B$820=I$1),0),3)</f>
        <v>0</v>
      </c>
      <c r="J33" s="4">
        <f t="array" ref="J33">INDEX($A$1:$D$820,MATCH(1,($A$1:$A$820=$F33)*($B$1:$B$820=J$1),0),3)</f>
        <v>0</v>
      </c>
      <c r="K33" s="4">
        <f t="array" ref="K33">INDEX($A$1:$D$820,MATCH(1,($A$1:$A$820=$F33)*($B$1:$B$820=K$1),0),3)</f>
        <v>0</v>
      </c>
      <c r="L33" s="4">
        <f t="array" ref="L33">INDEX($A$1:$D$820,MATCH(1,($A$1:$A$820=$F33)*($B$1:$B$820=L$1),0),3)</f>
        <v>0</v>
      </c>
      <c r="M33" s="4">
        <f t="array" ref="M33">INDEX($A$1:$D$820,MATCH(1,($A$1:$A$820=$F33)*($B$1:$B$820=M$1),0),3)</f>
        <v>0</v>
      </c>
      <c r="N33" s="4" t="e">
        <f t="array" ref="N33">INDEX($A$1:$D$820,MATCH(1,($A$1:$A$820=$F33)*($B$1:$B$820=N$1),0),3)</f>
        <v>#N/A</v>
      </c>
      <c r="O33" s="4">
        <f t="array" ref="O33">INDEX($A$1:$D$820,MATCH(1,($A$1:$A$820=$F33)*($B$1:$B$820=O$1),0),3)</f>
        <v>0</v>
      </c>
    </row>
    <row r="34" spans="1:15" x14ac:dyDescent="0.25">
      <c r="A34" s="9">
        <v>320</v>
      </c>
      <c r="B34" s="11"/>
      <c r="C34" s="57"/>
      <c r="F34" s="9">
        <v>329</v>
      </c>
      <c r="G34" s="4">
        <f t="array" ref="G34">INDEX($A$1:$D$820,MATCH(1,($A$1:$A$820=$F34)*($B$1:$B$820=G$1),0),3)</f>
        <v>0</v>
      </c>
      <c r="H34" s="4">
        <f t="array" ref="H34">INDEX($A$1:$D$820,MATCH(1,($A$1:$A$820=$F34)*($B$1:$B$820=H$1),0),3)</f>
        <v>0</v>
      </c>
      <c r="I34" s="4">
        <f t="array" ref="I34">INDEX($A$1:$D$820,MATCH(1,($A$1:$A$820=$F34)*($B$1:$B$820=I$1),0),3)</f>
        <v>0</v>
      </c>
      <c r="J34" s="4">
        <f t="array" ref="J34">INDEX($A$1:$D$820,MATCH(1,($A$1:$A$820=$F34)*($B$1:$B$820=J$1),0),3)</f>
        <v>0</v>
      </c>
      <c r="K34" s="4">
        <f t="array" ref="K34">INDEX($A$1:$D$820,MATCH(1,($A$1:$A$820=$F34)*($B$1:$B$820=K$1),0),3)</f>
        <v>0</v>
      </c>
      <c r="L34" s="4">
        <f t="array" ref="L34">INDEX($A$1:$D$820,MATCH(1,($A$1:$A$820=$F34)*($B$1:$B$820=L$1),0),3)</f>
        <v>0</v>
      </c>
      <c r="M34" s="4" t="e">
        <f t="array" ref="M34">INDEX($A$1:$D$820,MATCH(1,($A$1:$A$820=$F34)*($B$1:$B$820=M$1),0),3)</f>
        <v>#N/A</v>
      </c>
      <c r="N34" s="4" t="e">
        <f t="array" ref="N34">INDEX($A$1:$D$820,MATCH(1,($A$1:$A$820=$F34)*($B$1:$B$820=N$1),0),3)</f>
        <v>#N/A</v>
      </c>
      <c r="O34" s="4">
        <f t="array" ref="O34">INDEX($A$1:$D$820,MATCH(1,($A$1:$A$820=$F34)*($B$1:$B$820=O$1),0),3)</f>
        <v>0</v>
      </c>
    </row>
    <row r="35" spans="1:15" x14ac:dyDescent="0.25">
      <c r="A35" s="9">
        <v>329</v>
      </c>
      <c r="B35" s="11"/>
      <c r="C35" s="57"/>
      <c r="F35" s="9">
        <v>334</v>
      </c>
      <c r="G35" s="4">
        <f t="array" ref="G35">INDEX($A$1:$D$820,MATCH(1,($A$1:$A$820=$F35)*($B$1:$B$820=G$1),0),3)</f>
        <v>0</v>
      </c>
      <c r="H35" s="4">
        <f t="array" ref="H35">INDEX($A$1:$D$820,MATCH(1,($A$1:$A$820=$F35)*($B$1:$B$820=H$1),0),3)</f>
        <v>0</v>
      </c>
      <c r="I35" s="4">
        <f t="array" ref="I35">INDEX($A$1:$D$820,MATCH(1,($A$1:$A$820=$F35)*($B$1:$B$820=I$1),0),3)</f>
        <v>0</v>
      </c>
      <c r="J35" s="4">
        <f t="array" ref="J35">INDEX($A$1:$D$820,MATCH(1,($A$1:$A$820=$F35)*($B$1:$B$820=J$1),0),3)</f>
        <v>0</v>
      </c>
      <c r="K35" s="4">
        <f t="array" ref="K35">INDEX($A$1:$D$820,MATCH(1,($A$1:$A$820=$F35)*($B$1:$B$820=K$1),0),3)</f>
        <v>0</v>
      </c>
      <c r="L35" s="4">
        <f t="array" ref="L35">INDEX($A$1:$D$820,MATCH(1,($A$1:$A$820=$F35)*($B$1:$B$820=L$1),0),3)</f>
        <v>0</v>
      </c>
      <c r="M35" s="4">
        <f t="array" ref="M35">INDEX($A$1:$D$820,MATCH(1,($A$1:$A$820=$F35)*($B$1:$B$820=M$1),0),3)</f>
        <v>0</v>
      </c>
      <c r="N35" s="4">
        <f t="array" ref="N35">INDEX($A$1:$D$820,MATCH(1,($A$1:$A$820=$F35)*($B$1:$B$820=N$1),0),3)</f>
        <v>0</v>
      </c>
      <c r="O35" s="4">
        <f t="array" ref="O35">INDEX($A$1:$D$820,MATCH(1,($A$1:$A$820=$F35)*($B$1:$B$820=O$1),0),3)</f>
        <v>0</v>
      </c>
    </row>
    <row r="36" spans="1:15" x14ac:dyDescent="0.25">
      <c r="A36" s="9">
        <v>334</v>
      </c>
      <c r="B36" s="4" t="s">
        <v>576</v>
      </c>
      <c r="C36" s="19"/>
      <c r="D36" t="s">
        <v>552</v>
      </c>
      <c r="F36" s="9">
        <v>369</v>
      </c>
      <c r="G36" s="4">
        <f t="array" ref="G36">INDEX($A$1:$D$820,MATCH(1,($A$1:$A$820=$F36)*($B$1:$B$820=G$1),0),3)</f>
        <v>0</v>
      </c>
      <c r="H36" s="4">
        <f t="array" ref="H36">INDEX($A$1:$D$820,MATCH(1,($A$1:$A$820=$F36)*($B$1:$B$820=H$1),0),3)</f>
        <v>0</v>
      </c>
      <c r="I36" s="4">
        <f t="array" ref="I36">INDEX($A$1:$D$820,MATCH(1,($A$1:$A$820=$F36)*($B$1:$B$820=I$1),0),3)</f>
        <v>0</v>
      </c>
      <c r="J36" s="4">
        <f t="array" ref="J36">INDEX($A$1:$D$820,MATCH(1,($A$1:$A$820=$F36)*($B$1:$B$820=J$1),0),3)</f>
        <v>0</v>
      </c>
      <c r="K36" s="4">
        <f t="array" ref="K36">INDEX($A$1:$D$820,MATCH(1,($A$1:$A$820=$F36)*($B$1:$B$820=K$1),0),3)</f>
        <v>0</v>
      </c>
      <c r="L36" s="4">
        <f t="array" ref="L36">INDEX($A$1:$D$820,MATCH(1,($A$1:$A$820=$F36)*($B$1:$B$820=L$1),0),3)</f>
        <v>0</v>
      </c>
      <c r="M36" s="4">
        <f t="array" ref="M36">INDEX($A$1:$D$820,MATCH(1,($A$1:$A$820=$F36)*($B$1:$B$820=M$1),0),3)</f>
        <v>0</v>
      </c>
      <c r="N36" s="4">
        <f t="array" ref="N36">INDEX($A$1:$D$820,MATCH(1,($A$1:$A$820=$F36)*($B$1:$B$820=N$1),0),3)</f>
        <v>0</v>
      </c>
      <c r="O36" s="4">
        <f t="array" ref="O36">INDEX($A$1:$D$820,MATCH(1,($A$1:$A$820=$F36)*($B$1:$B$820=O$1),0),3)</f>
        <v>0</v>
      </c>
    </row>
    <row r="37" spans="1:15" x14ac:dyDescent="0.25">
      <c r="A37" s="9">
        <v>369</v>
      </c>
      <c r="B37" s="4" t="s">
        <v>576</v>
      </c>
      <c r="C37" s="19"/>
      <c r="D37" t="s">
        <v>558</v>
      </c>
      <c r="F37" s="9">
        <v>396</v>
      </c>
      <c r="G37" s="4">
        <f t="array" ref="G37">INDEX($A$1:$D$820,MATCH(1,($A$1:$A$820=$F37)*($B$1:$B$820=G$1),0),3)</f>
        <v>0</v>
      </c>
      <c r="H37" s="4">
        <f t="array" ref="H37">INDEX($A$1:$D$820,MATCH(1,($A$1:$A$820=$F37)*($B$1:$B$820=H$1),0),3)</f>
        <v>0</v>
      </c>
      <c r="I37" s="4">
        <f t="array" ref="I37">INDEX($A$1:$D$820,MATCH(1,($A$1:$A$820=$F37)*($B$1:$B$820=I$1),0),3)</f>
        <v>0</v>
      </c>
      <c r="J37" s="4">
        <f t="array" ref="J37">INDEX($A$1:$D$820,MATCH(1,($A$1:$A$820=$F37)*($B$1:$B$820=J$1),0),3)</f>
        <v>0</v>
      </c>
      <c r="K37" s="4">
        <f t="array" ref="K37">INDEX($A$1:$D$820,MATCH(1,($A$1:$A$820=$F37)*($B$1:$B$820=K$1),0),3)</f>
        <v>0</v>
      </c>
      <c r="L37" s="4">
        <f t="array" ref="L37">INDEX($A$1:$D$820,MATCH(1,($A$1:$A$820=$F37)*($B$1:$B$820=L$1),0),3)</f>
        <v>0</v>
      </c>
      <c r="M37" s="4">
        <f t="array" ref="M37">INDEX($A$1:$D$820,MATCH(1,($A$1:$A$820=$F37)*($B$1:$B$820=M$1),0),3)</f>
        <v>0</v>
      </c>
      <c r="N37" s="4">
        <f t="array" ref="N37">INDEX($A$1:$D$820,MATCH(1,($A$1:$A$820=$F37)*($B$1:$B$820=N$1),0),3)</f>
        <v>0</v>
      </c>
      <c r="O37" s="4">
        <f t="array" ref="O37">INDEX($A$1:$D$820,MATCH(1,($A$1:$A$820=$F37)*($B$1:$B$820=O$1),0),3)</f>
        <v>0</v>
      </c>
    </row>
    <row r="38" spans="1:15" x14ac:dyDescent="0.25">
      <c r="A38" s="9">
        <v>396</v>
      </c>
      <c r="B38" s="4" t="s">
        <v>576</v>
      </c>
      <c r="C38" s="19"/>
      <c r="D38" t="s">
        <v>555</v>
      </c>
      <c r="F38" s="9">
        <v>400</v>
      </c>
      <c r="G38" s="4">
        <f t="array" ref="G38">INDEX($A$1:$D$820,MATCH(1,($A$1:$A$820=$F38)*($B$1:$B$820=G$1),0),3)</f>
        <v>0</v>
      </c>
      <c r="H38" s="4">
        <f t="array" ref="H38">INDEX($A$1:$D$820,MATCH(1,($A$1:$A$820=$F38)*($B$1:$B$820=H$1),0),3)</f>
        <v>0</v>
      </c>
      <c r="I38" s="4">
        <f t="array" ref="I38">INDEX($A$1:$D$820,MATCH(1,($A$1:$A$820=$F38)*($B$1:$B$820=I$1),0),3)</f>
        <v>0</v>
      </c>
      <c r="J38" s="4">
        <f t="array" ref="J38">INDEX($A$1:$D$820,MATCH(1,($A$1:$A$820=$F38)*($B$1:$B$820=J$1),0),3)</f>
        <v>0</v>
      </c>
      <c r="K38" s="4">
        <f t="array" ref="K38">INDEX($A$1:$D$820,MATCH(1,($A$1:$A$820=$F38)*($B$1:$B$820=K$1),0),3)</f>
        <v>0</v>
      </c>
      <c r="L38" s="4">
        <f t="array" ref="L38">INDEX($A$1:$D$820,MATCH(1,($A$1:$A$820=$F38)*($B$1:$B$820=L$1),0),3)</f>
        <v>0</v>
      </c>
      <c r="M38" s="4">
        <f t="array" ref="M38">INDEX($A$1:$D$820,MATCH(1,($A$1:$A$820=$F38)*($B$1:$B$820=M$1),0),3)</f>
        <v>0</v>
      </c>
      <c r="N38" s="4">
        <f t="array" ref="N38">INDEX($A$1:$D$820,MATCH(1,($A$1:$A$820=$F38)*($B$1:$B$820=N$1),0),3)</f>
        <v>0</v>
      </c>
      <c r="O38" s="4">
        <f t="array" ref="O38">INDEX($A$1:$D$820,MATCH(1,($A$1:$A$820=$F38)*($B$1:$B$820=O$1),0),3)</f>
        <v>0</v>
      </c>
    </row>
    <row r="39" spans="1:15" x14ac:dyDescent="0.25">
      <c r="A39" s="9">
        <v>400</v>
      </c>
      <c r="B39" s="4" t="s">
        <v>576</v>
      </c>
      <c r="C39" s="19"/>
      <c r="D39" t="s">
        <v>558</v>
      </c>
      <c r="F39" s="9">
        <v>405</v>
      </c>
      <c r="G39" s="4">
        <f t="array" ref="G39">INDEX($A$1:$D$820,MATCH(1,($A$1:$A$820=$F39)*($B$1:$B$820=G$1),0),3)</f>
        <v>0</v>
      </c>
      <c r="H39" s="4">
        <f t="array" ref="H39">INDEX($A$1:$D$820,MATCH(1,($A$1:$A$820=$F39)*($B$1:$B$820=H$1),0),3)</f>
        <v>0</v>
      </c>
      <c r="I39" s="4">
        <f t="array" ref="I39">INDEX($A$1:$D$820,MATCH(1,($A$1:$A$820=$F39)*($B$1:$B$820=I$1),0),3)</f>
        <v>0</v>
      </c>
      <c r="J39" s="4">
        <f t="array" ref="J39">INDEX($A$1:$D$820,MATCH(1,($A$1:$A$820=$F39)*($B$1:$B$820=J$1),0),3)</f>
        <v>0</v>
      </c>
      <c r="K39" s="4">
        <f t="array" ref="K39">INDEX($A$1:$D$820,MATCH(1,($A$1:$A$820=$F39)*($B$1:$B$820=K$1),0),3)</f>
        <v>0</v>
      </c>
      <c r="L39" s="4">
        <f t="array" ref="L39">INDEX($A$1:$D$820,MATCH(1,($A$1:$A$820=$F39)*($B$1:$B$820=L$1),0),3)</f>
        <v>0</v>
      </c>
      <c r="M39" s="4">
        <f t="array" ref="M39">INDEX($A$1:$D$820,MATCH(1,($A$1:$A$820=$F39)*($B$1:$B$820=M$1),0),3)</f>
        <v>0</v>
      </c>
      <c r="N39" s="4">
        <f t="array" ref="N39">INDEX($A$1:$D$820,MATCH(1,($A$1:$A$820=$F39)*($B$1:$B$820=N$1),0),3)</f>
        <v>0</v>
      </c>
      <c r="O39" s="4">
        <f t="array" ref="O39">INDEX($A$1:$D$820,MATCH(1,($A$1:$A$820=$F39)*($B$1:$B$820=O$1),0),3)</f>
        <v>0</v>
      </c>
    </row>
    <row r="40" spans="1:15" x14ac:dyDescent="0.25">
      <c r="A40" s="9">
        <v>405</v>
      </c>
      <c r="B40" s="4" t="s">
        <v>576</v>
      </c>
      <c r="C40" s="19"/>
      <c r="D40" t="s">
        <v>558</v>
      </c>
      <c r="F40" s="9">
        <v>410</v>
      </c>
      <c r="G40" s="4">
        <f t="array" ref="G40">INDEX($A$1:$D$820,MATCH(1,($A$1:$A$820=$F40)*($B$1:$B$820=G$1),0),3)</f>
        <v>0</v>
      </c>
      <c r="H40" s="4">
        <f t="array" ref="H40">INDEX($A$1:$D$820,MATCH(1,($A$1:$A$820=$F40)*($B$1:$B$820=H$1),0),3)</f>
        <v>0</v>
      </c>
      <c r="I40" s="4">
        <f t="array" ref="I40">INDEX($A$1:$D$820,MATCH(1,($A$1:$A$820=$F40)*($B$1:$B$820=I$1),0),3)</f>
        <v>0</v>
      </c>
      <c r="J40" s="4">
        <f t="array" ref="J40">INDEX($A$1:$D$820,MATCH(1,($A$1:$A$820=$F40)*($B$1:$B$820=J$1),0),3)</f>
        <v>0</v>
      </c>
      <c r="K40" s="4">
        <f t="array" ref="K40">INDEX($A$1:$D$820,MATCH(1,($A$1:$A$820=$F40)*($B$1:$B$820=K$1),0),3)</f>
        <v>0</v>
      </c>
      <c r="L40" s="4">
        <f t="array" ref="L40">INDEX($A$1:$D$820,MATCH(1,($A$1:$A$820=$F40)*($B$1:$B$820=L$1),0),3)</f>
        <v>0</v>
      </c>
      <c r="M40" s="4">
        <f t="array" ref="M40">INDEX($A$1:$D$820,MATCH(1,($A$1:$A$820=$F40)*($B$1:$B$820=M$1),0),3)</f>
        <v>0</v>
      </c>
      <c r="N40" s="4">
        <f t="array" ref="N40">INDEX($A$1:$D$820,MATCH(1,($A$1:$A$820=$F40)*($B$1:$B$820=N$1),0),3)</f>
        <v>0</v>
      </c>
      <c r="O40" s="4">
        <f t="array" ref="O40">INDEX($A$1:$D$820,MATCH(1,($A$1:$A$820=$F40)*($B$1:$B$820=O$1),0),3)</f>
        <v>0</v>
      </c>
    </row>
    <row r="41" spans="1:15" x14ac:dyDescent="0.25">
      <c r="A41" s="9">
        <v>410</v>
      </c>
      <c r="B41" s="4" t="s">
        <v>576</v>
      </c>
      <c r="C41" s="19"/>
      <c r="D41" t="s">
        <v>557</v>
      </c>
      <c r="F41" s="9">
        <v>414</v>
      </c>
      <c r="G41" s="4">
        <f t="array" ref="G41">INDEX($A$1:$D$820,MATCH(1,($A$1:$A$820=$F41)*($B$1:$B$820=G$1),0),3)</f>
        <v>0</v>
      </c>
      <c r="H41" s="4">
        <f t="array" ref="H41">INDEX($A$1:$D$820,MATCH(1,($A$1:$A$820=$F41)*($B$1:$B$820=H$1),0),3)</f>
        <v>0</v>
      </c>
      <c r="I41" s="4">
        <f t="array" ref="I41">INDEX($A$1:$D$820,MATCH(1,($A$1:$A$820=$F41)*($B$1:$B$820=I$1),0),3)</f>
        <v>0</v>
      </c>
      <c r="J41" s="4">
        <f t="array" ref="J41">INDEX($A$1:$D$820,MATCH(1,($A$1:$A$820=$F41)*($B$1:$B$820=J$1),0),3)</f>
        <v>0</v>
      </c>
      <c r="K41" s="4">
        <f t="array" ref="K41">INDEX($A$1:$D$820,MATCH(1,($A$1:$A$820=$F41)*($B$1:$B$820=K$1),0),3)</f>
        <v>0</v>
      </c>
      <c r="L41" s="4">
        <f t="array" ref="L41">INDEX($A$1:$D$820,MATCH(1,($A$1:$A$820=$F41)*($B$1:$B$820=L$1),0),3)</f>
        <v>0</v>
      </c>
      <c r="M41" s="4">
        <f t="array" ref="M41">INDEX($A$1:$D$820,MATCH(1,($A$1:$A$820=$F41)*($B$1:$B$820=M$1),0),3)</f>
        <v>0</v>
      </c>
      <c r="N41" s="4">
        <f t="array" ref="N41">INDEX($A$1:$D$820,MATCH(1,($A$1:$A$820=$F41)*($B$1:$B$820=N$1),0),3)</f>
        <v>0</v>
      </c>
      <c r="O41" s="4">
        <f t="array" ref="O41">INDEX($A$1:$D$820,MATCH(1,($A$1:$A$820=$F41)*($B$1:$B$820=O$1),0),3)</f>
        <v>0</v>
      </c>
    </row>
    <row r="42" spans="1:15" x14ac:dyDescent="0.25">
      <c r="A42" s="9">
        <v>414</v>
      </c>
      <c r="B42" s="4" t="s">
        <v>576</v>
      </c>
      <c r="C42" s="19"/>
      <c r="D42" t="s">
        <v>557</v>
      </c>
      <c r="F42" s="9">
        <v>421</v>
      </c>
      <c r="G42" s="4">
        <f t="array" ref="G42">INDEX($A$1:$D$820,MATCH(1,($A$1:$A$820=$F42)*($B$1:$B$820=G$1),0),3)</f>
        <v>0</v>
      </c>
      <c r="H42" s="4">
        <f t="array" ref="H42">INDEX($A$1:$D$820,MATCH(1,($A$1:$A$820=$F42)*($B$1:$B$820=H$1),0),3)</f>
        <v>0</v>
      </c>
      <c r="I42" s="4">
        <f t="array" ref="I42">INDEX($A$1:$D$820,MATCH(1,($A$1:$A$820=$F42)*($B$1:$B$820=I$1),0),3)</f>
        <v>0</v>
      </c>
      <c r="J42" s="4">
        <f t="array" ref="J42">INDEX($A$1:$D$820,MATCH(1,($A$1:$A$820=$F42)*($B$1:$B$820=J$1),0),3)</f>
        <v>0</v>
      </c>
      <c r="K42" s="4">
        <f t="array" ref="K42">INDEX($A$1:$D$820,MATCH(1,($A$1:$A$820=$F42)*($B$1:$B$820=K$1),0),3)</f>
        <v>0</v>
      </c>
      <c r="L42" s="4">
        <f t="array" ref="L42">INDEX($A$1:$D$820,MATCH(1,($A$1:$A$820=$F42)*($B$1:$B$820=L$1),0),3)</f>
        <v>0</v>
      </c>
      <c r="M42" s="4">
        <f t="array" ref="M42">INDEX($A$1:$D$820,MATCH(1,($A$1:$A$820=$F42)*($B$1:$B$820=M$1),0),3)</f>
        <v>0</v>
      </c>
      <c r="N42" s="4">
        <f t="array" ref="N42">INDEX($A$1:$D$820,MATCH(1,($A$1:$A$820=$F42)*($B$1:$B$820=N$1),0),3)</f>
        <v>0</v>
      </c>
      <c r="O42" s="4">
        <f t="array" ref="O42">INDEX($A$1:$D$820,MATCH(1,($A$1:$A$820=$F42)*($B$1:$B$820=O$1),0),3)</f>
        <v>0</v>
      </c>
    </row>
    <row r="43" spans="1:15" x14ac:dyDescent="0.25">
      <c r="A43" s="9">
        <v>421</v>
      </c>
      <c r="B43" s="4" t="s">
        <v>576</v>
      </c>
      <c r="C43" s="19"/>
      <c r="D43" t="s">
        <v>555</v>
      </c>
      <c r="F43" s="9">
        <v>423</v>
      </c>
      <c r="G43" s="4">
        <f t="array" ref="G43">INDEX($A$1:$D$820,MATCH(1,($A$1:$A$820=$F43)*($B$1:$B$820=G$1),0),3)</f>
        <v>0</v>
      </c>
      <c r="H43" s="4">
        <f t="array" ref="H43">INDEX($A$1:$D$820,MATCH(1,($A$1:$A$820=$F43)*($B$1:$B$820=H$1),0),3)</f>
        <v>0</v>
      </c>
      <c r="I43" s="4">
        <f t="array" ref="I43">INDEX($A$1:$D$820,MATCH(1,($A$1:$A$820=$F43)*($B$1:$B$820=I$1),0),3)</f>
        <v>0</v>
      </c>
      <c r="J43" s="4">
        <f t="array" ref="J43">INDEX($A$1:$D$820,MATCH(1,($A$1:$A$820=$F43)*($B$1:$B$820=J$1),0),3)</f>
        <v>0</v>
      </c>
      <c r="K43" s="4">
        <f t="array" ref="K43">INDEX($A$1:$D$820,MATCH(1,($A$1:$A$820=$F43)*($B$1:$B$820=K$1),0),3)</f>
        <v>0</v>
      </c>
      <c r="L43" s="4">
        <f t="array" ref="L43">INDEX($A$1:$D$820,MATCH(1,($A$1:$A$820=$F43)*($B$1:$B$820=L$1),0),3)</f>
        <v>0</v>
      </c>
      <c r="M43" s="4">
        <f t="array" ref="M43">INDEX($A$1:$D$820,MATCH(1,($A$1:$A$820=$F43)*($B$1:$B$820=M$1),0),3)</f>
        <v>0</v>
      </c>
      <c r="N43" s="4" t="e">
        <f t="array" ref="N43">INDEX($A$1:$D$820,MATCH(1,($A$1:$A$820=$F43)*($B$1:$B$820=N$1),0),3)</f>
        <v>#N/A</v>
      </c>
      <c r="O43" s="4">
        <f t="array" ref="O43">INDEX($A$1:$D$820,MATCH(1,($A$1:$A$820=$F43)*($B$1:$B$820=O$1),0),3)</f>
        <v>0</v>
      </c>
    </row>
    <row r="44" spans="1:15" x14ac:dyDescent="0.25">
      <c r="A44" s="9">
        <v>423</v>
      </c>
      <c r="B44" s="11"/>
      <c r="C44" s="57"/>
      <c r="F44" s="9">
        <v>432</v>
      </c>
      <c r="G44" s="4">
        <f t="array" ref="G44">INDEX($A$1:$D$820,MATCH(1,($A$1:$A$820=$F44)*($B$1:$B$820=G$1),0),3)</f>
        <v>0</v>
      </c>
      <c r="H44" s="4">
        <f t="array" ref="H44">INDEX($A$1:$D$820,MATCH(1,($A$1:$A$820=$F44)*($B$1:$B$820=H$1),0),3)</f>
        <v>0</v>
      </c>
      <c r="I44" s="4">
        <f t="array" ref="I44">INDEX($A$1:$D$820,MATCH(1,($A$1:$A$820=$F44)*($B$1:$B$820=I$1),0),3)</f>
        <v>0</v>
      </c>
      <c r="J44" s="4">
        <f t="array" ref="J44">INDEX($A$1:$D$820,MATCH(1,($A$1:$A$820=$F44)*($B$1:$B$820=J$1),0),3)</f>
        <v>0</v>
      </c>
      <c r="K44" s="4">
        <f t="array" ref="K44">INDEX($A$1:$D$820,MATCH(1,($A$1:$A$820=$F44)*($B$1:$B$820=K$1),0),3)</f>
        <v>0</v>
      </c>
      <c r="L44" s="4">
        <f t="array" ref="L44">INDEX($A$1:$D$820,MATCH(1,($A$1:$A$820=$F44)*($B$1:$B$820=L$1),0),3)</f>
        <v>0</v>
      </c>
      <c r="M44" s="4" t="e">
        <f t="array" ref="M44">INDEX($A$1:$D$820,MATCH(1,($A$1:$A$820=$F44)*($B$1:$B$820=M$1),0),3)</f>
        <v>#N/A</v>
      </c>
      <c r="N44" s="4">
        <f t="array" ref="N44">INDEX($A$1:$D$820,MATCH(1,($A$1:$A$820=$F44)*($B$1:$B$820=N$1),0),3)</f>
        <v>0</v>
      </c>
      <c r="O44" s="4">
        <f t="array" ref="O44">INDEX($A$1:$D$820,MATCH(1,($A$1:$A$820=$F44)*($B$1:$B$820=O$1),0),3)</f>
        <v>0</v>
      </c>
    </row>
    <row r="45" spans="1:15" x14ac:dyDescent="0.25">
      <c r="A45" s="9">
        <v>432</v>
      </c>
      <c r="B45" s="11"/>
      <c r="C45" s="57"/>
      <c r="F45" s="9">
        <v>461</v>
      </c>
      <c r="G45" s="4">
        <f t="array" ref="G45">INDEX($A$1:$D$820,MATCH(1,($A$1:$A$820=$F45)*($B$1:$B$820=G$1),0),3)</f>
        <v>0</v>
      </c>
      <c r="H45" s="4">
        <f t="array" ref="H45">INDEX($A$1:$D$820,MATCH(1,($A$1:$A$820=$F45)*($B$1:$B$820=H$1),0),3)</f>
        <v>0</v>
      </c>
      <c r="I45" s="4">
        <f t="array" ref="I45">INDEX($A$1:$D$820,MATCH(1,($A$1:$A$820=$F45)*($B$1:$B$820=I$1),0),3)</f>
        <v>0</v>
      </c>
      <c r="J45" s="4">
        <f t="array" ref="J45">INDEX($A$1:$D$820,MATCH(1,($A$1:$A$820=$F45)*($B$1:$B$820=J$1),0),3)</f>
        <v>0</v>
      </c>
      <c r="K45" s="4">
        <f t="array" ref="K45">INDEX($A$1:$D$820,MATCH(1,($A$1:$A$820=$F45)*($B$1:$B$820=K$1),0),3)</f>
        <v>0</v>
      </c>
      <c r="L45" s="4">
        <f t="array" ref="L45">INDEX($A$1:$D$820,MATCH(1,($A$1:$A$820=$F45)*($B$1:$B$820=L$1),0),3)</f>
        <v>0</v>
      </c>
      <c r="M45" s="4">
        <f t="array" ref="M45">INDEX($A$1:$D$820,MATCH(1,($A$1:$A$820=$F45)*($B$1:$B$820=M$1),0),3)</f>
        <v>0</v>
      </c>
      <c r="N45" s="4">
        <f t="array" ref="N45">INDEX($A$1:$D$820,MATCH(1,($A$1:$A$820=$F45)*($B$1:$B$820=N$1),0),3)</f>
        <v>0</v>
      </c>
      <c r="O45" s="4">
        <f t="array" ref="O45">INDEX($A$1:$D$820,MATCH(1,($A$1:$A$820=$F45)*($B$1:$B$820=O$1),0),3)</f>
        <v>0</v>
      </c>
    </row>
    <row r="46" spans="1:15" x14ac:dyDescent="0.25">
      <c r="A46" s="9">
        <v>461</v>
      </c>
      <c r="B46" s="4" t="s">
        <v>576</v>
      </c>
      <c r="C46" s="19"/>
      <c r="D46" t="s">
        <v>555</v>
      </c>
      <c r="F46" s="9">
        <v>462</v>
      </c>
      <c r="G46" s="4">
        <f t="array" ref="G46">INDEX($A$1:$D$820,MATCH(1,($A$1:$A$820=$F46)*($B$1:$B$820=G$1),0),3)</f>
        <v>0</v>
      </c>
      <c r="H46" s="4">
        <f t="array" ref="H46">INDEX($A$1:$D$820,MATCH(1,($A$1:$A$820=$F46)*($B$1:$B$820=H$1),0),3)</f>
        <v>0</v>
      </c>
      <c r="I46" s="4">
        <f t="array" ref="I46">INDEX($A$1:$D$820,MATCH(1,($A$1:$A$820=$F46)*($B$1:$B$820=I$1),0),3)</f>
        <v>0</v>
      </c>
      <c r="J46" s="4">
        <f t="array" ref="J46">INDEX($A$1:$D$820,MATCH(1,($A$1:$A$820=$F46)*($B$1:$B$820=J$1),0),3)</f>
        <v>0</v>
      </c>
      <c r="K46" s="4">
        <f t="array" ref="K46">INDEX($A$1:$D$820,MATCH(1,($A$1:$A$820=$F46)*($B$1:$B$820=K$1),0),3)</f>
        <v>0</v>
      </c>
      <c r="L46" s="4">
        <f t="array" ref="L46">INDEX($A$1:$D$820,MATCH(1,($A$1:$A$820=$F46)*($B$1:$B$820=L$1),0),3)</f>
        <v>0</v>
      </c>
      <c r="M46" s="4">
        <f t="array" ref="M46">INDEX($A$1:$D$820,MATCH(1,($A$1:$A$820=$F46)*($B$1:$B$820=M$1),0),3)</f>
        <v>0</v>
      </c>
      <c r="N46" s="4">
        <f t="array" ref="N46">INDEX($A$1:$D$820,MATCH(1,($A$1:$A$820=$F46)*($B$1:$B$820=N$1),0),3)</f>
        <v>0</v>
      </c>
      <c r="O46" s="4">
        <f t="array" ref="O46">INDEX($A$1:$D$820,MATCH(1,($A$1:$A$820=$F46)*($B$1:$B$820=O$1),0),3)</f>
        <v>0</v>
      </c>
    </row>
    <row r="47" spans="1:15" x14ac:dyDescent="0.25">
      <c r="A47" s="9">
        <v>462</v>
      </c>
      <c r="B47" s="4" t="s">
        <v>576</v>
      </c>
      <c r="C47" s="19"/>
      <c r="D47" t="s">
        <v>557</v>
      </c>
      <c r="F47" s="9">
        <v>491</v>
      </c>
      <c r="G47" s="4">
        <f t="array" ref="G47">INDEX($A$1:$D$820,MATCH(1,($A$1:$A$820=$F47)*($B$1:$B$820=G$1),0),3)</f>
        <v>0</v>
      </c>
      <c r="H47" s="4">
        <f t="array" ref="H47">INDEX($A$1:$D$820,MATCH(1,($A$1:$A$820=$F47)*($B$1:$B$820=H$1),0),3)</f>
        <v>0</v>
      </c>
      <c r="I47" s="4">
        <f t="array" ref="I47">INDEX($A$1:$D$820,MATCH(1,($A$1:$A$820=$F47)*($B$1:$B$820=I$1),0),3)</f>
        <v>0</v>
      </c>
      <c r="J47" s="4">
        <f t="array" ref="J47">INDEX($A$1:$D$820,MATCH(1,($A$1:$A$820=$F47)*($B$1:$B$820=J$1),0),3)</f>
        <v>0</v>
      </c>
      <c r="K47" s="4">
        <f t="array" ref="K47">INDEX($A$1:$D$820,MATCH(1,($A$1:$A$820=$F47)*($B$1:$B$820=K$1),0),3)</f>
        <v>0</v>
      </c>
      <c r="L47" s="4">
        <f t="array" ref="L47">INDEX($A$1:$D$820,MATCH(1,($A$1:$A$820=$F47)*($B$1:$B$820=L$1),0),3)</f>
        <v>0</v>
      </c>
      <c r="M47" s="4" t="e">
        <f t="array" ref="M47">INDEX($A$1:$D$820,MATCH(1,($A$1:$A$820=$F47)*($B$1:$B$820=M$1),0),3)</f>
        <v>#N/A</v>
      </c>
      <c r="N47" s="4" t="e">
        <f t="array" ref="N47">INDEX($A$1:$D$820,MATCH(1,($A$1:$A$820=$F47)*($B$1:$B$820=N$1),0),3)</f>
        <v>#N/A</v>
      </c>
      <c r="O47" s="4">
        <f t="array" ref="O47">INDEX($A$1:$D$820,MATCH(1,($A$1:$A$820=$F47)*($B$1:$B$820=O$1),0),3)</f>
        <v>0</v>
      </c>
    </row>
    <row r="48" spans="1:15" x14ac:dyDescent="0.25">
      <c r="A48" s="9">
        <v>491</v>
      </c>
      <c r="B48" s="11"/>
      <c r="C48" s="57"/>
      <c r="F48" s="9">
        <v>501</v>
      </c>
      <c r="G48" s="4">
        <f t="array" ref="G48">INDEX($A$1:$D$820,MATCH(1,($A$1:$A$820=$F48)*($B$1:$B$820=G$1),0),3)</f>
        <v>0</v>
      </c>
      <c r="H48" s="4">
        <f t="array" ref="H48">INDEX($A$1:$D$820,MATCH(1,($A$1:$A$820=$F48)*($B$1:$B$820=H$1),0),3)</f>
        <v>0</v>
      </c>
      <c r="I48" s="4">
        <f t="array" ref="I48">INDEX($A$1:$D$820,MATCH(1,($A$1:$A$820=$F48)*($B$1:$B$820=I$1),0),3)</f>
        <v>0</v>
      </c>
      <c r="J48" s="4">
        <f t="array" ref="J48">INDEX($A$1:$D$820,MATCH(1,($A$1:$A$820=$F48)*($B$1:$B$820=J$1),0),3)</f>
        <v>0</v>
      </c>
      <c r="K48" s="4">
        <f t="array" ref="K48">INDEX($A$1:$D$820,MATCH(1,($A$1:$A$820=$F48)*($B$1:$B$820=K$1),0),3)</f>
        <v>0</v>
      </c>
      <c r="L48" s="4">
        <f t="array" ref="L48">INDEX($A$1:$D$820,MATCH(1,($A$1:$A$820=$F48)*($B$1:$B$820=L$1),0),3)</f>
        <v>0</v>
      </c>
      <c r="M48" s="4">
        <f t="array" ref="M48">INDEX($A$1:$D$820,MATCH(1,($A$1:$A$820=$F48)*($B$1:$B$820=M$1),0),3)</f>
        <v>0</v>
      </c>
      <c r="N48" s="4" t="e">
        <f t="array" ref="N48">INDEX($A$1:$D$820,MATCH(1,($A$1:$A$820=$F48)*($B$1:$B$820=N$1),0),3)</f>
        <v>#N/A</v>
      </c>
      <c r="O48" s="4">
        <f t="array" ref="O48">INDEX($A$1:$D$820,MATCH(1,($A$1:$A$820=$F48)*($B$1:$B$820=O$1),0),3)</f>
        <v>0</v>
      </c>
    </row>
    <row r="49" spans="1:15" x14ac:dyDescent="0.25">
      <c r="A49" s="9">
        <v>501</v>
      </c>
      <c r="B49" s="11"/>
      <c r="C49" s="57"/>
      <c r="F49" s="9">
        <v>511</v>
      </c>
      <c r="G49" s="4">
        <f t="array" ref="G49">INDEX($A$1:$D$820,MATCH(1,($A$1:$A$820=$F49)*($B$1:$B$820=G$1),0),3)</f>
        <v>0</v>
      </c>
      <c r="H49" s="4">
        <f t="array" ref="H49">INDEX($A$1:$D$820,MATCH(1,($A$1:$A$820=$F49)*($B$1:$B$820=H$1),0),3)</f>
        <v>0</v>
      </c>
      <c r="I49" s="4">
        <f t="array" ref="I49">INDEX($A$1:$D$820,MATCH(1,($A$1:$A$820=$F49)*($B$1:$B$820=I$1),0),3)</f>
        <v>0</v>
      </c>
      <c r="J49" s="4">
        <f t="array" ref="J49">INDEX($A$1:$D$820,MATCH(1,($A$1:$A$820=$F49)*($B$1:$B$820=J$1),0),3)</f>
        <v>0</v>
      </c>
      <c r="K49" s="4">
        <f t="array" ref="K49">INDEX($A$1:$D$820,MATCH(1,($A$1:$A$820=$F49)*($B$1:$B$820=K$1),0),3)</f>
        <v>0</v>
      </c>
      <c r="L49" s="4">
        <f t="array" ref="L49">INDEX($A$1:$D$820,MATCH(1,($A$1:$A$820=$F49)*($B$1:$B$820=L$1),0),3)</f>
        <v>0</v>
      </c>
      <c r="M49" s="4" t="e">
        <f t="array" ref="M49">INDEX($A$1:$D$820,MATCH(1,($A$1:$A$820=$F49)*($B$1:$B$820=M$1),0),3)</f>
        <v>#N/A</v>
      </c>
      <c r="N49" s="4">
        <f t="array" ref="N49">INDEX($A$1:$D$820,MATCH(1,($A$1:$A$820=$F49)*($B$1:$B$820=N$1),0),3)</f>
        <v>0</v>
      </c>
      <c r="O49" s="4">
        <f t="array" ref="O49">INDEX($A$1:$D$820,MATCH(1,($A$1:$A$820=$F49)*($B$1:$B$820=O$1),0),3)</f>
        <v>0</v>
      </c>
    </row>
    <row r="50" spans="1:15" x14ac:dyDescent="0.25">
      <c r="A50" s="9">
        <v>511</v>
      </c>
      <c r="B50" s="11"/>
      <c r="C50" s="57"/>
      <c r="F50" s="9">
        <v>524</v>
      </c>
      <c r="G50" s="4">
        <f t="array" ref="G50">INDEX($A$1:$D$820,MATCH(1,($A$1:$A$820=$F50)*($B$1:$B$820=G$1),0),3)</f>
        <v>0</v>
      </c>
      <c r="H50" s="4">
        <f t="array" ref="H50">INDEX($A$1:$D$820,MATCH(1,($A$1:$A$820=$F50)*($B$1:$B$820=H$1),0),3)</f>
        <v>0</v>
      </c>
      <c r="I50" s="4">
        <f t="array" ref="I50">INDEX($A$1:$D$820,MATCH(1,($A$1:$A$820=$F50)*($B$1:$B$820=I$1),0),3)</f>
        <v>0</v>
      </c>
      <c r="J50" s="4">
        <f t="array" ref="J50">INDEX($A$1:$D$820,MATCH(1,($A$1:$A$820=$F50)*($B$1:$B$820=J$1),0),3)</f>
        <v>0</v>
      </c>
      <c r="K50" s="4">
        <f t="array" ref="K50">INDEX($A$1:$D$820,MATCH(1,($A$1:$A$820=$F50)*($B$1:$B$820=K$1),0),3)</f>
        <v>0</v>
      </c>
      <c r="L50" s="4">
        <f t="array" ref="L50">INDEX($A$1:$D$820,MATCH(1,($A$1:$A$820=$F50)*($B$1:$B$820=L$1),0),3)</f>
        <v>0</v>
      </c>
      <c r="M50" s="4">
        <f t="array" ref="M50">INDEX($A$1:$D$820,MATCH(1,($A$1:$A$820=$F50)*($B$1:$B$820=M$1),0),3)</f>
        <v>0</v>
      </c>
      <c r="N50" s="4" t="e">
        <f t="array" ref="N50">INDEX($A$1:$D$820,MATCH(1,($A$1:$A$820=$F50)*($B$1:$B$820=N$1),0),3)</f>
        <v>#N/A</v>
      </c>
      <c r="O50" s="4">
        <f t="array" ref="O50">INDEX($A$1:$D$820,MATCH(1,($A$1:$A$820=$F50)*($B$1:$B$820=O$1),0),3)</f>
        <v>0</v>
      </c>
    </row>
    <row r="51" spans="1:15" x14ac:dyDescent="0.25">
      <c r="A51" s="9">
        <v>524</v>
      </c>
      <c r="B51" s="11"/>
      <c r="C51" s="57"/>
      <c r="F51" s="9">
        <v>536</v>
      </c>
      <c r="G51" s="4">
        <f t="array" ref="G51">INDEX($A$1:$D$820,MATCH(1,($A$1:$A$820=$F51)*($B$1:$B$820=G$1),0),3)</f>
        <v>0</v>
      </c>
      <c r="H51" s="4">
        <f t="array" ref="H51">INDEX($A$1:$D$820,MATCH(1,($A$1:$A$820=$F51)*($B$1:$B$820=H$1),0),3)</f>
        <v>0</v>
      </c>
      <c r="I51" s="4">
        <f t="array" ref="I51">INDEX($A$1:$D$820,MATCH(1,($A$1:$A$820=$F51)*($B$1:$B$820=I$1),0),3)</f>
        <v>0</v>
      </c>
      <c r="J51" s="4">
        <f t="array" ref="J51">INDEX($A$1:$D$820,MATCH(1,($A$1:$A$820=$F51)*($B$1:$B$820=J$1),0),3)</f>
        <v>0</v>
      </c>
      <c r="K51" s="4">
        <f t="array" ref="K51">INDEX($A$1:$D$820,MATCH(1,($A$1:$A$820=$F51)*($B$1:$B$820=K$1),0),3)</f>
        <v>0</v>
      </c>
      <c r="L51" s="4">
        <f t="array" ref="L51">INDEX($A$1:$D$820,MATCH(1,($A$1:$A$820=$F51)*($B$1:$B$820=L$1),0),3)</f>
        <v>0</v>
      </c>
      <c r="M51" s="4">
        <f t="array" ref="M51">INDEX($A$1:$D$820,MATCH(1,($A$1:$A$820=$F51)*($B$1:$B$820=M$1),0),3)</f>
        <v>0</v>
      </c>
      <c r="N51" s="4">
        <f t="array" ref="N51">INDEX($A$1:$D$820,MATCH(1,($A$1:$A$820=$F51)*($B$1:$B$820=N$1),0),3)</f>
        <v>0</v>
      </c>
      <c r="O51" s="4">
        <f t="array" ref="O51">INDEX($A$1:$D$820,MATCH(1,($A$1:$A$820=$F51)*($B$1:$B$820=O$1),0),3)</f>
        <v>0</v>
      </c>
    </row>
    <row r="52" spans="1:15" x14ac:dyDescent="0.25">
      <c r="A52" s="9">
        <v>536</v>
      </c>
      <c r="B52" s="4" t="s">
        <v>576</v>
      </c>
      <c r="C52" s="19"/>
      <c r="D52" t="s">
        <v>558</v>
      </c>
      <c r="F52" s="9">
        <v>554</v>
      </c>
      <c r="G52" s="4">
        <f t="array" ref="G52">INDEX($A$1:$D$820,MATCH(1,($A$1:$A$820=$F52)*($B$1:$B$820=G$1),0),3)</f>
        <v>0</v>
      </c>
      <c r="H52" s="4">
        <f t="array" ref="H52">INDEX($A$1:$D$820,MATCH(1,($A$1:$A$820=$F52)*($B$1:$B$820=H$1),0),3)</f>
        <v>0</v>
      </c>
      <c r="I52" s="4">
        <f t="array" ref="I52">INDEX($A$1:$D$820,MATCH(1,($A$1:$A$820=$F52)*($B$1:$B$820=I$1),0),3)</f>
        <v>0</v>
      </c>
      <c r="J52" s="4">
        <f t="array" ref="J52">INDEX($A$1:$D$820,MATCH(1,($A$1:$A$820=$F52)*($B$1:$B$820=J$1),0),3)</f>
        <v>0</v>
      </c>
      <c r="K52" s="4">
        <f t="array" ref="K52">INDEX($A$1:$D$820,MATCH(1,($A$1:$A$820=$F52)*($B$1:$B$820=K$1),0),3)</f>
        <v>0</v>
      </c>
      <c r="L52" s="4">
        <f t="array" ref="L52">INDEX($A$1:$D$820,MATCH(1,($A$1:$A$820=$F52)*($B$1:$B$820=L$1),0),3)</f>
        <v>0</v>
      </c>
      <c r="M52" s="4">
        <f t="array" ref="M52">INDEX($A$1:$D$820,MATCH(1,($A$1:$A$820=$F52)*($B$1:$B$820=M$1),0),3)</f>
        <v>0</v>
      </c>
      <c r="N52" s="4">
        <f t="array" ref="N52">INDEX($A$1:$D$820,MATCH(1,($A$1:$A$820=$F52)*($B$1:$B$820=N$1),0),3)</f>
        <v>0</v>
      </c>
      <c r="O52" s="4">
        <f t="array" ref="O52">INDEX($A$1:$D$820,MATCH(1,($A$1:$A$820=$F52)*($B$1:$B$820=O$1),0),3)</f>
        <v>0</v>
      </c>
    </row>
    <row r="53" spans="1:15" x14ac:dyDescent="0.25">
      <c r="A53" s="9">
        <v>554</v>
      </c>
      <c r="B53" s="4" t="s">
        <v>576</v>
      </c>
      <c r="C53" s="19"/>
      <c r="D53" t="s">
        <v>557</v>
      </c>
      <c r="F53" s="9">
        <v>555</v>
      </c>
      <c r="G53" s="4">
        <f t="array" ref="G53">INDEX($A$1:$D$820,MATCH(1,($A$1:$A$820=$F53)*($B$1:$B$820=G$1),0),3)</f>
        <v>0</v>
      </c>
      <c r="H53" s="4">
        <f t="array" ref="H53">INDEX($A$1:$D$820,MATCH(1,($A$1:$A$820=$F53)*($B$1:$B$820=H$1),0),3)</f>
        <v>0</v>
      </c>
      <c r="I53" s="4">
        <f t="array" ref="I53">INDEX($A$1:$D$820,MATCH(1,($A$1:$A$820=$F53)*($B$1:$B$820=I$1),0),3)</f>
        <v>0</v>
      </c>
      <c r="J53" s="4">
        <f t="array" ref="J53">INDEX($A$1:$D$820,MATCH(1,($A$1:$A$820=$F53)*($B$1:$B$820=J$1),0),3)</f>
        <v>0</v>
      </c>
      <c r="K53" s="4">
        <f t="array" ref="K53">INDEX($A$1:$D$820,MATCH(1,($A$1:$A$820=$F53)*($B$1:$B$820=K$1),0),3)</f>
        <v>0</v>
      </c>
      <c r="L53" s="4">
        <f t="array" ref="L53">INDEX($A$1:$D$820,MATCH(1,($A$1:$A$820=$F53)*($B$1:$B$820=L$1),0),3)</f>
        <v>0</v>
      </c>
      <c r="M53" s="4">
        <f t="array" ref="M53">INDEX($A$1:$D$820,MATCH(1,($A$1:$A$820=$F53)*($B$1:$B$820=M$1),0),3)</f>
        <v>0</v>
      </c>
      <c r="N53" s="4" t="e">
        <f t="array" ref="N53">INDEX($A$1:$D$820,MATCH(1,($A$1:$A$820=$F53)*($B$1:$B$820=N$1),0),3)</f>
        <v>#N/A</v>
      </c>
      <c r="O53" s="4">
        <f t="array" ref="O53">INDEX($A$1:$D$820,MATCH(1,($A$1:$A$820=$F53)*($B$1:$B$820=O$1),0),3)</f>
        <v>0</v>
      </c>
    </row>
    <row r="54" spans="1:15" x14ac:dyDescent="0.25">
      <c r="A54" s="9">
        <v>555</v>
      </c>
      <c r="B54" s="11"/>
      <c r="C54" s="57"/>
      <c r="F54" s="9">
        <v>580</v>
      </c>
      <c r="G54" s="4">
        <f t="array" ref="G54">INDEX($A$1:$D$820,MATCH(1,($A$1:$A$820=$F54)*($B$1:$B$820=G$1),0),3)</f>
        <v>0</v>
      </c>
      <c r="H54" s="4">
        <f t="array" ref="H54">INDEX($A$1:$D$820,MATCH(1,($A$1:$A$820=$F54)*($B$1:$B$820=H$1),0),3)</f>
        <v>0</v>
      </c>
      <c r="I54" s="4">
        <f t="array" ref="I54">INDEX($A$1:$D$820,MATCH(1,($A$1:$A$820=$F54)*($B$1:$B$820=I$1),0),3)</f>
        <v>0</v>
      </c>
      <c r="J54" s="4">
        <f t="array" ref="J54">INDEX($A$1:$D$820,MATCH(1,($A$1:$A$820=$F54)*($B$1:$B$820=J$1),0),3)</f>
        <v>0</v>
      </c>
      <c r="K54" s="4">
        <f t="array" ref="K54">INDEX($A$1:$D$820,MATCH(1,($A$1:$A$820=$F54)*($B$1:$B$820=K$1),0),3)</f>
        <v>0</v>
      </c>
      <c r="L54" s="4">
        <f t="array" ref="L54">INDEX($A$1:$D$820,MATCH(1,($A$1:$A$820=$F54)*($B$1:$B$820=L$1),0),3)</f>
        <v>0</v>
      </c>
      <c r="M54" s="4">
        <f t="array" ref="M54">INDEX($A$1:$D$820,MATCH(1,($A$1:$A$820=$F54)*($B$1:$B$820=M$1),0),3)</f>
        <v>0</v>
      </c>
      <c r="N54" s="4">
        <f t="array" ref="N54">INDEX($A$1:$D$820,MATCH(1,($A$1:$A$820=$F54)*($B$1:$B$820=N$1),0),3)</f>
        <v>0</v>
      </c>
      <c r="O54" s="4">
        <f t="array" ref="O54">INDEX($A$1:$D$820,MATCH(1,($A$1:$A$820=$F54)*($B$1:$B$820=O$1),0),3)</f>
        <v>0</v>
      </c>
    </row>
    <row r="55" spans="1:15" x14ac:dyDescent="0.25">
      <c r="A55" s="9">
        <v>580</v>
      </c>
      <c r="B55" s="4" t="s">
        <v>576</v>
      </c>
      <c r="C55" s="19"/>
      <c r="D55" t="s">
        <v>555</v>
      </c>
      <c r="F55" s="9">
        <v>610</v>
      </c>
      <c r="G55" s="4">
        <f t="array" ref="G55">INDEX($A$1:$D$820,MATCH(1,($A$1:$A$820=$F55)*($B$1:$B$820=G$1),0),3)</f>
        <v>0</v>
      </c>
      <c r="H55" s="4">
        <f t="array" ref="H55">INDEX($A$1:$D$820,MATCH(1,($A$1:$A$820=$F55)*($B$1:$B$820=H$1),0),3)</f>
        <v>0</v>
      </c>
      <c r="I55" s="4">
        <f t="array" ref="I55">INDEX($A$1:$D$820,MATCH(1,($A$1:$A$820=$F55)*($B$1:$B$820=I$1),0),3)</f>
        <v>0</v>
      </c>
      <c r="J55" s="4">
        <f t="array" ref="J55">INDEX($A$1:$D$820,MATCH(1,($A$1:$A$820=$F55)*($B$1:$B$820=J$1),0),3)</f>
        <v>0</v>
      </c>
      <c r="K55" s="4">
        <f t="array" ref="K55">INDEX($A$1:$D$820,MATCH(1,($A$1:$A$820=$F55)*($B$1:$B$820=K$1),0),3)</f>
        <v>0</v>
      </c>
      <c r="L55" s="4">
        <f t="array" ref="L55">INDEX($A$1:$D$820,MATCH(1,($A$1:$A$820=$F55)*($B$1:$B$820=L$1),0),3)</f>
        <v>0</v>
      </c>
      <c r="M55" s="4">
        <f t="array" ref="M55">INDEX($A$1:$D$820,MATCH(1,($A$1:$A$820=$F55)*($B$1:$B$820=M$1),0),3)</f>
        <v>0</v>
      </c>
      <c r="N55" s="4">
        <f t="array" ref="N55">INDEX($A$1:$D$820,MATCH(1,($A$1:$A$820=$F55)*($B$1:$B$820=N$1),0),3)</f>
        <v>0</v>
      </c>
      <c r="O55" s="4">
        <f t="array" ref="O55">INDEX($A$1:$D$820,MATCH(1,($A$1:$A$820=$F55)*($B$1:$B$820=O$1),0),3)</f>
        <v>0</v>
      </c>
    </row>
    <row r="56" spans="1:15" x14ac:dyDescent="0.25">
      <c r="A56" s="9">
        <v>610</v>
      </c>
      <c r="B56" s="4" t="s">
        <v>576</v>
      </c>
      <c r="C56" s="19"/>
      <c r="D56" t="s">
        <v>558</v>
      </c>
      <c r="F56" s="9">
        <v>612</v>
      </c>
      <c r="G56" s="4">
        <f t="array" ref="G56">INDEX($A$1:$D$820,MATCH(1,($A$1:$A$820=$F56)*($B$1:$B$820=G$1),0),3)</f>
        <v>0</v>
      </c>
      <c r="H56" s="4">
        <f t="array" ref="H56">INDEX($A$1:$D$820,MATCH(1,($A$1:$A$820=$F56)*($B$1:$B$820=H$1),0),3)</f>
        <v>0</v>
      </c>
      <c r="I56" s="4">
        <f t="array" ref="I56">INDEX($A$1:$D$820,MATCH(1,($A$1:$A$820=$F56)*($B$1:$B$820=I$1),0),3)</f>
        <v>0</v>
      </c>
      <c r="J56" s="4">
        <f t="array" ref="J56">INDEX($A$1:$D$820,MATCH(1,($A$1:$A$820=$F56)*($B$1:$B$820=J$1),0),3)</f>
        <v>0</v>
      </c>
      <c r="K56" s="4">
        <f t="array" ref="K56">INDEX($A$1:$D$820,MATCH(1,($A$1:$A$820=$F56)*($B$1:$B$820=K$1),0),3)</f>
        <v>0</v>
      </c>
      <c r="L56" s="4">
        <f t="array" ref="L56">INDEX($A$1:$D$820,MATCH(1,($A$1:$A$820=$F56)*($B$1:$B$820=L$1),0),3)</f>
        <v>0</v>
      </c>
      <c r="M56" s="4">
        <f t="array" ref="M56">INDEX($A$1:$D$820,MATCH(1,($A$1:$A$820=$F56)*($B$1:$B$820=M$1),0),3)</f>
        <v>0</v>
      </c>
      <c r="N56" s="4">
        <f t="array" ref="N56">INDEX($A$1:$D$820,MATCH(1,($A$1:$A$820=$F56)*($B$1:$B$820=N$1),0),3)</f>
        <v>0</v>
      </c>
      <c r="O56" s="4">
        <f t="array" ref="O56">INDEX($A$1:$D$820,MATCH(1,($A$1:$A$820=$F56)*($B$1:$B$820=O$1),0),3)</f>
        <v>0</v>
      </c>
    </row>
    <row r="57" spans="1:15" x14ac:dyDescent="0.25">
      <c r="A57" s="9">
        <v>612</v>
      </c>
      <c r="B57" s="4" t="s">
        <v>576</v>
      </c>
      <c r="C57" s="19"/>
      <c r="D57" t="s">
        <v>557</v>
      </c>
      <c r="F57" s="9">
        <v>625</v>
      </c>
      <c r="G57" s="4">
        <f t="array" ref="G57">INDEX($A$1:$D$820,MATCH(1,($A$1:$A$820=$F57)*($B$1:$B$820=G$1),0),3)</f>
        <v>0</v>
      </c>
      <c r="H57" s="4">
        <f t="array" ref="H57">INDEX($A$1:$D$820,MATCH(1,($A$1:$A$820=$F57)*($B$1:$B$820=H$1),0),3)</f>
        <v>0</v>
      </c>
      <c r="I57" s="4">
        <f t="array" ref="I57">INDEX($A$1:$D$820,MATCH(1,($A$1:$A$820=$F57)*($B$1:$B$820=I$1),0),3)</f>
        <v>0</v>
      </c>
      <c r="J57" s="4">
        <f t="array" ref="J57">INDEX($A$1:$D$820,MATCH(1,($A$1:$A$820=$F57)*($B$1:$B$820=J$1),0),3)</f>
        <v>0</v>
      </c>
      <c r="K57" s="4">
        <f t="array" ref="K57">INDEX($A$1:$D$820,MATCH(1,($A$1:$A$820=$F57)*($B$1:$B$820=K$1),0),3)</f>
        <v>0</v>
      </c>
      <c r="L57" s="4">
        <f t="array" ref="L57">INDEX($A$1:$D$820,MATCH(1,($A$1:$A$820=$F57)*($B$1:$B$820=L$1),0),3)</f>
        <v>0</v>
      </c>
      <c r="M57" s="4" t="e">
        <f t="array" ref="M57">INDEX($A$1:$D$820,MATCH(1,($A$1:$A$820=$F57)*($B$1:$B$820=M$1),0),3)</f>
        <v>#N/A</v>
      </c>
      <c r="N57" s="4" t="e">
        <f t="array" ref="N57">INDEX($A$1:$D$820,MATCH(1,($A$1:$A$820=$F57)*($B$1:$B$820=N$1),0),3)</f>
        <v>#N/A</v>
      </c>
      <c r="O57" s="4">
        <f t="array" ref="O57">INDEX($A$1:$D$820,MATCH(1,($A$1:$A$820=$F57)*($B$1:$B$820=O$1),0),3)</f>
        <v>0</v>
      </c>
    </row>
    <row r="58" spans="1:15" x14ac:dyDescent="0.25">
      <c r="A58" s="9">
        <v>625</v>
      </c>
      <c r="B58" s="11"/>
      <c r="C58" s="57"/>
      <c r="F58" s="9">
        <v>638</v>
      </c>
      <c r="G58" s="4">
        <f t="array" ref="G58">INDEX($A$1:$D$820,MATCH(1,($A$1:$A$820=$F58)*($B$1:$B$820=G$1),0),3)</f>
        <v>0</v>
      </c>
      <c r="H58" s="4">
        <f t="array" ref="H58">INDEX($A$1:$D$820,MATCH(1,($A$1:$A$820=$F58)*($B$1:$B$820=H$1),0),3)</f>
        <v>0</v>
      </c>
      <c r="I58" s="4">
        <f t="array" ref="I58">INDEX($A$1:$D$820,MATCH(1,($A$1:$A$820=$F58)*($B$1:$B$820=I$1),0),3)</f>
        <v>0</v>
      </c>
      <c r="J58" s="4">
        <f t="array" ref="J58">INDEX($A$1:$D$820,MATCH(1,($A$1:$A$820=$F58)*($B$1:$B$820=J$1),0),3)</f>
        <v>0</v>
      </c>
      <c r="K58" s="4">
        <f t="array" ref="K58">INDEX($A$1:$D$820,MATCH(1,($A$1:$A$820=$F58)*($B$1:$B$820=K$1),0),3)</f>
        <v>0</v>
      </c>
      <c r="L58" s="4">
        <f t="array" ref="L58">INDEX($A$1:$D$820,MATCH(1,($A$1:$A$820=$F58)*($B$1:$B$820=L$1),0),3)</f>
        <v>0</v>
      </c>
      <c r="M58" s="4">
        <f t="array" ref="M58">INDEX($A$1:$D$820,MATCH(1,($A$1:$A$820=$F58)*($B$1:$B$820=M$1),0),3)</f>
        <v>0</v>
      </c>
      <c r="N58" s="4">
        <f t="array" ref="N58">INDEX($A$1:$D$820,MATCH(1,($A$1:$A$820=$F58)*($B$1:$B$820=N$1),0),3)</f>
        <v>0</v>
      </c>
      <c r="O58" s="4">
        <f t="array" ref="O58">INDEX($A$1:$D$820,MATCH(1,($A$1:$A$820=$F58)*($B$1:$B$820=O$1),0),3)</f>
        <v>0</v>
      </c>
    </row>
    <row r="59" spans="1:15" x14ac:dyDescent="0.25">
      <c r="A59" s="9">
        <v>638</v>
      </c>
      <c r="B59" s="4" t="s">
        <v>576</v>
      </c>
      <c r="C59" s="19"/>
      <c r="D59" t="s">
        <v>552</v>
      </c>
      <c r="F59" s="9">
        <v>643</v>
      </c>
      <c r="G59" s="4">
        <f t="array" ref="G59">INDEX($A$1:$D$820,MATCH(1,($A$1:$A$820=$F59)*($B$1:$B$820=G$1),0),3)</f>
        <v>0</v>
      </c>
      <c r="H59" s="4">
        <f t="array" ref="H59">INDEX($A$1:$D$820,MATCH(1,($A$1:$A$820=$F59)*($B$1:$B$820=H$1),0),3)</f>
        <v>0</v>
      </c>
      <c r="I59" s="4">
        <f t="array" ref="I59">INDEX($A$1:$D$820,MATCH(1,($A$1:$A$820=$F59)*($B$1:$B$820=I$1),0),3)</f>
        <v>0</v>
      </c>
      <c r="J59" s="4">
        <f t="array" ref="J59">INDEX($A$1:$D$820,MATCH(1,($A$1:$A$820=$F59)*($B$1:$B$820=J$1),0),3)</f>
        <v>0</v>
      </c>
      <c r="K59" s="4">
        <f t="array" ref="K59">INDEX($A$1:$D$820,MATCH(1,($A$1:$A$820=$F59)*($B$1:$B$820=K$1),0),3)</f>
        <v>0</v>
      </c>
      <c r="L59" s="4">
        <f t="array" ref="L59">INDEX($A$1:$D$820,MATCH(1,($A$1:$A$820=$F59)*($B$1:$B$820=L$1),0),3)</f>
        <v>0</v>
      </c>
      <c r="M59" s="4">
        <f t="array" ref="M59">INDEX($A$1:$D$820,MATCH(1,($A$1:$A$820=$F59)*($B$1:$B$820=M$1),0),3)</f>
        <v>0</v>
      </c>
      <c r="N59" s="4">
        <f t="array" ref="N59">INDEX($A$1:$D$820,MATCH(1,($A$1:$A$820=$F59)*($B$1:$B$820=N$1),0),3)</f>
        <v>0</v>
      </c>
      <c r="O59" s="4">
        <f t="array" ref="O59">INDEX($A$1:$D$820,MATCH(1,($A$1:$A$820=$F59)*($B$1:$B$820=O$1),0),3)</f>
        <v>0</v>
      </c>
    </row>
    <row r="60" spans="1:15" x14ac:dyDescent="0.25">
      <c r="A60" s="9">
        <v>643</v>
      </c>
      <c r="B60" s="4" t="s">
        <v>576</v>
      </c>
      <c r="C60" s="19"/>
      <c r="D60" t="s">
        <v>551</v>
      </c>
      <c r="F60" s="9">
        <v>644</v>
      </c>
      <c r="G60" s="4">
        <f t="array" ref="G60">INDEX($A$1:$D$820,MATCH(1,($A$1:$A$820=$F60)*($B$1:$B$820=G$1),0),3)</f>
        <v>0</v>
      </c>
      <c r="H60" s="4">
        <f t="array" ref="H60">INDEX($A$1:$D$820,MATCH(1,($A$1:$A$820=$F60)*($B$1:$B$820=H$1),0),3)</f>
        <v>0</v>
      </c>
      <c r="I60" s="4">
        <f t="array" ref="I60">INDEX($A$1:$D$820,MATCH(1,($A$1:$A$820=$F60)*($B$1:$B$820=I$1),0),3)</f>
        <v>0</v>
      </c>
      <c r="J60" s="4">
        <f t="array" ref="J60">INDEX($A$1:$D$820,MATCH(1,($A$1:$A$820=$F60)*($B$1:$B$820=J$1),0),3)</f>
        <v>0</v>
      </c>
      <c r="K60" s="4">
        <f t="array" ref="K60">INDEX($A$1:$D$820,MATCH(1,($A$1:$A$820=$F60)*($B$1:$B$820=K$1),0),3)</f>
        <v>0</v>
      </c>
      <c r="L60" s="4">
        <f t="array" ref="L60">INDEX($A$1:$D$820,MATCH(1,($A$1:$A$820=$F60)*($B$1:$B$820=L$1),0),3)</f>
        <v>0</v>
      </c>
      <c r="M60" s="4">
        <f t="array" ref="M60">INDEX($A$1:$D$820,MATCH(1,($A$1:$A$820=$F60)*($B$1:$B$820=M$1),0),3)</f>
        <v>0</v>
      </c>
      <c r="N60" s="4">
        <f t="array" ref="N60">INDEX($A$1:$D$820,MATCH(1,($A$1:$A$820=$F60)*($B$1:$B$820=N$1),0),3)</f>
        <v>0</v>
      </c>
      <c r="O60" s="4">
        <f t="array" ref="O60">INDEX($A$1:$D$820,MATCH(1,($A$1:$A$820=$F60)*($B$1:$B$820=O$1),0),3)</f>
        <v>0</v>
      </c>
    </row>
    <row r="61" spans="1:15" x14ac:dyDescent="0.25">
      <c r="A61" s="9">
        <v>644</v>
      </c>
      <c r="B61" s="4" t="s">
        <v>576</v>
      </c>
      <c r="C61" s="19"/>
      <c r="D61" t="s">
        <v>552</v>
      </c>
      <c r="F61" s="9">
        <v>658</v>
      </c>
      <c r="G61" s="4">
        <f t="array" ref="G61">INDEX($A$1:$D$820,MATCH(1,($A$1:$A$820=$F61)*($B$1:$B$820=G$1),0),3)</f>
        <v>0</v>
      </c>
      <c r="H61" s="4">
        <f t="array" ref="H61">INDEX($A$1:$D$820,MATCH(1,($A$1:$A$820=$F61)*($B$1:$B$820=H$1),0),3)</f>
        <v>0</v>
      </c>
      <c r="I61" s="4">
        <f t="array" ref="I61">INDEX($A$1:$D$820,MATCH(1,($A$1:$A$820=$F61)*($B$1:$B$820=I$1),0),3)</f>
        <v>0</v>
      </c>
      <c r="J61" s="4">
        <f t="array" ref="J61">INDEX($A$1:$D$820,MATCH(1,($A$1:$A$820=$F61)*($B$1:$B$820=J$1),0),3)</f>
        <v>0</v>
      </c>
      <c r="K61" s="4">
        <f t="array" ref="K61">INDEX($A$1:$D$820,MATCH(1,($A$1:$A$820=$F61)*($B$1:$B$820=K$1),0),3)</f>
        <v>0</v>
      </c>
      <c r="L61" s="4">
        <f t="array" ref="L61">INDEX($A$1:$D$820,MATCH(1,($A$1:$A$820=$F61)*($B$1:$B$820=L$1),0),3)</f>
        <v>0</v>
      </c>
      <c r="M61" s="4">
        <f t="array" ref="M61">INDEX($A$1:$D$820,MATCH(1,($A$1:$A$820=$F61)*($B$1:$B$820=M$1),0),3)</f>
        <v>0</v>
      </c>
      <c r="N61" s="4">
        <f t="array" ref="N61">INDEX($A$1:$D$820,MATCH(1,($A$1:$A$820=$F61)*($B$1:$B$820=N$1),0),3)</f>
        <v>0</v>
      </c>
      <c r="O61" s="4">
        <f t="array" ref="O61">INDEX($A$1:$D$820,MATCH(1,($A$1:$A$820=$F61)*($B$1:$B$820=O$1),0),3)</f>
        <v>0</v>
      </c>
    </row>
    <row r="62" spans="1:15" x14ac:dyDescent="0.25">
      <c r="A62" s="9">
        <v>658</v>
      </c>
      <c r="B62" s="4" t="s">
        <v>576</v>
      </c>
      <c r="C62" s="19"/>
      <c r="D62" t="s">
        <v>552</v>
      </c>
      <c r="F62" s="9">
        <v>676</v>
      </c>
      <c r="G62" s="4">
        <f t="array" ref="G62">INDEX($A$1:$D$820,MATCH(1,($A$1:$A$820=$F62)*($B$1:$B$820=G$1),0),3)</f>
        <v>0</v>
      </c>
      <c r="H62" s="4">
        <f t="array" ref="H62">INDEX($A$1:$D$820,MATCH(1,($A$1:$A$820=$F62)*($B$1:$B$820=H$1),0),3)</f>
        <v>0</v>
      </c>
      <c r="I62" s="4">
        <f t="array" ref="I62">INDEX($A$1:$D$820,MATCH(1,($A$1:$A$820=$F62)*($B$1:$B$820=I$1),0),3)</f>
        <v>0</v>
      </c>
      <c r="J62" s="4">
        <f t="array" ref="J62">INDEX($A$1:$D$820,MATCH(1,($A$1:$A$820=$F62)*($B$1:$B$820=J$1),0),3)</f>
        <v>0</v>
      </c>
      <c r="K62" s="4">
        <f t="array" ref="K62">INDEX($A$1:$D$820,MATCH(1,($A$1:$A$820=$F62)*($B$1:$B$820=K$1),0),3)</f>
        <v>0</v>
      </c>
      <c r="L62" s="4">
        <f t="array" ref="L62">INDEX($A$1:$D$820,MATCH(1,($A$1:$A$820=$F62)*($B$1:$B$820=L$1),0),3)</f>
        <v>0</v>
      </c>
      <c r="M62" s="4">
        <f t="array" ref="M62">INDEX($A$1:$D$820,MATCH(1,($A$1:$A$820=$F62)*($B$1:$B$820=M$1),0),3)</f>
        <v>0</v>
      </c>
      <c r="N62" s="4" t="e">
        <f t="array" ref="N62">INDEX($A$1:$D$820,MATCH(1,($A$1:$A$820=$F62)*($B$1:$B$820=N$1),0),3)</f>
        <v>#N/A</v>
      </c>
      <c r="O62" s="4">
        <f t="array" ref="O62">INDEX($A$1:$D$820,MATCH(1,($A$1:$A$820=$F62)*($B$1:$B$820=O$1),0),3)</f>
        <v>0</v>
      </c>
    </row>
    <row r="63" spans="1:15" x14ac:dyDescent="0.25">
      <c r="A63" s="9">
        <v>676</v>
      </c>
      <c r="B63" s="11"/>
      <c r="C63" s="57"/>
      <c r="F63" s="9">
        <v>679</v>
      </c>
      <c r="G63" s="4">
        <f t="array" ref="G63">INDEX($A$1:$D$820,MATCH(1,($A$1:$A$820=$F63)*($B$1:$B$820=G$1),0),3)</f>
        <v>0</v>
      </c>
      <c r="H63" s="4">
        <f t="array" ref="H63">INDEX($A$1:$D$820,MATCH(1,($A$1:$A$820=$F63)*($B$1:$B$820=H$1),0),3)</f>
        <v>0</v>
      </c>
      <c r="I63" s="4">
        <f t="array" ref="I63">INDEX($A$1:$D$820,MATCH(1,($A$1:$A$820=$F63)*($B$1:$B$820=I$1),0),3)</f>
        <v>0</v>
      </c>
      <c r="J63" s="4">
        <f t="array" ref="J63">INDEX($A$1:$D$820,MATCH(1,($A$1:$A$820=$F63)*($B$1:$B$820=J$1),0),3)</f>
        <v>0</v>
      </c>
      <c r="K63" s="4">
        <f t="array" ref="K63">INDEX($A$1:$D$820,MATCH(1,($A$1:$A$820=$F63)*($B$1:$B$820=K$1),0),3)</f>
        <v>0</v>
      </c>
      <c r="L63" s="4">
        <f t="array" ref="L63">INDEX($A$1:$D$820,MATCH(1,($A$1:$A$820=$F63)*($B$1:$B$820=L$1),0),3)</f>
        <v>0</v>
      </c>
      <c r="M63" s="4">
        <f t="array" ref="M63">INDEX($A$1:$D$820,MATCH(1,($A$1:$A$820=$F63)*($B$1:$B$820=M$1),0),3)</f>
        <v>0</v>
      </c>
      <c r="N63" s="4">
        <f t="array" ref="N63">INDEX($A$1:$D$820,MATCH(1,($A$1:$A$820=$F63)*($B$1:$B$820=N$1),0),3)</f>
        <v>0</v>
      </c>
      <c r="O63" s="4">
        <f t="array" ref="O63">INDEX($A$1:$D$820,MATCH(1,($A$1:$A$820=$F63)*($B$1:$B$820=O$1),0),3)</f>
        <v>0</v>
      </c>
    </row>
    <row r="64" spans="1:15" x14ac:dyDescent="0.25">
      <c r="A64" s="9">
        <v>679</v>
      </c>
      <c r="B64" s="4" t="s">
        <v>576</v>
      </c>
      <c r="C64" s="19"/>
      <c r="D64" t="s">
        <v>551</v>
      </c>
      <c r="F64" s="9">
        <v>701</v>
      </c>
      <c r="G64" s="4">
        <f t="array" ref="G64">INDEX($A$1:$D$820,MATCH(1,($A$1:$A$820=$F64)*($B$1:$B$820=G$1),0),3)</f>
        <v>0</v>
      </c>
      <c r="H64" s="4">
        <f t="array" ref="H64">INDEX($A$1:$D$820,MATCH(1,($A$1:$A$820=$F64)*($B$1:$B$820=H$1),0),3)</f>
        <v>0</v>
      </c>
      <c r="I64" s="4">
        <f t="array" ref="I64">INDEX($A$1:$D$820,MATCH(1,($A$1:$A$820=$F64)*($B$1:$B$820=I$1),0),3)</f>
        <v>0</v>
      </c>
      <c r="J64" s="4">
        <f t="array" ref="J64">INDEX($A$1:$D$820,MATCH(1,($A$1:$A$820=$F64)*($B$1:$B$820=J$1),0),3)</f>
        <v>0</v>
      </c>
      <c r="K64" s="4">
        <f t="array" ref="K64">INDEX($A$1:$D$820,MATCH(1,($A$1:$A$820=$F64)*($B$1:$B$820=K$1),0),3)</f>
        <v>0</v>
      </c>
      <c r="L64" s="4">
        <f t="array" ref="L64">INDEX($A$1:$D$820,MATCH(1,($A$1:$A$820=$F64)*($B$1:$B$820=L$1),0),3)</f>
        <v>0</v>
      </c>
      <c r="M64" s="4">
        <f t="array" ref="M64">INDEX($A$1:$D$820,MATCH(1,($A$1:$A$820=$F64)*($B$1:$B$820=M$1),0),3)</f>
        <v>0</v>
      </c>
      <c r="N64" s="4">
        <f t="array" ref="N64">INDEX($A$1:$D$820,MATCH(1,($A$1:$A$820=$F64)*($B$1:$B$820=N$1),0),3)</f>
        <v>0</v>
      </c>
      <c r="O64" s="4">
        <f t="array" ref="O64">INDEX($A$1:$D$820,MATCH(1,($A$1:$A$820=$F64)*($B$1:$B$820=O$1),0),3)</f>
        <v>0</v>
      </c>
    </row>
    <row r="65" spans="1:15" x14ac:dyDescent="0.25">
      <c r="A65" s="9">
        <v>701</v>
      </c>
      <c r="B65" s="4" t="s">
        <v>576</v>
      </c>
      <c r="C65" s="19"/>
      <c r="D65" t="s">
        <v>555</v>
      </c>
      <c r="F65" s="9">
        <v>707</v>
      </c>
      <c r="G65" s="4">
        <f t="array" ref="G65">INDEX($A$1:$D$820,MATCH(1,($A$1:$A$820=$F65)*($B$1:$B$820=G$1),0),3)</f>
        <v>0</v>
      </c>
      <c r="H65" s="4">
        <f t="array" ref="H65">INDEX($A$1:$D$820,MATCH(1,($A$1:$A$820=$F65)*($B$1:$B$820=H$1),0),3)</f>
        <v>0</v>
      </c>
      <c r="I65" s="4">
        <f t="array" ref="I65">INDEX($A$1:$D$820,MATCH(1,($A$1:$A$820=$F65)*($B$1:$B$820=I$1),0),3)</f>
        <v>0</v>
      </c>
      <c r="J65" s="4">
        <f t="array" ref="J65">INDEX($A$1:$D$820,MATCH(1,($A$1:$A$820=$F65)*($B$1:$B$820=J$1),0),3)</f>
        <v>0</v>
      </c>
      <c r="K65" s="4">
        <f t="array" ref="K65">INDEX($A$1:$D$820,MATCH(1,($A$1:$A$820=$F65)*($B$1:$B$820=K$1),0),3)</f>
        <v>0</v>
      </c>
      <c r="L65" s="4">
        <f t="array" ref="L65">INDEX($A$1:$D$820,MATCH(1,($A$1:$A$820=$F65)*($B$1:$B$820=L$1),0),3)</f>
        <v>0</v>
      </c>
      <c r="M65" s="4">
        <f t="array" ref="M65">INDEX($A$1:$D$820,MATCH(1,($A$1:$A$820=$F65)*($B$1:$B$820=M$1),0),3)</f>
        <v>0</v>
      </c>
      <c r="N65" s="4" t="e">
        <f t="array" ref="N65">INDEX($A$1:$D$820,MATCH(1,($A$1:$A$820=$F65)*($B$1:$B$820=N$1),0),3)</f>
        <v>#N/A</v>
      </c>
      <c r="O65" s="4">
        <f t="array" ref="O65">INDEX($A$1:$D$820,MATCH(1,($A$1:$A$820=$F65)*($B$1:$B$820=O$1),0),3)</f>
        <v>0</v>
      </c>
    </row>
    <row r="66" spans="1:15" x14ac:dyDescent="0.25">
      <c r="A66" s="9">
        <v>707</v>
      </c>
      <c r="B66" s="11"/>
      <c r="C66" s="57"/>
      <c r="F66" s="9">
        <v>713</v>
      </c>
      <c r="G66" s="4">
        <f t="array" ref="G66">INDEX($A$1:$D$820,MATCH(1,($A$1:$A$820=$F66)*($B$1:$B$820=G$1),0),3)</f>
        <v>0</v>
      </c>
      <c r="H66" s="4">
        <f t="array" ref="H66">INDEX($A$1:$D$820,MATCH(1,($A$1:$A$820=$F66)*($B$1:$B$820=H$1),0),3)</f>
        <v>0</v>
      </c>
      <c r="I66" s="4">
        <f t="array" ref="I66">INDEX($A$1:$D$820,MATCH(1,($A$1:$A$820=$F66)*($B$1:$B$820=I$1),0),3)</f>
        <v>0</v>
      </c>
      <c r="J66" s="4">
        <f t="array" ref="J66">INDEX($A$1:$D$820,MATCH(1,($A$1:$A$820=$F66)*($B$1:$B$820=J$1),0),3)</f>
        <v>0</v>
      </c>
      <c r="K66" s="4">
        <f t="array" ref="K66">INDEX($A$1:$D$820,MATCH(1,($A$1:$A$820=$F66)*($B$1:$B$820=K$1),0),3)</f>
        <v>0</v>
      </c>
      <c r="L66" s="4">
        <f t="array" ref="L66">INDEX($A$1:$D$820,MATCH(1,($A$1:$A$820=$F66)*($B$1:$B$820=L$1),0),3)</f>
        <v>0</v>
      </c>
      <c r="M66" s="4">
        <f t="array" ref="M66">INDEX($A$1:$D$820,MATCH(1,($A$1:$A$820=$F66)*($B$1:$B$820=M$1),0),3)</f>
        <v>0</v>
      </c>
      <c r="N66" s="4">
        <f t="array" ref="N66">INDEX($A$1:$D$820,MATCH(1,($A$1:$A$820=$F66)*($B$1:$B$820=N$1),0),3)</f>
        <v>0</v>
      </c>
      <c r="O66" s="4">
        <f t="array" ref="O66">INDEX($A$1:$D$820,MATCH(1,($A$1:$A$820=$F66)*($B$1:$B$820=O$1),0),3)</f>
        <v>0</v>
      </c>
    </row>
    <row r="67" spans="1:15" x14ac:dyDescent="0.25">
      <c r="A67" s="9">
        <v>713</v>
      </c>
      <c r="B67" s="4" t="s">
        <v>576</v>
      </c>
      <c r="C67" s="19"/>
      <c r="D67" t="s">
        <v>555</v>
      </c>
      <c r="F67" s="9">
        <v>723</v>
      </c>
      <c r="G67" s="4">
        <f t="array" ref="G67">INDEX($A$1:$D$820,MATCH(1,($A$1:$A$820=$F67)*($B$1:$B$820=G$1),0),3)</f>
        <v>0</v>
      </c>
      <c r="H67" s="4">
        <f t="array" ref="H67">INDEX($A$1:$D$820,MATCH(1,($A$1:$A$820=$F67)*($B$1:$B$820=H$1),0),3)</f>
        <v>0</v>
      </c>
      <c r="I67" s="4">
        <f t="array" ref="I67">INDEX($A$1:$D$820,MATCH(1,($A$1:$A$820=$F67)*($B$1:$B$820=I$1),0),3)</f>
        <v>0</v>
      </c>
      <c r="J67" s="4">
        <f t="array" ref="J67">INDEX($A$1:$D$820,MATCH(1,($A$1:$A$820=$F67)*($B$1:$B$820=J$1),0),3)</f>
        <v>0</v>
      </c>
      <c r="K67" s="4">
        <f t="array" ref="K67">INDEX($A$1:$D$820,MATCH(1,($A$1:$A$820=$F67)*($B$1:$B$820=K$1),0),3)</f>
        <v>0</v>
      </c>
      <c r="L67" s="4">
        <f t="array" ref="L67">INDEX($A$1:$D$820,MATCH(1,($A$1:$A$820=$F67)*($B$1:$B$820=L$1),0),3)</f>
        <v>0</v>
      </c>
      <c r="M67" s="4">
        <f t="array" ref="M67">INDEX($A$1:$D$820,MATCH(1,($A$1:$A$820=$F67)*($B$1:$B$820=M$1),0),3)</f>
        <v>0</v>
      </c>
      <c r="N67" s="4">
        <f t="array" ref="N67">INDEX($A$1:$D$820,MATCH(1,($A$1:$A$820=$F67)*($B$1:$B$820=N$1),0),3)</f>
        <v>0</v>
      </c>
      <c r="O67" s="4">
        <f t="array" ref="O67">INDEX($A$1:$D$820,MATCH(1,($A$1:$A$820=$F67)*($B$1:$B$820=O$1),0),3)</f>
        <v>0</v>
      </c>
    </row>
    <row r="68" spans="1:15" x14ac:dyDescent="0.25">
      <c r="A68" s="9">
        <v>723</v>
      </c>
      <c r="B68" s="4" t="s">
        <v>576</v>
      </c>
      <c r="C68" s="19"/>
      <c r="D68" t="s">
        <v>553</v>
      </c>
      <c r="F68" s="9">
        <v>740</v>
      </c>
      <c r="G68" s="4">
        <f t="array" ref="G68">INDEX($A$1:$D$820,MATCH(1,($A$1:$A$820=$F68)*($B$1:$B$820=G$1),0),3)</f>
        <v>0</v>
      </c>
      <c r="H68" s="4">
        <f t="array" ref="H68">INDEX($A$1:$D$820,MATCH(1,($A$1:$A$820=$F68)*($B$1:$B$820=H$1),0),3)</f>
        <v>0</v>
      </c>
      <c r="I68" s="4">
        <f t="array" ref="I68">INDEX($A$1:$D$820,MATCH(1,($A$1:$A$820=$F68)*($B$1:$B$820=I$1),0),3)</f>
        <v>0</v>
      </c>
      <c r="J68" s="4">
        <f t="array" ref="J68">INDEX($A$1:$D$820,MATCH(1,($A$1:$A$820=$F68)*($B$1:$B$820=J$1),0),3)</f>
        <v>0</v>
      </c>
      <c r="K68" s="4">
        <f t="array" ref="K68">INDEX($A$1:$D$820,MATCH(1,($A$1:$A$820=$F68)*($B$1:$B$820=K$1),0),3)</f>
        <v>0</v>
      </c>
      <c r="L68" s="4">
        <f t="array" ref="L68">INDEX($A$1:$D$820,MATCH(1,($A$1:$A$820=$F68)*($B$1:$B$820=L$1),0),3)</f>
        <v>0</v>
      </c>
      <c r="M68" s="4">
        <f t="array" ref="M68">INDEX($A$1:$D$820,MATCH(1,($A$1:$A$820=$F68)*($B$1:$B$820=M$1),0),3)</f>
        <v>0</v>
      </c>
      <c r="N68" s="4">
        <f t="array" ref="N68">INDEX($A$1:$D$820,MATCH(1,($A$1:$A$820=$F68)*($B$1:$B$820=N$1),0),3)</f>
        <v>0</v>
      </c>
      <c r="O68" s="4">
        <f t="array" ref="O68">INDEX($A$1:$D$820,MATCH(1,($A$1:$A$820=$F68)*($B$1:$B$820=O$1),0),3)</f>
        <v>0</v>
      </c>
    </row>
    <row r="69" spans="1:15" x14ac:dyDescent="0.25">
      <c r="A69" s="9">
        <v>740</v>
      </c>
      <c r="B69" s="4" t="s">
        <v>576</v>
      </c>
      <c r="C69" s="19"/>
      <c r="D69" t="s">
        <v>555</v>
      </c>
      <c r="F69" s="9">
        <v>754</v>
      </c>
      <c r="G69" s="4">
        <f t="array" ref="G69">INDEX($A$1:$D$820,MATCH(1,($A$1:$A$820=$F69)*($B$1:$B$820=G$1),0),3)</f>
        <v>0</v>
      </c>
      <c r="H69" s="4">
        <f t="array" ref="H69">INDEX($A$1:$D$820,MATCH(1,($A$1:$A$820=$F69)*($B$1:$B$820=H$1),0),3)</f>
        <v>0</v>
      </c>
      <c r="I69" s="4">
        <f t="array" ref="I69">INDEX($A$1:$D$820,MATCH(1,($A$1:$A$820=$F69)*($B$1:$B$820=I$1),0),3)</f>
        <v>0</v>
      </c>
      <c r="J69" s="4">
        <f t="array" ref="J69">INDEX($A$1:$D$820,MATCH(1,($A$1:$A$820=$F69)*($B$1:$B$820=J$1),0),3)</f>
        <v>0</v>
      </c>
      <c r="K69" s="4">
        <f t="array" ref="K69">INDEX($A$1:$D$820,MATCH(1,($A$1:$A$820=$F69)*($B$1:$B$820=K$1),0),3)</f>
        <v>0</v>
      </c>
      <c r="L69" s="4">
        <f t="array" ref="L69">INDEX($A$1:$D$820,MATCH(1,($A$1:$A$820=$F69)*($B$1:$B$820=L$1),0),3)</f>
        <v>0</v>
      </c>
      <c r="M69" s="4">
        <f t="array" ref="M69">INDEX($A$1:$D$820,MATCH(1,($A$1:$A$820=$F69)*($B$1:$B$820=M$1),0),3)</f>
        <v>0</v>
      </c>
      <c r="N69" s="4" t="e">
        <f t="array" ref="N69">INDEX($A$1:$D$820,MATCH(1,($A$1:$A$820=$F69)*($B$1:$B$820=N$1),0),3)</f>
        <v>#N/A</v>
      </c>
      <c r="O69" s="4">
        <f t="array" ref="O69">INDEX($A$1:$D$820,MATCH(1,($A$1:$A$820=$F69)*($B$1:$B$820=O$1),0),3)</f>
        <v>0</v>
      </c>
    </row>
    <row r="70" spans="1:15" x14ac:dyDescent="0.25">
      <c r="A70" s="9">
        <v>754</v>
      </c>
      <c r="B70" s="11"/>
      <c r="C70" s="57"/>
      <c r="F70" s="9">
        <v>763</v>
      </c>
      <c r="G70" s="4">
        <f t="array" ref="G70">INDEX($A$1:$D$820,MATCH(1,($A$1:$A$820=$F70)*($B$1:$B$820=G$1),0),3)</f>
        <v>0</v>
      </c>
      <c r="H70" s="4">
        <f t="array" ref="H70">INDEX($A$1:$D$820,MATCH(1,($A$1:$A$820=$F70)*($B$1:$B$820=H$1),0),3)</f>
        <v>0</v>
      </c>
      <c r="I70" s="4">
        <f t="array" ref="I70">INDEX($A$1:$D$820,MATCH(1,($A$1:$A$820=$F70)*($B$1:$B$820=I$1),0),3)</f>
        <v>0</v>
      </c>
      <c r="J70" s="4">
        <f t="array" ref="J70">INDEX($A$1:$D$820,MATCH(1,($A$1:$A$820=$F70)*($B$1:$B$820=J$1),0),3)</f>
        <v>0</v>
      </c>
      <c r="K70" s="4">
        <f t="array" ref="K70">INDEX($A$1:$D$820,MATCH(1,($A$1:$A$820=$F70)*($B$1:$B$820=K$1),0),3)</f>
        <v>0</v>
      </c>
      <c r="L70" s="4">
        <f t="array" ref="L70">INDEX($A$1:$D$820,MATCH(1,($A$1:$A$820=$F70)*($B$1:$B$820=L$1),0),3)</f>
        <v>0</v>
      </c>
      <c r="M70" s="4" t="e">
        <f t="array" ref="M70">INDEX($A$1:$D$820,MATCH(1,($A$1:$A$820=$F70)*($B$1:$B$820=M$1),0),3)</f>
        <v>#N/A</v>
      </c>
      <c r="N70" s="4" t="e">
        <f t="array" ref="N70">INDEX($A$1:$D$820,MATCH(1,($A$1:$A$820=$F70)*($B$1:$B$820=N$1),0),3)</f>
        <v>#N/A</v>
      </c>
      <c r="O70" s="4">
        <f t="array" ref="O70">INDEX($A$1:$D$820,MATCH(1,($A$1:$A$820=$F70)*($B$1:$B$820=O$1),0),3)</f>
        <v>0</v>
      </c>
    </row>
    <row r="71" spans="1:15" x14ac:dyDescent="0.25">
      <c r="A71" s="9">
        <v>763</v>
      </c>
      <c r="B71" s="11"/>
      <c r="C71" s="57"/>
      <c r="F71" s="9">
        <v>769</v>
      </c>
      <c r="G71" s="4">
        <f t="array" ref="G71">INDEX($A$1:$D$820,MATCH(1,($A$1:$A$820=$F71)*($B$1:$B$820=G$1),0),3)</f>
        <v>0</v>
      </c>
      <c r="H71" s="4">
        <f t="array" ref="H71">INDEX($A$1:$D$820,MATCH(1,($A$1:$A$820=$F71)*($B$1:$B$820=H$1),0),3)</f>
        <v>0</v>
      </c>
      <c r="I71" s="4">
        <f t="array" ref="I71">INDEX($A$1:$D$820,MATCH(1,($A$1:$A$820=$F71)*($B$1:$B$820=I$1),0),3)</f>
        <v>0</v>
      </c>
      <c r="J71" s="4">
        <f t="array" ref="J71">INDEX($A$1:$D$820,MATCH(1,($A$1:$A$820=$F71)*($B$1:$B$820=J$1),0),3)</f>
        <v>0</v>
      </c>
      <c r="K71" s="4">
        <f t="array" ref="K71">INDEX($A$1:$D$820,MATCH(1,($A$1:$A$820=$F71)*($B$1:$B$820=K$1),0),3)</f>
        <v>0</v>
      </c>
      <c r="L71" s="4">
        <f t="array" ref="L71">INDEX($A$1:$D$820,MATCH(1,($A$1:$A$820=$F71)*($B$1:$B$820=L$1),0),3)</f>
        <v>0</v>
      </c>
      <c r="M71" s="4">
        <f t="array" ref="M71">INDEX($A$1:$D$820,MATCH(1,($A$1:$A$820=$F71)*($B$1:$B$820=M$1),0),3)</f>
        <v>0</v>
      </c>
      <c r="N71" s="4" t="e">
        <f t="array" ref="N71">INDEX($A$1:$D$820,MATCH(1,($A$1:$A$820=$F71)*($B$1:$B$820=N$1),0),3)</f>
        <v>#N/A</v>
      </c>
      <c r="O71" s="4">
        <f t="array" ref="O71">INDEX($A$1:$D$820,MATCH(1,($A$1:$A$820=$F71)*($B$1:$B$820=O$1),0),3)</f>
        <v>0</v>
      </c>
    </row>
    <row r="72" spans="1:15" x14ac:dyDescent="0.25">
      <c r="A72" s="9">
        <v>769</v>
      </c>
      <c r="B72" s="11"/>
      <c r="C72" s="57"/>
      <c r="F72" s="9">
        <v>770</v>
      </c>
      <c r="G72" s="4">
        <f t="array" ref="G72">INDEX($A$1:$D$820,MATCH(1,($A$1:$A$820=$F72)*($B$1:$B$820=G$1),0),3)</f>
        <v>0</v>
      </c>
      <c r="H72" s="4">
        <f t="array" ref="H72">INDEX($A$1:$D$820,MATCH(1,($A$1:$A$820=$F72)*($B$1:$B$820=H$1),0),3)</f>
        <v>0</v>
      </c>
      <c r="I72" s="4">
        <f t="array" ref="I72">INDEX($A$1:$D$820,MATCH(1,($A$1:$A$820=$F72)*($B$1:$B$820=I$1),0),3)</f>
        <v>0</v>
      </c>
      <c r="J72" s="4">
        <f t="array" ref="J72">INDEX($A$1:$D$820,MATCH(1,($A$1:$A$820=$F72)*($B$1:$B$820=J$1),0),3)</f>
        <v>0</v>
      </c>
      <c r="K72" s="4">
        <f t="array" ref="K72">INDEX($A$1:$D$820,MATCH(1,($A$1:$A$820=$F72)*($B$1:$B$820=K$1),0),3)</f>
        <v>0</v>
      </c>
      <c r="L72" s="4">
        <f t="array" ref="L72">INDEX($A$1:$D$820,MATCH(1,($A$1:$A$820=$F72)*($B$1:$B$820=L$1),0),3)</f>
        <v>0</v>
      </c>
      <c r="M72" s="4">
        <f t="array" ref="M72">INDEX($A$1:$D$820,MATCH(1,($A$1:$A$820=$F72)*($B$1:$B$820=M$1),0),3)</f>
        <v>0</v>
      </c>
      <c r="N72" s="4" t="e">
        <f t="array" ref="N72">INDEX($A$1:$D$820,MATCH(1,($A$1:$A$820=$F72)*($B$1:$B$820=N$1),0),3)</f>
        <v>#N/A</v>
      </c>
      <c r="O72" s="4">
        <f t="array" ref="O72">INDEX($A$1:$D$820,MATCH(1,($A$1:$A$820=$F72)*($B$1:$B$820=O$1),0),3)</f>
        <v>0</v>
      </c>
    </row>
    <row r="73" spans="1:15" x14ac:dyDescent="0.25">
      <c r="A73" s="9">
        <v>770</v>
      </c>
      <c r="B73" s="11"/>
      <c r="C73" s="57"/>
      <c r="F73" s="9">
        <v>773</v>
      </c>
      <c r="G73" s="4">
        <f t="array" ref="G73">INDEX($A$1:$D$820,MATCH(1,($A$1:$A$820=$F73)*($B$1:$B$820=G$1),0),3)</f>
        <v>0</v>
      </c>
      <c r="H73" s="4">
        <f t="array" ref="H73">INDEX($A$1:$D$820,MATCH(1,($A$1:$A$820=$F73)*($B$1:$B$820=H$1),0),3)</f>
        <v>0</v>
      </c>
      <c r="I73" s="4">
        <f t="array" ref="I73">INDEX($A$1:$D$820,MATCH(1,($A$1:$A$820=$F73)*($B$1:$B$820=I$1),0),3)</f>
        <v>0</v>
      </c>
      <c r="J73" s="4">
        <f t="array" ref="J73">INDEX($A$1:$D$820,MATCH(1,($A$1:$A$820=$F73)*($B$1:$B$820=J$1),0),3)</f>
        <v>0</v>
      </c>
      <c r="K73" s="4">
        <f t="array" ref="K73">INDEX($A$1:$D$820,MATCH(1,($A$1:$A$820=$F73)*($B$1:$B$820=K$1),0),3)</f>
        <v>0</v>
      </c>
      <c r="L73" s="4">
        <f t="array" ref="L73">INDEX($A$1:$D$820,MATCH(1,($A$1:$A$820=$F73)*($B$1:$B$820=L$1),0),3)</f>
        <v>0</v>
      </c>
      <c r="M73" s="4">
        <f t="array" ref="M73">INDEX($A$1:$D$820,MATCH(1,($A$1:$A$820=$F73)*($B$1:$B$820=M$1),0),3)</f>
        <v>0</v>
      </c>
      <c r="N73" s="4">
        <f t="array" ref="N73">INDEX($A$1:$D$820,MATCH(1,($A$1:$A$820=$F73)*($B$1:$B$820=N$1),0),3)</f>
        <v>0</v>
      </c>
      <c r="O73" s="4">
        <f t="array" ref="O73">INDEX($A$1:$D$820,MATCH(1,($A$1:$A$820=$F73)*($B$1:$B$820=O$1),0),3)</f>
        <v>0</v>
      </c>
    </row>
    <row r="74" spans="1:15" x14ac:dyDescent="0.25">
      <c r="A74" s="9">
        <v>773</v>
      </c>
      <c r="B74" s="4" t="s">
        <v>576</v>
      </c>
      <c r="C74" s="19"/>
      <c r="D74" t="s">
        <v>557</v>
      </c>
      <c r="F74" s="9">
        <v>783</v>
      </c>
      <c r="G74" s="4">
        <f t="array" ref="G74">INDEX($A$1:$D$820,MATCH(1,($A$1:$A$820=$F74)*($B$1:$B$820=G$1),0),3)</f>
        <v>0</v>
      </c>
      <c r="H74" s="4">
        <f t="array" ref="H74">INDEX($A$1:$D$820,MATCH(1,($A$1:$A$820=$F74)*($B$1:$B$820=H$1),0),3)</f>
        <v>0</v>
      </c>
      <c r="I74" s="4">
        <f t="array" ref="I74">INDEX($A$1:$D$820,MATCH(1,($A$1:$A$820=$F74)*($B$1:$B$820=I$1),0),3)</f>
        <v>0</v>
      </c>
      <c r="J74" s="4">
        <f t="array" ref="J74">INDEX($A$1:$D$820,MATCH(1,($A$1:$A$820=$F74)*($B$1:$B$820=J$1),0),3)</f>
        <v>0</v>
      </c>
      <c r="K74" s="4">
        <f t="array" ref="K74">INDEX($A$1:$D$820,MATCH(1,($A$1:$A$820=$F74)*($B$1:$B$820=K$1),0),3)</f>
        <v>0</v>
      </c>
      <c r="L74" s="4">
        <f t="array" ref="L74">INDEX($A$1:$D$820,MATCH(1,($A$1:$A$820=$F74)*($B$1:$B$820=L$1),0),3)</f>
        <v>0</v>
      </c>
      <c r="M74" s="4">
        <f t="array" ref="M74">INDEX($A$1:$D$820,MATCH(1,($A$1:$A$820=$F74)*($B$1:$B$820=M$1),0),3)</f>
        <v>0</v>
      </c>
      <c r="N74" s="4">
        <f t="array" ref="N74">INDEX($A$1:$D$820,MATCH(1,($A$1:$A$820=$F74)*($B$1:$B$820=N$1),0),3)</f>
        <v>0</v>
      </c>
      <c r="O74" s="4">
        <f t="array" ref="O74">INDEX($A$1:$D$820,MATCH(1,($A$1:$A$820=$F74)*($B$1:$B$820=O$1),0),3)</f>
        <v>0</v>
      </c>
    </row>
    <row r="75" spans="1:15" x14ac:dyDescent="0.25">
      <c r="A75" s="9">
        <v>783</v>
      </c>
      <c r="B75" s="4" t="s">
        <v>576</v>
      </c>
      <c r="C75" s="19"/>
      <c r="D75" t="s">
        <v>557</v>
      </c>
      <c r="F75" s="9">
        <v>796</v>
      </c>
      <c r="G75" s="4">
        <f t="array" ref="G75">INDEX($A$1:$D$820,MATCH(1,($A$1:$A$820=$F75)*($B$1:$B$820=G$1),0),3)</f>
        <v>0</v>
      </c>
      <c r="H75" s="4">
        <f t="array" ref="H75">INDEX($A$1:$D$820,MATCH(1,($A$1:$A$820=$F75)*($B$1:$B$820=H$1),0),3)</f>
        <v>0</v>
      </c>
      <c r="I75" s="4">
        <f t="array" ref="I75">INDEX($A$1:$D$820,MATCH(1,($A$1:$A$820=$F75)*($B$1:$B$820=I$1),0),3)</f>
        <v>0</v>
      </c>
      <c r="J75" s="4">
        <f t="array" ref="J75">INDEX($A$1:$D$820,MATCH(1,($A$1:$A$820=$F75)*($B$1:$B$820=J$1),0),3)</f>
        <v>0</v>
      </c>
      <c r="K75" s="4">
        <f t="array" ref="K75">INDEX($A$1:$D$820,MATCH(1,($A$1:$A$820=$F75)*($B$1:$B$820=K$1),0),3)</f>
        <v>0</v>
      </c>
      <c r="L75" s="4">
        <f t="array" ref="L75">INDEX($A$1:$D$820,MATCH(1,($A$1:$A$820=$F75)*($B$1:$B$820=L$1),0),3)</f>
        <v>0</v>
      </c>
      <c r="M75" s="4">
        <f t="array" ref="M75">INDEX($A$1:$D$820,MATCH(1,($A$1:$A$820=$F75)*($B$1:$B$820=M$1),0),3)</f>
        <v>0</v>
      </c>
      <c r="N75" s="4">
        <f t="array" ref="N75">INDEX($A$1:$D$820,MATCH(1,($A$1:$A$820=$F75)*($B$1:$B$820=N$1),0),3)</f>
        <v>0</v>
      </c>
      <c r="O75" s="4">
        <f t="array" ref="O75">INDEX($A$1:$D$820,MATCH(1,($A$1:$A$820=$F75)*($B$1:$B$820=O$1),0),3)</f>
        <v>0</v>
      </c>
    </row>
    <row r="76" spans="1:15" x14ac:dyDescent="0.25">
      <c r="A76" s="9">
        <v>796</v>
      </c>
      <c r="B76" s="4" t="s">
        <v>576</v>
      </c>
      <c r="C76" s="19"/>
      <c r="D76" t="s">
        <v>557</v>
      </c>
      <c r="F76" s="9">
        <v>807</v>
      </c>
      <c r="G76" s="4">
        <f t="array" ref="G76">INDEX($A$1:$D$820,MATCH(1,($A$1:$A$820=$F76)*($B$1:$B$820=G$1),0),3)</f>
        <v>0</v>
      </c>
      <c r="H76" s="4">
        <f t="array" ref="H76">INDEX($A$1:$D$820,MATCH(1,($A$1:$A$820=$F76)*($B$1:$B$820=H$1),0),3)</f>
        <v>0</v>
      </c>
      <c r="I76" s="4">
        <f t="array" ref="I76">INDEX($A$1:$D$820,MATCH(1,($A$1:$A$820=$F76)*($B$1:$B$820=I$1),0),3)</f>
        <v>0</v>
      </c>
      <c r="J76" s="4">
        <f t="array" ref="J76">INDEX($A$1:$D$820,MATCH(1,($A$1:$A$820=$F76)*($B$1:$B$820=J$1),0),3)</f>
        <v>0</v>
      </c>
      <c r="K76" s="4">
        <f t="array" ref="K76">INDEX($A$1:$D$820,MATCH(1,($A$1:$A$820=$F76)*($B$1:$B$820=K$1),0),3)</f>
        <v>0</v>
      </c>
      <c r="L76" s="4">
        <f t="array" ref="L76">INDEX($A$1:$D$820,MATCH(1,($A$1:$A$820=$F76)*($B$1:$B$820=L$1),0),3)</f>
        <v>0</v>
      </c>
      <c r="M76" s="4">
        <f t="array" ref="M76">INDEX($A$1:$D$820,MATCH(1,($A$1:$A$820=$F76)*($B$1:$B$820=M$1),0),3)</f>
        <v>0</v>
      </c>
      <c r="N76" s="4">
        <f t="array" ref="N76">INDEX($A$1:$D$820,MATCH(1,($A$1:$A$820=$F76)*($B$1:$B$820=N$1),0),3)</f>
        <v>0</v>
      </c>
      <c r="O76" s="4">
        <f t="array" ref="O76">INDEX($A$1:$D$820,MATCH(1,($A$1:$A$820=$F76)*($B$1:$B$820=O$1),0),3)</f>
        <v>0</v>
      </c>
    </row>
    <row r="77" spans="1:15" x14ac:dyDescent="0.25">
      <c r="A77" s="9">
        <v>807</v>
      </c>
      <c r="B77" s="4" t="s">
        <v>576</v>
      </c>
      <c r="C77" s="19"/>
      <c r="D77" t="s">
        <v>552</v>
      </c>
      <c r="F77" s="9">
        <v>812</v>
      </c>
      <c r="G77" s="4">
        <f t="array" ref="G77">INDEX($A$1:$D$820,MATCH(1,($A$1:$A$820=$F77)*($B$1:$B$820=G$1),0),3)</f>
        <v>0</v>
      </c>
      <c r="H77" s="4">
        <f t="array" ref="H77">INDEX($A$1:$D$820,MATCH(1,($A$1:$A$820=$F77)*($B$1:$B$820=H$1),0),3)</f>
        <v>0</v>
      </c>
      <c r="I77" s="4">
        <f t="array" ref="I77">INDEX($A$1:$D$820,MATCH(1,($A$1:$A$820=$F77)*($B$1:$B$820=I$1),0),3)</f>
        <v>0</v>
      </c>
      <c r="J77" s="4">
        <f t="array" ref="J77">INDEX($A$1:$D$820,MATCH(1,($A$1:$A$820=$F77)*($B$1:$B$820=J$1),0),3)</f>
        <v>0</v>
      </c>
      <c r="K77" s="4">
        <f t="array" ref="K77">INDEX($A$1:$D$820,MATCH(1,($A$1:$A$820=$F77)*($B$1:$B$820=K$1),0),3)</f>
        <v>0</v>
      </c>
      <c r="L77" s="4">
        <f t="array" ref="L77">INDEX($A$1:$D$820,MATCH(1,($A$1:$A$820=$F77)*($B$1:$B$820=L$1),0),3)</f>
        <v>0</v>
      </c>
      <c r="M77" s="4">
        <f t="array" ref="M77">INDEX($A$1:$D$820,MATCH(1,($A$1:$A$820=$F77)*($B$1:$B$820=M$1),0),3)</f>
        <v>0</v>
      </c>
      <c r="N77" s="4">
        <f t="array" ref="N77">INDEX($A$1:$D$820,MATCH(1,($A$1:$A$820=$F77)*($B$1:$B$820=N$1),0),3)</f>
        <v>0</v>
      </c>
      <c r="O77" s="4">
        <f t="array" ref="O77">INDEX($A$1:$D$820,MATCH(1,($A$1:$A$820=$F77)*($B$1:$B$820=O$1),0),3)</f>
        <v>0</v>
      </c>
    </row>
    <row r="78" spans="1:15" x14ac:dyDescent="0.25">
      <c r="A78" s="9">
        <v>812</v>
      </c>
      <c r="B78" s="4" t="s">
        <v>576</v>
      </c>
      <c r="C78" s="19"/>
      <c r="D78" t="s">
        <v>555</v>
      </c>
      <c r="F78" s="9">
        <v>830</v>
      </c>
      <c r="G78" s="4">
        <f t="array" ref="G78">INDEX($A$1:$D$820,MATCH(1,($A$1:$A$820=$F78)*($B$1:$B$820=G$1),0),3)</f>
        <v>0</v>
      </c>
      <c r="H78" s="4">
        <f t="array" ref="H78">INDEX($A$1:$D$820,MATCH(1,($A$1:$A$820=$F78)*($B$1:$B$820=H$1),0),3)</f>
        <v>0</v>
      </c>
      <c r="I78" s="4">
        <f t="array" ref="I78">INDEX($A$1:$D$820,MATCH(1,($A$1:$A$820=$F78)*($B$1:$B$820=I$1),0),3)</f>
        <v>0</v>
      </c>
      <c r="J78" s="4">
        <f t="array" ref="J78">INDEX($A$1:$D$820,MATCH(1,($A$1:$A$820=$F78)*($B$1:$B$820=J$1),0),3)</f>
        <v>0</v>
      </c>
      <c r="K78" s="4">
        <f t="array" ref="K78">INDEX($A$1:$D$820,MATCH(1,($A$1:$A$820=$F78)*($B$1:$B$820=K$1),0),3)</f>
        <v>0</v>
      </c>
      <c r="L78" s="4">
        <f t="array" ref="L78">INDEX($A$1:$D$820,MATCH(1,($A$1:$A$820=$F78)*($B$1:$B$820=L$1),0),3)</f>
        <v>0</v>
      </c>
      <c r="M78" s="4">
        <f t="array" ref="M78">INDEX($A$1:$D$820,MATCH(1,($A$1:$A$820=$F78)*($B$1:$B$820=M$1),0),3)</f>
        <v>0</v>
      </c>
      <c r="N78" s="4">
        <f t="array" ref="N78">INDEX($A$1:$D$820,MATCH(1,($A$1:$A$820=$F78)*($B$1:$B$820=N$1),0),3)</f>
        <v>0</v>
      </c>
      <c r="O78" s="4">
        <f t="array" ref="O78">INDEX($A$1:$D$820,MATCH(1,($A$1:$A$820=$F78)*($B$1:$B$820=O$1),0),3)</f>
        <v>0</v>
      </c>
    </row>
    <row r="79" spans="1:15" x14ac:dyDescent="0.25">
      <c r="A79" s="9">
        <v>830</v>
      </c>
      <c r="B79" s="4" t="s">
        <v>576</v>
      </c>
      <c r="C79" s="19"/>
      <c r="D79" t="s">
        <v>557</v>
      </c>
      <c r="F79" s="9">
        <v>831</v>
      </c>
      <c r="G79" s="4">
        <f t="array" ref="G79">INDEX($A$1:$D$820,MATCH(1,($A$1:$A$820=$F79)*($B$1:$B$820=G$1),0),3)</f>
        <v>0</v>
      </c>
      <c r="H79" s="4">
        <f t="array" ref="H79">INDEX($A$1:$D$820,MATCH(1,($A$1:$A$820=$F79)*($B$1:$B$820=H$1),0),3)</f>
        <v>0</v>
      </c>
      <c r="I79" s="4">
        <f t="array" ref="I79">INDEX($A$1:$D$820,MATCH(1,($A$1:$A$820=$F79)*($B$1:$B$820=I$1),0),3)</f>
        <v>0</v>
      </c>
      <c r="J79" s="4">
        <f t="array" ref="J79">INDEX($A$1:$D$820,MATCH(1,($A$1:$A$820=$F79)*($B$1:$B$820=J$1),0),3)</f>
        <v>0</v>
      </c>
      <c r="K79" s="4">
        <f t="array" ref="K79">INDEX($A$1:$D$820,MATCH(1,($A$1:$A$820=$F79)*($B$1:$B$820=K$1),0),3)</f>
        <v>0</v>
      </c>
      <c r="L79" s="4">
        <f t="array" ref="L79">INDEX($A$1:$D$820,MATCH(1,($A$1:$A$820=$F79)*($B$1:$B$820=L$1),0),3)</f>
        <v>0</v>
      </c>
      <c r="M79" s="4" t="e">
        <f t="array" ref="M79">INDEX($A$1:$D$820,MATCH(1,($A$1:$A$820=$F79)*($B$1:$B$820=M$1),0),3)</f>
        <v>#N/A</v>
      </c>
      <c r="N79" s="4" t="e">
        <f t="array" ref="N79">INDEX($A$1:$D$820,MATCH(1,($A$1:$A$820=$F79)*($B$1:$B$820=N$1),0),3)</f>
        <v>#N/A</v>
      </c>
      <c r="O79" s="4">
        <f t="array" ref="O79">INDEX($A$1:$D$820,MATCH(1,($A$1:$A$820=$F79)*($B$1:$B$820=O$1),0),3)</f>
        <v>0</v>
      </c>
    </row>
    <row r="80" spans="1:15" x14ac:dyDescent="0.25">
      <c r="A80" s="9">
        <v>831</v>
      </c>
      <c r="B80" s="11"/>
      <c r="C80" s="57"/>
      <c r="F80" s="9">
        <v>833</v>
      </c>
      <c r="G80" s="4">
        <f t="array" ref="G80">INDEX($A$1:$D$820,MATCH(1,($A$1:$A$820=$F80)*($B$1:$B$820=G$1),0),3)</f>
        <v>0</v>
      </c>
      <c r="H80" s="4">
        <f t="array" ref="H80">INDEX($A$1:$D$820,MATCH(1,($A$1:$A$820=$F80)*($B$1:$B$820=H$1),0),3)</f>
        <v>0</v>
      </c>
      <c r="I80" s="4">
        <f t="array" ref="I80">INDEX($A$1:$D$820,MATCH(1,($A$1:$A$820=$F80)*($B$1:$B$820=I$1),0),3)</f>
        <v>0</v>
      </c>
      <c r="J80" s="4">
        <f t="array" ref="J80">INDEX($A$1:$D$820,MATCH(1,($A$1:$A$820=$F80)*($B$1:$B$820=J$1),0),3)</f>
        <v>0</v>
      </c>
      <c r="K80" s="4">
        <f t="array" ref="K80">INDEX($A$1:$D$820,MATCH(1,($A$1:$A$820=$F80)*($B$1:$B$820=K$1),0),3)</f>
        <v>0</v>
      </c>
      <c r="L80" s="4">
        <f t="array" ref="L80">INDEX($A$1:$D$820,MATCH(1,($A$1:$A$820=$F80)*($B$1:$B$820=L$1),0),3)</f>
        <v>0</v>
      </c>
      <c r="M80" s="4">
        <f t="array" ref="M80">INDEX($A$1:$D$820,MATCH(1,($A$1:$A$820=$F80)*($B$1:$B$820=M$1),0),3)</f>
        <v>0</v>
      </c>
      <c r="N80" s="4" t="e">
        <f t="array" ref="N80">INDEX($A$1:$D$820,MATCH(1,($A$1:$A$820=$F80)*($B$1:$B$820=N$1),0),3)</f>
        <v>#N/A</v>
      </c>
      <c r="O80" s="4">
        <f t="array" ref="O80">INDEX($A$1:$D$820,MATCH(1,($A$1:$A$820=$F80)*($B$1:$B$820=O$1),0),3)</f>
        <v>0</v>
      </c>
    </row>
    <row r="81" spans="1:15" x14ac:dyDescent="0.25">
      <c r="A81" s="9">
        <v>833</v>
      </c>
      <c r="B81" s="11"/>
      <c r="C81" s="57"/>
      <c r="F81" s="9">
        <v>841</v>
      </c>
      <c r="G81" s="4">
        <f t="array" ref="G81">INDEX($A$1:$D$820,MATCH(1,($A$1:$A$820=$F81)*($B$1:$B$820=G$1),0),3)</f>
        <v>0</v>
      </c>
      <c r="H81" s="4">
        <f t="array" ref="H81">INDEX($A$1:$D$820,MATCH(1,($A$1:$A$820=$F81)*($B$1:$B$820=H$1),0),3)</f>
        <v>0</v>
      </c>
      <c r="I81" s="4">
        <f t="array" ref="I81">INDEX($A$1:$D$820,MATCH(1,($A$1:$A$820=$F81)*($B$1:$B$820=I$1),0),3)</f>
        <v>0</v>
      </c>
      <c r="J81" s="4">
        <f t="array" ref="J81">INDEX($A$1:$D$820,MATCH(1,($A$1:$A$820=$F81)*($B$1:$B$820=J$1),0),3)</f>
        <v>0</v>
      </c>
      <c r="K81" s="4">
        <f t="array" ref="K81">INDEX($A$1:$D$820,MATCH(1,($A$1:$A$820=$F81)*($B$1:$B$820=K$1),0),3)</f>
        <v>0</v>
      </c>
      <c r="L81" s="4">
        <f t="array" ref="L81">INDEX($A$1:$D$820,MATCH(1,($A$1:$A$820=$F81)*($B$1:$B$820=L$1),0),3)</f>
        <v>0</v>
      </c>
      <c r="M81" s="4">
        <f t="array" ref="M81">INDEX($A$1:$D$820,MATCH(1,($A$1:$A$820=$F81)*($B$1:$B$820=M$1),0),3)</f>
        <v>0</v>
      </c>
      <c r="N81" s="4" t="e">
        <f t="array" ref="N81">INDEX($A$1:$D$820,MATCH(1,($A$1:$A$820=$F81)*($B$1:$B$820=N$1),0),3)</f>
        <v>#N/A</v>
      </c>
      <c r="O81" s="4">
        <f t="array" ref="O81">INDEX($A$1:$D$820,MATCH(1,($A$1:$A$820=$F81)*($B$1:$B$820=O$1),0),3)</f>
        <v>0</v>
      </c>
    </row>
    <row r="82" spans="1:15" x14ac:dyDescent="0.25">
      <c r="A82" s="9">
        <v>841</v>
      </c>
      <c r="B82" s="11"/>
      <c r="C82" s="57"/>
      <c r="F82" s="9">
        <v>854</v>
      </c>
      <c r="G82" s="4">
        <f t="array" ref="G82">INDEX($A$1:$D$820,MATCH(1,($A$1:$A$820=$F82)*($B$1:$B$820=G$1),0),3)</f>
        <v>0</v>
      </c>
      <c r="H82" s="4">
        <f t="array" ref="H82">INDEX($A$1:$D$820,MATCH(1,($A$1:$A$820=$F82)*($B$1:$B$820=H$1),0),3)</f>
        <v>0</v>
      </c>
      <c r="I82" s="4">
        <f t="array" ref="I82">INDEX($A$1:$D$820,MATCH(1,($A$1:$A$820=$F82)*($B$1:$B$820=I$1),0),3)</f>
        <v>0</v>
      </c>
      <c r="J82" s="4">
        <f t="array" ref="J82">INDEX($A$1:$D$820,MATCH(1,($A$1:$A$820=$F82)*($B$1:$B$820=J$1),0),3)</f>
        <v>0</v>
      </c>
      <c r="K82" s="4">
        <f t="array" ref="K82">INDEX($A$1:$D$820,MATCH(1,($A$1:$A$820=$F82)*($B$1:$B$820=K$1),0),3)</f>
        <v>0</v>
      </c>
      <c r="L82" s="4">
        <f t="array" ref="L82">INDEX($A$1:$D$820,MATCH(1,($A$1:$A$820=$F82)*($B$1:$B$820=L$1),0),3)</f>
        <v>0</v>
      </c>
      <c r="M82" s="4">
        <f t="array" ref="M82">INDEX($A$1:$D$820,MATCH(1,($A$1:$A$820=$F82)*($B$1:$B$820=M$1),0),3)</f>
        <v>0</v>
      </c>
      <c r="N82" s="4" t="e">
        <f t="array" ref="N82">INDEX($A$1:$D$820,MATCH(1,($A$1:$A$820=$F82)*($B$1:$B$820=N$1),0),3)</f>
        <v>#N/A</v>
      </c>
      <c r="O82" s="4">
        <f t="array" ref="O82">INDEX($A$1:$D$820,MATCH(1,($A$1:$A$820=$F82)*($B$1:$B$820=O$1),0),3)</f>
        <v>0</v>
      </c>
    </row>
    <row r="83" spans="1:15" x14ac:dyDescent="0.25">
      <c r="A83" s="9">
        <v>854</v>
      </c>
      <c r="B83" s="11"/>
      <c r="C83" s="57"/>
      <c r="F83" s="9">
        <v>855</v>
      </c>
      <c r="G83" s="4">
        <f t="array" ref="G83">INDEX($A$1:$D$820,MATCH(1,($A$1:$A$820=$F83)*($B$1:$B$820=G$1),0),3)</f>
        <v>0</v>
      </c>
      <c r="H83" s="4">
        <f t="array" ref="H83">INDEX($A$1:$D$820,MATCH(1,($A$1:$A$820=$F83)*($B$1:$B$820=H$1),0),3)</f>
        <v>0</v>
      </c>
      <c r="I83" s="4">
        <f t="array" ref="I83">INDEX($A$1:$D$820,MATCH(1,($A$1:$A$820=$F83)*($B$1:$B$820=I$1),0),3)</f>
        <v>0</v>
      </c>
      <c r="J83" s="4">
        <f t="array" ref="J83">INDEX($A$1:$D$820,MATCH(1,($A$1:$A$820=$F83)*($B$1:$B$820=J$1),0),3)</f>
        <v>0</v>
      </c>
      <c r="K83" s="4">
        <f t="array" ref="K83">INDEX($A$1:$D$820,MATCH(1,($A$1:$A$820=$F83)*($B$1:$B$820=K$1),0),3)</f>
        <v>0</v>
      </c>
      <c r="L83" s="4">
        <f t="array" ref="L83">INDEX($A$1:$D$820,MATCH(1,($A$1:$A$820=$F83)*($B$1:$B$820=L$1),0),3)</f>
        <v>0</v>
      </c>
      <c r="M83" s="4">
        <f t="array" ref="M83">INDEX($A$1:$D$820,MATCH(1,($A$1:$A$820=$F83)*($B$1:$B$820=M$1),0),3)</f>
        <v>0</v>
      </c>
      <c r="N83" s="4" t="e">
        <f t="array" ref="N83">INDEX($A$1:$D$820,MATCH(1,($A$1:$A$820=$F83)*($B$1:$B$820=N$1),0),3)</f>
        <v>#N/A</v>
      </c>
      <c r="O83" s="4">
        <f t="array" ref="O83">INDEX($A$1:$D$820,MATCH(1,($A$1:$A$820=$F83)*($B$1:$B$820=O$1),0),3)</f>
        <v>0</v>
      </c>
    </row>
    <row r="84" spans="1:15" x14ac:dyDescent="0.25">
      <c r="A84" s="9">
        <v>855</v>
      </c>
      <c r="B84" s="11"/>
      <c r="C84" s="57"/>
      <c r="F84" s="9">
        <v>856</v>
      </c>
      <c r="G84" s="4">
        <f t="array" ref="G84">INDEX($A$1:$D$820,MATCH(1,($A$1:$A$820=$F84)*($B$1:$B$820=G$1),0),3)</f>
        <v>0</v>
      </c>
      <c r="H84" s="4">
        <f t="array" ref="H84">INDEX($A$1:$D$820,MATCH(1,($A$1:$A$820=$F84)*($B$1:$B$820=H$1),0),3)</f>
        <v>0</v>
      </c>
      <c r="I84" s="4">
        <f t="array" ref="I84">INDEX($A$1:$D$820,MATCH(1,($A$1:$A$820=$F84)*($B$1:$B$820=I$1),0),3)</f>
        <v>0</v>
      </c>
      <c r="J84" s="4">
        <f t="array" ref="J84">INDEX($A$1:$D$820,MATCH(1,($A$1:$A$820=$F84)*($B$1:$B$820=J$1),0),3)</f>
        <v>0</v>
      </c>
      <c r="K84" s="4">
        <f t="array" ref="K84">INDEX($A$1:$D$820,MATCH(1,($A$1:$A$820=$F84)*($B$1:$B$820=K$1),0),3)</f>
        <v>0</v>
      </c>
      <c r="L84" s="4">
        <f t="array" ref="L84">INDEX($A$1:$D$820,MATCH(1,($A$1:$A$820=$F84)*($B$1:$B$820=L$1),0),3)</f>
        <v>0</v>
      </c>
      <c r="M84" s="4">
        <f t="array" ref="M84">INDEX($A$1:$D$820,MATCH(1,($A$1:$A$820=$F84)*($B$1:$B$820=M$1),0),3)</f>
        <v>0</v>
      </c>
      <c r="N84" s="4">
        <f t="array" ref="N84">INDEX($A$1:$D$820,MATCH(1,($A$1:$A$820=$F84)*($B$1:$B$820=N$1),0),3)</f>
        <v>0</v>
      </c>
      <c r="O84" s="4">
        <f t="array" ref="O84">INDEX($A$1:$D$820,MATCH(1,($A$1:$A$820=$F84)*($B$1:$B$820=O$1),0),3)</f>
        <v>0</v>
      </c>
    </row>
    <row r="85" spans="1:15" x14ac:dyDescent="0.25">
      <c r="A85" s="9">
        <v>856</v>
      </c>
      <c r="B85" s="4" t="s">
        <v>576</v>
      </c>
      <c r="C85" s="19"/>
      <c r="D85" t="s">
        <v>558</v>
      </c>
      <c r="F85" s="9">
        <v>863</v>
      </c>
      <c r="G85" s="4">
        <f t="array" ref="G85">INDEX($A$1:$D$820,MATCH(1,($A$1:$A$820=$F85)*($B$1:$B$820=G$1),0),3)</f>
        <v>0</v>
      </c>
      <c r="H85" s="4">
        <f t="array" ref="H85">INDEX($A$1:$D$820,MATCH(1,($A$1:$A$820=$F85)*($B$1:$B$820=H$1),0),3)</f>
        <v>0</v>
      </c>
      <c r="I85" s="4">
        <f t="array" ref="I85">INDEX($A$1:$D$820,MATCH(1,($A$1:$A$820=$F85)*($B$1:$B$820=I$1),0),3)</f>
        <v>0</v>
      </c>
      <c r="J85" s="4">
        <f t="array" ref="J85">INDEX($A$1:$D$820,MATCH(1,($A$1:$A$820=$F85)*($B$1:$B$820=J$1),0),3)</f>
        <v>0</v>
      </c>
      <c r="K85" s="4">
        <f t="array" ref="K85">INDEX($A$1:$D$820,MATCH(1,($A$1:$A$820=$F85)*($B$1:$B$820=K$1),0),3)</f>
        <v>0</v>
      </c>
      <c r="L85" s="4">
        <f t="array" ref="L85">INDEX($A$1:$D$820,MATCH(1,($A$1:$A$820=$F85)*($B$1:$B$820=L$1),0),3)</f>
        <v>0</v>
      </c>
      <c r="M85" s="4">
        <f t="array" ref="M85">INDEX($A$1:$D$820,MATCH(1,($A$1:$A$820=$F85)*($B$1:$B$820=M$1),0),3)</f>
        <v>0</v>
      </c>
      <c r="N85" s="4" t="e">
        <f t="array" ref="N85">INDEX($A$1:$D$820,MATCH(1,($A$1:$A$820=$F85)*($B$1:$B$820=N$1),0),3)</f>
        <v>#N/A</v>
      </c>
      <c r="O85" s="4">
        <f t="array" ref="O85">INDEX($A$1:$D$820,MATCH(1,($A$1:$A$820=$F85)*($B$1:$B$820=O$1),0),3)</f>
        <v>0</v>
      </c>
    </row>
    <row r="86" spans="1:15" x14ac:dyDescent="0.25">
      <c r="A86" s="9">
        <v>863</v>
      </c>
      <c r="B86" s="11"/>
      <c r="C86" s="57"/>
      <c r="F86" s="9">
        <v>874</v>
      </c>
      <c r="G86" s="4">
        <f t="array" ref="G86">INDEX($A$1:$D$820,MATCH(1,($A$1:$A$820=$F86)*($B$1:$B$820=G$1),0),3)</f>
        <v>0</v>
      </c>
      <c r="H86" s="4">
        <f t="array" ref="H86">INDEX($A$1:$D$820,MATCH(1,($A$1:$A$820=$F86)*($B$1:$B$820=H$1),0),3)</f>
        <v>0</v>
      </c>
      <c r="I86" s="4">
        <f t="array" ref="I86">INDEX($A$1:$D$820,MATCH(1,($A$1:$A$820=$F86)*($B$1:$B$820=I$1),0),3)</f>
        <v>0</v>
      </c>
      <c r="J86" s="4">
        <f t="array" ref="J86">INDEX($A$1:$D$820,MATCH(1,($A$1:$A$820=$F86)*($B$1:$B$820=J$1),0),3)</f>
        <v>0</v>
      </c>
      <c r="K86" s="4">
        <f t="array" ref="K86">INDEX($A$1:$D$820,MATCH(1,($A$1:$A$820=$F86)*($B$1:$B$820=K$1),0),3)</f>
        <v>0</v>
      </c>
      <c r="L86" s="4">
        <f t="array" ref="L86">INDEX($A$1:$D$820,MATCH(1,($A$1:$A$820=$F86)*($B$1:$B$820=L$1),0),3)</f>
        <v>0</v>
      </c>
      <c r="M86" s="4">
        <f t="array" ref="M86">INDEX($A$1:$D$820,MATCH(1,($A$1:$A$820=$F86)*($B$1:$B$820=M$1),0),3)</f>
        <v>0</v>
      </c>
      <c r="N86" s="4" t="e">
        <f t="array" ref="N86">INDEX($A$1:$D$820,MATCH(1,($A$1:$A$820=$F86)*($B$1:$B$820=N$1),0),3)</f>
        <v>#N/A</v>
      </c>
      <c r="O86" s="4">
        <f t="array" ref="O86">INDEX($A$1:$D$820,MATCH(1,($A$1:$A$820=$F86)*($B$1:$B$820=O$1),0),3)</f>
        <v>0</v>
      </c>
    </row>
    <row r="87" spans="1:15" x14ac:dyDescent="0.25">
      <c r="A87" s="9">
        <v>874</v>
      </c>
      <c r="B87" s="11"/>
      <c r="C87" s="57"/>
      <c r="F87" s="9">
        <v>879</v>
      </c>
      <c r="G87" s="4">
        <f t="array" ref="G87">INDEX($A$1:$D$820,MATCH(1,($A$1:$A$820=$F87)*($B$1:$B$820=G$1),0),3)</f>
        <v>0</v>
      </c>
      <c r="H87" s="4">
        <f t="array" ref="H87">INDEX($A$1:$D$820,MATCH(1,($A$1:$A$820=$F87)*($B$1:$B$820=H$1),0),3)</f>
        <v>0</v>
      </c>
      <c r="I87" s="4">
        <f t="array" ref="I87">INDEX($A$1:$D$820,MATCH(1,($A$1:$A$820=$F87)*($B$1:$B$820=I$1),0),3)</f>
        <v>0</v>
      </c>
      <c r="J87" s="4">
        <f t="array" ref="J87">INDEX($A$1:$D$820,MATCH(1,($A$1:$A$820=$F87)*($B$1:$B$820=J$1),0),3)</f>
        <v>0</v>
      </c>
      <c r="K87" s="4">
        <f t="array" ref="K87">INDEX($A$1:$D$820,MATCH(1,($A$1:$A$820=$F87)*($B$1:$B$820=K$1),0),3)</f>
        <v>0</v>
      </c>
      <c r="L87" s="4">
        <f t="array" ref="L87">INDEX($A$1:$D$820,MATCH(1,($A$1:$A$820=$F87)*($B$1:$B$820=L$1),0),3)</f>
        <v>0</v>
      </c>
      <c r="M87" s="4">
        <f t="array" ref="M87">INDEX($A$1:$D$820,MATCH(1,($A$1:$A$820=$F87)*($B$1:$B$820=M$1),0),3)</f>
        <v>0</v>
      </c>
      <c r="N87" s="4" t="e">
        <f t="array" ref="N87">INDEX($A$1:$D$820,MATCH(1,($A$1:$A$820=$F87)*($B$1:$B$820=N$1),0),3)</f>
        <v>#N/A</v>
      </c>
      <c r="O87" s="4">
        <f t="array" ref="O87">INDEX($A$1:$D$820,MATCH(1,($A$1:$A$820=$F87)*($B$1:$B$820=O$1),0),3)</f>
        <v>0</v>
      </c>
    </row>
    <row r="88" spans="1:15" x14ac:dyDescent="0.25">
      <c r="A88" s="9">
        <v>879</v>
      </c>
      <c r="B88" s="11"/>
      <c r="C88" s="57"/>
      <c r="F88" s="9">
        <v>924</v>
      </c>
      <c r="G88" s="4">
        <f t="array" ref="G88">INDEX($A$1:$D$820,MATCH(1,($A$1:$A$820=$F88)*($B$1:$B$820=G$1),0),3)</f>
        <v>0</v>
      </c>
      <c r="H88" s="4">
        <f t="array" ref="H88">INDEX($A$1:$D$820,MATCH(1,($A$1:$A$820=$F88)*($B$1:$B$820=H$1),0),3)</f>
        <v>0</v>
      </c>
      <c r="I88" s="4">
        <f t="array" ref="I88">INDEX($A$1:$D$820,MATCH(1,($A$1:$A$820=$F88)*($B$1:$B$820=I$1),0),3)</f>
        <v>0</v>
      </c>
      <c r="J88" s="4">
        <f t="array" ref="J88">INDEX($A$1:$D$820,MATCH(1,($A$1:$A$820=$F88)*($B$1:$B$820=J$1),0),3)</f>
        <v>0</v>
      </c>
      <c r="K88" s="4">
        <f t="array" ref="K88">INDEX($A$1:$D$820,MATCH(1,($A$1:$A$820=$F88)*($B$1:$B$820=K$1),0),3)</f>
        <v>0</v>
      </c>
      <c r="L88" s="4">
        <f t="array" ref="L88">INDEX($A$1:$D$820,MATCH(1,($A$1:$A$820=$F88)*($B$1:$B$820=L$1),0),3)</f>
        <v>0</v>
      </c>
      <c r="M88" s="4">
        <f t="array" ref="M88">INDEX($A$1:$D$820,MATCH(1,($A$1:$A$820=$F88)*($B$1:$B$820=M$1),0),3)</f>
        <v>0</v>
      </c>
      <c r="N88" s="4" t="e">
        <f t="array" ref="N88">INDEX($A$1:$D$820,MATCH(1,($A$1:$A$820=$F88)*($B$1:$B$820=N$1),0),3)</f>
        <v>#N/A</v>
      </c>
      <c r="O88" s="4">
        <f t="array" ref="O88">INDEX($A$1:$D$820,MATCH(1,($A$1:$A$820=$F88)*($B$1:$B$820=O$1),0),3)</f>
        <v>0</v>
      </c>
    </row>
    <row r="89" spans="1:15" x14ac:dyDescent="0.25">
      <c r="A89" s="9">
        <v>924</v>
      </c>
      <c r="B89" s="11"/>
      <c r="C89" s="57"/>
      <c r="F89" s="9">
        <v>942</v>
      </c>
      <c r="G89" s="4">
        <f t="array" ref="G89">INDEX($A$1:$D$820,MATCH(1,($A$1:$A$820=$F89)*($B$1:$B$820=G$1),0),3)</f>
        <v>0</v>
      </c>
      <c r="H89" s="4">
        <f t="array" ref="H89">INDEX($A$1:$D$820,MATCH(1,($A$1:$A$820=$F89)*($B$1:$B$820=H$1),0),3)</f>
        <v>0</v>
      </c>
      <c r="I89" s="4">
        <f t="array" ref="I89">INDEX($A$1:$D$820,MATCH(1,($A$1:$A$820=$F89)*($B$1:$B$820=I$1),0),3)</f>
        <v>0</v>
      </c>
      <c r="J89" s="4">
        <f t="array" ref="J89">INDEX($A$1:$D$820,MATCH(1,($A$1:$A$820=$F89)*($B$1:$B$820=J$1),0),3)</f>
        <v>0</v>
      </c>
      <c r="K89" s="4">
        <f t="array" ref="K89">INDEX($A$1:$D$820,MATCH(1,($A$1:$A$820=$F89)*($B$1:$B$820=K$1),0),3)</f>
        <v>0</v>
      </c>
      <c r="L89" s="4">
        <f t="array" ref="L89">INDEX($A$1:$D$820,MATCH(1,($A$1:$A$820=$F89)*($B$1:$B$820=L$1),0),3)</f>
        <v>0</v>
      </c>
      <c r="M89" s="4">
        <f t="array" ref="M89">INDEX($A$1:$D$820,MATCH(1,($A$1:$A$820=$F89)*($B$1:$B$820=M$1),0),3)</f>
        <v>0</v>
      </c>
      <c r="N89" s="4">
        <f t="array" ref="N89">INDEX($A$1:$D$820,MATCH(1,($A$1:$A$820=$F89)*($B$1:$B$820=N$1),0),3)</f>
        <v>0</v>
      </c>
      <c r="O89" s="4">
        <f t="array" ref="O89">INDEX($A$1:$D$820,MATCH(1,($A$1:$A$820=$F89)*($B$1:$B$820=O$1),0),3)</f>
        <v>0</v>
      </c>
    </row>
    <row r="90" spans="1:15" x14ac:dyDescent="0.25">
      <c r="A90" s="9">
        <v>942</v>
      </c>
      <c r="B90" s="4" t="s">
        <v>576</v>
      </c>
      <c r="C90" s="19"/>
      <c r="D90" t="s">
        <v>557</v>
      </c>
      <c r="F90" s="9">
        <v>950</v>
      </c>
      <c r="G90" s="4">
        <f t="array" ref="G90">INDEX($A$1:$D$820,MATCH(1,($A$1:$A$820=$F90)*($B$1:$B$820=G$1),0),3)</f>
        <v>0</v>
      </c>
      <c r="H90" s="4">
        <f t="array" ref="H90">INDEX($A$1:$D$820,MATCH(1,($A$1:$A$820=$F90)*($B$1:$B$820=H$1),0),3)</f>
        <v>0</v>
      </c>
      <c r="I90" s="4">
        <f t="array" ref="I90">INDEX($A$1:$D$820,MATCH(1,($A$1:$A$820=$F90)*($B$1:$B$820=I$1),0),3)</f>
        <v>0</v>
      </c>
      <c r="J90" s="4">
        <f t="array" ref="J90">INDEX($A$1:$D$820,MATCH(1,($A$1:$A$820=$F90)*($B$1:$B$820=J$1),0),3)</f>
        <v>0</v>
      </c>
      <c r="K90" s="4">
        <f t="array" ref="K90">INDEX($A$1:$D$820,MATCH(1,($A$1:$A$820=$F90)*($B$1:$B$820=K$1),0),3)</f>
        <v>0</v>
      </c>
      <c r="L90" s="4">
        <f t="array" ref="L90">INDEX($A$1:$D$820,MATCH(1,($A$1:$A$820=$F90)*($B$1:$B$820=L$1),0),3)</f>
        <v>0</v>
      </c>
      <c r="M90" s="4">
        <f t="array" ref="M90">INDEX($A$1:$D$820,MATCH(1,($A$1:$A$820=$F90)*($B$1:$B$820=M$1),0),3)</f>
        <v>0</v>
      </c>
      <c r="N90" s="4">
        <f t="array" ref="N90">INDEX($A$1:$D$820,MATCH(1,($A$1:$A$820=$F90)*($B$1:$B$820=N$1),0),3)</f>
        <v>0</v>
      </c>
      <c r="O90" s="4">
        <f t="array" ref="O90">INDEX($A$1:$D$820,MATCH(1,($A$1:$A$820=$F90)*($B$1:$B$820=O$1),0),3)</f>
        <v>0</v>
      </c>
    </row>
    <row r="91" spans="1:15" x14ac:dyDescent="0.25">
      <c r="A91" s="9">
        <v>950</v>
      </c>
      <c r="B91" s="4" t="s">
        <v>576</v>
      </c>
      <c r="C91" s="19"/>
      <c r="D91" t="s">
        <v>555</v>
      </c>
      <c r="F91" s="9">
        <v>972</v>
      </c>
      <c r="G91" s="4">
        <f t="array" ref="G91">INDEX($A$1:$D$820,MATCH(1,($A$1:$A$820=$F91)*($B$1:$B$820=G$1),0),3)</f>
        <v>0</v>
      </c>
      <c r="H91" s="4">
        <f t="array" ref="H91">INDEX($A$1:$D$820,MATCH(1,($A$1:$A$820=$F91)*($B$1:$B$820=H$1),0),3)</f>
        <v>0</v>
      </c>
      <c r="I91" s="4">
        <f t="array" ref="I91">INDEX($A$1:$D$820,MATCH(1,($A$1:$A$820=$F91)*($B$1:$B$820=I$1),0),3)</f>
        <v>0</v>
      </c>
      <c r="J91" s="4">
        <f t="array" ref="J91">INDEX($A$1:$D$820,MATCH(1,($A$1:$A$820=$F91)*($B$1:$B$820=J$1),0),3)</f>
        <v>0</v>
      </c>
      <c r="K91" s="4">
        <f t="array" ref="K91">INDEX($A$1:$D$820,MATCH(1,($A$1:$A$820=$F91)*($B$1:$B$820=K$1),0),3)</f>
        <v>0</v>
      </c>
      <c r="L91" s="4">
        <f t="array" ref="L91">INDEX($A$1:$D$820,MATCH(1,($A$1:$A$820=$F91)*($B$1:$B$820=L$1),0),3)</f>
        <v>0</v>
      </c>
      <c r="M91" s="4">
        <f t="array" ref="M91">INDEX($A$1:$D$820,MATCH(1,($A$1:$A$820=$F91)*($B$1:$B$820=M$1),0),3)</f>
        <v>0</v>
      </c>
      <c r="N91" s="4" t="e">
        <f t="array" ref="N91">INDEX($A$1:$D$820,MATCH(1,($A$1:$A$820=$F91)*($B$1:$B$820=N$1),0),3)</f>
        <v>#N/A</v>
      </c>
      <c r="O91" s="4">
        <f t="array" ref="O91">INDEX($A$1:$D$820,MATCH(1,($A$1:$A$820=$F91)*($B$1:$B$820=O$1),0),3)</f>
        <v>0</v>
      </c>
    </row>
    <row r="92" spans="1:15" x14ac:dyDescent="0.25">
      <c r="A92" s="9">
        <v>972</v>
      </c>
      <c r="B92" s="11"/>
      <c r="C92" s="57"/>
      <c r="F92" s="9">
        <v>982</v>
      </c>
      <c r="G92" s="4">
        <f t="array" ref="G92">INDEX($A$1:$D$820,MATCH(1,($A$1:$A$820=$F92)*($B$1:$B$820=G$1),0),3)</f>
        <v>0</v>
      </c>
      <c r="H92" s="4">
        <f t="array" ref="H92">INDEX($A$1:$D$820,MATCH(1,($A$1:$A$820=$F92)*($B$1:$B$820=H$1),0),3)</f>
        <v>0</v>
      </c>
      <c r="I92" s="4">
        <f t="array" ref="I92">INDEX($A$1:$D$820,MATCH(1,($A$1:$A$820=$F92)*($B$1:$B$820=I$1),0),3)</f>
        <v>0</v>
      </c>
      <c r="J92" s="4">
        <f t="array" ref="J92">INDEX($A$1:$D$820,MATCH(1,($A$1:$A$820=$F92)*($B$1:$B$820=J$1),0),3)</f>
        <v>0</v>
      </c>
      <c r="K92" s="4">
        <f t="array" ref="K92">INDEX($A$1:$D$820,MATCH(1,($A$1:$A$820=$F92)*($B$1:$B$820=K$1),0),3)</f>
        <v>0</v>
      </c>
      <c r="L92" s="4">
        <f t="array" ref="L92">INDEX($A$1:$D$820,MATCH(1,($A$1:$A$820=$F92)*($B$1:$B$820=L$1),0),3)</f>
        <v>0</v>
      </c>
      <c r="M92" s="4">
        <f t="array" ref="M92">INDEX($A$1:$D$820,MATCH(1,($A$1:$A$820=$F92)*($B$1:$B$820=M$1),0),3)</f>
        <v>0</v>
      </c>
      <c r="N92" s="4">
        <f t="array" ref="N92">INDEX($A$1:$D$820,MATCH(1,($A$1:$A$820=$F92)*($B$1:$B$820=N$1),0),3)</f>
        <v>0</v>
      </c>
      <c r="O92" s="4">
        <f t="array" ref="O92">INDEX($A$1:$D$820,MATCH(1,($A$1:$A$820=$F92)*($B$1:$B$820=O$1),0),3)</f>
        <v>0</v>
      </c>
    </row>
    <row r="93" spans="1:15" x14ac:dyDescent="0.25">
      <c r="A93" s="9">
        <v>982</v>
      </c>
      <c r="B93" s="4" t="s">
        <v>576</v>
      </c>
      <c r="C93" s="19"/>
      <c r="D93" t="s">
        <v>555</v>
      </c>
    </row>
    <row r="94" spans="1:15" x14ac:dyDescent="0.25">
      <c r="A94" s="9">
        <v>23</v>
      </c>
      <c r="B94" s="4" t="s">
        <v>574</v>
      </c>
      <c r="C94" s="4"/>
      <c r="D94" s="4" t="s">
        <v>567</v>
      </c>
      <c r="F94" s="40"/>
    </row>
    <row r="95" spans="1:15" x14ac:dyDescent="0.25">
      <c r="A95" s="9">
        <v>33</v>
      </c>
      <c r="B95" s="4" t="s">
        <v>573</v>
      </c>
      <c r="C95" s="4"/>
      <c r="D95" s="4" t="s">
        <v>552</v>
      </c>
    </row>
    <row r="96" spans="1:15" x14ac:dyDescent="0.25">
      <c r="A96" s="9">
        <v>19</v>
      </c>
      <c r="B96" s="4" t="s">
        <v>575</v>
      </c>
      <c r="C96" s="4"/>
      <c r="D96" s="4" t="s">
        <v>551</v>
      </c>
      <c r="F96" s="40"/>
    </row>
    <row r="97" spans="1:4" x14ac:dyDescent="0.25">
      <c r="A97" s="9">
        <v>23</v>
      </c>
      <c r="B97" s="4" t="s">
        <v>576</v>
      </c>
      <c r="C97" s="4"/>
      <c r="D97" s="4" t="s">
        <v>567</v>
      </c>
    </row>
    <row r="98" spans="1:4" x14ac:dyDescent="0.25">
      <c r="A98" s="9">
        <v>33</v>
      </c>
      <c r="B98" s="4" t="s">
        <v>575</v>
      </c>
      <c r="C98" s="4"/>
      <c r="D98" s="4" t="s">
        <v>551</v>
      </c>
    </row>
    <row r="99" spans="1:4" x14ac:dyDescent="0.25">
      <c r="A99" s="9">
        <v>36</v>
      </c>
      <c r="B99" s="4" t="s">
        <v>575</v>
      </c>
      <c r="C99" s="4"/>
      <c r="D99" s="4" t="s">
        <v>553</v>
      </c>
    </row>
    <row r="100" spans="1:4" x14ac:dyDescent="0.25">
      <c r="A100" s="9">
        <v>39</v>
      </c>
      <c r="B100" s="4" t="s">
        <v>575</v>
      </c>
      <c r="C100" s="4"/>
      <c r="D100" s="4" t="s">
        <v>551</v>
      </c>
    </row>
    <row r="101" spans="1:4" x14ac:dyDescent="0.25">
      <c r="A101" s="9">
        <v>62</v>
      </c>
      <c r="B101" s="4" t="s">
        <v>575</v>
      </c>
      <c r="C101" s="4"/>
      <c r="D101" s="4" t="s">
        <v>553</v>
      </c>
    </row>
    <row r="102" spans="1:4" x14ac:dyDescent="0.25">
      <c r="A102" s="9">
        <v>64</v>
      </c>
      <c r="B102" s="4" t="s">
        <v>575</v>
      </c>
      <c r="C102" s="4"/>
      <c r="D102" s="4" t="s">
        <v>551</v>
      </c>
    </row>
    <row r="103" spans="1:4" x14ac:dyDescent="0.25">
      <c r="A103" s="9">
        <v>80</v>
      </c>
      <c r="B103" s="11"/>
      <c r="C103" s="11"/>
      <c r="D103" s="11"/>
    </row>
    <row r="104" spans="1:4" x14ac:dyDescent="0.25">
      <c r="A104" s="9">
        <v>90</v>
      </c>
      <c r="B104" s="4" t="s">
        <v>575</v>
      </c>
      <c r="C104" s="4"/>
      <c r="D104" s="4" t="s">
        <v>551</v>
      </c>
    </row>
    <row r="105" spans="1:4" x14ac:dyDescent="0.25">
      <c r="A105" s="9">
        <v>92</v>
      </c>
      <c r="B105" s="4" t="s">
        <v>575</v>
      </c>
      <c r="C105" s="4"/>
      <c r="D105" s="4" t="s">
        <v>551</v>
      </c>
    </row>
    <row r="106" spans="1:4" x14ac:dyDescent="0.25">
      <c r="A106" s="9">
        <v>129</v>
      </c>
      <c r="B106" s="4" t="s">
        <v>576</v>
      </c>
      <c r="C106" s="4"/>
      <c r="D106" s="4" t="s">
        <v>555</v>
      </c>
    </row>
    <row r="107" spans="1:4" x14ac:dyDescent="0.25">
      <c r="A107" s="9">
        <v>138</v>
      </c>
      <c r="B107" s="4" t="s">
        <v>575</v>
      </c>
      <c r="C107" s="4"/>
      <c r="D107" s="4" t="s">
        <v>551</v>
      </c>
    </row>
    <row r="108" spans="1:4" x14ac:dyDescent="0.25">
      <c r="A108" s="9">
        <v>145</v>
      </c>
      <c r="B108" s="4" t="s">
        <v>575</v>
      </c>
      <c r="C108" s="4"/>
      <c r="D108" s="4" t="s">
        <v>551</v>
      </c>
    </row>
    <row r="109" spans="1:4" x14ac:dyDescent="0.25">
      <c r="A109" s="9">
        <v>149</v>
      </c>
      <c r="B109" s="4" t="s">
        <v>575</v>
      </c>
      <c r="C109" s="4"/>
      <c r="D109" s="4" t="s">
        <v>552</v>
      </c>
    </row>
    <row r="110" spans="1:4" x14ac:dyDescent="0.25">
      <c r="A110" s="9">
        <v>152</v>
      </c>
      <c r="B110" s="4" t="s">
        <v>575</v>
      </c>
      <c r="C110" s="4"/>
      <c r="D110" s="4" t="s">
        <v>551</v>
      </c>
    </row>
    <row r="111" spans="1:4" x14ac:dyDescent="0.25">
      <c r="A111" s="9">
        <v>158</v>
      </c>
      <c r="B111" s="4" t="s">
        <v>576</v>
      </c>
      <c r="C111" s="4"/>
      <c r="D111" s="4" t="s">
        <v>558</v>
      </c>
    </row>
    <row r="112" spans="1:4" x14ac:dyDescent="0.25">
      <c r="A112" s="9">
        <v>163</v>
      </c>
      <c r="B112" s="4" t="s">
        <v>576</v>
      </c>
      <c r="C112" s="4"/>
      <c r="D112" s="4" t="s">
        <v>558</v>
      </c>
    </row>
    <row r="113" spans="1:4" x14ac:dyDescent="0.25">
      <c r="A113" s="9">
        <v>166</v>
      </c>
      <c r="B113" s="4" t="s">
        <v>575</v>
      </c>
      <c r="C113" s="4"/>
      <c r="D113" s="4" t="s">
        <v>551</v>
      </c>
    </row>
    <row r="114" spans="1:4" x14ac:dyDescent="0.25">
      <c r="A114" s="9">
        <v>169</v>
      </c>
      <c r="B114" s="4" t="s">
        <v>575</v>
      </c>
      <c r="C114" s="4"/>
      <c r="D114" s="4" t="s">
        <v>551</v>
      </c>
    </row>
    <row r="115" spans="1:4" x14ac:dyDescent="0.25">
      <c r="A115" s="9">
        <v>176</v>
      </c>
      <c r="B115" s="4" t="s">
        <v>575</v>
      </c>
      <c r="C115" s="4"/>
      <c r="D115" s="4" t="s">
        <v>551</v>
      </c>
    </row>
    <row r="116" spans="1:4" x14ac:dyDescent="0.25">
      <c r="A116" s="9">
        <v>192</v>
      </c>
      <c r="B116" s="4" t="s">
        <v>575</v>
      </c>
      <c r="C116" s="4"/>
      <c r="D116" s="4" t="s">
        <v>551</v>
      </c>
    </row>
    <row r="117" spans="1:4" x14ac:dyDescent="0.25">
      <c r="A117" s="9">
        <v>212</v>
      </c>
      <c r="B117" s="4" t="s">
        <v>575</v>
      </c>
      <c r="C117" s="4"/>
      <c r="D117" s="4" t="s">
        <v>551</v>
      </c>
    </row>
    <row r="118" spans="1:4" x14ac:dyDescent="0.25">
      <c r="A118" s="9">
        <v>213</v>
      </c>
      <c r="B118" s="4" t="s">
        <v>576</v>
      </c>
      <c r="C118" s="4"/>
      <c r="D118" s="4" t="s">
        <v>552</v>
      </c>
    </row>
    <row r="119" spans="1:4" x14ac:dyDescent="0.25">
      <c r="A119" s="9">
        <v>235</v>
      </c>
      <c r="B119" s="4" t="s">
        <v>575</v>
      </c>
      <c r="C119" s="4"/>
      <c r="D119" s="4" t="s">
        <v>551</v>
      </c>
    </row>
    <row r="120" spans="1:4" x14ac:dyDescent="0.25">
      <c r="A120" s="9">
        <v>250</v>
      </c>
      <c r="B120" s="4" t="s">
        <v>576</v>
      </c>
      <c r="C120" s="4"/>
      <c r="D120" s="4" t="s">
        <v>552</v>
      </c>
    </row>
    <row r="121" spans="1:4" x14ac:dyDescent="0.25">
      <c r="A121" s="9">
        <v>257</v>
      </c>
      <c r="B121" s="4" t="s">
        <v>575</v>
      </c>
      <c r="C121" s="4"/>
      <c r="D121" s="4" t="s">
        <v>553</v>
      </c>
    </row>
    <row r="122" spans="1:4" x14ac:dyDescent="0.25">
      <c r="A122" s="9">
        <v>258</v>
      </c>
      <c r="B122" s="4" t="s">
        <v>576</v>
      </c>
      <c r="C122" s="4"/>
      <c r="D122" s="4" t="s">
        <v>558</v>
      </c>
    </row>
    <row r="123" spans="1:4" x14ac:dyDescent="0.25">
      <c r="A123" s="9">
        <v>259</v>
      </c>
      <c r="B123" s="4" t="s">
        <v>575</v>
      </c>
      <c r="C123" s="4"/>
      <c r="D123" s="4" t="s">
        <v>551</v>
      </c>
    </row>
    <row r="124" spans="1:4" x14ac:dyDescent="0.25">
      <c r="A124" s="9">
        <v>268</v>
      </c>
      <c r="B124" s="4" t="s">
        <v>575</v>
      </c>
      <c r="C124" s="4"/>
      <c r="D124" s="4" t="s">
        <v>551</v>
      </c>
    </row>
    <row r="125" spans="1:4" x14ac:dyDescent="0.25">
      <c r="A125" s="9">
        <v>272</v>
      </c>
      <c r="B125" s="4" t="s">
        <v>576</v>
      </c>
      <c r="C125" s="4"/>
      <c r="D125" s="4" t="s">
        <v>558</v>
      </c>
    </row>
    <row r="126" spans="1:4" x14ac:dyDescent="0.25">
      <c r="A126" s="9">
        <v>287</v>
      </c>
      <c r="B126" s="4" t="s">
        <v>575</v>
      </c>
      <c r="C126" s="4"/>
      <c r="D126" s="4" t="s">
        <v>551</v>
      </c>
    </row>
    <row r="127" spans="1:4" x14ac:dyDescent="0.25">
      <c r="A127" s="9">
        <v>320</v>
      </c>
      <c r="B127" s="4" t="s">
        <v>576</v>
      </c>
      <c r="C127" s="4"/>
      <c r="D127" s="4" t="s">
        <v>557</v>
      </c>
    </row>
    <row r="128" spans="1:4" x14ac:dyDescent="0.25">
      <c r="A128" s="9">
        <v>329</v>
      </c>
      <c r="B128" s="11"/>
      <c r="C128" s="11"/>
      <c r="D128" s="11"/>
    </row>
    <row r="129" spans="1:4" x14ac:dyDescent="0.25">
      <c r="A129" s="9">
        <v>334</v>
      </c>
      <c r="B129" s="4" t="s">
        <v>575</v>
      </c>
      <c r="C129" s="4"/>
      <c r="D129" s="4" t="s">
        <v>551</v>
      </c>
    </row>
    <row r="130" spans="1:4" x14ac:dyDescent="0.25">
      <c r="A130" s="9">
        <v>369</v>
      </c>
      <c r="B130" s="4" t="s">
        <v>575</v>
      </c>
      <c r="C130" s="4"/>
      <c r="D130" s="4" t="s">
        <v>551</v>
      </c>
    </row>
    <row r="131" spans="1:4" x14ac:dyDescent="0.25">
      <c r="A131" s="9">
        <v>396</v>
      </c>
      <c r="B131" s="4" t="s">
        <v>575</v>
      </c>
      <c r="C131" s="4"/>
      <c r="D131" s="4" t="s">
        <v>551</v>
      </c>
    </row>
    <row r="132" spans="1:4" x14ac:dyDescent="0.25">
      <c r="A132" s="9">
        <v>400</v>
      </c>
      <c r="B132" s="4" t="s">
        <v>575</v>
      </c>
      <c r="C132" s="4"/>
      <c r="D132" s="4" t="s">
        <v>551</v>
      </c>
    </row>
    <row r="133" spans="1:4" x14ac:dyDescent="0.25">
      <c r="A133" s="9">
        <v>405</v>
      </c>
      <c r="B133" s="4" t="s">
        <v>575</v>
      </c>
      <c r="C133" s="4"/>
      <c r="D133" s="4" t="s">
        <v>553</v>
      </c>
    </row>
    <row r="134" spans="1:4" x14ac:dyDescent="0.25">
      <c r="A134" s="9">
        <v>410</v>
      </c>
      <c r="B134" s="4" t="s">
        <v>575</v>
      </c>
      <c r="C134" s="4"/>
      <c r="D134" s="4" t="s">
        <v>553</v>
      </c>
    </row>
    <row r="135" spans="1:4" x14ac:dyDescent="0.25">
      <c r="A135" s="9">
        <v>414</v>
      </c>
      <c r="B135" s="4" t="s">
        <v>575</v>
      </c>
      <c r="C135" s="4"/>
      <c r="D135" s="4" t="s">
        <v>551</v>
      </c>
    </row>
    <row r="136" spans="1:4" x14ac:dyDescent="0.25">
      <c r="A136" s="9">
        <v>421</v>
      </c>
      <c r="B136" s="4" t="s">
        <v>575</v>
      </c>
      <c r="C136" s="4"/>
      <c r="D136" s="4" t="s">
        <v>551</v>
      </c>
    </row>
    <row r="137" spans="1:4" x14ac:dyDescent="0.25">
      <c r="A137" s="9">
        <v>423</v>
      </c>
      <c r="B137" s="4" t="s">
        <v>576</v>
      </c>
      <c r="C137" s="4"/>
      <c r="D137" s="4" t="s">
        <v>552</v>
      </c>
    </row>
    <row r="138" spans="1:4" x14ac:dyDescent="0.25">
      <c r="A138" s="9">
        <v>432</v>
      </c>
      <c r="B138" s="4" t="s">
        <v>576</v>
      </c>
      <c r="C138" s="4"/>
      <c r="D138" s="4" t="s">
        <v>555</v>
      </c>
    </row>
    <row r="139" spans="1:4" x14ac:dyDescent="0.25">
      <c r="A139" s="9">
        <v>461</v>
      </c>
      <c r="B139" s="4" t="s">
        <v>575</v>
      </c>
      <c r="C139" s="4"/>
      <c r="D139" s="4" t="s">
        <v>551</v>
      </c>
    </row>
    <row r="140" spans="1:4" x14ac:dyDescent="0.25">
      <c r="A140" s="9">
        <v>462</v>
      </c>
      <c r="B140" s="4" t="s">
        <v>575</v>
      </c>
      <c r="C140" s="4"/>
      <c r="D140" s="4" t="s">
        <v>553</v>
      </c>
    </row>
    <row r="141" spans="1:4" x14ac:dyDescent="0.25">
      <c r="A141" s="9">
        <v>491</v>
      </c>
      <c r="B141" s="11"/>
      <c r="C141" s="11"/>
      <c r="D141" s="11"/>
    </row>
    <row r="142" spans="1:4" x14ac:dyDescent="0.25">
      <c r="A142" s="9">
        <v>501</v>
      </c>
      <c r="B142" s="4" t="s">
        <v>576</v>
      </c>
      <c r="C142" s="4"/>
      <c r="D142" s="4" t="s">
        <v>555</v>
      </c>
    </row>
    <row r="143" spans="1:4" x14ac:dyDescent="0.25">
      <c r="A143" s="9">
        <v>511</v>
      </c>
      <c r="B143" s="4" t="s">
        <v>576</v>
      </c>
      <c r="C143" s="4"/>
      <c r="D143" s="4" t="s">
        <v>557</v>
      </c>
    </row>
    <row r="144" spans="1:4" x14ac:dyDescent="0.25">
      <c r="A144" s="9">
        <v>524</v>
      </c>
      <c r="B144" s="4" t="s">
        <v>576</v>
      </c>
      <c r="C144" s="4"/>
      <c r="D144" s="4" t="s">
        <v>555</v>
      </c>
    </row>
    <row r="145" spans="1:4" x14ac:dyDescent="0.25">
      <c r="A145" s="9">
        <v>536</v>
      </c>
      <c r="B145" s="4" t="s">
        <v>575</v>
      </c>
      <c r="C145" s="4"/>
      <c r="D145" s="4" t="s">
        <v>551</v>
      </c>
    </row>
    <row r="146" spans="1:4" x14ac:dyDescent="0.25">
      <c r="A146" s="9">
        <v>554</v>
      </c>
      <c r="B146" s="4" t="s">
        <v>575</v>
      </c>
      <c r="C146" s="4"/>
      <c r="D146" s="4" t="s">
        <v>553</v>
      </c>
    </row>
    <row r="147" spans="1:4" x14ac:dyDescent="0.25">
      <c r="A147" s="9">
        <v>555</v>
      </c>
      <c r="B147" s="4" t="s">
        <v>576</v>
      </c>
      <c r="C147" s="4"/>
      <c r="D147" s="4" t="s">
        <v>557</v>
      </c>
    </row>
    <row r="148" spans="1:4" x14ac:dyDescent="0.25">
      <c r="A148" s="9">
        <v>580</v>
      </c>
      <c r="B148" s="4" t="s">
        <v>575</v>
      </c>
      <c r="C148" s="4"/>
      <c r="D148" s="4" t="s">
        <v>551</v>
      </c>
    </row>
    <row r="149" spans="1:4" x14ac:dyDescent="0.25">
      <c r="A149" s="9">
        <v>610</v>
      </c>
      <c r="B149" s="4" t="s">
        <v>575</v>
      </c>
      <c r="C149" s="4"/>
      <c r="D149" s="4" t="s">
        <v>551</v>
      </c>
    </row>
    <row r="150" spans="1:4" x14ac:dyDescent="0.25">
      <c r="A150" s="9">
        <v>612</v>
      </c>
      <c r="B150" s="4" t="s">
        <v>575</v>
      </c>
      <c r="C150" s="4"/>
      <c r="D150" s="4" t="s">
        <v>551</v>
      </c>
    </row>
    <row r="151" spans="1:4" x14ac:dyDescent="0.25">
      <c r="A151" s="9">
        <v>625</v>
      </c>
      <c r="B151" s="11"/>
      <c r="C151" s="11"/>
      <c r="D151" s="11"/>
    </row>
    <row r="152" spans="1:4" x14ac:dyDescent="0.25">
      <c r="A152" s="9">
        <v>638</v>
      </c>
      <c r="B152" s="4" t="s">
        <v>575</v>
      </c>
      <c r="C152" s="4"/>
      <c r="D152" s="4" t="s">
        <v>551</v>
      </c>
    </row>
    <row r="153" spans="1:4" x14ac:dyDescent="0.25">
      <c r="A153" s="9">
        <v>643</v>
      </c>
      <c r="B153" s="4" t="s">
        <v>575</v>
      </c>
      <c r="C153" s="4"/>
      <c r="D153" s="4" t="s">
        <v>551</v>
      </c>
    </row>
    <row r="154" spans="1:4" x14ac:dyDescent="0.25">
      <c r="A154" s="9">
        <v>644</v>
      </c>
      <c r="B154" s="4" t="s">
        <v>575</v>
      </c>
      <c r="C154" s="4"/>
      <c r="D154" s="4" t="s">
        <v>551</v>
      </c>
    </row>
    <row r="155" spans="1:4" x14ac:dyDescent="0.25">
      <c r="A155" s="9">
        <v>658</v>
      </c>
      <c r="B155" s="4" t="s">
        <v>575</v>
      </c>
      <c r="C155" s="4"/>
      <c r="D155" s="4" t="s">
        <v>551</v>
      </c>
    </row>
    <row r="156" spans="1:4" x14ac:dyDescent="0.25">
      <c r="A156" s="9">
        <v>676</v>
      </c>
      <c r="B156" s="4" t="s">
        <v>576</v>
      </c>
      <c r="C156" s="4"/>
      <c r="D156" s="4" t="s">
        <v>557</v>
      </c>
    </row>
    <row r="157" spans="1:4" x14ac:dyDescent="0.25">
      <c r="A157" s="9">
        <v>679</v>
      </c>
      <c r="B157" s="4" t="s">
        <v>575</v>
      </c>
      <c r="C157" s="4"/>
      <c r="D157" s="4" t="s">
        <v>551</v>
      </c>
    </row>
    <row r="158" spans="1:4" x14ac:dyDescent="0.25">
      <c r="A158" s="9">
        <v>701</v>
      </c>
      <c r="B158" s="4" t="s">
        <v>575</v>
      </c>
      <c r="C158" s="4"/>
      <c r="D158" s="4" t="s">
        <v>551</v>
      </c>
    </row>
    <row r="159" spans="1:4" x14ac:dyDescent="0.25">
      <c r="A159" s="9">
        <v>707</v>
      </c>
      <c r="B159" s="4" t="s">
        <v>576</v>
      </c>
      <c r="C159" s="4"/>
      <c r="D159" s="4" t="s">
        <v>552</v>
      </c>
    </row>
    <row r="160" spans="1:4" x14ac:dyDescent="0.25">
      <c r="A160" s="9">
        <v>713</v>
      </c>
      <c r="B160" s="4" t="s">
        <v>575</v>
      </c>
      <c r="C160" s="4"/>
      <c r="D160" s="4" t="s">
        <v>551</v>
      </c>
    </row>
    <row r="161" spans="1:4" x14ac:dyDescent="0.25">
      <c r="A161" s="9">
        <v>723</v>
      </c>
      <c r="B161" s="4" t="s">
        <v>575</v>
      </c>
      <c r="C161" s="4"/>
      <c r="D161" s="4" t="s">
        <v>551</v>
      </c>
    </row>
    <row r="162" spans="1:4" x14ac:dyDescent="0.25">
      <c r="A162" s="9">
        <v>740</v>
      </c>
      <c r="B162" s="4" t="s">
        <v>575</v>
      </c>
      <c r="C162" s="4"/>
      <c r="D162" s="4" t="s">
        <v>551</v>
      </c>
    </row>
    <row r="163" spans="1:4" x14ac:dyDescent="0.25">
      <c r="A163" s="9">
        <v>754</v>
      </c>
      <c r="B163" s="4" t="s">
        <v>576</v>
      </c>
      <c r="C163" s="4"/>
      <c r="D163" s="4" t="s">
        <v>555</v>
      </c>
    </row>
    <row r="164" spans="1:4" x14ac:dyDescent="0.25">
      <c r="A164" s="9">
        <v>763</v>
      </c>
      <c r="B164" s="11"/>
      <c r="C164" s="11"/>
      <c r="D164" s="11"/>
    </row>
    <row r="165" spans="1:4" x14ac:dyDescent="0.25">
      <c r="A165" s="9">
        <v>769</v>
      </c>
      <c r="B165" s="4" t="s">
        <v>576</v>
      </c>
      <c r="C165" s="4"/>
      <c r="D165" s="4" t="s">
        <v>552</v>
      </c>
    </row>
    <row r="166" spans="1:4" x14ac:dyDescent="0.25">
      <c r="A166" s="9">
        <v>770</v>
      </c>
      <c r="B166" s="4" t="s">
        <v>576</v>
      </c>
      <c r="C166" s="4"/>
      <c r="D166" s="4" t="s">
        <v>553</v>
      </c>
    </row>
    <row r="167" spans="1:4" x14ac:dyDescent="0.25">
      <c r="A167" s="9">
        <v>773</v>
      </c>
      <c r="B167" s="4" t="s">
        <v>575</v>
      </c>
      <c r="C167" s="4"/>
      <c r="D167" s="4" t="s">
        <v>553</v>
      </c>
    </row>
    <row r="168" spans="1:4" x14ac:dyDescent="0.25">
      <c r="A168" s="9">
        <v>783</v>
      </c>
      <c r="B168" s="4" t="s">
        <v>575</v>
      </c>
      <c r="C168" s="4"/>
      <c r="D168" s="4" t="s">
        <v>551</v>
      </c>
    </row>
    <row r="169" spans="1:4" x14ac:dyDescent="0.25">
      <c r="A169" s="9">
        <v>796</v>
      </c>
      <c r="B169" s="4" t="s">
        <v>575</v>
      </c>
      <c r="C169" s="4"/>
      <c r="D169" s="4" t="s">
        <v>551</v>
      </c>
    </row>
    <row r="170" spans="1:4" x14ac:dyDescent="0.25">
      <c r="A170" s="9">
        <v>807</v>
      </c>
      <c r="B170" s="4" t="s">
        <v>575</v>
      </c>
      <c r="C170" s="4"/>
      <c r="D170" s="4" t="s">
        <v>551</v>
      </c>
    </row>
    <row r="171" spans="1:4" x14ac:dyDescent="0.25">
      <c r="A171" s="9">
        <v>812</v>
      </c>
      <c r="B171" s="4" t="s">
        <v>575</v>
      </c>
      <c r="C171" s="4"/>
      <c r="D171" s="4" t="s">
        <v>551</v>
      </c>
    </row>
    <row r="172" spans="1:4" x14ac:dyDescent="0.25">
      <c r="A172" s="9">
        <v>830</v>
      </c>
      <c r="B172" s="4" t="s">
        <v>575</v>
      </c>
      <c r="C172" s="4"/>
      <c r="D172" s="4" t="s">
        <v>553</v>
      </c>
    </row>
    <row r="173" spans="1:4" x14ac:dyDescent="0.25">
      <c r="A173" s="9">
        <v>831</v>
      </c>
      <c r="B173" s="11"/>
      <c r="C173" s="11"/>
      <c r="D173" s="11"/>
    </row>
    <row r="174" spans="1:4" x14ac:dyDescent="0.25">
      <c r="A174" s="9">
        <v>833</v>
      </c>
      <c r="B174" s="4" t="s">
        <v>576</v>
      </c>
      <c r="C174" s="4"/>
      <c r="D174" s="4" t="s">
        <v>555</v>
      </c>
    </row>
    <row r="175" spans="1:4" x14ac:dyDescent="0.25">
      <c r="A175" s="9">
        <v>841</v>
      </c>
      <c r="B175" s="4" t="s">
        <v>576</v>
      </c>
      <c r="C175" s="4"/>
      <c r="D175" s="4" t="s">
        <v>551</v>
      </c>
    </row>
    <row r="176" spans="1:4" x14ac:dyDescent="0.25">
      <c r="A176" s="9">
        <v>854</v>
      </c>
      <c r="B176" s="4" t="s">
        <v>576</v>
      </c>
      <c r="C176" s="4"/>
      <c r="D176" s="4" t="s">
        <v>558</v>
      </c>
    </row>
    <row r="177" spans="1:4" x14ac:dyDescent="0.25">
      <c r="A177" s="9">
        <v>855</v>
      </c>
      <c r="B177" s="4" t="s">
        <v>576</v>
      </c>
      <c r="C177" s="4"/>
      <c r="D177" s="4" t="s">
        <v>558</v>
      </c>
    </row>
    <row r="178" spans="1:4" x14ac:dyDescent="0.25">
      <c r="A178" s="9">
        <v>856</v>
      </c>
      <c r="B178" s="4" t="s">
        <v>575</v>
      </c>
      <c r="C178" s="4"/>
      <c r="D178" s="4" t="s">
        <v>551</v>
      </c>
    </row>
    <row r="179" spans="1:4" x14ac:dyDescent="0.25">
      <c r="A179" s="9">
        <v>863</v>
      </c>
      <c r="B179" s="4" t="s">
        <v>576</v>
      </c>
      <c r="C179" s="4"/>
      <c r="D179" s="4" t="s">
        <v>551</v>
      </c>
    </row>
    <row r="180" spans="1:4" x14ac:dyDescent="0.25">
      <c r="A180" s="9">
        <v>874</v>
      </c>
      <c r="B180" s="4" t="s">
        <v>576</v>
      </c>
      <c r="C180" s="4"/>
      <c r="D180" s="4" t="s">
        <v>553</v>
      </c>
    </row>
    <row r="181" spans="1:4" x14ac:dyDescent="0.25">
      <c r="A181" s="9">
        <v>879</v>
      </c>
      <c r="B181" s="4" t="s">
        <v>576</v>
      </c>
      <c r="C181" s="4"/>
      <c r="D181" s="4" t="s">
        <v>558</v>
      </c>
    </row>
    <row r="182" spans="1:4" x14ac:dyDescent="0.25">
      <c r="A182" s="9">
        <v>924</v>
      </c>
      <c r="B182" s="4" t="s">
        <v>576</v>
      </c>
      <c r="C182" s="4"/>
      <c r="D182" s="4" t="s">
        <v>558</v>
      </c>
    </row>
    <row r="183" spans="1:4" x14ac:dyDescent="0.25">
      <c r="A183" s="9">
        <v>942</v>
      </c>
      <c r="B183" s="4" t="s">
        <v>575</v>
      </c>
      <c r="C183" s="4"/>
      <c r="D183" s="4" t="s">
        <v>553</v>
      </c>
    </row>
    <row r="184" spans="1:4" x14ac:dyDescent="0.25">
      <c r="A184" s="9">
        <v>950</v>
      </c>
      <c r="B184" s="4" t="s">
        <v>575</v>
      </c>
      <c r="C184" s="4"/>
      <c r="D184" s="4" t="s">
        <v>553</v>
      </c>
    </row>
    <row r="185" spans="1:4" x14ac:dyDescent="0.25">
      <c r="A185" s="9">
        <v>972</v>
      </c>
      <c r="B185" s="4" t="s">
        <v>576</v>
      </c>
      <c r="C185" s="4"/>
      <c r="D185" s="4" t="s">
        <v>557</v>
      </c>
    </row>
    <row r="186" spans="1:4" x14ac:dyDescent="0.25">
      <c r="A186" s="9">
        <v>982</v>
      </c>
      <c r="B186" s="4" t="s">
        <v>575</v>
      </c>
      <c r="C186" s="4"/>
      <c r="D186" s="4" t="s">
        <v>551</v>
      </c>
    </row>
    <row r="187" spans="1:4" x14ac:dyDescent="0.25">
      <c r="A187" s="9">
        <v>19</v>
      </c>
      <c r="B187" s="4" t="s">
        <v>574</v>
      </c>
      <c r="C187" s="4"/>
      <c r="D187" s="4" t="s">
        <v>555</v>
      </c>
    </row>
    <row r="188" spans="1:4" x14ac:dyDescent="0.25">
      <c r="A188" s="9">
        <v>23</v>
      </c>
      <c r="B188" s="4" t="s">
        <v>575</v>
      </c>
      <c r="C188" s="4"/>
      <c r="D188" s="4" t="s">
        <v>567</v>
      </c>
    </row>
    <row r="189" spans="1:4" x14ac:dyDescent="0.25">
      <c r="A189" s="9">
        <v>33</v>
      </c>
      <c r="B189" s="4" t="s">
        <v>574</v>
      </c>
      <c r="C189" s="4"/>
      <c r="D189" s="4" t="s">
        <v>552</v>
      </c>
    </row>
    <row r="190" spans="1:4" x14ac:dyDescent="0.25">
      <c r="A190" s="9">
        <v>36</v>
      </c>
      <c r="B190" s="4" t="s">
        <v>574</v>
      </c>
      <c r="C190" s="4"/>
      <c r="D190" s="4" t="s">
        <v>558</v>
      </c>
    </row>
    <row r="191" spans="1:4" x14ac:dyDescent="0.25">
      <c r="A191" s="9">
        <v>39</v>
      </c>
      <c r="B191" s="4" t="s">
        <v>574</v>
      </c>
      <c r="C191" s="4"/>
      <c r="D191" s="4" t="s">
        <v>558</v>
      </c>
    </row>
    <row r="192" spans="1:4" x14ac:dyDescent="0.25">
      <c r="A192" s="9">
        <v>62</v>
      </c>
      <c r="B192" s="4" t="s">
        <v>574</v>
      </c>
      <c r="C192" s="4"/>
      <c r="D192" s="4" t="s">
        <v>558</v>
      </c>
    </row>
    <row r="193" spans="1:4" x14ac:dyDescent="0.25">
      <c r="A193" s="9">
        <v>64</v>
      </c>
      <c r="B193" s="4" t="s">
        <v>574</v>
      </c>
      <c r="C193" s="4"/>
      <c r="D193" s="4" t="s">
        <v>555</v>
      </c>
    </row>
    <row r="194" spans="1:4" x14ac:dyDescent="0.25">
      <c r="A194" s="9">
        <v>80</v>
      </c>
      <c r="B194" s="4" t="s">
        <v>576</v>
      </c>
      <c r="C194" s="4"/>
      <c r="D194" s="4" t="s">
        <v>557</v>
      </c>
    </row>
    <row r="195" spans="1:4" x14ac:dyDescent="0.25">
      <c r="A195" s="9">
        <v>90</v>
      </c>
      <c r="B195" s="4" t="s">
        <v>574</v>
      </c>
      <c r="C195" s="4"/>
      <c r="D195" s="4" t="s">
        <v>551</v>
      </c>
    </row>
    <row r="196" spans="1:4" x14ac:dyDescent="0.25">
      <c r="A196" s="9">
        <v>92</v>
      </c>
      <c r="B196" s="4" t="s">
        <v>574</v>
      </c>
      <c r="C196" s="4"/>
      <c r="D196" s="4" t="s">
        <v>555</v>
      </c>
    </row>
    <row r="197" spans="1:4" x14ac:dyDescent="0.25">
      <c r="A197" s="9">
        <v>129</v>
      </c>
      <c r="B197" s="4" t="s">
        <v>575</v>
      </c>
      <c r="C197" s="4"/>
      <c r="D197" s="4" t="s">
        <v>551</v>
      </c>
    </row>
    <row r="198" spans="1:4" x14ac:dyDescent="0.25">
      <c r="A198" s="9">
        <v>138</v>
      </c>
      <c r="B198" s="4" t="s">
        <v>574</v>
      </c>
      <c r="C198" s="4"/>
      <c r="D198" s="4" t="s">
        <v>551</v>
      </c>
    </row>
    <row r="199" spans="1:4" x14ac:dyDescent="0.25">
      <c r="A199" s="9">
        <v>145</v>
      </c>
      <c r="B199" s="4" t="s">
        <v>574</v>
      </c>
      <c r="C199" s="4"/>
      <c r="D199" s="4" t="s">
        <v>551</v>
      </c>
    </row>
    <row r="200" spans="1:4" x14ac:dyDescent="0.25">
      <c r="A200" s="9">
        <v>149</v>
      </c>
      <c r="B200" s="4" t="s">
        <v>574</v>
      </c>
      <c r="C200" s="4"/>
      <c r="D200" s="4" t="s">
        <v>555</v>
      </c>
    </row>
    <row r="201" spans="1:4" x14ac:dyDescent="0.25">
      <c r="A201" s="9">
        <v>152</v>
      </c>
      <c r="B201" s="4" t="s">
        <v>574</v>
      </c>
      <c r="C201" s="4"/>
      <c r="D201" s="4" t="s">
        <v>553</v>
      </c>
    </row>
    <row r="202" spans="1:4" x14ac:dyDescent="0.25">
      <c r="A202" s="9">
        <v>158</v>
      </c>
      <c r="B202" s="4" t="s">
        <v>575</v>
      </c>
      <c r="C202" s="4"/>
      <c r="D202" s="4" t="s">
        <v>551</v>
      </c>
    </row>
    <row r="203" spans="1:4" x14ac:dyDescent="0.25">
      <c r="A203" s="9">
        <v>163</v>
      </c>
      <c r="B203" s="4" t="s">
        <v>575</v>
      </c>
      <c r="C203" s="4"/>
      <c r="D203" s="4" t="s">
        <v>551</v>
      </c>
    </row>
    <row r="204" spans="1:4" x14ac:dyDescent="0.25">
      <c r="A204" s="9">
        <v>166</v>
      </c>
      <c r="B204" s="4" t="s">
        <v>574</v>
      </c>
      <c r="C204" s="4"/>
      <c r="D204" s="4" t="s">
        <v>552</v>
      </c>
    </row>
    <row r="205" spans="1:4" x14ac:dyDescent="0.25">
      <c r="A205" s="9">
        <v>169</v>
      </c>
      <c r="B205" s="4" t="s">
        <v>574</v>
      </c>
      <c r="C205" s="4"/>
      <c r="D205" s="4" t="s">
        <v>551</v>
      </c>
    </row>
    <row r="206" spans="1:4" x14ac:dyDescent="0.25">
      <c r="A206" s="9">
        <v>176</v>
      </c>
      <c r="B206" s="4" t="s">
        <v>574</v>
      </c>
      <c r="C206" s="4"/>
      <c r="D206" s="4" t="s">
        <v>552</v>
      </c>
    </row>
    <row r="207" spans="1:4" x14ac:dyDescent="0.25">
      <c r="A207" s="9">
        <v>192</v>
      </c>
      <c r="B207" s="4" t="s">
        <v>574</v>
      </c>
      <c r="C207" s="4"/>
      <c r="D207" s="4" t="s">
        <v>558</v>
      </c>
    </row>
    <row r="208" spans="1:4" x14ac:dyDescent="0.25">
      <c r="A208" s="9">
        <v>212</v>
      </c>
      <c r="B208" s="4" t="s">
        <v>574</v>
      </c>
      <c r="C208" s="4"/>
      <c r="D208" s="4" t="s">
        <v>551</v>
      </c>
    </row>
    <row r="209" spans="1:4" x14ac:dyDescent="0.25">
      <c r="A209" s="9">
        <v>213</v>
      </c>
      <c r="B209" s="4" t="s">
        <v>575</v>
      </c>
      <c r="C209" s="4"/>
      <c r="D209" s="4" t="s">
        <v>551</v>
      </c>
    </row>
    <row r="210" spans="1:4" x14ac:dyDescent="0.25">
      <c r="A210" s="9">
        <v>235</v>
      </c>
      <c r="B210" s="4" t="s">
        <v>574</v>
      </c>
      <c r="C210" s="4"/>
      <c r="D210" s="4" t="s">
        <v>552</v>
      </c>
    </row>
    <row r="211" spans="1:4" x14ac:dyDescent="0.25">
      <c r="A211" s="9">
        <v>250</v>
      </c>
      <c r="B211" s="4" t="s">
        <v>575</v>
      </c>
      <c r="C211" s="4"/>
      <c r="D211" s="4" t="s">
        <v>551</v>
      </c>
    </row>
    <row r="212" spans="1:4" x14ac:dyDescent="0.25">
      <c r="A212" s="9">
        <v>257</v>
      </c>
      <c r="B212" s="4" t="s">
        <v>574</v>
      </c>
      <c r="C212" s="4"/>
      <c r="D212" s="4" t="s">
        <v>558</v>
      </c>
    </row>
    <row r="213" spans="1:4" x14ac:dyDescent="0.25">
      <c r="A213" s="9">
        <v>258</v>
      </c>
      <c r="B213" s="4" t="s">
        <v>575</v>
      </c>
      <c r="C213" s="4"/>
      <c r="D213" s="4" t="s">
        <v>551</v>
      </c>
    </row>
    <row r="214" spans="1:4" x14ac:dyDescent="0.25">
      <c r="A214" s="9">
        <v>259</v>
      </c>
      <c r="B214" s="4" t="s">
        <v>574</v>
      </c>
      <c r="C214" s="4"/>
      <c r="D214" s="4" t="s">
        <v>552</v>
      </c>
    </row>
    <row r="215" spans="1:4" x14ac:dyDescent="0.25">
      <c r="A215" s="9">
        <v>268</v>
      </c>
      <c r="B215" s="4" t="s">
        <v>574</v>
      </c>
      <c r="C215" s="4"/>
      <c r="D215" s="4" t="s">
        <v>555</v>
      </c>
    </row>
    <row r="216" spans="1:4" x14ac:dyDescent="0.25">
      <c r="A216" s="9">
        <v>272</v>
      </c>
      <c r="B216" s="4" t="s">
        <v>575</v>
      </c>
      <c r="C216" s="4"/>
      <c r="D216" s="4" t="s">
        <v>551</v>
      </c>
    </row>
    <row r="217" spans="1:4" x14ac:dyDescent="0.25">
      <c r="A217" s="9">
        <v>287</v>
      </c>
      <c r="B217" s="4" t="s">
        <v>574</v>
      </c>
      <c r="C217" s="4"/>
      <c r="D217" s="4" t="s">
        <v>551</v>
      </c>
    </row>
    <row r="218" spans="1:4" x14ac:dyDescent="0.25">
      <c r="A218" s="9">
        <v>320</v>
      </c>
      <c r="B218" s="4" t="s">
        <v>575</v>
      </c>
      <c r="C218" s="4"/>
      <c r="D218" s="4" t="s">
        <v>553</v>
      </c>
    </row>
    <row r="219" spans="1:4" x14ac:dyDescent="0.25">
      <c r="A219" s="9">
        <v>329</v>
      </c>
      <c r="B219" s="4" t="s">
        <v>576</v>
      </c>
      <c r="C219" s="4"/>
      <c r="D219" s="4" t="s">
        <v>558</v>
      </c>
    </row>
    <row r="220" spans="1:4" x14ac:dyDescent="0.25">
      <c r="A220" s="9">
        <v>334</v>
      </c>
      <c r="B220" s="4" t="s">
        <v>574</v>
      </c>
      <c r="C220" s="4"/>
      <c r="D220" s="4" t="s">
        <v>558</v>
      </c>
    </row>
    <row r="221" spans="1:4" x14ac:dyDescent="0.25">
      <c r="A221" s="9">
        <v>369</v>
      </c>
      <c r="B221" s="4" t="s">
        <v>574</v>
      </c>
      <c r="C221" s="4"/>
      <c r="D221" s="4" t="s">
        <v>553</v>
      </c>
    </row>
    <row r="222" spans="1:4" x14ac:dyDescent="0.25">
      <c r="A222" s="9">
        <v>396</v>
      </c>
      <c r="B222" s="4" t="s">
        <v>574</v>
      </c>
      <c r="C222" s="4"/>
      <c r="D222" s="4" t="s">
        <v>553</v>
      </c>
    </row>
    <row r="223" spans="1:4" x14ac:dyDescent="0.25">
      <c r="A223" s="9">
        <v>400</v>
      </c>
      <c r="B223" s="4" t="s">
        <v>574</v>
      </c>
      <c r="C223" s="4"/>
      <c r="D223" s="4" t="s">
        <v>555</v>
      </c>
    </row>
    <row r="224" spans="1:4" x14ac:dyDescent="0.25">
      <c r="A224" s="9">
        <v>405</v>
      </c>
      <c r="B224" s="4" t="s">
        <v>574</v>
      </c>
      <c r="C224" s="4"/>
      <c r="D224" s="4" t="s">
        <v>555</v>
      </c>
    </row>
    <row r="225" spans="1:4" x14ac:dyDescent="0.25">
      <c r="A225" s="9">
        <v>410</v>
      </c>
      <c r="B225" s="4" t="s">
        <v>574</v>
      </c>
      <c r="C225" s="4"/>
      <c r="D225" s="4" t="s">
        <v>555</v>
      </c>
    </row>
    <row r="226" spans="1:4" x14ac:dyDescent="0.25">
      <c r="A226" s="9">
        <v>414</v>
      </c>
      <c r="B226" s="4" t="s">
        <v>574</v>
      </c>
      <c r="C226" s="4"/>
      <c r="D226" s="4" t="s">
        <v>555</v>
      </c>
    </row>
    <row r="227" spans="1:4" x14ac:dyDescent="0.25">
      <c r="A227" s="9">
        <v>421</v>
      </c>
      <c r="B227" s="4" t="s">
        <v>574</v>
      </c>
      <c r="C227" s="4"/>
      <c r="D227" s="4" t="s">
        <v>558</v>
      </c>
    </row>
    <row r="228" spans="1:4" x14ac:dyDescent="0.25">
      <c r="A228" s="9">
        <v>423</v>
      </c>
      <c r="B228" s="4" t="s">
        <v>575</v>
      </c>
      <c r="C228" s="4"/>
      <c r="D228" s="4" t="s">
        <v>551</v>
      </c>
    </row>
    <row r="229" spans="1:4" x14ac:dyDescent="0.25">
      <c r="A229" s="9">
        <v>432</v>
      </c>
      <c r="B229" s="4" t="s">
        <v>575</v>
      </c>
      <c r="C229" s="4"/>
      <c r="D229" s="4" t="s">
        <v>551</v>
      </c>
    </row>
    <row r="230" spans="1:4" x14ac:dyDescent="0.25">
      <c r="A230" s="9">
        <v>461</v>
      </c>
      <c r="B230" s="4" t="s">
        <v>574</v>
      </c>
      <c r="C230" s="4"/>
      <c r="D230" s="4" t="s">
        <v>555</v>
      </c>
    </row>
    <row r="231" spans="1:4" x14ac:dyDescent="0.25">
      <c r="A231" s="9">
        <v>462</v>
      </c>
      <c r="B231" s="4" t="s">
        <v>574</v>
      </c>
      <c r="C231" s="4"/>
      <c r="D231" s="4" t="s">
        <v>555</v>
      </c>
    </row>
    <row r="232" spans="1:4" x14ac:dyDescent="0.25">
      <c r="A232" s="9">
        <v>491</v>
      </c>
      <c r="B232" s="4" t="s">
        <v>576</v>
      </c>
      <c r="C232" s="4"/>
      <c r="D232" s="4" t="s">
        <v>558</v>
      </c>
    </row>
    <row r="233" spans="1:4" x14ac:dyDescent="0.25">
      <c r="A233" s="9">
        <v>501</v>
      </c>
      <c r="B233" s="4" t="s">
        <v>575</v>
      </c>
      <c r="C233" s="4"/>
      <c r="D233" s="4" t="s">
        <v>551</v>
      </c>
    </row>
    <row r="234" spans="1:4" x14ac:dyDescent="0.25">
      <c r="A234" s="9">
        <v>511</v>
      </c>
      <c r="B234" s="4" t="s">
        <v>575</v>
      </c>
      <c r="C234" s="4"/>
      <c r="D234" s="4" t="s">
        <v>553</v>
      </c>
    </row>
    <row r="235" spans="1:4" x14ac:dyDescent="0.25">
      <c r="A235" s="9">
        <v>524</v>
      </c>
      <c r="B235" s="4" t="s">
        <v>575</v>
      </c>
      <c r="C235" s="4"/>
      <c r="D235" s="4" t="s">
        <v>551</v>
      </c>
    </row>
    <row r="236" spans="1:4" x14ac:dyDescent="0.25">
      <c r="A236" s="9">
        <v>536</v>
      </c>
      <c r="B236" s="4" t="s">
        <v>574</v>
      </c>
      <c r="C236" s="4"/>
      <c r="D236" s="4" t="s">
        <v>552</v>
      </c>
    </row>
    <row r="237" spans="1:4" x14ac:dyDescent="0.25">
      <c r="A237" s="9">
        <v>554</v>
      </c>
      <c r="B237" s="4" t="s">
        <v>574</v>
      </c>
      <c r="C237" s="4"/>
      <c r="D237" s="4" t="s">
        <v>557</v>
      </c>
    </row>
    <row r="238" spans="1:4" x14ac:dyDescent="0.25">
      <c r="A238" s="9">
        <v>555</v>
      </c>
      <c r="B238" s="4" t="s">
        <v>575</v>
      </c>
      <c r="C238" s="4"/>
      <c r="D238" s="4" t="s">
        <v>551</v>
      </c>
    </row>
    <row r="239" spans="1:4" x14ac:dyDescent="0.25">
      <c r="A239" s="9">
        <v>580</v>
      </c>
      <c r="B239" s="4" t="s">
        <v>574</v>
      </c>
      <c r="C239" s="4"/>
      <c r="D239" s="4" t="s">
        <v>551</v>
      </c>
    </row>
    <row r="240" spans="1:4" x14ac:dyDescent="0.25">
      <c r="A240" s="9">
        <v>610</v>
      </c>
      <c r="B240" s="4" t="s">
        <v>574</v>
      </c>
      <c r="C240" s="4"/>
      <c r="D240" s="4" t="s">
        <v>555</v>
      </c>
    </row>
    <row r="241" spans="1:4" x14ac:dyDescent="0.25">
      <c r="A241" s="9">
        <v>612</v>
      </c>
      <c r="B241" s="4" t="s">
        <v>574</v>
      </c>
      <c r="C241" s="4"/>
      <c r="D241" s="4" t="s">
        <v>555</v>
      </c>
    </row>
    <row r="242" spans="1:4" x14ac:dyDescent="0.25">
      <c r="A242" s="9">
        <v>625</v>
      </c>
      <c r="B242" s="4" t="s">
        <v>576</v>
      </c>
      <c r="C242" s="4"/>
      <c r="D242" s="4" t="s">
        <v>557</v>
      </c>
    </row>
    <row r="243" spans="1:4" x14ac:dyDescent="0.25">
      <c r="A243" s="9">
        <v>638</v>
      </c>
      <c r="B243" s="4" t="s">
        <v>574</v>
      </c>
      <c r="C243" s="4"/>
      <c r="D243" s="4" t="s">
        <v>551</v>
      </c>
    </row>
    <row r="244" spans="1:4" x14ac:dyDescent="0.25">
      <c r="A244" s="9">
        <v>643</v>
      </c>
      <c r="B244" s="4" t="s">
        <v>574</v>
      </c>
      <c r="C244" s="4"/>
      <c r="D244" s="4" t="s">
        <v>551</v>
      </c>
    </row>
    <row r="245" spans="1:4" x14ac:dyDescent="0.25">
      <c r="A245" s="9">
        <v>644</v>
      </c>
      <c r="B245" s="4" t="s">
        <v>574</v>
      </c>
      <c r="C245" s="4"/>
      <c r="D245" s="4" t="s">
        <v>552</v>
      </c>
    </row>
    <row r="246" spans="1:4" x14ac:dyDescent="0.25">
      <c r="A246" s="9">
        <v>658</v>
      </c>
      <c r="B246" s="4" t="s">
        <v>574</v>
      </c>
      <c r="C246" s="4"/>
      <c r="D246" s="4" t="s">
        <v>551</v>
      </c>
    </row>
    <row r="247" spans="1:4" x14ac:dyDescent="0.25">
      <c r="A247" s="9">
        <v>676</v>
      </c>
      <c r="B247" s="4" t="s">
        <v>575</v>
      </c>
      <c r="C247" s="4"/>
      <c r="D247" s="4" t="s">
        <v>553</v>
      </c>
    </row>
    <row r="248" spans="1:4" x14ac:dyDescent="0.25">
      <c r="A248" s="9">
        <v>679</v>
      </c>
      <c r="B248" s="4" t="s">
        <v>574</v>
      </c>
      <c r="C248" s="4"/>
      <c r="D248" s="4" t="s">
        <v>553</v>
      </c>
    </row>
    <row r="249" spans="1:4" x14ac:dyDescent="0.25">
      <c r="A249" s="9">
        <v>701</v>
      </c>
      <c r="B249" s="4" t="s">
        <v>574</v>
      </c>
      <c r="C249" s="4"/>
      <c r="D249" s="4" t="s">
        <v>555</v>
      </c>
    </row>
    <row r="250" spans="1:4" x14ac:dyDescent="0.25">
      <c r="A250" s="9">
        <v>707</v>
      </c>
      <c r="B250" s="4" t="s">
        <v>575</v>
      </c>
      <c r="C250" s="4"/>
      <c r="D250" s="4" t="s">
        <v>551</v>
      </c>
    </row>
    <row r="251" spans="1:4" x14ac:dyDescent="0.25">
      <c r="A251" s="9">
        <v>713</v>
      </c>
      <c r="B251" s="4" t="s">
        <v>574</v>
      </c>
      <c r="C251" s="4"/>
      <c r="D251" s="4" t="s">
        <v>552</v>
      </c>
    </row>
    <row r="252" spans="1:4" x14ac:dyDescent="0.25">
      <c r="A252" s="9">
        <v>723</v>
      </c>
      <c r="B252" s="4" t="s">
        <v>574</v>
      </c>
      <c r="C252" s="4"/>
      <c r="D252" s="4" t="s">
        <v>551</v>
      </c>
    </row>
    <row r="253" spans="1:4" x14ac:dyDescent="0.25">
      <c r="A253" s="9">
        <v>740</v>
      </c>
      <c r="B253" s="4" t="s">
        <v>574</v>
      </c>
      <c r="C253" s="4"/>
      <c r="D253" s="4" t="s">
        <v>552</v>
      </c>
    </row>
    <row r="254" spans="1:4" x14ac:dyDescent="0.25">
      <c r="A254" s="9">
        <v>754</v>
      </c>
      <c r="B254" s="4" t="s">
        <v>575</v>
      </c>
      <c r="C254" s="4"/>
      <c r="D254" s="4" t="s">
        <v>551</v>
      </c>
    </row>
    <row r="255" spans="1:4" x14ac:dyDescent="0.25">
      <c r="A255" s="9">
        <v>763</v>
      </c>
      <c r="B255" s="4" t="s">
        <v>576</v>
      </c>
      <c r="C255" s="4"/>
      <c r="D255" s="4" t="s">
        <v>558</v>
      </c>
    </row>
    <row r="256" spans="1:4" x14ac:dyDescent="0.25">
      <c r="A256" s="9">
        <v>769</v>
      </c>
      <c r="B256" s="4" t="s">
        <v>575</v>
      </c>
      <c r="C256" s="4"/>
      <c r="D256" s="4" t="s">
        <v>551</v>
      </c>
    </row>
    <row r="257" spans="1:4" x14ac:dyDescent="0.25">
      <c r="A257" s="9">
        <v>770</v>
      </c>
      <c r="B257" s="4" t="s">
        <v>575</v>
      </c>
      <c r="C257" s="4"/>
      <c r="D257" s="4" t="s">
        <v>551</v>
      </c>
    </row>
    <row r="258" spans="1:4" x14ac:dyDescent="0.25">
      <c r="A258" s="9">
        <v>773</v>
      </c>
      <c r="B258" s="4" t="s">
        <v>574</v>
      </c>
      <c r="C258" s="4"/>
      <c r="D258" s="4" t="s">
        <v>558</v>
      </c>
    </row>
    <row r="259" spans="1:4" x14ac:dyDescent="0.25">
      <c r="A259" s="9">
        <v>783</v>
      </c>
      <c r="B259" s="4" t="s">
        <v>574</v>
      </c>
      <c r="C259" s="4"/>
      <c r="D259" s="4" t="s">
        <v>558</v>
      </c>
    </row>
    <row r="260" spans="1:4" x14ac:dyDescent="0.25">
      <c r="A260" s="9">
        <v>796</v>
      </c>
      <c r="B260" s="4" t="s">
        <v>574</v>
      </c>
      <c r="C260" s="4"/>
      <c r="D260" s="4" t="s">
        <v>555</v>
      </c>
    </row>
    <row r="261" spans="1:4" x14ac:dyDescent="0.25">
      <c r="A261" s="9">
        <v>807</v>
      </c>
      <c r="B261" s="4" t="s">
        <v>574</v>
      </c>
      <c r="C261" s="4"/>
      <c r="D261" s="4" t="s">
        <v>551</v>
      </c>
    </row>
    <row r="262" spans="1:4" x14ac:dyDescent="0.25">
      <c r="A262" s="9">
        <v>812</v>
      </c>
      <c r="B262" s="4" t="s">
        <v>574</v>
      </c>
      <c r="C262" s="4"/>
      <c r="D262" s="4" t="s">
        <v>555</v>
      </c>
    </row>
    <row r="263" spans="1:4" x14ac:dyDescent="0.25">
      <c r="A263" s="9">
        <v>830</v>
      </c>
      <c r="B263" s="4" t="s">
        <v>574</v>
      </c>
      <c r="C263" s="4"/>
      <c r="D263" s="4" t="s">
        <v>555</v>
      </c>
    </row>
    <row r="264" spans="1:4" x14ac:dyDescent="0.25">
      <c r="A264" s="9">
        <v>831</v>
      </c>
      <c r="B264" s="4" t="s">
        <v>576</v>
      </c>
      <c r="C264" s="4"/>
      <c r="D264" s="4" t="s">
        <v>558</v>
      </c>
    </row>
    <row r="265" spans="1:4" x14ac:dyDescent="0.25">
      <c r="A265" s="9">
        <v>833</v>
      </c>
      <c r="B265" s="4" t="s">
        <v>575</v>
      </c>
      <c r="C265" s="4"/>
      <c r="D265" s="4" t="s">
        <v>551</v>
      </c>
    </row>
    <row r="266" spans="1:4" x14ac:dyDescent="0.25">
      <c r="A266" s="9">
        <v>841</v>
      </c>
      <c r="B266" s="4" t="s">
        <v>575</v>
      </c>
      <c r="C266" s="4"/>
      <c r="D266" s="4" t="s">
        <v>551</v>
      </c>
    </row>
    <row r="267" spans="1:4" x14ac:dyDescent="0.25">
      <c r="A267" s="9">
        <v>854</v>
      </c>
      <c r="B267" s="4" t="s">
        <v>575</v>
      </c>
      <c r="C267" s="4"/>
      <c r="D267" s="4" t="s">
        <v>553</v>
      </c>
    </row>
    <row r="268" spans="1:4" x14ac:dyDescent="0.25">
      <c r="A268" s="9">
        <v>855</v>
      </c>
      <c r="B268" s="4" t="s">
        <v>575</v>
      </c>
      <c r="C268" s="4"/>
      <c r="D268" s="4" t="s">
        <v>553</v>
      </c>
    </row>
    <row r="269" spans="1:4" x14ac:dyDescent="0.25">
      <c r="A269" s="9">
        <v>856</v>
      </c>
      <c r="B269" s="4" t="s">
        <v>574</v>
      </c>
      <c r="C269" s="4"/>
      <c r="D269" s="4" t="s">
        <v>558</v>
      </c>
    </row>
    <row r="270" spans="1:4" x14ac:dyDescent="0.25">
      <c r="A270" s="9">
        <v>863</v>
      </c>
      <c r="B270" s="4" t="s">
        <v>575</v>
      </c>
      <c r="C270" s="4"/>
      <c r="D270" s="4" t="s">
        <v>551</v>
      </c>
    </row>
    <row r="271" spans="1:4" x14ac:dyDescent="0.25">
      <c r="A271" s="9">
        <v>874</v>
      </c>
      <c r="B271" s="4" t="s">
        <v>575</v>
      </c>
      <c r="C271" s="4"/>
      <c r="D271" s="4" t="s">
        <v>551</v>
      </c>
    </row>
    <row r="272" spans="1:4" x14ac:dyDescent="0.25">
      <c r="A272" s="9">
        <v>879</v>
      </c>
      <c r="B272" s="4" t="s">
        <v>575</v>
      </c>
      <c r="C272" s="4"/>
      <c r="D272" s="4" t="s">
        <v>551</v>
      </c>
    </row>
    <row r="273" spans="1:4" x14ac:dyDescent="0.25">
      <c r="A273" s="9">
        <v>924</v>
      </c>
      <c r="B273" s="4" t="s">
        <v>575</v>
      </c>
      <c r="C273" s="4"/>
      <c r="D273" s="4" t="s">
        <v>551</v>
      </c>
    </row>
    <row r="274" spans="1:4" x14ac:dyDescent="0.25">
      <c r="A274" s="9">
        <v>942</v>
      </c>
      <c r="B274" s="4" t="s">
        <v>574</v>
      </c>
      <c r="C274" s="4"/>
      <c r="D274" s="4" t="s">
        <v>555</v>
      </c>
    </row>
    <row r="275" spans="1:4" x14ac:dyDescent="0.25">
      <c r="A275" s="9">
        <v>950</v>
      </c>
      <c r="B275" s="4" t="s">
        <v>574</v>
      </c>
      <c r="C275" s="4"/>
      <c r="D275" s="4" t="s">
        <v>555</v>
      </c>
    </row>
    <row r="276" spans="1:4" x14ac:dyDescent="0.25">
      <c r="A276" s="9">
        <v>972</v>
      </c>
      <c r="B276" s="4" t="s">
        <v>575</v>
      </c>
      <c r="C276" s="4"/>
      <c r="D276" s="4" t="s">
        <v>553</v>
      </c>
    </row>
    <row r="277" spans="1:4" x14ac:dyDescent="0.25">
      <c r="A277" s="9">
        <v>982</v>
      </c>
      <c r="B277" s="4" t="s">
        <v>574</v>
      </c>
      <c r="C277" s="4"/>
      <c r="D277" s="4" t="s">
        <v>558</v>
      </c>
    </row>
    <row r="278" spans="1:4" x14ac:dyDescent="0.25">
      <c r="A278" s="9">
        <v>36</v>
      </c>
      <c r="B278" s="4" t="s">
        <v>573</v>
      </c>
      <c r="C278" s="4"/>
      <c r="D278" s="4" t="s">
        <v>558</v>
      </c>
    </row>
    <row r="279" spans="1:4" x14ac:dyDescent="0.25">
      <c r="A279" s="9">
        <v>39</v>
      </c>
      <c r="B279" s="4" t="s">
        <v>573</v>
      </c>
      <c r="C279" s="4"/>
      <c r="D279" s="4" t="s">
        <v>558</v>
      </c>
    </row>
    <row r="280" spans="1:4" x14ac:dyDescent="0.25">
      <c r="A280" s="9">
        <v>62</v>
      </c>
      <c r="B280" s="4" t="s">
        <v>573</v>
      </c>
      <c r="C280" s="4"/>
      <c r="D280" s="4" t="s">
        <v>558</v>
      </c>
    </row>
    <row r="281" spans="1:4" x14ac:dyDescent="0.25">
      <c r="A281" s="9">
        <v>64</v>
      </c>
      <c r="B281" s="4" t="s">
        <v>573</v>
      </c>
      <c r="C281" s="4"/>
      <c r="D281" s="4" t="s">
        <v>558</v>
      </c>
    </row>
    <row r="282" spans="1:4" x14ac:dyDescent="0.25">
      <c r="A282" s="9">
        <v>80</v>
      </c>
      <c r="B282" s="4" t="s">
        <v>575</v>
      </c>
      <c r="C282" s="4"/>
      <c r="D282" s="4" t="s">
        <v>551</v>
      </c>
    </row>
    <row r="283" spans="1:4" x14ac:dyDescent="0.25">
      <c r="A283" s="9">
        <v>90</v>
      </c>
      <c r="B283" s="4" t="s">
        <v>573</v>
      </c>
      <c r="C283" s="4"/>
      <c r="D283" s="4" t="s">
        <v>551</v>
      </c>
    </row>
    <row r="284" spans="1:4" x14ac:dyDescent="0.25">
      <c r="A284" s="9">
        <v>92</v>
      </c>
      <c r="B284" s="4" t="s">
        <v>573</v>
      </c>
      <c r="C284" s="4"/>
      <c r="D284" s="4" t="s">
        <v>555</v>
      </c>
    </row>
    <row r="285" spans="1:4" x14ac:dyDescent="0.25">
      <c r="A285" s="9">
        <v>129</v>
      </c>
      <c r="B285" s="4" t="s">
        <v>574</v>
      </c>
      <c r="C285" s="4"/>
      <c r="D285" s="4" t="s">
        <v>558</v>
      </c>
    </row>
    <row r="286" spans="1:4" x14ac:dyDescent="0.25">
      <c r="A286" s="9">
        <v>138</v>
      </c>
      <c r="B286" s="4" t="s">
        <v>573</v>
      </c>
      <c r="C286" s="4"/>
      <c r="D286" s="4" t="s">
        <v>555</v>
      </c>
    </row>
    <row r="287" spans="1:4" x14ac:dyDescent="0.25">
      <c r="A287" s="9">
        <v>145</v>
      </c>
      <c r="B287" s="4" t="s">
        <v>573</v>
      </c>
      <c r="C287" s="4"/>
      <c r="D287" s="4" t="s">
        <v>553</v>
      </c>
    </row>
    <row r="288" spans="1:4" x14ac:dyDescent="0.25">
      <c r="A288" s="9">
        <v>149</v>
      </c>
      <c r="B288" s="4" t="s">
        <v>573</v>
      </c>
      <c r="C288" s="4"/>
      <c r="D288" s="4" t="s">
        <v>555</v>
      </c>
    </row>
    <row r="289" spans="1:4" x14ac:dyDescent="0.25">
      <c r="A289" s="9">
        <v>152</v>
      </c>
      <c r="B289" s="4" t="s">
        <v>573</v>
      </c>
      <c r="C289" s="4"/>
      <c r="D289" s="4" t="s">
        <v>558</v>
      </c>
    </row>
    <row r="290" spans="1:4" x14ac:dyDescent="0.25">
      <c r="A290" s="9">
        <v>158</v>
      </c>
      <c r="B290" s="4" t="s">
        <v>574</v>
      </c>
      <c r="C290" s="4"/>
      <c r="D290" s="4" t="s">
        <v>552</v>
      </c>
    </row>
    <row r="291" spans="1:4" x14ac:dyDescent="0.25">
      <c r="A291" s="9">
        <v>163</v>
      </c>
      <c r="B291" s="4" t="s">
        <v>574</v>
      </c>
      <c r="C291" s="4"/>
      <c r="D291" s="4" t="s">
        <v>553</v>
      </c>
    </row>
    <row r="292" spans="1:4" x14ac:dyDescent="0.25">
      <c r="A292" s="9">
        <v>166</v>
      </c>
      <c r="B292" s="4" t="s">
        <v>573</v>
      </c>
      <c r="C292" s="4"/>
      <c r="D292" s="4" t="s">
        <v>552</v>
      </c>
    </row>
    <row r="293" spans="1:4" x14ac:dyDescent="0.25">
      <c r="A293" s="9">
        <v>169</v>
      </c>
      <c r="B293" s="4" t="s">
        <v>573</v>
      </c>
      <c r="C293" s="4"/>
      <c r="D293" s="4" t="s">
        <v>551</v>
      </c>
    </row>
    <row r="294" spans="1:4" x14ac:dyDescent="0.25">
      <c r="A294" s="9">
        <v>176</v>
      </c>
      <c r="B294" s="4" t="s">
        <v>573</v>
      </c>
      <c r="C294" s="4"/>
      <c r="D294" s="4" t="s">
        <v>553</v>
      </c>
    </row>
    <row r="295" spans="1:4" x14ac:dyDescent="0.25">
      <c r="A295" s="9">
        <v>192</v>
      </c>
      <c r="B295" s="4" t="s">
        <v>573</v>
      </c>
      <c r="C295" s="4"/>
      <c r="D295" s="4" t="s">
        <v>558</v>
      </c>
    </row>
    <row r="296" spans="1:4" x14ac:dyDescent="0.25">
      <c r="A296" s="9">
        <v>212</v>
      </c>
      <c r="B296" s="4" t="s">
        <v>573</v>
      </c>
      <c r="C296" s="4"/>
      <c r="D296" s="4" t="s">
        <v>553</v>
      </c>
    </row>
    <row r="297" spans="1:4" x14ac:dyDescent="0.25">
      <c r="A297" s="9">
        <v>213</v>
      </c>
      <c r="B297" s="4" t="s">
        <v>574</v>
      </c>
      <c r="C297" s="4"/>
      <c r="D297" s="4" t="s">
        <v>553</v>
      </c>
    </row>
    <row r="298" spans="1:4" x14ac:dyDescent="0.25">
      <c r="A298" s="9">
        <v>235</v>
      </c>
      <c r="B298" s="4" t="s">
        <v>573</v>
      </c>
      <c r="C298" s="4"/>
      <c r="D298" s="4" t="s">
        <v>553</v>
      </c>
    </row>
    <row r="299" spans="1:4" x14ac:dyDescent="0.25">
      <c r="A299" s="9">
        <v>250</v>
      </c>
      <c r="B299" s="4" t="s">
        <v>574</v>
      </c>
      <c r="C299" s="4"/>
      <c r="D299" s="4" t="s">
        <v>551</v>
      </c>
    </row>
    <row r="300" spans="1:4" x14ac:dyDescent="0.25">
      <c r="A300" s="9">
        <v>257</v>
      </c>
      <c r="B300" s="4" t="s">
        <v>573</v>
      </c>
      <c r="C300" s="4"/>
      <c r="D300" s="4" t="s">
        <v>551</v>
      </c>
    </row>
    <row r="301" spans="1:4" x14ac:dyDescent="0.25">
      <c r="A301" s="9">
        <v>258</v>
      </c>
      <c r="B301" s="4" t="s">
        <v>574</v>
      </c>
      <c r="C301" s="4"/>
      <c r="D301" s="4" t="s">
        <v>552</v>
      </c>
    </row>
    <row r="302" spans="1:4" x14ac:dyDescent="0.25">
      <c r="A302" s="9">
        <v>259</v>
      </c>
      <c r="B302" s="4" t="s">
        <v>573</v>
      </c>
      <c r="C302" s="4"/>
      <c r="D302" s="4" t="s">
        <v>551</v>
      </c>
    </row>
    <row r="303" spans="1:4" x14ac:dyDescent="0.25">
      <c r="A303" s="9">
        <v>268</v>
      </c>
      <c r="B303" s="4" t="s">
        <v>573</v>
      </c>
      <c r="C303" s="4"/>
      <c r="D303" s="4" t="s">
        <v>558</v>
      </c>
    </row>
    <row r="304" spans="1:4" x14ac:dyDescent="0.25">
      <c r="A304" s="9">
        <v>272</v>
      </c>
      <c r="B304" s="4" t="s">
        <v>574</v>
      </c>
      <c r="C304" s="4"/>
      <c r="D304" s="4" t="s">
        <v>552</v>
      </c>
    </row>
    <row r="305" spans="1:4" x14ac:dyDescent="0.25">
      <c r="A305" s="9">
        <v>287</v>
      </c>
      <c r="B305" s="4" t="s">
        <v>573</v>
      </c>
      <c r="C305" s="4"/>
      <c r="D305" s="4" t="s">
        <v>551</v>
      </c>
    </row>
    <row r="306" spans="1:4" x14ac:dyDescent="0.25">
      <c r="A306" s="9">
        <v>320</v>
      </c>
      <c r="B306" s="4" t="s">
        <v>574</v>
      </c>
      <c r="C306" s="4"/>
      <c r="D306" s="4" t="s">
        <v>558</v>
      </c>
    </row>
    <row r="307" spans="1:4" x14ac:dyDescent="0.25">
      <c r="A307" s="9">
        <v>329</v>
      </c>
      <c r="B307" s="4" t="s">
        <v>575</v>
      </c>
      <c r="C307" s="4"/>
      <c r="D307" s="4" t="s">
        <v>552</v>
      </c>
    </row>
    <row r="308" spans="1:4" x14ac:dyDescent="0.25">
      <c r="A308" s="9">
        <v>334</v>
      </c>
      <c r="B308" s="4" t="s">
        <v>573</v>
      </c>
      <c r="C308" s="4"/>
      <c r="D308" s="4" t="s">
        <v>553</v>
      </c>
    </row>
    <row r="309" spans="1:4" x14ac:dyDescent="0.25">
      <c r="A309" s="9">
        <v>369</v>
      </c>
      <c r="B309" s="4" t="s">
        <v>573</v>
      </c>
      <c r="C309" s="4"/>
      <c r="D309" s="4" t="s">
        <v>552</v>
      </c>
    </row>
    <row r="310" spans="1:4" x14ac:dyDescent="0.25">
      <c r="A310" s="9">
        <v>396</v>
      </c>
      <c r="B310" s="4" t="s">
        <v>573</v>
      </c>
      <c r="C310" s="4"/>
      <c r="D310" s="4" t="s">
        <v>555</v>
      </c>
    </row>
    <row r="311" spans="1:4" x14ac:dyDescent="0.25">
      <c r="A311" s="9">
        <v>400</v>
      </c>
      <c r="B311" s="4" t="s">
        <v>573</v>
      </c>
      <c r="C311" s="4"/>
      <c r="D311" s="4" t="s">
        <v>558</v>
      </c>
    </row>
    <row r="312" spans="1:4" x14ac:dyDescent="0.25">
      <c r="A312" s="9">
        <v>405</v>
      </c>
      <c r="B312" s="4" t="s">
        <v>573</v>
      </c>
      <c r="C312" s="4"/>
      <c r="D312" s="4" t="s">
        <v>558</v>
      </c>
    </row>
    <row r="313" spans="1:4" x14ac:dyDescent="0.25">
      <c r="A313" s="9">
        <v>410</v>
      </c>
      <c r="B313" s="4" t="s">
        <v>573</v>
      </c>
      <c r="C313" s="4"/>
      <c r="D313" s="4" t="s">
        <v>555</v>
      </c>
    </row>
    <row r="314" spans="1:4" x14ac:dyDescent="0.25">
      <c r="A314" s="9">
        <v>414</v>
      </c>
      <c r="B314" s="4" t="s">
        <v>573</v>
      </c>
      <c r="C314" s="4"/>
      <c r="D314" s="4" t="s">
        <v>558</v>
      </c>
    </row>
    <row r="315" spans="1:4" x14ac:dyDescent="0.25">
      <c r="A315" s="9">
        <v>421</v>
      </c>
      <c r="B315" s="4" t="s">
        <v>573</v>
      </c>
      <c r="C315" s="4"/>
      <c r="D315" s="4" t="s">
        <v>558</v>
      </c>
    </row>
    <row r="316" spans="1:4" x14ac:dyDescent="0.25">
      <c r="A316" s="9">
        <v>423</v>
      </c>
      <c r="B316" s="4" t="s">
        <v>574</v>
      </c>
      <c r="C316" s="4"/>
      <c r="D316" s="4" t="s">
        <v>551</v>
      </c>
    </row>
    <row r="317" spans="1:4" x14ac:dyDescent="0.25">
      <c r="A317" s="9">
        <v>432</v>
      </c>
      <c r="B317" s="4" t="s">
        <v>574</v>
      </c>
      <c r="C317" s="4"/>
      <c r="D317" s="4" t="s">
        <v>558</v>
      </c>
    </row>
    <row r="318" spans="1:4" x14ac:dyDescent="0.25">
      <c r="A318" s="9">
        <v>461</v>
      </c>
      <c r="B318" s="4" t="s">
        <v>573</v>
      </c>
      <c r="C318" s="4"/>
      <c r="D318" s="4" t="s">
        <v>555</v>
      </c>
    </row>
    <row r="319" spans="1:4" x14ac:dyDescent="0.25">
      <c r="A319" s="9">
        <v>462</v>
      </c>
      <c r="B319" s="4" t="s">
        <v>573</v>
      </c>
      <c r="C319" s="4"/>
      <c r="D319" s="4" t="s">
        <v>555</v>
      </c>
    </row>
    <row r="320" spans="1:4" x14ac:dyDescent="0.25">
      <c r="A320" s="9">
        <v>491</v>
      </c>
      <c r="B320" s="4" t="s">
        <v>575</v>
      </c>
      <c r="C320" s="4"/>
      <c r="D320" s="4" t="s">
        <v>551</v>
      </c>
    </row>
    <row r="321" spans="1:4" x14ac:dyDescent="0.25">
      <c r="A321" s="9">
        <v>501</v>
      </c>
      <c r="B321" s="4" t="s">
        <v>574</v>
      </c>
      <c r="C321" s="4"/>
      <c r="D321" s="4" t="s">
        <v>551</v>
      </c>
    </row>
    <row r="322" spans="1:4" x14ac:dyDescent="0.25">
      <c r="A322" s="9">
        <v>511</v>
      </c>
      <c r="B322" s="4" t="s">
        <v>574</v>
      </c>
      <c r="C322" s="4"/>
      <c r="D322" s="4" t="s">
        <v>555</v>
      </c>
    </row>
    <row r="323" spans="1:4" x14ac:dyDescent="0.25">
      <c r="A323" s="9">
        <v>524</v>
      </c>
      <c r="B323" s="4" t="s">
        <v>574</v>
      </c>
      <c r="C323" s="4"/>
      <c r="D323" s="4" t="s">
        <v>552</v>
      </c>
    </row>
    <row r="324" spans="1:4" x14ac:dyDescent="0.25">
      <c r="A324" s="9">
        <v>536</v>
      </c>
      <c r="B324" s="4" t="s">
        <v>573</v>
      </c>
      <c r="C324" s="4"/>
      <c r="D324" s="4" t="s">
        <v>552</v>
      </c>
    </row>
    <row r="325" spans="1:4" x14ac:dyDescent="0.25">
      <c r="A325" s="9">
        <v>554</v>
      </c>
      <c r="B325" s="4" t="s">
        <v>573</v>
      </c>
      <c r="C325" s="4"/>
      <c r="D325" s="4" t="s">
        <v>558</v>
      </c>
    </row>
    <row r="326" spans="1:4" x14ac:dyDescent="0.25">
      <c r="A326" s="9">
        <v>555</v>
      </c>
      <c r="B326" s="4" t="s">
        <v>574</v>
      </c>
      <c r="C326" s="4"/>
      <c r="D326" s="4" t="s">
        <v>557</v>
      </c>
    </row>
    <row r="327" spans="1:4" x14ac:dyDescent="0.25">
      <c r="A327" s="9">
        <v>580</v>
      </c>
      <c r="B327" s="4" t="s">
        <v>573</v>
      </c>
      <c r="C327" s="4"/>
      <c r="D327" s="4" t="s">
        <v>552</v>
      </c>
    </row>
    <row r="328" spans="1:4" x14ac:dyDescent="0.25">
      <c r="A328" s="9">
        <v>610</v>
      </c>
      <c r="B328" s="4" t="s">
        <v>573</v>
      </c>
      <c r="C328" s="4"/>
      <c r="D328" s="4" t="s">
        <v>555</v>
      </c>
    </row>
    <row r="329" spans="1:4" x14ac:dyDescent="0.25">
      <c r="A329" s="9">
        <v>612</v>
      </c>
      <c r="B329" s="4" t="s">
        <v>573</v>
      </c>
      <c r="C329" s="4"/>
      <c r="D329" s="4" t="s">
        <v>558</v>
      </c>
    </row>
    <row r="330" spans="1:4" x14ac:dyDescent="0.25">
      <c r="A330" s="9">
        <v>625</v>
      </c>
      <c r="B330" s="4" t="s">
        <v>575</v>
      </c>
      <c r="C330" s="4"/>
      <c r="D330" s="4" t="s">
        <v>552</v>
      </c>
    </row>
    <row r="331" spans="1:4" x14ac:dyDescent="0.25">
      <c r="A331" s="9">
        <v>638</v>
      </c>
      <c r="B331" s="4" t="s">
        <v>573</v>
      </c>
      <c r="C331" s="4"/>
      <c r="D331" s="4" t="s">
        <v>553</v>
      </c>
    </row>
    <row r="332" spans="1:4" x14ac:dyDescent="0.25">
      <c r="A332" s="9">
        <v>643</v>
      </c>
      <c r="B332" s="4" t="s">
        <v>573</v>
      </c>
      <c r="C332" s="4"/>
      <c r="D332" s="4" t="s">
        <v>551</v>
      </c>
    </row>
    <row r="333" spans="1:4" x14ac:dyDescent="0.25">
      <c r="A333" s="9">
        <v>644</v>
      </c>
      <c r="B333" s="4" t="s">
        <v>573</v>
      </c>
      <c r="C333" s="4"/>
      <c r="D333" s="4" t="s">
        <v>551</v>
      </c>
    </row>
    <row r="334" spans="1:4" x14ac:dyDescent="0.25">
      <c r="A334" s="9">
        <v>658</v>
      </c>
      <c r="B334" s="4" t="s">
        <v>573</v>
      </c>
      <c r="C334" s="4"/>
      <c r="D334" s="4" t="s">
        <v>558</v>
      </c>
    </row>
    <row r="335" spans="1:4" x14ac:dyDescent="0.25">
      <c r="A335" s="9">
        <v>676</v>
      </c>
      <c r="B335" s="4" t="s">
        <v>574</v>
      </c>
      <c r="C335" s="4"/>
      <c r="D335" s="4" t="s">
        <v>552</v>
      </c>
    </row>
    <row r="336" spans="1:4" x14ac:dyDescent="0.25">
      <c r="A336" s="9">
        <v>679</v>
      </c>
      <c r="B336" s="4" t="s">
        <v>573</v>
      </c>
      <c r="C336" s="4"/>
      <c r="D336" s="4" t="s">
        <v>551</v>
      </c>
    </row>
    <row r="337" spans="1:4" x14ac:dyDescent="0.25">
      <c r="A337" s="9">
        <v>701</v>
      </c>
      <c r="B337" s="4" t="s">
        <v>573</v>
      </c>
      <c r="C337" s="4"/>
      <c r="D337" s="4" t="s">
        <v>558</v>
      </c>
    </row>
    <row r="338" spans="1:4" x14ac:dyDescent="0.25">
      <c r="A338" s="9">
        <v>707</v>
      </c>
      <c r="B338" s="4" t="s">
        <v>574</v>
      </c>
      <c r="C338" s="4"/>
      <c r="D338" s="4" t="s">
        <v>555</v>
      </c>
    </row>
    <row r="339" spans="1:4" x14ac:dyDescent="0.25">
      <c r="A339" s="9">
        <v>713</v>
      </c>
      <c r="B339" s="4" t="s">
        <v>573</v>
      </c>
      <c r="C339" s="4"/>
      <c r="D339" s="4" t="s">
        <v>558</v>
      </c>
    </row>
    <row r="340" spans="1:4" x14ac:dyDescent="0.25">
      <c r="A340" s="9">
        <v>723</v>
      </c>
      <c r="B340" s="4" t="s">
        <v>573</v>
      </c>
      <c r="C340" s="4"/>
      <c r="D340" s="4" t="s">
        <v>553</v>
      </c>
    </row>
    <row r="341" spans="1:4" x14ac:dyDescent="0.25">
      <c r="A341" s="9">
        <v>740</v>
      </c>
      <c r="B341" s="4" t="s">
        <v>573</v>
      </c>
      <c r="C341" s="4"/>
      <c r="D341" s="4" t="s">
        <v>558</v>
      </c>
    </row>
    <row r="342" spans="1:4" x14ac:dyDescent="0.25">
      <c r="A342" s="9">
        <v>754</v>
      </c>
      <c r="B342" s="4" t="s">
        <v>574</v>
      </c>
      <c r="C342" s="4"/>
      <c r="D342" s="4" t="s">
        <v>551</v>
      </c>
    </row>
    <row r="343" spans="1:4" x14ac:dyDescent="0.25">
      <c r="A343" s="9">
        <v>763</v>
      </c>
      <c r="B343" s="4" t="s">
        <v>575</v>
      </c>
      <c r="C343" s="4"/>
      <c r="D343" s="4" t="s">
        <v>551</v>
      </c>
    </row>
    <row r="344" spans="1:4" x14ac:dyDescent="0.25">
      <c r="A344" s="9">
        <v>769</v>
      </c>
      <c r="B344" s="4" t="s">
        <v>574</v>
      </c>
      <c r="C344" s="4"/>
      <c r="D344" s="4" t="s">
        <v>551</v>
      </c>
    </row>
    <row r="345" spans="1:4" x14ac:dyDescent="0.25">
      <c r="A345" s="9">
        <v>770</v>
      </c>
      <c r="B345" s="4" t="s">
        <v>574</v>
      </c>
      <c r="C345" s="4"/>
      <c r="D345" s="4" t="s">
        <v>551</v>
      </c>
    </row>
    <row r="346" spans="1:4" x14ac:dyDescent="0.25">
      <c r="A346" s="9">
        <v>773</v>
      </c>
      <c r="B346" s="4" t="s">
        <v>573</v>
      </c>
      <c r="C346" s="4"/>
      <c r="D346" s="4" t="s">
        <v>552</v>
      </c>
    </row>
    <row r="347" spans="1:4" x14ac:dyDescent="0.25">
      <c r="A347" s="9">
        <v>783</v>
      </c>
      <c r="B347" s="4" t="s">
        <v>573</v>
      </c>
      <c r="C347" s="4"/>
      <c r="D347" s="4" t="s">
        <v>558</v>
      </c>
    </row>
    <row r="348" spans="1:4" x14ac:dyDescent="0.25">
      <c r="A348" s="9">
        <v>796</v>
      </c>
      <c r="B348" s="4" t="s">
        <v>573</v>
      </c>
      <c r="C348" s="4"/>
      <c r="D348" s="4" t="s">
        <v>555</v>
      </c>
    </row>
    <row r="349" spans="1:4" x14ac:dyDescent="0.25">
      <c r="A349" s="9">
        <v>807</v>
      </c>
      <c r="B349" s="4" t="s">
        <v>573</v>
      </c>
      <c r="C349" s="4"/>
      <c r="D349" s="4" t="s">
        <v>553</v>
      </c>
    </row>
    <row r="350" spans="1:4" x14ac:dyDescent="0.25">
      <c r="A350" s="9">
        <v>812</v>
      </c>
      <c r="B350" s="4" t="s">
        <v>573</v>
      </c>
      <c r="C350" s="4"/>
      <c r="D350" s="4" t="s">
        <v>552</v>
      </c>
    </row>
    <row r="351" spans="1:4" x14ac:dyDescent="0.25">
      <c r="A351" s="9">
        <v>830</v>
      </c>
      <c r="B351" s="4" t="s">
        <v>573</v>
      </c>
      <c r="C351" s="4"/>
      <c r="D351" s="4" t="s">
        <v>555</v>
      </c>
    </row>
    <row r="352" spans="1:4" x14ac:dyDescent="0.25">
      <c r="A352" s="9">
        <v>831</v>
      </c>
      <c r="B352" s="4" t="s">
        <v>575</v>
      </c>
      <c r="C352" s="4"/>
      <c r="D352" s="4" t="s">
        <v>551</v>
      </c>
    </row>
    <row r="353" spans="1:6" x14ac:dyDescent="0.25">
      <c r="A353" s="9">
        <v>833</v>
      </c>
      <c r="B353" s="4" t="s">
        <v>574</v>
      </c>
      <c r="C353" s="4"/>
      <c r="D353" s="4" t="s">
        <v>558</v>
      </c>
    </row>
    <row r="354" spans="1:6" x14ac:dyDescent="0.25">
      <c r="A354" s="9">
        <v>841</v>
      </c>
      <c r="B354" s="4" t="s">
        <v>574</v>
      </c>
      <c r="C354" s="4"/>
      <c r="D354" s="4" t="s">
        <v>551</v>
      </c>
    </row>
    <row r="355" spans="1:6" x14ac:dyDescent="0.25">
      <c r="A355" s="9">
        <v>854</v>
      </c>
      <c r="B355" s="4" t="s">
        <v>574</v>
      </c>
      <c r="C355" s="4"/>
      <c r="D355" s="4" t="s">
        <v>557</v>
      </c>
    </row>
    <row r="356" spans="1:6" x14ac:dyDescent="0.25">
      <c r="A356" s="9">
        <v>855</v>
      </c>
      <c r="B356" s="4" t="s">
        <v>574</v>
      </c>
      <c r="C356" s="4"/>
      <c r="D356" s="4" t="s">
        <v>555</v>
      </c>
    </row>
    <row r="357" spans="1:6" x14ac:dyDescent="0.25">
      <c r="A357" s="9">
        <v>856</v>
      </c>
      <c r="B357" s="4" t="s">
        <v>573</v>
      </c>
      <c r="C357" s="4"/>
      <c r="D357" s="4" t="s">
        <v>552</v>
      </c>
    </row>
    <row r="358" spans="1:6" x14ac:dyDescent="0.25">
      <c r="A358" s="9">
        <v>863</v>
      </c>
      <c r="B358" s="4" t="s">
        <v>574</v>
      </c>
      <c r="C358" s="4"/>
      <c r="D358" s="4" t="s">
        <v>551</v>
      </c>
    </row>
    <row r="359" spans="1:6" x14ac:dyDescent="0.25">
      <c r="A359" s="9">
        <v>874</v>
      </c>
      <c r="B359" s="4" t="s">
        <v>574</v>
      </c>
      <c r="C359" s="4"/>
      <c r="D359" s="4" t="s">
        <v>552</v>
      </c>
    </row>
    <row r="360" spans="1:6" x14ac:dyDescent="0.25">
      <c r="A360" s="9">
        <v>879</v>
      </c>
      <c r="B360" s="4" t="s">
        <v>574</v>
      </c>
      <c r="C360" s="4"/>
      <c r="D360" s="4" t="s">
        <v>551</v>
      </c>
    </row>
    <row r="361" spans="1:6" x14ac:dyDescent="0.25">
      <c r="A361" s="9">
        <v>924</v>
      </c>
      <c r="B361" s="4" t="s">
        <v>574</v>
      </c>
      <c r="C361" s="4"/>
      <c r="D361" s="4" t="s">
        <v>551</v>
      </c>
    </row>
    <row r="362" spans="1:6" x14ac:dyDescent="0.25">
      <c r="A362" s="9">
        <v>942</v>
      </c>
      <c r="B362" s="4" t="s">
        <v>573</v>
      </c>
      <c r="C362" s="4"/>
      <c r="D362" s="4" t="s">
        <v>558</v>
      </c>
    </row>
    <row r="363" spans="1:6" x14ac:dyDescent="0.25">
      <c r="A363" s="9">
        <v>950</v>
      </c>
      <c r="B363" s="4" t="s">
        <v>573</v>
      </c>
      <c r="C363" s="4"/>
      <c r="D363" s="4" t="s">
        <v>558</v>
      </c>
    </row>
    <row r="364" spans="1:6" x14ac:dyDescent="0.25">
      <c r="A364" s="9">
        <v>972</v>
      </c>
      <c r="B364" s="4" t="s">
        <v>574</v>
      </c>
      <c r="C364" s="4"/>
      <c r="D364" s="4" t="s">
        <v>557</v>
      </c>
    </row>
    <row r="365" spans="1:6" x14ac:dyDescent="0.25">
      <c r="A365" s="9">
        <v>982</v>
      </c>
      <c r="B365" s="4" t="s">
        <v>573</v>
      </c>
      <c r="C365" s="4"/>
      <c r="D365" s="4" t="s">
        <v>555</v>
      </c>
    </row>
    <row r="366" spans="1:6" x14ac:dyDescent="0.25">
      <c r="A366" s="9">
        <v>19</v>
      </c>
      <c r="B366" s="4" t="s">
        <v>572</v>
      </c>
      <c r="C366" s="4"/>
      <c r="D366" s="4" t="s">
        <v>553</v>
      </c>
      <c r="F366" s="40"/>
    </row>
    <row r="367" spans="1:6" x14ac:dyDescent="0.25">
      <c r="A367" s="9">
        <v>23</v>
      </c>
      <c r="B367" s="4" t="s">
        <v>573</v>
      </c>
      <c r="C367" s="4"/>
      <c r="D367" s="4" t="s">
        <v>557</v>
      </c>
    </row>
    <row r="368" spans="1:6" x14ac:dyDescent="0.25">
      <c r="A368" s="9">
        <v>33</v>
      </c>
      <c r="B368" s="4" t="s">
        <v>572</v>
      </c>
      <c r="C368" s="4"/>
      <c r="D368" s="4" t="s">
        <v>551</v>
      </c>
    </row>
    <row r="369" spans="1:4" x14ac:dyDescent="0.25">
      <c r="A369" s="9">
        <v>36</v>
      </c>
      <c r="B369" s="4" t="s">
        <v>572</v>
      </c>
      <c r="C369" s="4"/>
      <c r="D369" s="4" t="s">
        <v>553</v>
      </c>
    </row>
    <row r="370" spans="1:4" x14ac:dyDescent="0.25">
      <c r="A370" s="9">
        <v>39</v>
      </c>
      <c r="B370" s="4" t="s">
        <v>572</v>
      </c>
      <c r="C370" s="4"/>
      <c r="D370" s="4" t="s">
        <v>553</v>
      </c>
    </row>
    <row r="371" spans="1:4" x14ac:dyDescent="0.25">
      <c r="A371" s="9">
        <v>62</v>
      </c>
      <c r="B371" s="4" t="s">
        <v>572</v>
      </c>
      <c r="C371" s="4"/>
      <c r="D371" s="4" t="s">
        <v>551</v>
      </c>
    </row>
    <row r="372" spans="1:4" x14ac:dyDescent="0.25">
      <c r="A372" s="9">
        <v>64</v>
      </c>
      <c r="B372" s="4" t="s">
        <v>572</v>
      </c>
      <c r="C372" s="4"/>
      <c r="D372" s="4" t="s">
        <v>553</v>
      </c>
    </row>
    <row r="373" spans="1:4" x14ac:dyDescent="0.25">
      <c r="A373" s="9">
        <v>80</v>
      </c>
      <c r="B373" s="4" t="s">
        <v>574</v>
      </c>
      <c r="C373" s="4"/>
      <c r="D373" s="4" t="s">
        <v>552</v>
      </c>
    </row>
    <row r="374" spans="1:4" x14ac:dyDescent="0.25">
      <c r="A374" s="9">
        <v>90</v>
      </c>
      <c r="B374" s="4" t="s">
        <v>572</v>
      </c>
      <c r="C374" s="4"/>
      <c r="D374" s="4" t="s">
        <v>551</v>
      </c>
    </row>
    <row r="375" spans="1:4" x14ac:dyDescent="0.25">
      <c r="A375" s="9">
        <v>92</v>
      </c>
      <c r="B375" s="4" t="s">
        <v>572</v>
      </c>
      <c r="C375" s="4"/>
      <c r="D375" s="4" t="s">
        <v>558</v>
      </c>
    </row>
    <row r="376" spans="1:4" x14ac:dyDescent="0.25">
      <c r="A376" s="9">
        <v>129</v>
      </c>
      <c r="B376" s="4" t="s">
        <v>573</v>
      </c>
      <c r="C376" s="4"/>
      <c r="D376" s="4" t="s">
        <v>555</v>
      </c>
    </row>
    <row r="377" spans="1:4" x14ac:dyDescent="0.25">
      <c r="A377" s="9">
        <v>138</v>
      </c>
      <c r="B377" s="4" t="s">
        <v>572</v>
      </c>
      <c r="C377" s="4"/>
      <c r="D377" s="4" t="s">
        <v>551</v>
      </c>
    </row>
    <row r="378" spans="1:4" x14ac:dyDescent="0.25">
      <c r="A378" s="9">
        <v>145</v>
      </c>
      <c r="B378" s="4" t="s">
        <v>572</v>
      </c>
      <c r="C378" s="4"/>
      <c r="D378" s="4" t="s">
        <v>551</v>
      </c>
    </row>
    <row r="379" spans="1:4" x14ac:dyDescent="0.25">
      <c r="A379" s="9">
        <v>149</v>
      </c>
      <c r="B379" s="4" t="s">
        <v>572</v>
      </c>
      <c r="C379" s="4"/>
      <c r="D379" s="4" t="s">
        <v>551</v>
      </c>
    </row>
    <row r="380" spans="1:4" x14ac:dyDescent="0.25">
      <c r="A380" s="9">
        <v>152</v>
      </c>
      <c r="B380" s="4" t="s">
        <v>572</v>
      </c>
      <c r="C380" s="4"/>
      <c r="D380" s="4" t="s">
        <v>551</v>
      </c>
    </row>
    <row r="381" spans="1:4" x14ac:dyDescent="0.25">
      <c r="A381" s="9">
        <v>158</v>
      </c>
      <c r="B381" s="4" t="s">
        <v>573</v>
      </c>
      <c r="C381" s="4"/>
      <c r="D381" s="4" t="s">
        <v>553</v>
      </c>
    </row>
    <row r="382" spans="1:4" x14ac:dyDescent="0.25">
      <c r="A382" s="9">
        <v>163</v>
      </c>
      <c r="B382" s="4" t="s">
        <v>573</v>
      </c>
      <c r="C382" s="4"/>
      <c r="D382" s="4" t="s">
        <v>555</v>
      </c>
    </row>
    <row r="383" spans="1:4" x14ac:dyDescent="0.25">
      <c r="A383" s="9">
        <v>166</v>
      </c>
      <c r="B383" s="4" t="s">
        <v>572</v>
      </c>
      <c r="C383" s="4"/>
      <c r="D383" s="4" t="s">
        <v>552</v>
      </c>
    </row>
    <row r="384" spans="1:4" x14ac:dyDescent="0.25">
      <c r="A384" s="9">
        <v>169</v>
      </c>
      <c r="B384" s="4" t="s">
        <v>572</v>
      </c>
      <c r="C384" s="4"/>
      <c r="D384" s="4" t="s">
        <v>551</v>
      </c>
    </row>
    <row r="385" spans="1:4" x14ac:dyDescent="0.25">
      <c r="A385" s="9">
        <v>176</v>
      </c>
      <c r="B385" s="4" t="s">
        <v>572</v>
      </c>
      <c r="C385" s="4"/>
      <c r="D385" s="4" t="s">
        <v>553</v>
      </c>
    </row>
    <row r="386" spans="1:4" x14ac:dyDescent="0.25">
      <c r="A386" s="9">
        <v>192</v>
      </c>
      <c r="B386" s="4" t="s">
        <v>572</v>
      </c>
      <c r="C386" s="4"/>
      <c r="D386" s="4" t="s">
        <v>553</v>
      </c>
    </row>
    <row r="387" spans="1:4" x14ac:dyDescent="0.25">
      <c r="A387" s="9">
        <v>212</v>
      </c>
      <c r="B387" s="4" t="s">
        <v>572</v>
      </c>
      <c r="C387" s="4"/>
      <c r="D387" s="4" t="s">
        <v>551</v>
      </c>
    </row>
    <row r="388" spans="1:4" x14ac:dyDescent="0.25">
      <c r="A388" s="9">
        <v>213</v>
      </c>
      <c r="B388" s="4" t="s">
        <v>573</v>
      </c>
      <c r="C388" s="4"/>
      <c r="D388" s="4" t="s">
        <v>551</v>
      </c>
    </row>
    <row r="389" spans="1:4" x14ac:dyDescent="0.25">
      <c r="A389" s="9">
        <v>235</v>
      </c>
      <c r="B389" s="4" t="s">
        <v>572</v>
      </c>
      <c r="C389" s="4"/>
      <c r="D389" s="4" t="s">
        <v>551</v>
      </c>
    </row>
    <row r="390" spans="1:4" x14ac:dyDescent="0.25">
      <c r="A390" s="9">
        <v>250</v>
      </c>
      <c r="B390" s="4" t="s">
        <v>573</v>
      </c>
      <c r="C390" s="4"/>
      <c r="D390" s="4" t="s">
        <v>552</v>
      </c>
    </row>
    <row r="391" spans="1:4" x14ac:dyDescent="0.25">
      <c r="A391" s="9">
        <v>257</v>
      </c>
      <c r="B391" s="4" t="s">
        <v>572</v>
      </c>
      <c r="C391" s="4"/>
      <c r="D391" s="4" t="s">
        <v>551</v>
      </c>
    </row>
    <row r="392" spans="1:4" x14ac:dyDescent="0.25">
      <c r="A392" s="9">
        <v>258</v>
      </c>
      <c r="B392" s="4" t="s">
        <v>573</v>
      </c>
      <c r="C392" s="4"/>
      <c r="D392" s="4" t="s">
        <v>558</v>
      </c>
    </row>
    <row r="393" spans="1:4" x14ac:dyDescent="0.25">
      <c r="A393" s="9">
        <v>259</v>
      </c>
      <c r="B393" s="4" t="s">
        <v>572</v>
      </c>
      <c r="C393" s="4"/>
      <c r="D393" s="4" t="s">
        <v>551</v>
      </c>
    </row>
    <row r="394" spans="1:4" x14ac:dyDescent="0.25">
      <c r="A394" s="9">
        <v>268</v>
      </c>
      <c r="B394" s="4" t="s">
        <v>572</v>
      </c>
      <c r="C394" s="4"/>
      <c r="D394" s="4" t="s">
        <v>553</v>
      </c>
    </row>
    <row r="395" spans="1:4" x14ac:dyDescent="0.25">
      <c r="A395" s="9">
        <v>272</v>
      </c>
      <c r="B395" s="4" t="s">
        <v>573</v>
      </c>
      <c r="C395" s="4"/>
      <c r="D395" s="4" t="s">
        <v>558</v>
      </c>
    </row>
    <row r="396" spans="1:4" x14ac:dyDescent="0.25">
      <c r="A396" s="9">
        <v>287</v>
      </c>
      <c r="B396" s="4" t="s">
        <v>572</v>
      </c>
      <c r="C396" s="4"/>
      <c r="D396" s="4" t="s">
        <v>551</v>
      </c>
    </row>
    <row r="397" spans="1:4" x14ac:dyDescent="0.25">
      <c r="A397" s="9">
        <v>320</v>
      </c>
      <c r="B397" s="4" t="s">
        <v>573</v>
      </c>
      <c r="C397" s="4"/>
      <c r="D397" s="4" t="s">
        <v>557</v>
      </c>
    </row>
    <row r="398" spans="1:4" x14ac:dyDescent="0.25">
      <c r="A398" s="9">
        <v>329</v>
      </c>
      <c r="B398" s="4" t="s">
        <v>574</v>
      </c>
      <c r="C398" s="4"/>
      <c r="D398" s="4" t="s">
        <v>555</v>
      </c>
    </row>
    <row r="399" spans="1:4" x14ac:dyDescent="0.25">
      <c r="A399" s="9">
        <v>334</v>
      </c>
      <c r="B399" s="4" t="s">
        <v>572</v>
      </c>
      <c r="C399" s="4"/>
      <c r="D399" s="4" t="s">
        <v>551</v>
      </c>
    </row>
    <row r="400" spans="1:4" x14ac:dyDescent="0.25">
      <c r="A400" s="9">
        <v>369</v>
      </c>
      <c r="B400" s="4" t="s">
        <v>572</v>
      </c>
      <c r="C400" s="4"/>
      <c r="D400" s="4" t="s">
        <v>551</v>
      </c>
    </row>
    <row r="401" spans="1:4" x14ac:dyDescent="0.25">
      <c r="A401" s="9">
        <v>396</v>
      </c>
      <c r="B401" s="4" t="s">
        <v>572</v>
      </c>
      <c r="C401" s="4"/>
      <c r="D401" s="4" t="s">
        <v>553</v>
      </c>
    </row>
    <row r="402" spans="1:4" x14ac:dyDescent="0.25">
      <c r="A402" s="9">
        <v>400</v>
      </c>
      <c r="B402" s="4" t="s">
        <v>572</v>
      </c>
      <c r="C402" s="4"/>
      <c r="D402" s="4" t="s">
        <v>553</v>
      </c>
    </row>
    <row r="403" spans="1:4" x14ac:dyDescent="0.25">
      <c r="A403" s="9">
        <v>405</v>
      </c>
      <c r="B403" s="4" t="s">
        <v>572</v>
      </c>
      <c r="C403" s="4"/>
      <c r="D403" s="4" t="s">
        <v>553</v>
      </c>
    </row>
    <row r="404" spans="1:4" x14ac:dyDescent="0.25">
      <c r="A404" s="9">
        <v>410</v>
      </c>
      <c r="B404" s="4" t="s">
        <v>572</v>
      </c>
      <c r="C404" s="4"/>
      <c r="D404" s="4" t="s">
        <v>553</v>
      </c>
    </row>
    <row r="405" spans="1:4" x14ac:dyDescent="0.25">
      <c r="A405" s="9">
        <v>414</v>
      </c>
      <c r="B405" s="4" t="s">
        <v>572</v>
      </c>
      <c r="C405" s="4"/>
      <c r="D405" s="4" t="s">
        <v>553</v>
      </c>
    </row>
    <row r="406" spans="1:4" x14ac:dyDescent="0.25">
      <c r="A406" s="9">
        <v>421</v>
      </c>
      <c r="B406" s="4" t="s">
        <v>572</v>
      </c>
      <c r="C406" s="4"/>
      <c r="D406" s="4" t="s">
        <v>551</v>
      </c>
    </row>
    <row r="407" spans="1:4" x14ac:dyDescent="0.25">
      <c r="A407" s="9">
        <v>423</v>
      </c>
      <c r="B407" s="4" t="s">
        <v>573</v>
      </c>
      <c r="C407" s="4"/>
      <c r="D407" s="4" t="s">
        <v>552</v>
      </c>
    </row>
    <row r="408" spans="1:4" x14ac:dyDescent="0.25">
      <c r="A408" s="9">
        <v>432</v>
      </c>
      <c r="B408" s="4" t="s">
        <v>573</v>
      </c>
      <c r="C408" s="4"/>
      <c r="D408" s="4" t="s">
        <v>552</v>
      </c>
    </row>
    <row r="409" spans="1:4" x14ac:dyDescent="0.25">
      <c r="A409" s="9">
        <v>461</v>
      </c>
      <c r="B409" s="4" t="s">
        <v>572</v>
      </c>
      <c r="C409" s="4"/>
      <c r="D409" s="4" t="s">
        <v>552</v>
      </c>
    </row>
    <row r="410" spans="1:4" x14ac:dyDescent="0.25">
      <c r="A410" s="9">
        <v>462</v>
      </c>
      <c r="B410" s="4" t="s">
        <v>572</v>
      </c>
      <c r="C410" s="4"/>
      <c r="D410" s="4" t="s">
        <v>551</v>
      </c>
    </row>
    <row r="411" spans="1:4" x14ac:dyDescent="0.25">
      <c r="A411" s="9">
        <v>491</v>
      </c>
      <c r="B411" s="4" t="s">
        <v>574</v>
      </c>
      <c r="C411" s="4"/>
      <c r="D411" s="4" t="s">
        <v>551</v>
      </c>
    </row>
    <row r="412" spans="1:4" x14ac:dyDescent="0.25">
      <c r="A412" s="9">
        <v>501</v>
      </c>
      <c r="B412" s="4" t="s">
        <v>573</v>
      </c>
      <c r="C412" s="4"/>
      <c r="D412" s="4" t="s">
        <v>558</v>
      </c>
    </row>
    <row r="413" spans="1:4" x14ac:dyDescent="0.25">
      <c r="A413" s="9">
        <v>511</v>
      </c>
      <c r="B413" s="4" t="s">
        <v>573</v>
      </c>
      <c r="C413" s="4"/>
      <c r="D413" s="4" t="s">
        <v>555</v>
      </c>
    </row>
    <row r="414" spans="1:4" x14ac:dyDescent="0.25">
      <c r="A414" s="9">
        <v>524</v>
      </c>
      <c r="B414" s="4" t="s">
        <v>573</v>
      </c>
      <c r="C414" s="4"/>
      <c r="D414" s="4" t="s">
        <v>552</v>
      </c>
    </row>
    <row r="415" spans="1:4" x14ac:dyDescent="0.25">
      <c r="A415" s="9">
        <v>536</v>
      </c>
      <c r="B415" s="4" t="s">
        <v>572</v>
      </c>
      <c r="C415" s="4"/>
      <c r="D415" s="4" t="s">
        <v>551</v>
      </c>
    </row>
    <row r="416" spans="1:4" x14ac:dyDescent="0.25">
      <c r="A416" s="9">
        <v>554</v>
      </c>
      <c r="B416" s="4" t="s">
        <v>572</v>
      </c>
      <c r="C416" s="4"/>
      <c r="D416" s="4" t="s">
        <v>553</v>
      </c>
    </row>
    <row r="417" spans="1:4" x14ac:dyDescent="0.25">
      <c r="A417" s="9">
        <v>555</v>
      </c>
      <c r="B417" s="4" t="s">
        <v>573</v>
      </c>
      <c r="C417" s="4"/>
      <c r="D417" s="4" t="s">
        <v>555</v>
      </c>
    </row>
    <row r="418" spans="1:4" x14ac:dyDescent="0.25">
      <c r="A418" s="9">
        <v>580</v>
      </c>
      <c r="B418" s="4" t="s">
        <v>572</v>
      </c>
      <c r="C418" s="4"/>
      <c r="D418" s="4" t="s">
        <v>552</v>
      </c>
    </row>
    <row r="419" spans="1:4" x14ac:dyDescent="0.25">
      <c r="A419" s="9">
        <v>610</v>
      </c>
      <c r="B419" s="4" t="s">
        <v>572</v>
      </c>
      <c r="C419" s="4"/>
      <c r="D419" s="4" t="s">
        <v>553</v>
      </c>
    </row>
    <row r="420" spans="1:4" x14ac:dyDescent="0.25">
      <c r="A420" s="9">
        <v>612</v>
      </c>
      <c r="B420" s="4" t="s">
        <v>572</v>
      </c>
      <c r="C420" s="4"/>
      <c r="D420" s="4" t="s">
        <v>551</v>
      </c>
    </row>
    <row r="421" spans="1:4" x14ac:dyDescent="0.25">
      <c r="A421" s="9">
        <v>625</v>
      </c>
      <c r="B421" s="4" t="s">
        <v>574</v>
      </c>
      <c r="C421" s="4"/>
      <c r="D421" s="4" t="s">
        <v>557</v>
      </c>
    </row>
    <row r="422" spans="1:4" x14ac:dyDescent="0.25">
      <c r="A422" s="9">
        <v>638</v>
      </c>
      <c r="B422" s="4" t="s">
        <v>572</v>
      </c>
      <c r="C422" s="4"/>
      <c r="D422" s="4" t="s">
        <v>551</v>
      </c>
    </row>
    <row r="423" spans="1:4" x14ac:dyDescent="0.25">
      <c r="A423" s="9">
        <v>643</v>
      </c>
      <c r="B423" s="4" t="s">
        <v>572</v>
      </c>
      <c r="C423" s="4"/>
      <c r="D423" s="4" t="s">
        <v>551</v>
      </c>
    </row>
    <row r="424" spans="1:4" x14ac:dyDescent="0.25">
      <c r="A424" s="9">
        <v>644</v>
      </c>
      <c r="B424" s="4" t="s">
        <v>572</v>
      </c>
      <c r="C424" s="4"/>
      <c r="D424" s="4" t="s">
        <v>551</v>
      </c>
    </row>
    <row r="425" spans="1:4" x14ac:dyDescent="0.25">
      <c r="A425" s="9">
        <v>658</v>
      </c>
      <c r="B425" s="4" t="s">
        <v>572</v>
      </c>
      <c r="C425" s="4"/>
      <c r="D425" s="4" t="s">
        <v>551</v>
      </c>
    </row>
    <row r="426" spans="1:4" x14ac:dyDescent="0.25">
      <c r="A426" s="9">
        <v>676</v>
      </c>
      <c r="B426" s="4" t="s">
        <v>573</v>
      </c>
      <c r="C426" s="4"/>
      <c r="D426" s="4" t="s">
        <v>558</v>
      </c>
    </row>
    <row r="427" spans="1:4" x14ac:dyDescent="0.25">
      <c r="A427" s="9">
        <v>679</v>
      </c>
      <c r="B427" s="4" t="s">
        <v>572</v>
      </c>
      <c r="C427" s="4"/>
      <c r="D427" s="4" t="s">
        <v>552</v>
      </c>
    </row>
    <row r="428" spans="1:4" x14ac:dyDescent="0.25">
      <c r="A428" s="9">
        <v>701</v>
      </c>
      <c r="B428" s="4" t="s">
        <v>572</v>
      </c>
      <c r="C428" s="4"/>
      <c r="D428" s="4" t="s">
        <v>551</v>
      </c>
    </row>
    <row r="429" spans="1:4" x14ac:dyDescent="0.25">
      <c r="A429" s="9">
        <v>707</v>
      </c>
      <c r="B429" s="4" t="s">
        <v>573</v>
      </c>
      <c r="C429" s="4"/>
      <c r="D429" s="4" t="s">
        <v>558</v>
      </c>
    </row>
    <row r="430" spans="1:4" x14ac:dyDescent="0.25">
      <c r="A430" s="9">
        <v>713</v>
      </c>
      <c r="B430" s="4" t="s">
        <v>572</v>
      </c>
      <c r="C430" s="4"/>
      <c r="D430" s="4" t="s">
        <v>551</v>
      </c>
    </row>
    <row r="431" spans="1:4" x14ac:dyDescent="0.25">
      <c r="A431" s="9">
        <v>723</v>
      </c>
      <c r="B431" s="4" t="s">
        <v>572</v>
      </c>
      <c r="C431" s="4"/>
      <c r="D431" s="4" t="s">
        <v>551</v>
      </c>
    </row>
    <row r="432" spans="1:4" x14ac:dyDescent="0.25">
      <c r="A432" s="9">
        <v>740</v>
      </c>
      <c r="B432" s="4" t="s">
        <v>572</v>
      </c>
      <c r="C432" s="4"/>
      <c r="D432" s="4" t="s">
        <v>551</v>
      </c>
    </row>
    <row r="433" spans="1:4" x14ac:dyDescent="0.25">
      <c r="A433" s="9">
        <v>754</v>
      </c>
      <c r="B433" s="4" t="s">
        <v>573</v>
      </c>
      <c r="C433" s="4"/>
      <c r="D433" s="4" t="s">
        <v>552</v>
      </c>
    </row>
    <row r="434" spans="1:4" x14ac:dyDescent="0.25">
      <c r="A434" s="9">
        <v>763</v>
      </c>
      <c r="B434" s="4" t="s">
        <v>574</v>
      </c>
      <c r="C434" s="4"/>
      <c r="D434" s="4" t="s">
        <v>553</v>
      </c>
    </row>
    <row r="435" spans="1:4" x14ac:dyDescent="0.25">
      <c r="A435" s="9">
        <v>769</v>
      </c>
      <c r="B435" s="4" t="s">
        <v>573</v>
      </c>
      <c r="C435" s="4"/>
      <c r="D435" s="4" t="s">
        <v>551</v>
      </c>
    </row>
    <row r="436" spans="1:4" x14ac:dyDescent="0.25">
      <c r="A436" s="9">
        <v>770</v>
      </c>
      <c r="B436" s="4" t="s">
        <v>573</v>
      </c>
      <c r="C436" s="4"/>
      <c r="D436" s="4" t="s">
        <v>553</v>
      </c>
    </row>
    <row r="437" spans="1:4" x14ac:dyDescent="0.25">
      <c r="A437" s="9">
        <v>773</v>
      </c>
      <c r="B437" s="4" t="s">
        <v>572</v>
      </c>
      <c r="C437" s="4"/>
      <c r="D437" s="4" t="s">
        <v>553</v>
      </c>
    </row>
    <row r="438" spans="1:4" x14ac:dyDescent="0.25">
      <c r="A438" s="9">
        <v>783</v>
      </c>
      <c r="B438" s="4" t="s">
        <v>572</v>
      </c>
      <c r="C438" s="4"/>
      <c r="D438" s="4" t="s">
        <v>551</v>
      </c>
    </row>
    <row r="439" spans="1:4" x14ac:dyDescent="0.25">
      <c r="A439" s="9">
        <v>796</v>
      </c>
      <c r="B439" s="4" t="s">
        <v>572</v>
      </c>
      <c r="C439" s="4"/>
      <c r="D439" s="4" t="s">
        <v>552</v>
      </c>
    </row>
    <row r="440" spans="1:4" x14ac:dyDescent="0.25">
      <c r="A440" s="9">
        <v>807</v>
      </c>
      <c r="B440" s="4" t="s">
        <v>572</v>
      </c>
      <c r="C440" s="4"/>
      <c r="D440" s="4" t="s">
        <v>551</v>
      </c>
    </row>
    <row r="441" spans="1:4" x14ac:dyDescent="0.25">
      <c r="A441" s="9">
        <v>812</v>
      </c>
      <c r="B441" s="4" t="s">
        <v>572</v>
      </c>
      <c r="C441" s="4"/>
      <c r="D441" s="4" t="s">
        <v>553</v>
      </c>
    </row>
    <row r="442" spans="1:4" x14ac:dyDescent="0.25">
      <c r="A442" s="9">
        <v>830</v>
      </c>
      <c r="B442" s="4" t="s">
        <v>572</v>
      </c>
      <c r="C442" s="4"/>
      <c r="D442" s="4" t="s">
        <v>552</v>
      </c>
    </row>
    <row r="443" spans="1:4" x14ac:dyDescent="0.25">
      <c r="A443" s="9">
        <v>831</v>
      </c>
      <c r="B443" s="4" t="s">
        <v>574</v>
      </c>
      <c r="C443" s="4"/>
      <c r="D443" s="4" t="s">
        <v>558</v>
      </c>
    </row>
    <row r="444" spans="1:4" x14ac:dyDescent="0.25">
      <c r="A444" s="9">
        <v>833</v>
      </c>
      <c r="B444" s="4" t="s">
        <v>573</v>
      </c>
      <c r="C444" s="4"/>
      <c r="D444" s="4" t="s">
        <v>558</v>
      </c>
    </row>
    <row r="445" spans="1:4" x14ac:dyDescent="0.25">
      <c r="A445" s="9">
        <v>841</v>
      </c>
      <c r="B445" s="4" t="s">
        <v>573</v>
      </c>
      <c r="C445" s="4"/>
      <c r="D445" s="4" t="s">
        <v>558</v>
      </c>
    </row>
    <row r="446" spans="1:4" x14ac:dyDescent="0.25">
      <c r="A446" s="9">
        <v>854</v>
      </c>
      <c r="B446" s="4" t="s">
        <v>573</v>
      </c>
      <c r="C446" s="4"/>
      <c r="D446" s="4" t="s">
        <v>552</v>
      </c>
    </row>
    <row r="447" spans="1:4" x14ac:dyDescent="0.25">
      <c r="A447" s="9">
        <v>855</v>
      </c>
      <c r="B447" s="4" t="s">
        <v>573</v>
      </c>
      <c r="C447" s="4"/>
      <c r="D447" s="4" t="s">
        <v>553</v>
      </c>
    </row>
    <row r="448" spans="1:4" x14ac:dyDescent="0.25">
      <c r="A448" s="9">
        <v>856</v>
      </c>
      <c r="B448" s="4" t="s">
        <v>572</v>
      </c>
      <c r="C448" s="4"/>
      <c r="D448" s="4" t="s">
        <v>551</v>
      </c>
    </row>
    <row r="449" spans="1:6" x14ac:dyDescent="0.25">
      <c r="A449" s="9">
        <v>863</v>
      </c>
      <c r="B449" s="4" t="s">
        <v>573</v>
      </c>
      <c r="C449" s="4"/>
      <c r="D449" s="4" t="s">
        <v>553</v>
      </c>
    </row>
    <row r="450" spans="1:6" x14ac:dyDescent="0.25">
      <c r="A450" s="9">
        <v>874</v>
      </c>
      <c r="B450" s="4" t="s">
        <v>573</v>
      </c>
      <c r="C450" s="4"/>
      <c r="D450" s="4" t="s">
        <v>558</v>
      </c>
    </row>
    <row r="451" spans="1:6" x14ac:dyDescent="0.25">
      <c r="A451" s="9">
        <v>879</v>
      </c>
      <c r="B451" s="4" t="s">
        <v>573</v>
      </c>
      <c r="C451" s="4"/>
      <c r="D451" s="4" t="s">
        <v>553</v>
      </c>
    </row>
    <row r="452" spans="1:6" x14ac:dyDescent="0.25">
      <c r="A452" s="9">
        <v>924</v>
      </c>
      <c r="B452" s="4" t="s">
        <v>573</v>
      </c>
      <c r="C452" s="4"/>
      <c r="D452" s="4" t="s">
        <v>553</v>
      </c>
    </row>
    <row r="453" spans="1:6" x14ac:dyDescent="0.25">
      <c r="A453" s="9">
        <v>942</v>
      </c>
      <c r="B453" s="4" t="s">
        <v>572</v>
      </c>
      <c r="C453" s="4"/>
      <c r="D453" s="4" t="s">
        <v>551</v>
      </c>
    </row>
    <row r="454" spans="1:6" x14ac:dyDescent="0.25">
      <c r="A454" s="9">
        <v>950</v>
      </c>
      <c r="B454" s="4" t="s">
        <v>572</v>
      </c>
      <c r="C454" s="4"/>
      <c r="D454" s="4" t="s">
        <v>558</v>
      </c>
    </row>
    <row r="455" spans="1:6" x14ac:dyDescent="0.25">
      <c r="A455" s="9">
        <v>972</v>
      </c>
      <c r="B455" s="4" t="s">
        <v>573</v>
      </c>
      <c r="C455" s="4"/>
      <c r="D455" s="4" t="s">
        <v>557</v>
      </c>
    </row>
    <row r="456" spans="1:6" x14ac:dyDescent="0.25">
      <c r="A456" s="9">
        <v>982</v>
      </c>
      <c r="B456" s="4" t="s">
        <v>572</v>
      </c>
      <c r="C456" s="4"/>
      <c r="D456" s="4" t="s">
        <v>552</v>
      </c>
    </row>
    <row r="457" spans="1:6" x14ac:dyDescent="0.25">
      <c r="A457" s="9">
        <v>19</v>
      </c>
      <c r="B457" s="4" t="s">
        <v>571</v>
      </c>
      <c r="C457" s="4"/>
      <c r="D457" s="4" t="s">
        <v>553</v>
      </c>
      <c r="F457" s="40"/>
    </row>
    <row r="458" spans="1:6" x14ac:dyDescent="0.25">
      <c r="A458" s="9">
        <v>23</v>
      </c>
      <c r="B458" s="4" t="s">
        <v>572</v>
      </c>
      <c r="C458" s="4"/>
      <c r="D458" s="4" t="s">
        <v>555</v>
      </c>
    </row>
    <row r="459" spans="1:6" x14ac:dyDescent="0.25">
      <c r="A459" s="9">
        <v>33</v>
      </c>
      <c r="B459" s="4" t="s">
        <v>571</v>
      </c>
      <c r="C459" s="4"/>
      <c r="D459" s="4" t="s">
        <v>551</v>
      </c>
    </row>
    <row r="460" spans="1:6" x14ac:dyDescent="0.25">
      <c r="A460" s="9">
        <v>36</v>
      </c>
      <c r="B460" s="4" t="s">
        <v>571</v>
      </c>
      <c r="C460" s="4"/>
      <c r="D460" s="4" t="s">
        <v>553</v>
      </c>
    </row>
    <row r="461" spans="1:6" x14ac:dyDescent="0.25">
      <c r="A461" s="9">
        <v>39</v>
      </c>
      <c r="B461" s="4" t="s">
        <v>571</v>
      </c>
      <c r="C461" s="4"/>
      <c r="D461" s="4" t="s">
        <v>553</v>
      </c>
    </row>
    <row r="462" spans="1:6" x14ac:dyDescent="0.25">
      <c r="A462" s="9">
        <v>62</v>
      </c>
      <c r="B462" s="4" t="s">
        <v>571</v>
      </c>
      <c r="C462" s="4"/>
      <c r="D462" s="4" t="s">
        <v>553</v>
      </c>
    </row>
    <row r="463" spans="1:6" x14ac:dyDescent="0.25">
      <c r="A463" s="9">
        <v>64</v>
      </c>
      <c r="B463" s="4" t="s">
        <v>571</v>
      </c>
      <c r="C463" s="4"/>
      <c r="D463" s="4" t="s">
        <v>551</v>
      </c>
    </row>
    <row r="464" spans="1:6" x14ac:dyDescent="0.25">
      <c r="A464" s="9">
        <v>80</v>
      </c>
      <c r="B464" s="4" t="s">
        <v>573</v>
      </c>
      <c r="C464" s="4"/>
      <c r="D464" s="4" t="s">
        <v>558</v>
      </c>
    </row>
    <row r="465" spans="1:4" x14ac:dyDescent="0.25">
      <c r="A465" s="9">
        <v>90</v>
      </c>
      <c r="B465" s="4" t="s">
        <v>571</v>
      </c>
      <c r="C465" s="4"/>
      <c r="D465" s="4" t="s">
        <v>551</v>
      </c>
    </row>
    <row r="466" spans="1:4" x14ac:dyDescent="0.25">
      <c r="A466" s="9">
        <v>92</v>
      </c>
      <c r="B466" s="4" t="s">
        <v>571</v>
      </c>
      <c r="C466" s="4"/>
      <c r="D466" s="4" t="s">
        <v>553</v>
      </c>
    </row>
    <row r="467" spans="1:4" x14ac:dyDescent="0.25">
      <c r="A467" s="9">
        <v>129</v>
      </c>
      <c r="B467" s="4" t="s">
        <v>572</v>
      </c>
      <c r="C467" s="4"/>
      <c r="D467" s="4" t="s">
        <v>553</v>
      </c>
    </row>
    <row r="468" spans="1:4" x14ac:dyDescent="0.25">
      <c r="A468" s="9">
        <v>138</v>
      </c>
      <c r="B468" s="4" t="s">
        <v>571</v>
      </c>
      <c r="C468" s="4"/>
      <c r="D468" s="4" t="s">
        <v>553</v>
      </c>
    </row>
    <row r="469" spans="1:4" x14ac:dyDescent="0.25">
      <c r="A469" s="9">
        <v>145</v>
      </c>
      <c r="B469" s="4" t="s">
        <v>571</v>
      </c>
      <c r="C469" s="4"/>
      <c r="D469" s="4" t="s">
        <v>553</v>
      </c>
    </row>
    <row r="470" spans="1:4" x14ac:dyDescent="0.25">
      <c r="A470" s="9">
        <v>149</v>
      </c>
      <c r="B470" s="4" t="s">
        <v>571</v>
      </c>
      <c r="C470" s="4"/>
      <c r="D470" s="4" t="s">
        <v>553</v>
      </c>
    </row>
    <row r="471" spans="1:4" x14ac:dyDescent="0.25">
      <c r="A471" s="9">
        <v>152</v>
      </c>
      <c r="B471" s="4" t="s">
        <v>571</v>
      </c>
      <c r="C471" s="4"/>
      <c r="D471" s="4" t="s">
        <v>553</v>
      </c>
    </row>
    <row r="472" spans="1:4" x14ac:dyDescent="0.25">
      <c r="A472" s="9">
        <v>158</v>
      </c>
      <c r="B472" s="4" t="s">
        <v>572</v>
      </c>
      <c r="C472" s="4"/>
      <c r="D472" s="4" t="s">
        <v>551</v>
      </c>
    </row>
    <row r="473" spans="1:4" x14ac:dyDescent="0.25">
      <c r="A473" s="9">
        <v>163</v>
      </c>
      <c r="B473" s="4" t="s">
        <v>572</v>
      </c>
      <c r="C473" s="4"/>
      <c r="D473" s="4" t="s">
        <v>553</v>
      </c>
    </row>
    <row r="474" spans="1:4" x14ac:dyDescent="0.25">
      <c r="A474" s="9">
        <v>166</v>
      </c>
      <c r="B474" s="4" t="s">
        <v>571</v>
      </c>
      <c r="C474" s="4"/>
      <c r="D474" s="4" t="s">
        <v>553</v>
      </c>
    </row>
    <row r="475" spans="1:4" x14ac:dyDescent="0.25">
      <c r="A475" s="9">
        <v>169</v>
      </c>
      <c r="B475" s="4" t="s">
        <v>571</v>
      </c>
      <c r="C475" s="4"/>
      <c r="D475" s="4" t="s">
        <v>551</v>
      </c>
    </row>
    <row r="476" spans="1:4" x14ac:dyDescent="0.25">
      <c r="A476" s="9">
        <v>176</v>
      </c>
      <c r="B476" s="4" t="s">
        <v>571</v>
      </c>
      <c r="C476" s="4"/>
      <c r="D476" s="4" t="s">
        <v>553</v>
      </c>
    </row>
    <row r="477" spans="1:4" x14ac:dyDescent="0.25">
      <c r="A477" s="9">
        <v>192</v>
      </c>
      <c r="B477" s="4" t="s">
        <v>571</v>
      </c>
      <c r="C477" s="4"/>
      <c r="D477" s="4" t="s">
        <v>553</v>
      </c>
    </row>
    <row r="478" spans="1:4" x14ac:dyDescent="0.25">
      <c r="A478" s="9">
        <v>212</v>
      </c>
      <c r="B478" s="4" t="s">
        <v>571</v>
      </c>
      <c r="C478" s="4"/>
      <c r="D478" s="4" t="s">
        <v>551</v>
      </c>
    </row>
    <row r="479" spans="1:4" x14ac:dyDescent="0.25">
      <c r="A479" s="9">
        <v>213</v>
      </c>
      <c r="B479" s="4" t="s">
        <v>572</v>
      </c>
      <c r="C479" s="4"/>
      <c r="D479" s="4" t="s">
        <v>551</v>
      </c>
    </row>
    <row r="480" spans="1:4" x14ac:dyDescent="0.25">
      <c r="A480" s="9">
        <v>235</v>
      </c>
      <c r="B480" s="4" t="s">
        <v>571</v>
      </c>
      <c r="C480" s="4"/>
      <c r="D480" s="4" t="s">
        <v>552</v>
      </c>
    </row>
    <row r="481" spans="1:4" x14ac:dyDescent="0.25">
      <c r="A481" s="9">
        <v>250</v>
      </c>
      <c r="B481" s="4" t="s">
        <v>572</v>
      </c>
      <c r="C481" s="4"/>
      <c r="D481" s="4" t="s">
        <v>551</v>
      </c>
    </row>
    <row r="482" spans="1:4" x14ac:dyDescent="0.25">
      <c r="A482" s="9">
        <v>257</v>
      </c>
      <c r="B482" s="4" t="s">
        <v>571</v>
      </c>
      <c r="C482" s="4"/>
      <c r="D482" s="4" t="s">
        <v>553</v>
      </c>
    </row>
    <row r="483" spans="1:4" x14ac:dyDescent="0.25">
      <c r="A483" s="9">
        <v>258</v>
      </c>
      <c r="B483" s="4" t="s">
        <v>572</v>
      </c>
      <c r="C483" s="4"/>
      <c r="D483" s="4" t="s">
        <v>551</v>
      </c>
    </row>
    <row r="484" spans="1:4" x14ac:dyDescent="0.25">
      <c r="A484" s="9">
        <v>259</v>
      </c>
      <c r="B484" s="4" t="s">
        <v>571</v>
      </c>
      <c r="C484" s="4"/>
      <c r="D484" s="4" t="s">
        <v>553</v>
      </c>
    </row>
    <row r="485" spans="1:4" x14ac:dyDescent="0.25">
      <c r="A485" s="9">
        <v>268</v>
      </c>
      <c r="B485" s="4" t="s">
        <v>571</v>
      </c>
      <c r="C485" s="4"/>
      <c r="D485" s="4" t="s">
        <v>553</v>
      </c>
    </row>
    <row r="486" spans="1:4" x14ac:dyDescent="0.25">
      <c r="A486" s="9">
        <v>272</v>
      </c>
      <c r="B486" s="4" t="s">
        <v>572</v>
      </c>
      <c r="C486" s="4"/>
      <c r="D486" s="4" t="s">
        <v>553</v>
      </c>
    </row>
    <row r="487" spans="1:4" x14ac:dyDescent="0.25">
      <c r="A487" s="9">
        <v>287</v>
      </c>
      <c r="B487" s="4" t="s">
        <v>571</v>
      </c>
      <c r="C487" s="4"/>
      <c r="D487" s="4" t="s">
        <v>553</v>
      </c>
    </row>
    <row r="488" spans="1:4" x14ac:dyDescent="0.25">
      <c r="A488" s="9">
        <v>320</v>
      </c>
      <c r="B488" s="4" t="s">
        <v>572</v>
      </c>
      <c r="C488" s="4"/>
      <c r="D488" s="4" t="s">
        <v>553</v>
      </c>
    </row>
    <row r="489" spans="1:4" x14ac:dyDescent="0.25">
      <c r="A489" s="9">
        <v>329</v>
      </c>
      <c r="B489" s="4" t="s">
        <v>573</v>
      </c>
      <c r="C489" s="4"/>
      <c r="D489" s="4" t="s">
        <v>558</v>
      </c>
    </row>
    <row r="490" spans="1:4" x14ac:dyDescent="0.25">
      <c r="A490" s="9">
        <v>334</v>
      </c>
      <c r="B490" s="4" t="s">
        <v>571</v>
      </c>
      <c r="C490" s="4"/>
      <c r="D490" s="4" t="s">
        <v>551</v>
      </c>
    </row>
    <row r="491" spans="1:4" x14ac:dyDescent="0.25">
      <c r="A491" s="9">
        <v>369</v>
      </c>
      <c r="B491" s="4" t="s">
        <v>571</v>
      </c>
      <c r="C491" s="4"/>
      <c r="D491" s="4" t="s">
        <v>551</v>
      </c>
    </row>
    <row r="492" spans="1:4" x14ac:dyDescent="0.25">
      <c r="A492" s="9">
        <v>396</v>
      </c>
      <c r="B492" s="4" t="s">
        <v>571</v>
      </c>
      <c r="C492" s="4"/>
      <c r="D492" s="4" t="s">
        <v>553</v>
      </c>
    </row>
    <row r="493" spans="1:4" x14ac:dyDescent="0.25">
      <c r="A493" s="9">
        <v>400</v>
      </c>
      <c r="B493" s="4" t="s">
        <v>571</v>
      </c>
      <c r="C493" s="4"/>
      <c r="D493" s="4" t="s">
        <v>553</v>
      </c>
    </row>
    <row r="494" spans="1:4" x14ac:dyDescent="0.25">
      <c r="A494" s="9">
        <v>405</v>
      </c>
      <c r="B494" s="4" t="s">
        <v>571</v>
      </c>
      <c r="C494" s="4"/>
      <c r="D494" s="4" t="s">
        <v>553</v>
      </c>
    </row>
    <row r="495" spans="1:4" x14ac:dyDescent="0.25">
      <c r="A495" s="9">
        <v>410</v>
      </c>
      <c r="B495" s="4" t="s">
        <v>571</v>
      </c>
      <c r="C495" s="4"/>
      <c r="D495" s="4" t="s">
        <v>553</v>
      </c>
    </row>
    <row r="496" spans="1:4" x14ac:dyDescent="0.25">
      <c r="A496" s="9">
        <v>414</v>
      </c>
      <c r="B496" s="4" t="s">
        <v>571</v>
      </c>
      <c r="C496" s="4"/>
      <c r="D496" s="4" t="s">
        <v>553</v>
      </c>
    </row>
    <row r="497" spans="1:4" x14ac:dyDescent="0.25">
      <c r="A497" s="9">
        <v>421</v>
      </c>
      <c r="B497" s="4" t="s">
        <v>571</v>
      </c>
      <c r="C497" s="4"/>
      <c r="D497" s="4" t="s">
        <v>551</v>
      </c>
    </row>
    <row r="498" spans="1:4" x14ac:dyDescent="0.25">
      <c r="A498" s="9">
        <v>423</v>
      </c>
      <c r="B498" s="4" t="s">
        <v>572</v>
      </c>
      <c r="C498" s="4"/>
      <c r="D498" s="4" t="s">
        <v>553</v>
      </c>
    </row>
    <row r="499" spans="1:4" x14ac:dyDescent="0.25">
      <c r="A499" s="9">
        <v>432</v>
      </c>
      <c r="B499" s="4" t="s">
        <v>572</v>
      </c>
      <c r="C499" s="4"/>
      <c r="D499" s="4" t="s">
        <v>551</v>
      </c>
    </row>
    <row r="500" spans="1:4" x14ac:dyDescent="0.25">
      <c r="A500" s="9">
        <v>461</v>
      </c>
      <c r="B500" s="4" t="s">
        <v>571</v>
      </c>
      <c r="C500" s="4"/>
      <c r="D500" s="4" t="s">
        <v>553</v>
      </c>
    </row>
    <row r="501" spans="1:4" x14ac:dyDescent="0.25">
      <c r="A501" s="9">
        <v>462</v>
      </c>
      <c r="B501" s="4" t="s">
        <v>571</v>
      </c>
      <c r="C501" s="4"/>
      <c r="D501" s="4" t="s">
        <v>552</v>
      </c>
    </row>
    <row r="502" spans="1:4" x14ac:dyDescent="0.25">
      <c r="A502" s="9">
        <v>491</v>
      </c>
      <c r="B502" s="4" t="s">
        <v>573</v>
      </c>
      <c r="C502" s="4"/>
      <c r="D502" s="4" t="s">
        <v>551</v>
      </c>
    </row>
    <row r="503" spans="1:4" x14ac:dyDescent="0.25">
      <c r="A503" s="9">
        <v>501</v>
      </c>
      <c r="B503" s="4" t="s">
        <v>572</v>
      </c>
      <c r="C503" s="4"/>
      <c r="D503" s="4" t="s">
        <v>551</v>
      </c>
    </row>
    <row r="504" spans="1:4" x14ac:dyDescent="0.25">
      <c r="A504" s="9">
        <v>511</v>
      </c>
      <c r="B504" s="4" t="s">
        <v>572</v>
      </c>
      <c r="C504" s="4"/>
      <c r="D504" s="4" t="s">
        <v>552</v>
      </c>
    </row>
    <row r="505" spans="1:4" x14ac:dyDescent="0.25">
      <c r="A505" s="9">
        <v>524</v>
      </c>
      <c r="B505" s="4" t="s">
        <v>572</v>
      </c>
      <c r="C505" s="4"/>
      <c r="D505" s="4" t="s">
        <v>552</v>
      </c>
    </row>
    <row r="506" spans="1:4" x14ac:dyDescent="0.25">
      <c r="A506" s="9">
        <v>536</v>
      </c>
      <c r="B506" s="4" t="s">
        <v>571</v>
      </c>
      <c r="C506" s="4"/>
      <c r="D506" s="4" t="s">
        <v>551</v>
      </c>
    </row>
    <row r="507" spans="1:4" x14ac:dyDescent="0.25">
      <c r="A507" s="9">
        <v>554</v>
      </c>
      <c r="B507" s="4" t="s">
        <v>571</v>
      </c>
      <c r="C507" s="4"/>
      <c r="D507" s="4" t="s">
        <v>553</v>
      </c>
    </row>
    <row r="508" spans="1:4" x14ac:dyDescent="0.25">
      <c r="A508" s="9">
        <v>555</v>
      </c>
      <c r="B508" s="4" t="s">
        <v>572</v>
      </c>
      <c r="C508" s="4"/>
      <c r="D508" s="4" t="s">
        <v>552</v>
      </c>
    </row>
    <row r="509" spans="1:4" x14ac:dyDescent="0.25">
      <c r="A509" s="9">
        <v>580</v>
      </c>
      <c r="B509" s="4" t="s">
        <v>571</v>
      </c>
      <c r="C509" s="4"/>
      <c r="D509" s="4" t="s">
        <v>551</v>
      </c>
    </row>
    <row r="510" spans="1:4" x14ac:dyDescent="0.25">
      <c r="A510" s="9">
        <v>610</v>
      </c>
      <c r="B510" s="4" t="s">
        <v>571</v>
      </c>
      <c r="C510" s="4"/>
      <c r="D510" s="4" t="s">
        <v>553</v>
      </c>
    </row>
    <row r="511" spans="1:4" x14ac:dyDescent="0.25">
      <c r="A511" s="9">
        <v>612</v>
      </c>
      <c r="B511" s="4" t="s">
        <v>571</v>
      </c>
      <c r="C511" s="4"/>
      <c r="D511" s="4" t="s">
        <v>551</v>
      </c>
    </row>
    <row r="512" spans="1:4" x14ac:dyDescent="0.25">
      <c r="A512" s="9">
        <v>625</v>
      </c>
      <c r="B512" s="4" t="s">
        <v>573</v>
      </c>
      <c r="C512" s="4"/>
      <c r="D512" s="4" t="s">
        <v>558</v>
      </c>
    </row>
    <row r="513" spans="1:4" x14ac:dyDescent="0.25">
      <c r="A513" s="9">
        <v>638</v>
      </c>
      <c r="B513" s="4" t="s">
        <v>571</v>
      </c>
      <c r="C513" s="4"/>
      <c r="D513" s="4" t="s">
        <v>551</v>
      </c>
    </row>
    <row r="514" spans="1:4" x14ac:dyDescent="0.25">
      <c r="A514" s="9">
        <v>643</v>
      </c>
      <c r="B514" s="4" t="s">
        <v>571</v>
      </c>
      <c r="C514" s="4"/>
      <c r="D514" s="4" t="s">
        <v>551</v>
      </c>
    </row>
    <row r="515" spans="1:4" x14ac:dyDescent="0.25">
      <c r="A515" s="9">
        <v>644</v>
      </c>
      <c r="B515" s="4" t="s">
        <v>571</v>
      </c>
      <c r="C515" s="4"/>
      <c r="D515" s="4" t="s">
        <v>551</v>
      </c>
    </row>
    <row r="516" spans="1:4" x14ac:dyDescent="0.25">
      <c r="A516" s="9">
        <v>658</v>
      </c>
      <c r="B516" s="4" t="s">
        <v>571</v>
      </c>
      <c r="C516" s="4"/>
      <c r="D516" s="4" t="s">
        <v>553</v>
      </c>
    </row>
    <row r="517" spans="1:4" x14ac:dyDescent="0.25">
      <c r="A517" s="9">
        <v>676</v>
      </c>
      <c r="B517" s="4" t="s">
        <v>572</v>
      </c>
      <c r="C517" s="4"/>
      <c r="D517" s="4" t="s">
        <v>551</v>
      </c>
    </row>
    <row r="518" spans="1:4" x14ac:dyDescent="0.25">
      <c r="A518" s="9">
        <v>679</v>
      </c>
      <c r="B518" s="4" t="s">
        <v>571</v>
      </c>
      <c r="C518" s="4"/>
      <c r="D518" s="4" t="s">
        <v>553</v>
      </c>
    </row>
    <row r="519" spans="1:4" x14ac:dyDescent="0.25">
      <c r="A519" s="9">
        <v>701</v>
      </c>
      <c r="B519" s="4" t="s">
        <v>571</v>
      </c>
      <c r="C519" s="4"/>
      <c r="D519" s="4" t="s">
        <v>553</v>
      </c>
    </row>
    <row r="520" spans="1:4" x14ac:dyDescent="0.25">
      <c r="A520" s="9">
        <v>707</v>
      </c>
      <c r="B520" s="4" t="s">
        <v>572</v>
      </c>
      <c r="C520" s="4"/>
      <c r="D520" s="4" t="s">
        <v>551</v>
      </c>
    </row>
    <row r="521" spans="1:4" x14ac:dyDescent="0.25">
      <c r="A521" s="9">
        <v>713</v>
      </c>
      <c r="B521" s="4" t="s">
        <v>571</v>
      </c>
      <c r="C521" s="4"/>
      <c r="D521" s="4" t="s">
        <v>551</v>
      </c>
    </row>
    <row r="522" spans="1:4" x14ac:dyDescent="0.25">
      <c r="A522" s="9">
        <v>723</v>
      </c>
      <c r="B522" s="4" t="s">
        <v>571</v>
      </c>
      <c r="C522" s="4"/>
      <c r="D522" s="4" t="s">
        <v>551</v>
      </c>
    </row>
    <row r="523" spans="1:4" x14ac:dyDescent="0.25">
      <c r="A523" s="9">
        <v>740</v>
      </c>
      <c r="B523" s="4" t="s">
        <v>571</v>
      </c>
      <c r="C523" s="4"/>
      <c r="D523" s="4" t="s">
        <v>553</v>
      </c>
    </row>
    <row r="524" spans="1:4" x14ac:dyDescent="0.25">
      <c r="A524" s="9">
        <v>754</v>
      </c>
      <c r="B524" s="4" t="s">
        <v>572</v>
      </c>
      <c r="C524" s="4"/>
      <c r="D524" s="4" t="s">
        <v>553</v>
      </c>
    </row>
    <row r="525" spans="1:4" x14ac:dyDescent="0.25">
      <c r="A525" s="9">
        <v>763</v>
      </c>
      <c r="B525" s="4" t="s">
        <v>573</v>
      </c>
      <c r="C525" s="4"/>
      <c r="D525" s="4" t="s">
        <v>558</v>
      </c>
    </row>
    <row r="526" spans="1:4" x14ac:dyDescent="0.25">
      <c r="A526" s="9">
        <v>769</v>
      </c>
      <c r="B526" s="4" t="s">
        <v>572</v>
      </c>
      <c r="C526" s="4"/>
      <c r="D526" s="4" t="s">
        <v>551</v>
      </c>
    </row>
    <row r="527" spans="1:4" x14ac:dyDescent="0.25">
      <c r="A527" s="9">
        <v>770</v>
      </c>
      <c r="B527" s="4" t="s">
        <v>572</v>
      </c>
      <c r="C527" s="4"/>
      <c r="D527" s="4" t="s">
        <v>551</v>
      </c>
    </row>
    <row r="528" spans="1:4" x14ac:dyDescent="0.25">
      <c r="A528" s="9">
        <v>773</v>
      </c>
      <c r="B528" s="4" t="s">
        <v>571</v>
      </c>
      <c r="C528" s="4"/>
      <c r="D528" s="4" t="s">
        <v>553</v>
      </c>
    </row>
    <row r="529" spans="1:4" x14ac:dyDescent="0.25">
      <c r="A529" s="9">
        <v>783</v>
      </c>
      <c r="B529" s="4" t="s">
        <v>571</v>
      </c>
      <c r="C529" s="4"/>
      <c r="D529" s="4" t="s">
        <v>551</v>
      </c>
    </row>
    <row r="530" spans="1:4" x14ac:dyDescent="0.25">
      <c r="A530" s="9">
        <v>796</v>
      </c>
      <c r="B530" s="4" t="s">
        <v>571</v>
      </c>
      <c r="C530" s="4"/>
      <c r="D530" s="4" t="s">
        <v>553</v>
      </c>
    </row>
    <row r="531" spans="1:4" x14ac:dyDescent="0.25">
      <c r="A531" s="9">
        <v>807</v>
      </c>
      <c r="B531" s="4" t="s">
        <v>571</v>
      </c>
      <c r="C531" s="4"/>
      <c r="D531" s="4" t="s">
        <v>553</v>
      </c>
    </row>
    <row r="532" spans="1:4" x14ac:dyDescent="0.25">
      <c r="A532" s="9">
        <v>812</v>
      </c>
      <c r="B532" s="4" t="s">
        <v>571</v>
      </c>
      <c r="C532" s="4"/>
      <c r="D532" s="4" t="s">
        <v>552</v>
      </c>
    </row>
    <row r="533" spans="1:4" x14ac:dyDescent="0.25">
      <c r="A533" s="9">
        <v>830</v>
      </c>
      <c r="B533" s="4" t="s">
        <v>571</v>
      </c>
      <c r="C533" s="4"/>
      <c r="D533" s="4" t="s">
        <v>553</v>
      </c>
    </row>
    <row r="534" spans="1:4" x14ac:dyDescent="0.25">
      <c r="A534" s="9">
        <v>831</v>
      </c>
      <c r="B534" s="4" t="s">
        <v>573</v>
      </c>
      <c r="C534" s="4"/>
      <c r="D534" s="4" t="s">
        <v>552</v>
      </c>
    </row>
    <row r="535" spans="1:4" x14ac:dyDescent="0.25">
      <c r="A535" s="9">
        <v>833</v>
      </c>
      <c r="B535" s="4" t="s">
        <v>572</v>
      </c>
      <c r="C535" s="4"/>
      <c r="D535" s="4" t="s">
        <v>553</v>
      </c>
    </row>
    <row r="536" spans="1:4" x14ac:dyDescent="0.25">
      <c r="A536" s="9">
        <v>841</v>
      </c>
      <c r="B536" s="4" t="s">
        <v>572</v>
      </c>
      <c r="C536" s="4"/>
      <c r="D536" s="4" t="s">
        <v>551</v>
      </c>
    </row>
    <row r="537" spans="1:4" x14ac:dyDescent="0.25">
      <c r="A537" s="9">
        <v>854</v>
      </c>
      <c r="B537" s="4" t="s">
        <v>572</v>
      </c>
      <c r="C537" s="4"/>
      <c r="D537" s="4" t="s">
        <v>551</v>
      </c>
    </row>
    <row r="538" spans="1:4" x14ac:dyDescent="0.25">
      <c r="A538" s="9">
        <v>855</v>
      </c>
      <c r="B538" s="4" t="s">
        <v>572</v>
      </c>
      <c r="C538" s="4"/>
      <c r="D538" s="4" t="s">
        <v>553</v>
      </c>
    </row>
    <row r="539" spans="1:4" x14ac:dyDescent="0.25">
      <c r="A539" s="9">
        <v>856</v>
      </c>
      <c r="B539" s="4" t="s">
        <v>571</v>
      </c>
      <c r="C539" s="4"/>
      <c r="D539" s="4" t="s">
        <v>551</v>
      </c>
    </row>
    <row r="540" spans="1:4" x14ac:dyDescent="0.25">
      <c r="A540" s="9">
        <v>863</v>
      </c>
      <c r="B540" s="4" t="s">
        <v>572</v>
      </c>
      <c r="C540" s="4"/>
      <c r="D540" s="4" t="s">
        <v>551</v>
      </c>
    </row>
    <row r="541" spans="1:4" x14ac:dyDescent="0.25">
      <c r="A541" s="9">
        <v>874</v>
      </c>
      <c r="B541" s="4" t="s">
        <v>572</v>
      </c>
      <c r="C541" s="4"/>
      <c r="D541" s="4" t="s">
        <v>551</v>
      </c>
    </row>
    <row r="542" spans="1:4" x14ac:dyDescent="0.25">
      <c r="A542" s="9">
        <v>879</v>
      </c>
      <c r="B542" s="4" t="s">
        <v>572</v>
      </c>
      <c r="C542" s="4"/>
      <c r="D542" s="4" t="s">
        <v>553</v>
      </c>
    </row>
    <row r="543" spans="1:4" x14ac:dyDescent="0.25">
      <c r="A543" s="9">
        <v>924</v>
      </c>
      <c r="B543" s="4" t="s">
        <v>572</v>
      </c>
      <c r="C543" s="4"/>
      <c r="D543" s="4" t="s">
        <v>553</v>
      </c>
    </row>
    <row r="544" spans="1:4" x14ac:dyDescent="0.25">
      <c r="A544" s="9">
        <v>942</v>
      </c>
      <c r="B544" s="4" t="s">
        <v>571</v>
      </c>
      <c r="C544" s="4"/>
      <c r="D544" s="4" t="s">
        <v>553</v>
      </c>
    </row>
    <row r="545" spans="1:6" x14ac:dyDescent="0.25">
      <c r="A545" s="9">
        <v>950</v>
      </c>
      <c r="B545" s="4" t="s">
        <v>571</v>
      </c>
      <c r="C545" s="4"/>
      <c r="D545" s="4" t="s">
        <v>551</v>
      </c>
    </row>
    <row r="546" spans="1:6" x14ac:dyDescent="0.25">
      <c r="A546" s="9">
        <v>972</v>
      </c>
      <c r="B546" s="4" t="s">
        <v>572</v>
      </c>
      <c r="C546" s="4"/>
      <c r="D546" s="4" t="s">
        <v>558</v>
      </c>
    </row>
    <row r="547" spans="1:6" x14ac:dyDescent="0.25">
      <c r="A547" s="9">
        <v>982</v>
      </c>
      <c r="B547" s="4" t="s">
        <v>571</v>
      </c>
      <c r="C547" s="4"/>
      <c r="D547" s="4" t="s">
        <v>551</v>
      </c>
    </row>
    <row r="548" spans="1:6" x14ac:dyDescent="0.25">
      <c r="A548" s="9">
        <v>19</v>
      </c>
      <c r="B548" s="4" t="s">
        <v>556</v>
      </c>
      <c r="C548" s="4"/>
      <c r="D548" s="4" t="s">
        <v>555</v>
      </c>
      <c r="F548" s="40"/>
    </row>
    <row r="549" spans="1:6" x14ac:dyDescent="0.25">
      <c r="A549" s="9">
        <v>23</v>
      </c>
      <c r="B549" s="4" t="s">
        <v>571</v>
      </c>
      <c r="C549" s="4"/>
      <c r="D549" s="4" t="s">
        <v>558</v>
      </c>
    </row>
    <row r="550" spans="1:6" x14ac:dyDescent="0.25">
      <c r="A550" s="9">
        <v>33</v>
      </c>
      <c r="B550" s="4" t="s">
        <v>556</v>
      </c>
      <c r="C550" s="4"/>
      <c r="D550" s="4" t="s">
        <v>552</v>
      </c>
    </row>
    <row r="551" spans="1:6" x14ac:dyDescent="0.25">
      <c r="A551" s="9">
        <v>36</v>
      </c>
      <c r="B551" s="4" t="s">
        <v>556</v>
      </c>
      <c r="C551" s="4"/>
      <c r="D551" s="4" t="s">
        <v>552</v>
      </c>
    </row>
    <row r="552" spans="1:6" x14ac:dyDescent="0.25">
      <c r="A552" s="9">
        <v>39</v>
      </c>
      <c r="B552" s="4" t="s">
        <v>556</v>
      </c>
      <c r="C552" s="4"/>
      <c r="D552" s="4" t="s">
        <v>555</v>
      </c>
    </row>
    <row r="553" spans="1:6" x14ac:dyDescent="0.25">
      <c r="A553" s="9">
        <v>62</v>
      </c>
      <c r="B553" s="4" t="s">
        <v>556</v>
      </c>
      <c r="C553" s="4"/>
      <c r="D553" s="4" t="s">
        <v>555</v>
      </c>
    </row>
    <row r="554" spans="1:6" x14ac:dyDescent="0.25">
      <c r="A554" s="9">
        <v>64</v>
      </c>
      <c r="B554" s="4" t="s">
        <v>556</v>
      </c>
      <c r="C554" s="4"/>
      <c r="D554" s="4" t="s">
        <v>558</v>
      </c>
    </row>
    <row r="555" spans="1:6" x14ac:dyDescent="0.25">
      <c r="A555" s="9">
        <v>80</v>
      </c>
      <c r="B555" s="4" t="s">
        <v>572</v>
      </c>
      <c r="C555" s="4"/>
      <c r="D555" s="4" t="s">
        <v>553</v>
      </c>
    </row>
    <row r="556" spans="1:6" x14ac:dyDescent="0.25">
      <c r="A556" s="9">
        <v>90</v>
      </c>
      <c r="B556" s="4" t="s">
        <v>556</v>
      </c>
      <c r="C556" s="4"/>
      <c r="D556" s="4" t="s">
        <v>551</v>
      </c>
    </row>
    <row r="557" spans="1:6" x14ac:dyDescent="0.25">
      <c r="A557" s="9">
        <v>92</v>
      </c>
      <c r="B557" s="4" t="s">
        <v>556</v>
      </c>
      <c r="C557" s="4"/>
      <c r="D557" s="4" t="s">
        <v>558</v>
      </c>
    </row>
    <row r="558" spans="1:6" x14ac:dyDescent="0.25">
      <c r="A558" s="9">
        <v>129</v>
      </c>
      <c r="B558" s="4" t="s">
        <v>571</v>
      </c>
      <c r="C558" s="4"/>
      <c r="D558" s="4" t="s">
        <v>553</v>
      </c>
    </row>
    <row r="559" spans="1:6" x14ac:dyDescent="0.25">
      <c r="A559" s="9">
        <v>138</v>
      </c>
      <c r="B559" s="4" t="s">
        <v>556</v>
      </c>
      <c r="C559" s="4"/>
      <c r="D559" s="4" t="s">
        <v>552</v>
      </c>
    </row>
    <row r="560" spans="1:6" x14ac:dyDescent="0.25">
      <c r="A560" s="9">
        <v>145</v>
      </c>
      <c r="B560" s="4" t="s">
        <v>556</v>
      </c>
      <c r="C560" s="4"/>
      <c r="D560" s="4" t="s">
        <v>555</v>
      </c>
    </row>
    <row r="561" spans="1:4" x14ac:dyDescent="0.25">
      <c r="A561" s="9">
        <v>149</v>
      </c>
      <c r="B561" s="4" t="s">
        <v>556</v>
      </c>
      <c r="C561" s="4"/>
      <c r="D561" s="4" t="s">
        <v>555</v>
      </c>
    </row>
    <row r="562" spans="1:4" x14ac:dyDescent="0.25">
      <c r="A562" s="9">
        <v>152</v>
      </c>
      <c r="B562" s="4" t="s">
        <v>556</v>
      </c>
      <c r="C562" s="4"/>
      <c r="D562" s="4" t="s">
        <v>558</v>
      </c>
    </row>
    <row r="563" spans="1:4" x14ac:dyDescent="0.25">
      <c r="A563" s="9">
        <v>158</v>
      </c>
      <c r="B563" s="4" t="s">
        <v>571</v>
      </c>
      <c r="C563" s="4"/>
      <c r="D563" s="4" t="s">
        <v>553</v>
      </c>
    </row>
    <row r="564" spans="1:4" x14ac:dyDescent="0.25">
      <c r="A564" s="9">
        <v>163</v>
      </c>
      <c r="B564" s="4" t="s">
        <v>571</v>
      </c>
      <c r="C564" s="4"/>
      <c r="D564" s="4" t="s">
        <v>551</v>
      </c>
    </row>
    <row r="565" spans="1:4" x14ac:dyDescent="0.25">
      <c r="A565" s="9">
        <v>166</v>
      </c>
      <c r="B565" s="4" t="s">
        <v>556</v>
      </c>
      <c r="C565" s="4"/>
      <c r="D565" s="4" t="s">
        <v>552</v>
      </c>
    </row>
    <row r="566" spans="1:4" x14ac:dyDescent="0.25">
      <c r="A566" s="9">
        <v>169</v>
      </c>
      <c r="B566" s="4" t="s">
        <v>556</v>
      </c>
      <c r="C566" s="4"/>
      <c r="D566" s="4" t="s">
        <v>553</v>
      </c>
    </row>
    <row r="567" spans="1:4" x14ac:dyDescent="0.25">
      <c r="A567" s="9">
        <v>176</v>
      </c>
      <c r="B567" s="4" t="s">
        <v>556</v>
      </c>
      <c r="C567" s="4"/>
      <c r="D567" s="4" t="s">
        <v>553</v>
      </c>
    </row>
    <row r="568" spans="1:4" x14ac:dyDescent="0.25">
      <c r="A568" s="9">
        <v>192</v>
      </c>
      <c r="B568" s="4" t="s">
        <v>556</v>
      </c>
      <c r="C568" s="4"/>
      <c r="D568" s="4" t="s">
        <v>555</v>
      </c>
    </row>
    <row r="569" spans="1:4" x14ac:dyDescent="0.25">
      <c r="A569" s="9">
        <v>212</v>
      </c>
      <c r="B569" s="4" t="s">
        <v>556</v>
      </c>
      <c r="C569" s="4"/>
      <c r="D569" s="4" t="s">
        <v>553</v>
      </c>
    </row>
    <row r="570" spans="1:4" x14ac:dyDescent="0.25">
      <c r="A570" s="9">
        <v>213</v>
      </c>
      <c r="B570" s="4" t="s">
        <v>571</v>
      </c>
      <c r="C570" s="4"/>
      <c r="D570" s="4" t="s">
        <v>551</v>
      </c>
    </row>
    <row r="571" spans="1:4" x14ac:dyDescent="0.25">
      <c r="A571" s="9">
        <v>235</v>
      </c>
      <c r="B571" s="4" t="s">
        <v>556</v>
      </c>
      <c r="C571" s="4"/>
      <c r="D571" s="4" t="s">
        <v>552</v>
      </c>
    </row>
    <row r="572" spans="1:4" x14ac:dyDescent="0.25">
      <c r="A572" s="9">
        <v>250</v>
      </c>
      <c r="B572" s="4" t="s">
        <v>571</v>
      </c>
      <c r="C572" s="4"/>
      <c r="D572" s="4" t="s">
        <v>551</v>
      </c>
    </row>
    <row r="573" spans="1:4" x14ac:dyDescent="0.25">
      <c r="A573" s="9">
        <v>257</v>
      </c>
      <c r="B573" s="4" t="s">
        <v>556</v>
      </c>
      <c r="C573" s="4"/>
      <c r="D573" s="4" t="s">
        <v>552</v>
      </c>
    </row>
    <row r="574" spans="1:4" x14ac:dyDescent="0.25">
      <c r="A574" s="9">
        <v>258</v>
      </c>
      <c r="B574" s="4" t="s">
        <v>571</v>
      </c>
      <c r="C574" s="4"/>
      <c r="D574" s="4" t="s">
        <v>551</v>
      </c>
    </row>
    <row r="575" spans="1:4" x14ac:dyDescent="0.25">
      <c r="A575" s="9">
        <v>259</v>
      </c>
      <c r="B575" s="4" t="s">
        <v>556</v>
      </c>
      <c r="C575" s="4"/>
      <c r="D575" s="4" t="s">
        <v>558</v>
      </c>
    </row>
    <row r="576" spans="1:4" x14ac:dyDescent="0.25">
      <c r="A576" s="9">
        <v>268</v>
      </c>
      <c r="B576" s="4" t="s">
        <v>556</v>
      </c>
      <c r="C576" s="4"/>
      <c r="D576" s="4" t="s">
        <v>555</v>
      </c>
    </row>
    <row r="577" spans="1:4" x14ac:dyDescent="0.25">
      <c r="A577" s="9">
        <v>272</v>
      </c>
      <c r="B577" s="4" t="s">
        <v>556</v>
      </c>
      <c r="C577" s="4"/>
      <c r="D577" s="4" t="s">
        <v>552</v>
      </c>
    </row>
    <row r="578" spans="1:4" x14ac:dyDescent="0.25">
      <c r="A578" s="9">
        <v>287</v>
      </c>
      <c r="B578" s="4" t="s">
        <v>556</v>
      </c>
      <c r="C578" s="4"/>
      <c r="D578" s="4" t="s">
        <v>553</v>
      </c>
    </row>
    <row r="579" spans="1:4" x14ac:dyDescent="0.25">
      <c r="A579" s="9">
        <v>320</v>
      </c>
      <c r="B579" s="4" t="s">
        <v>571</v>
      </c>
      <c r="C579" s="4"/>
      <c r="D579" s="4" t="s">
        <v>553</v>
      </c>
    </row>
    <row r="580" spans="1:4" x14ac:dyDescent="0.25">
      <c r="A580" s="9">
        <v>329</v>
      </c>
      <c r="B580" s="4" t="s">
        <v>572</v>
      </c>
      <c r="C580" s="4"/>
      <c r="D580" s="4" t="s">
        <v>552</v>
      </c>
    </row>
    <row r="581" spans="1:4" x14ac:dyDescent="0.25">
      <c r="A581" s="9">
        <v>334</v>
      </c>
      <c r="B581" s="4" t="s">
        <v>556</v>
      </c>
      <c r="C581" s="4"/>
      <c r="D581" s="4" t="s">
        <v>551</v>
      </c>
    </row>
    <row r="582" spans="1:4" x14ac:dyDescent="0.25">
      <c r="A582" s="9">
        <v>369</v>
      </c>
      <c r="B582" s="4" t="s">
        <v>556</v>
      </c>
      <c r="C582" s="4"/>
      <c r="D582" s="4" t="s">
        <v>558</v>
      </c>
    </row>
    <row r="583" spans="1:4" x14ac:dyDescent="0.25">
      <c r="A583" s="9">
        <v>396</v>
      </c>
      <c r="B583" s="4" t="s">
        <v>556</v>
      </c>
      <c r="C583" s="4"/>
      <c r="D583" s="4" t="s">
        <v>555</v>
      </c>
    </row>
    <row r="584" spans="1:4" x14ac:dyDescent="0.25">
      <c r="A584" s="9">
        <v>400</v>
      </c>
      <c r="B584" s="4" t="s">
        <v>556</v>
      </c>
      <c r="C584" s="4"/>
      <c r="D584" s="4" t="s">
        <v>558</v>
      </c>
    </row>
    <row r="585" spans="1:4" x14ac:dyDescent="0.25">
      <c r="A585" s="9">
        <v>405</v>
      </c>
      <c r="B585" s="4" t="s">
        <v>556</v>
      </c>
      <c r="C585" s="4"/>
      <c r="D585" s="4" t="s">
        <v>555</v>
      </c>
    </row>
    <row r="586" spans="1:4" x14ac:dyDescent="0.25">
      <c r="A586" s="9">
        <v>410</v>
      </c>
      <c r="B586" s="4" t="s">
        <v>556</v>
      </c>
      <c r="C586" s="4"/>
      <c r="D586" s="4" t="s">
        <v>555</v>
      </c>
    </row>
    <row r="587" spans="1:4" x14ac:dyDescent="0.25">
      <c r="A587" s="9">
        <v>414</v>
      </c>
      <c r="B587" s="4" t="s">
        <v>556</v>
      </c>
      <c r="C587" s="4"/>
      <c r="D587" s="4" t="s">
        <v>555</v>
      </c>
    </row>
    <row r="588" spans="1:4" x14ac:dyDescent="0.25">
      <c r="A588" s="9">
        <v>421</v>
      </c>
      <c r="B588" s="4" t="s">
        <v>556</v>
      </c>
      <c r="C588" s="4"/>
      <c r="D588" s="4" t="s">
        <v>558</v>
      </c>
    </row>
    <row r="589" spans="1:4" x14ac:dyDescent="0.25">
      <c r="A589" s="9">
        <v>423</v>
      </c>
      <c r="B589" s="4" t="s">
        <v>571</v>
      </c>
      <c r="C589" s="4"/>
      <c r="D589" s="4" t="s">
        <v>553</v>
      </c>
    </row>
    <row r="590" spans="1:4" x14ac:dyDescent="0.25">
      <c r="A590" s="9">
        <v>432</v>
      </c>
      <c r="B590" s="4" t="s">
        <v>556</v>
      </c>
      <c r="C590" s="4"/>
      <c r="D590" s="4" t="s">
        <v>558</v>
      </c>
    </row>
    <row r="591" spans="1:4" x14ac:dyDescent="0.25">
      <c r="A591" s="9">
        <v>461</v>
      </c>
      <c r="B591" s="4" t="s">
        <v>556</v>
      </c>
      <c r="C591" s="4"/>
      <c r="D591" s="4" t="s">
        <v>555</v>
      </c>
    </row>
    <row r="592" spans="1:4" x14ac:dyDescent="0.25">
      <c r="A592" s="9">
        <v>462</v>
      </c>
      <c r="B592" s="4" t="s">
        <v>556</v>
      </c>
      <c r="C592" s="4"/>
      <c r="D592" s="4" t="s">
        <v>555</v>
      </c>
    </row>
    <row r="593" spans="1:4" x14ac:dyDescent="0.25">
      <c r="A593" s="9">
        <v>491</v>
      </c>
      <c r="B593" s="4" t="s">
        <v>572</v>
      </c>
      <c r="C593" s="4"/>
      <c r="D593" s="4" t="s">
        <v>551</v>
      </c>
    </row>
    <row r="594" spans="1:4" x14ac:dyDescent="0.25">
      <c r="A594" s="9">
        <v>501</v>
      </c>
      <c r="B594" s="4" t="s">
        <v>571</v>
      </c>
      <c r="C594" s="4"/>
      <c r="D594" s="4" t="s">
        <v>553</v>
      </c>
    </row>
    <row r="595" spans="1:4" x14ac:dyDescent="0.25">
      <c r="A595" s="9">
        <v>511</v>
      </c>
      <c r="B595" s="4" t="s">
        <v>556</v>
      </c>
      <c r="C595" s="4"/>
      <c r="D595" s="4" t="s">
        <v>555</v>
      </c>
    </row>
    <row r="596" spans="1:4" x14ac:dyDescent="0.25">
      <c r="A596" s="9">
        <v>524</v>
      </c>
      <c r="B596" s="4" t="s">
        <v>571</v>
      </c>
      <c r="C596" s="4"/>
      <c r="D596" s="4" t="s">
        <v>553</v>
      </c>
    </row>
    <row r="597" spans="1:4" x14ac:dyDescent="0.25">
      <c r="A597" s="9">
        <v>536</v>
      </c>
      <c r="B597" s="4" t="s">
        <v>556</v>
      </c>
      <c r="C597" s="4"/>
      <c r="D597" s="4" t="s">
        <v>555</v>
      </c>
    </row>
    <row r="598" spans="1:4" x14ac:dyDescent="0.25">
      <c r="A598" s="9">
        <v>554</v>
      </c>
      <c r="B598" s="4" t="s">
        <v>556</v>
      </c>
      <c r="C598" s="4"/>
      <c r="D598" s="4" t="s">
        <v>555</v>
      </c>
    </row>
    <row r="599" spans="1:4" x14ac:dyDescent="0.25">
      <c r="A599" s="9">
        <v>555</v>
      </c>
      <c r="B599" s="4" t="s">
        <v>571</v>
      </c>
      <c r="C599" s="4"/>
      <c r="D599" s="4" t="s">
        <v>553</v>
      </c>
    </row>
    <row r="600" spans="1:4" x14ac:dyDescent="0.25">
      <c r="A600" s="9">
        <v>580</v>
      </c>
      <c r="B600" s="4" t="s">
        <v>556</v>
      </c>
      <c r="C600" s="4"/>
      <c r="D600" s="4" t="s">
        <v>553</v>
      </c>
    </row>
    <row r="601" spans="1:4" x14ac:dyDescent="0.25">
      <c r="A601" s="9">
        <v>610</v>
      </c>
      <c r="B601" s="4" t="s">
        <v>556</v>
      </c>
      <c r="C601" s="4"/>
      <c r="D601" s="4" t="s">
        <v>555</v>
      </c>
    </row>
    <row r="602" spans="1:4" x14ac:dyDescent="0.25">
      <c r="A602" s="9">
        <v>612</v>
      </c>
      <c r="B602" s="4" t="s">
        <v>556</v>
      </c>
      <c r="C602" s="4"/>
      <c r="D602" s="4" t="s">
        <v>555</v>
      </c>
    </row>
    <row r="603" spans="1:4" x14ac:dyDescent="0.25">
      <c r="A603" s="9">
        <v>625</v>
      </c>
      <c r="B603" s="4" t="s">
        <v>572</v>
      </c>
      <c r="C603" s="4"/>
      <c r="D603" s="4" t="s">
        <v>551</v>
      </c>
    </row>
    <row r="604" spans="1:4" x14ac:dyDescent="0.25">
      <c r="A604" s="9">
        <v>638</v>
      </c>
      <c r="B604" s="4" t="s">
        <v>556</v>
      </c>
      <c r="C604" s="4"/>
      <c r="D604" s="4" t="s">
        <v>553</v>
      </c>
    </row>
    <row r="605" spans="1:4" x14ac:dyDescent="0.25">
      <c r="A605" s="9">
        <v>643</v>
      </c>
      <c r="B605" s="4" t="s">
        <v>556</v>
      </c>
      <c r="C605" s="4"/>
      <c r="D605" s="4" t="s">
        <v>553</v>
      </c>
    </row>
    <row r="606" spans="1:4" x14ac:dyDescent="0.25">
      <c r="A606" s="9">
        <v>644</v>
      </c>
      <c r="B606" s="4" t="s">
        <v>556</v>
      </c>
      <c r="C606" s="4"/>
      <c r="D606" s="4" t="s">
        <v>553</v>
      </c>
    </row>
    <row r="607" spans="1:4" x14ac:dyDescent="0.25">
      <c r="A607" s="9">
        <v>658</v>
      </c>
      <c r="B607" s="4" t="s">
        <v>556</v>
      </c>
      <c r="C607" s="4"/>
      <c r="D607" s="4" t="s">
        <v>552</v>
      </c>
    </row>
    <row r="608" spans="1:4" x14ac:dyDescent="0.25">
      <c r="A608" s="9">
        <v>676</v>
      </c>
      <c r="B608" s="4" t="s">
        <v>571</v>
      </c>
      <c r="C608" s="4"/>
      <c r="D608" s="4" t="s">
        <v>553</v>
      </c>
    </row>
    <row r="609" spans="1:4" x14ac:dyDescent="0.25">
      <c r="A609" s="9">
        <v>679</v>
      </c>
      <c r="B609" s="4" t="s">
        <v>556</v>
      </c>
      <c r="C609" s="4"/>
      <c r="D609" s="4" t="s">
        <v>553</v>
      </c>
    </row>
    <row r="610" spans="1:4" x14ac:dyDescent="0.25">
      <c r="A610" s="9">
        <v>701</v>
      </c>
      <c r="B610" s="4" t="s">
        <v>556</v>
      </c>
      <c r="C610" s="4"/>
      <c r="D610" s="4" t="s">
        <v>555</v>
      </c>
    </row>
    <row r="611" spans="1:4" x14ac:dyDescent="0.25">
      <c r="A611" s="9">
        <v>707</v>
      </c>
      <c r="B611" s="4" t="s">
        <v>571</v>
      </c>
      <c r="C611" s="4"/>
      <c r="D611" s="4" t="s">
        <v>553</v>
      </c>
    </row>
    <row r="612" spans="1:4" x14ac:dyDescent="0.25">
      <c r="A612" s="9">
        <v>713</v>
      </c>
      <c r="B612" s="4" t="s">
        <v>556</v>
      </c>
      <c r="C612" s="4"/>
      <c r="D612" s="4" t="s">
        <v>553</v>
      </c>
    </row>
    <row r="613" spans="1:4" x14ac:dyDescent="0.25">
      <c r="A613" s="9">
        <v>723</v>
      </c>
      <c r="B613" s="4" t="s">
        <v>556</v>
      </c>
      <c r="C613" s="4"/>
      <c r="D613" s="4" t="s">
        <v>553</v>
      </c>
    </row>
    <row r="614" spans="1:4" x14ac:dyDescent="0.25">
      <c r="A614" s="9">
        <v>740</v>
      </c>
      <c r="B614" s="4" t="s">
        <v>556</v>
      </c>
      <c r="C614" s="4"/>
      <c r="D614" s="4" t="s">
        <v>555</v>
      </c>
    </row>
    <row r="615" spans="1:4" x14ac:dyDescent="0.25">
      <c r="A615" s="9">
        <v>754</v>
      </c>
      <c r="B615" s="4" t="s">
        <v>571</v>
      </c>
      <c r="C615" s="4"/>
      <c r="D615" s="4" t="s">
        <v>553</v>
      </c>
    </row>
    <row r="616" spans="1:4" x14ac:dyDescent="0.25">
      <c r="A616" s="9">
        <v>763</v>
      </c>
      <c r="B616" s="4" t="s">
        <v>572</v>
      </c>
      <c r="C616" s="4"/>
      <c r="D616" s="4" t="s">
        <v>553</v>
      </c>
    </row>
    <row r="617" spans="1:4" x14ac:dyDescent="0.25">
      <c r="A617" s="9">
        <v>769</v>
      </c>
      <c r="B617" s="4" t="s">
        <v>571</v>
      </c>
      <c r="C617" s="4"/>
      <c r="D617" s="4" t="s">
        <v>551</v>
      </c>
    </row>
    <row r="618" spans="1:4" x14ac:dyDescent="0.25">
      <c r="A618" s="9">
        <v>770</v>
      </c>
      <c r="B618" s="4" t="s">
        <v>571</v>
      </c>
      <c r="C618" s="4"/>
      <c r="D618" s="4" t="s">
        <v>551</v>
      </c>
    </row>
    <row r="619" spans="1:4" x14ac:dyDescent="0.25">
      <c r="A619" s="9">
        <v>773</v>
      </c>
      <c r="B619" s="4" t="s">
        <v>556</v>
      </c>
      <c r="C619" s="4"/>
      <c r="D619" s="4" t="s">
        <v>558</v>
      </c>
    </row>
    <row r="620" spans="1:4" x14ac:dyDescent="0.25">
      <c r="A620" s="9">
        <v>783</v>
      </c>
      <c r="B620" s="4" t="s">
        <v>556</v>
      </c>
      <c r="C620" s="4"/>
      <c r="D620" s="4" t="s">
        <v>555</v>
      </c>
    </row>
    <row r="621" spans="1:4" x14ac:dyDescent="0.25">
      <c r="A621" s="9">
        <v>796</v>
      </c>
      <c r="B621" s="4" t="s">
        <v>556</v>
      </c>
      <c r="C621" s="4"/>
      <c r="D621" s="4" t="s">
        <v>555</v>
      </c>
    </row>
    <row r="622" spans="1:4" x14ac:dyDescent="0.25">
      <c r="A622" s="9">
        <v>807</v>
      </c>
      <c r="B622" s="4" t="s">
        <v>556</v>
      </c>
      <c r="C622" s="4"/>
      <c r="D622" s="4" t="s">
        <v>552</v>
      </c>
    </row>
    <row r="623" spans="1:4" x14ac:dyDescent="0.25">
      <c r="A623" s="9">
        <v>812</v>
      </c>
      <c r="B623" s="4" t="s">
        <v>556</v>
      </c>
      <c r="C623" s="4"/>
      <c r="D623" s="4" t="s">
        <v>558</v>
      </c>
    </row>
    <row r="624" spans="1:4" x14ac:dyDescent="0.25">
      <c r="A624" s="9">
        <v>830</v>
      </c>
      <c r="B624" s="4" t="s">
        <v>556</v>
      </c>
      <c r="C624" s="4"/>
      <c r="D624" s="4" t="s">
        <v>558</v>
      </c>
    </row>
    <row r="625" spans="1:6" x14ac:dyDescent="0.25">
      <c r="A625" s="9">
        <v>831</v>
      </c>
      <c r="B625" s="4" t="s">
        <v>572</v>
      </c>
      <c r="C625" s="4"/>
      <c r="D625" s="4" t="s">
        <v>553</v>
      </c>
    </row>
    <row r="626" spans="1:6" x14ac:dyDescent="0.25">
      <c r="A626" s="9">
        <v>833</v>
      </c>
      <c r="B626" s="4" t="s">
        <v>571</v>
      </c>
      <c r="C626" s="4"/>
      <c r="D626" s="4" t="s">
        <v>553</v>
      </c>
    </row>
    <row r="627" spans="1:6" x14ac:dyDescent="0.25">
      <c r="A627" s="9">
        <v>841</v>
      </c>
      <c r="B627" s="4" t="s">
        <v>571</v>
      </c>
      <c r="C627" s="4"/>
      <c r="D627" s="4" t="s">
        <v>551</v>
      </c>
    </row>
    <row r="628" spans="1:6" x14ac:dyDescent="0.25">
      <c r="A628" s="9">
        <v>854</v>
      </c>
      <c r="B628" s="4" t="s">
        <v>571</v>
      </c>
      <c r="C628" s="4"/>
      <c r="D628" s="4" t="s">
        <v>553</v>
      </c>
    </row>
    <row r="629" spans="1:6" x14ac:dyDescent="0.25">
      <c r="A629" s="9">
        <v>855</v>
      </c>
      <c r="B629" s="4" t="s">
        <v>571</v>
      </c>
      <c r="C629" s="4"/>
      <c r="D629" s="4" t="s">
        <v>551</v>
      </c>
    </row>
    <row r="630" spans="1:6" x14ac:dyDescent="0.25">
      <c r="A630" s="9">
        <v>856</v>
      </c>
      <c r="B630" s="4" t="s">
        <v>556</v>
      </c>
      <c r="C630" s="4"/>
      <c r="D630" s="4" t="s">
        <v>558</v>
      </c>
    </row>
    <row r="631" spans="1:6" x14ac:dyDescent="0.25">
      <c r="A631" s="9">
        <v>863</v>
      </c>
      <c r="B631" s="4" t="s">
        <v>571</v>
      </c>
      <c r="C631" s="4"/>
      <c r="D631" s="4" t="s">
        <v>551</v>
      </c>
    </row>
    <row r="632" spans="1:6" x14ac:dyDescent="0.25">
      <c r="A632" s="9">
        <v>874</v>
      </c>
      <c r="B632" s="4" t="s">
        <v>571</v>
      </c>
      <c r="C632" s="4"/>
      <c r="D632" s="4" t="s">
        <v>553</v>
      </c>
    </row>
    <row r="633" spans="1:6" x14ac:dyDescent="0.25">
      <c r="A633" s="9">
        <v>879</v>
      </c>
      <c r="B633" s="4" t="s">
        <v>571</v>
      </c>
      <c r="C633" s="4"/>
      <c r="D633" s="4" t="s">
        <v>551</v>
      </c>
    </row>
    <row r="634" spans="1:6" x14ac:dyDescent="0.25">
      <c r="A634" s="9">
        <v>924</v>
      </c>
      <c r="B634" s="4" t="s">
        <v>571</v>
      </c>
      <c r="C634" s="4"/>
      <c r="D634" s="4" t="s">
        <v>553</v>
      </c>
    </row>
    <row r="635" spans="1:6" x14ac:dyDescent="0.25">
      <c r="A635" s="9">
        <v>942</v>
      </c>
      <c r="B635" s="4" t="s">
        <v>556</v>
      </c>
      <c r="C635" s="4"/>
      <c r="D635" s="4" t="s">
        <v>555</v>
      </c>
    </row>
    <row r="636" spans="1:6" x14ac:dyDescent="0.25">
      <c r="A636" s="9">
        <v>950</v>
      </c>
      <c r="B636" s="4" t="s">
        <v>556</v>
      </c>
      <c r="C636" s="4"/>
      <c r="D636" s="4" t="s">
        <v>555</v>
      </c>
    </row>
    <row r="637" spans="1:6" x14ac:dyDescent="0.25">
      <c r="A637" s="9">
        <v>972</v>
      </c>
      <c r="B637" s="4" t="s">
        <v>571</v>
      </c>
      <c r="C637" s="4"/>
      <c r="D637" s="4" t="s">
        <v>552</v>
      </c>
    </row>
    <row r="638" spans="1:6" x14ac:dyDescent="0.25">
      <c r="A638" s="9">
        <v>982</v>
      </c>
      <c r="B638" s="4" t="s">
        <v>556</v>
      </c>
      <c r="C638" s="4"/>
      <c r="D638" s="4" t="s">
        <v>555</v>
      </c>
    </row>
    <row r="639" spans="1:6" x14ac:dyDescent="0.25">
      <c r="A639" s="9">
        <v>19</v>
      </c>
      <c r="B639" s="4" t="s">
        <v>570</v>
      </c>
      <c r="C639" s="4"/>
      <c r="D639" s="4" t="s">
        <v>553</v>
      </c>
      <c r="F639" s="40"/>
    </row>
    <row r="640" spans="1:6" x14ac:dyDescent="0.25">
      <c r="A640" s="9">
        <v>23</v>
      </c>
      <c r="B640" s="4" t="s">
        <v>570</v>
      </c>
      <c r="C640" s="4"/>
      <c r="D640" s="4" t="s">
        <v>567</v>
      </c>
    </row>
    <row r="641" spans="1:4" x14ac:dyDescent="0.25">
      <c r="A641" s="9">
        <v>33</v>
      </c>
      <c r="B641" s="4" t="s">
        <v>570</v>
      </c>
      <c r="C641" s="4"/>
      <c r="D641" s="4" t="s">
        <v>558</v>
      </c>
    </row>
    <row r="642" spans="1:4" x14ac:dyDescent="0.25">
      <c r="A642" s="9">
        <v>36</v>
      </c>
      <c r="B642" s="4" t="s">
        <v>570</v>
      </c>
      <c r="C642" s="4"/>
      <c r="D642" s="4" t="s">
        <v>555</v>
      </c>
    </row>
    <row r="643" spans="1:4" x14ac:dyDescent="0.25">
      <c r="A643" s="9">
        <v>39</v>
      </c>
      <c r="B643" s="4" t="s">
        <v>570</v>
      </c>
      <c r="C643" s="4"/>
      <c r="D643" s="4" t="s">
        <v>553</v>
      </c>
    </row>
    <row r="644" spans="1:4" x14ac:dyDescent="0.25">
      <c r="A644" s="9">
        <v>62</v>
      </c>
      <c r="B644" s="4" t="s">
        <v>570</v>
      </c>
      <c r="C644" s="4"/>
      <c r="D644" s="4" t="s">
        <v>558</v>
      </c>
    </row>
    <row r="645" spans="1:4" x14ac:dyDescent="0.25">
      <c r="A645" s="9">
        <v>64</v>
      </c>
      <c r="B645" s="4" t="s">
        <v>570</v>
      </c>
      <c r="C645" s="4"/>
      <c r="D645" s="4" t="s">
        <v>553</v>
      </c>
    </row>
    <row r="646" spans="1:4" x14ac:dyDescent="0.25">
      <c r="A646" s="9">
        <v>80</v>
      </c>
      <c r="B646" s="4" t="s">
        <v>570</v>
      </c>
      <c r="C646" s="4"/>
      <c r="D646" s="4" t="s">
        <v>553</v>
      </c>
    </row>
    <row r="647" spans="1:4" x14ac:dyDescent="0.25">
      <c r="A647" s="9">
        <v>90</v>
      </c>
      <c r="B647" s="4" t="s">
        <v>570</v>
      </c>
      <c r="C647" s="4"/>
      <c r="D647" s="4" t="s">
        <v>551</v>
      </c>
    </row>
    <row r="648" spans="1:4" x14ac:dyDescent="0.25">
      <c r="A648" s="9">
        <v>92</v>
      </c>
      <c r="B648" s="4" t="s">
        <v>570</v>
      </c>
      <c r="C648" s="4"/>
      <c r="D648" s="4" t="s">
        <v>555</v>
      </c>
    </row>
    <row r="649" spans="1:4" x14ac:dyDescent="0.25">
      <c r="A649" s="9">
        <v>129</v>
      </c>
      <c r="B649" s="4" t="s">
        <v>570</v>
      </c>
      <c r="C649" s="4"/>
      <c r="D649" s="4" t="s">
        <v>558</v>
      </c>
    </row>
    <row r="650" spans="1:4" x14ac:dyDescent="0.25">
      <c r="A650" s="9">
        <v>138</v>
      </c>
      <c r="B650" s="4" t="s">
        <v>570</v>
      </c>
      <c r="C650" s="4"/>
      <c r="D650" s="4" t="s">
        <v>552</v>
      </c>
    </row>
    <row r="651" spans="1:4" x14ac:dyDescent="0.25">
      <c r="A651" s="9">
        <v>145</v>
      </c>
      <c r="B651" s="4" t="s">
        <v>570</v>
      </c>
      <c r="C651" s="4"/>
      <c r="D651" s="4" t="s">
        <v>551</v>
      </c>
    </row>
    <row r="652" spans="1:4" x14ac:dyDescent="0.25">
      <c r="A652" s="9">
        <v>149</v>
      </c>
      <c r="B652" s="4" t="s">
        <v>570</v>
      </c>
      <c r="C652" s="4"/>
      <c r="D652" s="4" t="s">
        <v>552</v>
      </c>
    </row>
    <row r="653" spans="1:4" x14ac:dyDescent="0.25">
      <c r="A653" s="9">
        <v>152</v>
      </c>
      <c r="B653" s="4" t="s">
        <v>570</v>
      </c>
      <c r="C653" s="4"/>
      <c r="D653" s="4" t="s">
        <v>553</v>
      </c>
    </row>
    <row r="654" spans="1:4" x14ac:dyDescent="0.25">
      <c r="A654" s="9">
        <v>158</v>
      </c>
      <c r="B654" s="4" t="s">
        <v>570</v>
      </c>
      <c r="C654" s="4"/>
      <c r="D654" s="4" t="s">
        <v>551</v>
      </c>
    </row>
    <row r="655" spans="1:4" x14ac:dyDescent="0.25">
      <c r="A655" s="9">
        <v>163</v>
      </c>
      <c r="B655" s="4" t="s">
        <v>570</v>
      </c>
      <c r="C655" s="4"/>
      <c r="D655" s="4" t="s">
        <v>553</v>
      </c>
    </row>
    <row r="656" spans="1:4" x14ac:dyDescent="0.25">
      <c r="A656" s="9">
        <v>166</v>
      </c>
      <c r="B656" s="4" t="s">
        <v>570</v>
      </c>
      <c r="C656" s="4"/>
      <c r="D656" s="4" t="s">
        <v>551</v>
      </c>
    </row>
    <row r="657" spans="1:4" x14ac:dyDescent="0.25">
      <c r="A657" s="9">
        <v>169</v>
      </c>
      <c r="B657" s="4" t="s">
        <v>570</v>
      </c>
      <c r="C657" s="4"/>
      <c r="D657" s="4" t="s">
        <v>551</v>
      </c>
    </row>
    <row r="658" spans="1:4" x14ac:dyDescent="0.25">
      <c r="A658" s="9">
        <v>176</v>
      </c>
      <c r="B658" s="4" t="s">
        <v>570</v>
      </c>
      <c r="C658" s="4"/>
      <c r="D658" s="4" t="s">
        <v>553</v>
      </c>
    </row>
    <row r="659" spans="1:4" x14ac:dyDescent="0.25">
      <c r="A659" s="9">
        <v>192</v>
      </c>
      <c r="B659" s="4" t="s">
        <v>570</v>
      </c>
      <c r="C659" s="4"/>
      <c r="D659" s="4" t="s">
        <v>552</v>
      </c>
    </row>
    <row r="660" spans="1:4" x14ac:dyDescent="0.25">
      <c r="A660" s="9">
        <v>212</v>
      </c>
      <c r="B660" s="4" t="s">
        <v>570</v>
      </c>
      <c r="C660" s="4"/>
      <c r="D660" s="4" t="s">
        <v>551</v>
      </c>
    </row>
    <row r="661" spans="1:4" x14ac:dyDescent="0.25">
      <c r="A661" s="9">
        <v>213</v>
      </c>
      <c r="B661" s="4" t="s">
        <v>570</v>
      </c>
      <c r="C661" s="4"/>
      <c r="D661" s="4" t="s">
        <v>551</v>
      </c>
    </row>
    <row r="662" spans="1:4" x14ac:dyDescent="0.25">
      <c r="A662" s="9">
        <v>235</v>
      </c>
      <c r="B662" s="4" t="s">
        <v>570</v>
      </c>
      <c r="C662" s="4"/>
      <c r="D662" s="4" t="s">
        <v>553</v>
      </c>
    </row>
    <row r="663" spans="1:4" x14ac:dyDescent="0.25">
      <c r="A663" s="9">
        <v>250</v>
      </c>
      <c r="B663" s="4" t="s">
        <v>570</v>
      </c>
      <c r="C663" s="4"/>
      <c r="D663" s="4" t="s">
        <v>551</v>
      </c>
    </row>
    <row r="664" spans="1:4" x14ac:dyDescent="0.25">
      <c r="A664" s="9">
        <v>257</v>
      </c>
      <c r="B664" s="4" t="s">
        <v>570</v>
      </c>
      <c r="C664" s="4"/>
      <c r="D664" s="4" t="s">
        <v>551</v>
      </c>
    </row>
    <row r="665" spans="1:4" x14ac:dyDescent="0.25">
      <c r="A665" s="9">
        <v>258</v>
      </c>
      <c r="B665" s="4" t="s">
        <v>570</v>
      </c>
      <c r="C665" s="4"/>
      <c r="D665" s="4" t="s">
        <v>553</v>
      </c>
    </row>
    <row r="666" spans="1:4" x14ac:dyDescent="0.25">
      <c r="A666" s="9">
        <v>259</v>
      </c>
      <c r="B666" s="4" t="s">
        <v>570</v>
      </c>
      <c r="C666" s="4"/>
      <c r="D666" s="4" t="s">
        <v>551</v>
      </c>
    </row>
    <row r="667" spans="1:4" x14ac:dyDescent="0.25">
      <c r="A667" s="9">
        <v>268</v>
      </c>
      <c r="B667" s="4" t="s">
        <v>570</v>
      </c>
      <c r="C667" s="4"/>
      <c r="D667" s="4" t="s">
        <v>552</v>
      </c>
    </row>
    <row r="668" spans="1:4" x14ac:dyDescent="0.25">
      <c r="A668" s="9">
        <v>272</v>
      </c>
      <c r="B668" s="4" t="s">
        <v>570</v>
      </c>
      <c r="C668" s="4"/>
      <c r="D668" s="4" t="s">
        <v>552</v>
      </c>
    </row>
    <row r="669" spans="1:4" x14ac:dyDescent="0.25">
      <c r="A669" s="9">
        <v>287</v>
      </c>
      <c r="B669" s="4" t="s">
        <v>570</v>
      </c>
      <c r="C669" s="4"/>
      <c r="D669" s="4" t="s">
        <v>552</v>
      </c>
    </row>
    <row r="670" spans="1:4" x14ac:dyDescent="0.25">
      <c r="A670" s="9">
        <v>320</v>
      </c>
      <c r="B670" s="4" t="s">
        <v>570</v>
      </c>
      <c r="C670" s="4"/>
      <c r="D670" s="4" t="s">
        <v>557</v>
      </c>
    </row>
    <row r="671" spans="1:4" x14ac:dyDescent="0.25">
      <c r="A671" s="9">
        <v>329</v>
      </c>
      <c r="B671" s="4" t="s">
        <v>570</v>
      </c>
      <c r="C671" s="4"/>
      <c r="D671" s="4" t="s">
        <v>558</v>
      </c>
    </row>
    <row r="672" spans="1:4" x14ac:dyDescent="0.25">
      <c r="A672" s="9">
        <v>334</v>
      </c>
      <c r="B672" s="4" t="s">
        <v>570</v>
      </c>
      <c r="C672" s="4"/>
      <c r="D672" s="4" t="s">
        <v>553</v>
      </c>
    </row>
    <row r="673" spans="1:4" x14ac:dyDescent="0.25">
      <c r="A673" s="9">
        <v>369</v>
      </c>
      <c r="B673" s="4" t="s">
        <v>570</v>
      </c>
      <c r="C673" s="4"/>
      <c r="D673" s="4" t="s">
        <v>551</v>
      </c>
    </row>
    <row r="674" spans="1:4" x14ac:dyDescent="0.25">
      <c r="A674" s="9">
        <v>396</v>
      </c>
      <c r="B674" s="4" t="s">
        <v>570</v>
      </c>
      <c r="C674" s="4"/>
      <c r="D674" s="4" t="s">
        <v>552</v>
      </c>
    </row>
    <row r="675" spans="1:4" x14ac:dyDescent="0.25">
      <c r="A675" s="9">
        <v>400</v>
      </c>
      <c r="B675" s="4" t="s">
        <v>570</v>
      </c>
      <c r="C675" s="4"/>
      <c r="D675" s="4" t="s">
        <v>553</v>
      </c>
    </row>
    <row r="676" spans="1:4" x14ac:dyDescent="0.25">
      <c r="A676" s="9">
        <v>405</v>
      </c>
      <c r="B676" s="4" t="s">
        <v>570</v>
      </c>
      <c r="C676" s="4"/>
      <c r="D676" s="4" t="s">
        <v>553</v>
      </c>
    </row>
    <row r="677" spans="1:4" x14ac:dyDescent="0.25">
      <c r="A677" s="9">
        <v>410</v>
      </c>
      <c r="B677" s="4" t="s">
        <v>570</v>
      </c>
      <c r="C677" s="4"/>
      <c r="D677" s="4" t="s">
        <v>557</v>
      </c>
    </row>
    <row r="678" spans="1:4" x14ac:dyDescent="0.25">
      <c r="A678" s="9">
        <v>414</v>
      </c>
      <c r="B678" s="4" t="s">
        <v>570</v>
      </c>
      <c r="C678" s="4"/>
      <c r="D678" s="4" t="s">
        <v>558</v>
      </c>
    </row>
    <row r="679" spans="1:4" x14ac:dyDescent="0.25">
      <c r="A679" s="9">
        <v>421</v>
      </c>
      <c r="B679" s="4" t="s">
        <v>570</v>
      </c>
      <c r="C679" s="4"/>
      <c r="D679" s="4" t="s">
        <v>558</v>
      </c>
    </row>
    <row r="680" spans="1:4" x14ac:dyDescent="0.25">
      <c r="A680" s="9">
        <v>423</v>
      </c>
      <c r="B680" s="4" t="s">
        <v>570</v>
      </c>
      <c r="C680" s="4"/>
      <c r="D680" s="4" t="s">
        <v>553</v>
      </c>
    </row>
    <row r="681" spans="1:4" x14ac:dyDescent="0.25">
      <c r="A681" s="9">
        <v>432</v>
      </c>
      <c r="B681" s="4" t="s">
        <v>570</v>
      </c>
      <c r="C681" s="4"/>
      <c r="D681" s="4" t="s">
        <v>551</v>
      </c>
    </row>
    <row r="682" spans="1:4" x14ac:dyDescent="0.25">
      <c r="A682" s="9">
        <v>461</v>
      </c>
      <c r="B682" s="4" t="s">
        <v>570</v>
      </c>
      <c r="C682" s="4"/>
      <c r="D682" s="4" t="s">
        <v>553</v>
      </c>
    </row>
    <row r="683" spans="1:4" x14ac:dyDescent="0.25">
      <c r="A683" s="9">
        <v>462</v>
      </c>
      <c r="B683" s="4" t="s">
        <v>570</v>
      </c>
      <c r="C683" s="4"/>
      <c r="D683" s="4" t="s">
        <v>551</v>
      </c>
    </row>
    <row r="684" spans="1:4" x14ac:dyDescent="0.25">
      <c r="A684" s="9">
        <v>491</v>
      </c>
      <c r="B684" s="4" t="s">
        <v>570</v>
      </c>
      <c r="C684" s="4"/>
      <c r="D684" s="4" t="s">
        <v>551</v>
      </c>
    </row>
    <row r="685" spans="1:4" x14ac:dyDescent="0.25">
      <c r="A685" s="9">
        <v>501</v>
      </c>
      <c r="B685" s="4" t="s">
        <v>570</v>
      </c>
      <c r="C685" s="4"/>
      <c r="D685" s="4" t="s">
        <v>553</v>
      </c>
    </row>
    <row r="686" spans="1:4" x14ac:dyDescent="0.25">
      <c r="A686" s="9">
        <v>511</v>
      </c>
      <c r="B686" s="4" t="s">
        <v>570</v>
      </c>
      <c r="C686" s="4"/>
      <c r="D686" s="4" t="s">
        <v>552</v>
      </c>
    </row>
    <row r="687" spans="1:4" x14ac:dyDescent="0.25">
      <c r="A687" s="9">
        <v>524</v>
      </c>
      <c r="B687" s="4" t="s">
        <v>570</v>
      </c>
      <c r="C687" s="4"/>
      <c r="D687" s="4" t="s">
        <v>552</v>
      </c>
    </row>
    <row r="688" spans="1:4" x14ac:dyDescent="0.25">
      <c r="A688" s="9">
        <v>536</v>
      </c>
      <c r="B688" s="4" t="s">
        <v>570</v>
      </c>
      <c r="C688" s="4"/>
      <c r="D688" s="4" t="s">
        <v>553</v>
      </c>
    </row>
    <row r="689" spans="1:4" x14ac:dyDescent="0.25">
      <c r="A689" s="9">
        <v>554</v>
      </c>
      <c r="B689" s="4" t="s">
        <v>570</v>
      </c>
      <c r="C689" s="4"/>
      <c r="D689" s="4" t="s">
        <v>555</v>
      </c>
    </row>
    <row r="690" spans="1:4" x14ac:dyDescent="0.25">
      <c r="A690" s="9">
        <v>555</v>
      </c>
      <c r="B690" s="4" t="s">
        <v>570</v>
      </c>
      <c r="C690" s="4"/>
      <c r="D690" s="4" t="s">
        <v>557</v>
      </c>
    </row>
    <row r="691" spans="1:4" x14ac:dyDescent="0.25">
      <c r="A691" s="9">
        <v>580</v>
      </c>
      <c r="B691" s="4" t="s">
        <v>570</v>
      </c>
      <c r="C691" s="4"/>
      <c r="D691" s="4" t="s">
        <v>552</v>
      </c>
    </row>
    <row r="692" spans="1:4" x14ac:dyDescent="0.25">
      <c r="A692" s="9">
        <v>610</v>
      </c>
      <c r="B692" s="4" t="s">
        <v>570</v>
      </c>
      <c r="C692" s="4"/>
      <c r="D692" s="4" t="s">
        <v>558</v>
      </c>
    </row>
    <row r="693" spans="1:4" x14ac:dyDescent="0.25">
      <c r="A693" s="9">
        <v>612</v>
      </c>
      <c r="B693" s="4" t="s">
        <v>570</v>
      </c>
      <c r="C693" s="4"/>
      <c r="D693" s="4" t="s">
        <v>552</v>
      </c>
    </row>
    <row r="694" spans="1:4" x14ac:dyDescent="0.25">
      <c r="A694" s="9">
        <v>625</v>
      </c>
      <c r="B694" s="4" t="s">
        <v>570</v>
      </c>
      <c r="C694" s="4"/>
      <c r="D694" s="4" t="s">
        <v>552</v>
      </c>
    </row>
    <row r="695" spans="1:4" x14ac:dyDescent="0.25">
      <c r="A695" s="9">
        <v>638</v>
      </c>
      <c r="B695" s="4" t="s">
        <v>570</v>
      </c>
      <c r="C695" s="4"/>
      <c r="D695" s="4" t="s">
        <v>551</v>
      </c>
    </row>
    <row r="696" spans="1:4" x14ac:dyDescent="0.25">
      <c r="A696" s="9">
        <v>643</v>
      </c>
      <c r="B696" s="4" t="s">
        <v>570</v>
      </c>
      <c r="C696" s="4"/>
      <c r="D696" s="4" t="s">
        <v>551</v>
      </c>
    </row>
    <row r="697" spans="1:4" x14ac:dyDescent="0.25">
      <c r="A697" s="9">
        <v>644</v>
      </c>
      <c r="B697" s="4" t="s">
        <v>570</v>
      </c>
      <c r="C697" s="4"/>
      <c r="D697" s="4" t="s">
        <v>551</v>
      </c>
    </row>
    <row r="698" spans="1:4" x14ac:dyDescent="0.25">
      <c r="A698" s="9">
        <v>658</v>
      </c>
      <c r="B698" s="4" t="s">
        <v>570</v>
      </c>
      <c r="C698" s="4"/>
      <c r="D698" s="4" t="s">
        <v>552</v>
      </c>
    </row>
    <row r="699" spans="1:4" x14ac:dyDescent="0.25">
      <c r="A699" s="9">
        <v>676</v>
      </c>
      <c r="B699" s="4" t="s">
        <v>570</v>
      </c>
      <c r="C699" s="4"/>
      <c r="D699" s="4" t="s">
        <v>555</v>
      </c>
    </row>
    <row r="700" spans="1:4" x14ac:dyDescent="0.25">
      <c r="A700" s="9">
        <v>679</v>
      </c>
      <c r="B700" s="4" t="s">
        <v>570</v>
      </c>
      <c r="C700" s="4"/>
      <c r="D700" s="4" t="s">
        <v>551</v>
      </c>
    </row>
    <row r="701" spans="1:4" x14ac:dyDescent="0.25">
      <c r="A701" s="9">
        <v>701</v>
      </c>
      <c r="B701" s="4" t="s">
        <v>570</v>
      </c>
      <c r="C701" s="4"/>
      <c r="D701" s="4" t="s">
        <v>553</v>
      </c>
    </row>
    <row r="702" spans="1:4" x14ac:dyDescent="0.25">
      <c r="A702" s="9">
        <v>707</v>
      </c>
      <c r="B702" s="4" t="s">
        <v>570</v>
      </c>
      <c r="C702" s="4"/>
      <c r="D702" s="4" t="s">
        <v>553</v>
      </c>
    </row>
    <row r="703" spans="1:4" x14ac:dyDescent="0.25">
      <c r="A703" s="9">
        <v>713</v>
      </c>
      <c r="B703" s="4" t="s">
        <v>570</v>
      </c>
      <c r="C703" s="4"/>
      <c r="D703" s="4" t="s">
        <v>552</v>
      </c>
    </row>
    <row r="704" spans="1:4" x14ac:dyDescent="0.25">
      <c r="A704" s="9">
        <v>723</v>
      </c>
      <c r="B704" s="4" t="s">
        <v>570</v>
      </c>
      <c r="C704" s="4"/>
      <c r="D704" s="4" t="s">
        <v>551</v>
      </c>
    </row>
    <row r="705" spans="1:4" x14ac:dyDescent="0.25">
      <c r="A705" s="9">
        <v>740</v>
      </c>
      <c r="B705" s="4" t="s">
        <v>570</v>
      </c>
      <c r="C705" s="4"/>
      <c r="D705" s="4" t="s">
        <v>551</v>
      </c>
    </row>
    <row r="706" spans="1:4" x14ac:dyDescent="0.25">
      <c r="A706" s="9">
        <v>754</v>
      </c>
      <c r="B706" s="4" t="s">
        <v>570</v>
      </c>
      <c r="C706" s="4"/>
      <c r="D706" s="4" t="s">
        <v>552</v>
      </c>
    </row>
    <row r="707" spans="1:4" x14ac:dyDescent="0.25">
      <c r="A707" s="9">
        <v>763</v>
      </c>
      <c r="B707" s="4" t="s">
        <v>570</v>
      </c>
      <c r="C707" s="4"/>
      <c r="D707" s="4" t="s">
        <v>551</v>
      </c>
    </row>
    <row r="708" spans="1:4" x14ac:dyDescent="0.25">
      <c r="A708" s="9">
        <v>769</v>
      </c>
      <c r="B708" s="4" t="s">
        <v>570</v>
      </c>
      <c r="C708" s="4"/>
      <c r="D708" s="4" t="s">
        <v>551</v>
      </c>
    </row>
    <row r="709" spans="1:4" x14ac:dyDescent="0.25">
      <c r="A709" s="9">
        <v>770</v>
      </c>
      <c r="B709" s="4" t="s">
        <v>570</v>
      </c>
      <c r="C709" s="4"/>
      <c r="D709" s="4" t="s">
        <v>551</v>
      </c>
    </row>
    <row r="710" spans="1:4" x14ac:dyDescent="0.25">
      <c r="A710" s="9">
        <v>773</v>
      </c>
      <c r="B710" s="4" t="s">
        <v>570</v>
      </c>
      <c r="C710" s="4"/>
      <c r="D710" s="4" t="s">
        <v>553</v>
      </c>
    </row>
    <row r="711" spans="1:4" x14ac:dyDescent="0.25">
      <c r="A711" s="9">
        <v>783</v>
      </c>
      <c r="B711" s="4" t="s">
        <v>570</v>
      </c>
      <c r="C711" s="4"/>
      <c r="D711" s="4" t="s">
        <v>551</v>
      </c>
    </row>
    <row r="712" spans="1:4" x14ac:dyDescent="0.25">
      <c r="A712" s="9">
        <v>796</v>
      </c>
      <c r="B712" s="4" t="s">
        <v>570</v>
      </c>
      <c r="C712" s="4"/>
      <c r="D712" s="4" t="s">
        <v>558</v>
      </c>
    </row>
    <row r="713" spans="1:4" x14ac:dyDescent="0.25">
      <c r="A713" s="9">
        <v>807</v>
      </c>
      <c r="B713" s="4" t="s">
        <v>570</v>
      </c>
      <c r="C713" s="4"/>
      <c r="D713" s="4" t="s">
        <v>553</v>
      </c>
    </row>
    <row r="714" spans="1:4" x14ac:dyDescent="0.25">
      <c r="A714" s="9">
        <v>812</v>
      </c>
      <c r="B714" s="4" t="s">
        <v>570</v>
      </c>
      <c r="C714" s="4"/>
      <c r="D714" s="4" t="s">
        <v>551</v>
      </c>
    </row>
    <row r="715" spans="1:4" x14ac:dyDescent="0.25">
      <c r="A715" s="9">
        <v>830</v>
      </c>
      <c r="B715" s="4" t="s">
        <v>570</v>
      </c>
      <c r="C715" s="4"/>
      <c r="D715" s="4" t="s">
        <v>558</v>
      </c>
    </row>
    <row r="716" spans="1:4" x14ac:dyDescent="0.25">
      <c r="A716" s="9">
        <v>831</v>
      </c>
      <c r="B716" s="4" t="s">
        <v>570</v>
      </c>
      <c r="C716" s="4"/>
      <c r="D716" s="4" t="s">
        <v>553</v>
      </c>
    </row>
    <row r="717" spans="1:4" x14ac:dyDescent="0.25">
      <c r="A717" s="9">
        <v>833</v>
      </c>
      <c r="B717" s="4" t="s">
        <v>570</v>
      </c>
      <c r="C717" s="4"/>
      <c r="D717" s="4" t="s">
        <v>553</v>
      </c>
    </row>
    <row r="718" spans="1:4" x14ac:dyDescent="0.25">
      <c r="A718" s="9">
        <v>841</v>
      </c>
      <c r="B718" s="4" t="s">
        <v>570</v>
      </c>
      <c r="C718" s="4"/>
      <c r="D718" s="4" t="s">
        <v>553</v>
      </c>
    </row>
    <row r="719" spans="1:4" x14ac:dyDescent="0.25">
      <c r="A719" s="9">
        <v>854</v>
      </c>
      <c r="B719" s="4" t="s">
        <v>570</v>
      </c>
      <c r="C719" s="4"/>
      <c r="D719" s="4" t="s">
        <v>552</v>
      </c>
    </row>
    <row r="720" spans="1:4" x14ac:dyDescent="0.25">
      <c r="A720" s="9">
        <v>855</v>
      </c>
      <c r="B720" s="4" t="s">
        <v>570</v>
      </c>
      <c r="C720" s="4"/>
      <c r="D720" s="4" t="s">
        <v>553</v>
      </c>
    </row>
    <row r="721" spans="1:4" x14ac:dyDescent="0.25">
      <c r="A721" s="9">
        <v>856</v>
      </c>
      <c r="B721" s="4" t="s">
        <v>570</v>
      </c>
      <c r="C721" s="4"/>
      <c r="D721" s="4" t="s">
        <v>555</v>
      </c>
    </row>
    <row r="722" spans="1:4" x14ac:dyDescent="0.25">
      <c r="A722" s="9">
        <v>863</v>
      </c>
      <c r="B722" s="4" t="s">
        <v>570</v>
      </c>
      <c r="C722" s="4"/>
      <c r="D722" s="4" t="s">
        <v>551</v>
      </c>
    </row>
    <row r="723" spans="1:4" x14ac:dyDescent="0.25">
      <c r="A723" s="9">
        <v>874</v>
      </c>
      <c r="B723" s="4" t="s">
        <v>570</v>
      </c>
      <c r="C723" s="4"/>
      <c r="D723" s="4" t="s">
        <v>553</v>
      </c>
    </row>
    <row r="724" spans="1:4" x14ac:dyDescent="0.25">
      <c r="A724" s="9">
        <v>879</v>
      </c>
      <c r="B724" s="4" t="s">
        <v>570</v>
      </c>
      <c r="C724" s="4"/>
      <c r="D724" s="4" t="s">
        <v>553</v>
      </c>
    </row>
    <row r="725" spans="1:4" x14ac:dyDescent="0.25">
      <c r="A725" s="9">
        <v>924</v>
      </c>
      <c r="B725" s="4" t="s">
        <v>570</v>
      </c>
      <c r="C725" s="4"/>
      <c r="D725" s="4" t="s">
        <v>553</v>
      </c>
    </row>
    <row r="726" spans="1:4" x14ac:dyDescent="0.25">
      <c r="A726" s="9">
        <v>942</v>
      </c>
      <c r="B726" s="4" t="s">
        <v>570</v>
      </c>
      <c r="C726" s="4"/>
      <c r="D726" s="4" t="s">
        <v>551</v>
      </c>
    </row>
    <row r="727" spans="1:4" x14ac:dyDescent="0.25">
      <c r="A727" s="9">
        <v>950</v>
      </c>
      <c r="B727" s="4" t="s">
        <v>570</v>
      </c>
      <c r="C727" s="4"/>
      <c r="D727" s="4" t="s">
        <v>552</v>
      </c>
    </row>
    <row r="728" spans="1:4" x14ac:dyDescent="0.25">
      <c r="A728" s="9">
        <v>972</v>
      </c>
      <c r="B728" s="4" t="s">
        <v>570</v>
      </c>
      <c r="C728" s="4"/>
      <c r="D728" s="4" t="s">
        <v>555</v>
      </c>
    </row>
    <row r="729" spans="1:4" x14ac:dyDescent="0.25">
      <c r="A729" s="9">
        <v>982</v>
      </c>
      <c r="B729" s="4" t="s">
        <v>570</v>
      </c>
      <c r="C729" s="4"/>
      <c r="D729" s="4" t="s">
        <v>551</v>
      </c>
    </row>
    <row r="730" spans="1:4" x14ac:dyDescent="0.25">
      <c r="A730" s="9">
        <v>23</v>
      </c>
      <c r="B730" s="4" t="s">
        <v>569</v>
      </c>
      <c r="C730" s="4"/>
      <c r="D730" s="4" t="s">
        <v>567</v>
      </c>
    </row>
    <row r="731" spans="1:4" x14ac:dyDescent="0.25">
      <c r="A731" s="9">
        <v>33</v>
      </c>
      <c r="B731" s="4" t="s">
        <v>569</v>
      </c>
      <c r="C731" s="4"/>
      <c r="D731" s="4" t="s">
        <v>552</v>
      </c>
    </row>
    <row r="732" spans="1:4" x14ac:dyDescent="0.25">
      <c r="A732" s="9">
        <v>36</v>
      </c>
      <c r="B732" s="4" t="s">
        <v>569</v>
      </c>
      <c r="C732" s="4"/>
      <c r="D732" s="4" t="s">
        <v>557</v>
      </c>
    </row>
    <row r="733" spans="1:4" x14ac:dyDescent="0.25">
      <c r="A733" s="9">
        <v>39</v>
      </c>
      <c r="B733" s="4" t="s">
        <v>569</v>
      </c>
      <c r="C733" s="4"/>
      <c r="D733" s="4" t="s">
        <v>555</v>
      </c>
    </row>
    <row r="734" spans="1:4" x14ac:dyDescent="0.25">
      <c r="A734" s="9">
        <v>62</v>
      </c>
      <c r="B734" s="4" t="s">
        <v>569</v>
      </c>
      <c r="C734" s="4"/>
      <c r="D734" s="4" t="s">
        <v>558</v>
      </c>
    </row>
    <row r="735" spans="1:4" x14ac:dyDescent="0.25">
      <c r="A735" s="9">
        <v>64</v>
      </c>
      <c r="B735" s="4" t="s">
        <v>569</v>
      </c>
      <c r="C735" s="4"/>
      <c r="D735" s="4" t="s">
        <v>555</v>
      </c>
    </row>
    <row r="736" spans="1:4" x14ac:dyDescent="0.25">
      <c r="A736" s="9">
        <v>80</v>
      </c>
      <c r="B736" s="4" t="s">
        <v>569</v>
      </c>
      <c r="C736" s="4"/>
      <c r="D736" s="4" t="s">
        <v>555</v>
      </c>
    </row>
    <row r="737" spans="1:4" x14ac:dyDescent="0.25">
      <c r="A737" s="9">
        <v>90</v>
      </c>
      <c r="B737" s="4" t="s">
        <v>569</v>
      </c>
      <c r="C737" s="4"/>
      <c r="D737" s="4" t="s">
        <v>553</v>
      </c>
    </row>
    <row r="738" spans="1:4" x14ac:dyDescent="0.25">
      <c r="A738" s="9">
        <v>92</v>
      </c>
      <c r="B738" s="4" t="s">
        <v>569</v>
      </c>
      <c r="C738" s="4"/>
      <c r="D738" s="4" t="s">
        <v>555</v>
      </c>
    </row>
    <row r="739" spans="1:4" x14ac:dyDescent="0.25">
      <c r="A739" s="9">
        <v>129</v>
      </c>
      <c r="B739" s="4" t="s">
        <v>569</v>
      </c>
      <c r="C739" s="4"/>
      <c r="D739" s="4" t="s">
        <v>557</v>
      </c>
    </row>
    <row r="740" spans="1:4" x14ac:dyDescent="0.25">
      <c r="A740" s="9">
        <v>138</v>
      </c>
      <c r="B740" s="4" t="s">
        <v>569</v>
      </c>
      <c r="C740" s="4"/>
      <c r="D740" s="4" t="s">
        <v>555</v>
      </c>
    </row>
    <row r="741" spans="1:4" x14ac:dyDescent="0.25">
      <c r="A741" s="9">
        <v>145</v>
      </c>
      <c r="B741" s="4" t="s">
        <v>569</v>
      </c>
      <c r="C741" s="4"/>
      <c r="D741" s="4" t="s">
        <v>552</v>
      </c>
    </row>
    <row r="742" spans="1:4" x14ac:dyDescent="0.25">
      <c r="A742" s="9">
        <v>149</v>
      </c>
      <c r="B742" s="4" t="s">
        <v>569</v>
      </c>
      <c r="C742" s="4"/>
      <c r="D742" s="4" t="s">
        <v>557</v>
      </c>
    </row>
    <row r="743" spans="1:4" x14ac:dyDescent="0.25">
      <c r="A743" s="9">
        <v>152</v>
      </c>
      <c r="B743" s="4" t="s">
        <v>569</v>
      </c>
      <c r="C743" s="4"/>
      <c r="D743" s="4" t="s">
        <v>555</v>
      </c>
    </row>
    <row r="744" spans="1:4" x14ac:dyDescent="0.25">
      <c r="A744" s="9">
        <v>158</v>
      </c>
      <c r="B744" s="4" t="s">
        <v>569</v>
      </c>
      <c r="C744" s="4"/>
      <c r="D744" s="4" t="s">
        <v>558</v>
      </c>
    </row>
    <row r="745" spans="1:4" x14ac:dyDescent="0.25">
      <c r="A745" s="9">
        <v>163</v>
      </c>
      <c r="B745" s="4" t="s">
        <v>569</v>
      </c>
      <c r="C745" s="4"/>
      <c r="D745" s="4" t="s">
        <v>557</v>
      </c>
    </row>
    <row r="746" spans="1:4" x14ac:dyDescent="0.25">
      <c r="A746" s="9">
        <v>166</v>
      </c>
      <c r="B746" s="4" t="s">
        <v>569</v>
      </c>
      <c r="C746" s="4"/>
      <c r="D746" s="4" t="s">
        <v>558</v>
      </c>
    </row>
    <row r="747" spans="1:4" x14ac:dyDescent="0.25">
      <c r="A747" s="9">
        <v>169</v>
      </c>
      <c r="B747" s="4" t="s">
        <v>569</v>
      </c>
      <c r="C747" s="4"/>
      <c r="D747" s="4" t="s">
        <v>551</v>
      </c>
    </row>
    <row r="748" spans="1:4" x14ac:dyDescent="0.25">
      <c r="A748" s="9">
        <v>176</v>
      </c>
      <c r="B748" s="4" t="s">
        <v>569</v>
      </c>
      <c r="C748" s="4"/>
      <c r="D748" s="4" t="s">
        <v>551</v>
      </c>
    </row>
    <row r="749" spans="1:4" x14ac:dyDescent="0.25">
      <c r="A749" s="9">
        <v>192</v>
      </c>
      <c r="B749" s="4" t="s">
        <v>569</v>
      </c>
      <c r="C749" s="4"/>
      <c r="D749" s="4" t="s">
        <v>558</v>
      </c>
    </row>
    <row r="750" spans="1:4" x14ac:dyDescent="0.25">
      <c r="A750" s="9">
        <v>212</v>
      </c>
      <c r="B750" s="4" t="s">
        <v>569</v>
      </c>
      <c r="C750" s="4"/>
      <c r="D750" s="4" t="s">
        <v>552</v>
      </c>
    </row>
    <row r="751" spans="1:4" x14ac:dyDescent="0.25">
      <c r="A751" s="9">
        <v>213</v>
      </c>
      <c r="B751" s="4" t="s">
        <v>569</v>
      </c>
      <c r="C751" s="4"/>
      <c r="D751" s="4" t="s">
        <v>551</v>
      </c>
    </row>
    <row r="752" spans="1:4" x14ac:dyDescent="0.25">
      <c r="A752" s="9">
        <v>235</v>
      </c>
      <c r="B752" s="4" t="s">
        <v>569</v>
      </c>
      <c r="C752" s="4"/>
      <c r="D752" s="4" t="s">
        <v>552</v>
      </c>
    </row>
    <row r="753" spans="1:4" x14ac:dyDescent="0.25">
      <c r="A753" s="9">
        <v>250</v>
      </c>
      <c r="B753" s="4" t="s">
        <v>569</v>
      </c>
      <c r="C753" s="4"/>
      <c r="D753" s="4" t="s">
        <v>555</v>
      </c>
    </row>
    <row r="754" spans="1:4" x14ac:dyDescent="0.25">
      <c r="A754" s="9">
        <v>257</v>
      </c>
      <c r="B754" s="4" t="s">
        <v>569</v>
      </c>
      <c r="C754" s="4"/>
      <c r="D754" s="4" t="s">
        <v>558</v>
      </c>
    </row>
    <row r="755" spans="1:4" x14ac:dyDescent="0.25">
      <c r="A755" s="9">
        <v>258</v>
      </c>
      <c r="B755" s="4" t="s">
        <v>569</v>
      </c>
      <c r="C755" s="4"/>
      <c r="D755" s="4" t="s">
        <v>558</v>
      </c>
    </row>
    <row r="756" spans="1:4" x14ac:dyDescent="0.25">
      <c r="A756" s="9">
        <v>259</v>
      </c>
      <c r="B756" s="4" t="s">
        <v>569</v>
      </c>
      <c r="C756" s="4"/>
      <c r="D756" s="4" t="s">
        <v>555</v>
      </c>
    </row>
    <row r="757" spans="1:4" x14ac:dyDescent="0.25">
      <c r="A757" s="9">
        <v>268</v>
      </c>
      <c r="B757" s="4" t="s">
        <v>569</v>
      </c>
      <c r="C757" s="4"/>
      <c r="D757" s="4" t="s">
        <v>555</v>
      </c>
    </row>
    <row r="758" spans="1:4" x14ac:dyDescent="0.25">
      <c r="A758" s="9">
        <v>272</v>
      </c>
      <c r="B758" s="4" t="s">
        <v>569</v>
      </c>
      <c r="C758" s="4"/>
      <c r="D758" s="4" t="s">
        <v>557</v>
      </c>
    </row>
    <row r="759" spans="1:4" x14ac:dyDescent="0.25">
      <c r="A759" s="9">
        <v>287</v>
      </c>
      <c r="B759" s="4" t="s">
        <v>569</v>
      </c>
      <c r="C759" s="4"/>
      <c r="D759" s="4" t="s">
        <v>553</v>
      </c>
    </row>
    <row r="760" spans="1:4" x14ac:dyDescent="0.25">
      <c r="A760" s="9">
        <v>320</v>
      </c>
      <c r="B760" s="4" t="s">
        <v>569</v>
      </c>
      <c r="C760" s="4"/>
      <c r="D760" s="4" t="s">
        <v>557</v>
      </c>
    </row>
    <row r="761" spans="1:4" x14ac:dyDescent="0.25">
      <c r="A761" s="9">
        <v>329</v>
      </c>
      <c r="B761" s="4" t="s">
        <v>569</v>
      </c>
      <c r="C761" s="4"/>
      <c r="D761" s="4" t="s">
        <v>553</v>
      </c>
    </row>
    <row r="762" spans="1:4" x14ac:dyDescent="0.25">
      <c r="A762" s="9">
        <v>334</v>
      </c>
      <c r="B762" s="4" t="s">
        <v>569</v>
      </c>
      <c r="C762" s="4"/>
      <c r="D762" s="4" t="s">
        <v>552</v>
      </c>
    </row>
    <row r="763" spans="1:4" x14ac:dyDescent="0.25">
      <c r="A763" s="9">
        <v>369</v>
      </c>
      <c r="B763" s="4" t="s">
        <v>569</v>
      </c>
      <c r="C763" s="4"/>
      <c r="D763" s="4" t="s">
        <v>553</v>
      </c>
    </row>
    <row r="764" spans="1:4" x14ac:dyDescent="0.25">
      <c r="A764" s="9">
        <v>396</v>
      </c>
      <c r="B764" s="4" t="s">
        <v>569</v>
      </c>
      <c r="C764" s="4"/>
      <c r="D764" s="4" t="s">
        <v>557</v>
      </c>
    </row>
    <row r="765" spans="1:4" x14ac:dyDescent="0.25">
      <c r="A765" s="9">
        <v>400</v>
      </c>
      <c r="B765" s="4" t="s">
        <v>569</v>
      </c>
      <c r="C765" s="4"/>
      <c r="D765" s="4" t="s">
        <v>558</v>
      </c>
    </row>
    <row r="766" spans="1:4" x14ac:dyDescent="0.25">
      <c r="A766" s="9">
        <v>405</v>
      </c>
      <c r="B766" s="4" t="s">
        <v>569</v>
      </c>
      <c r="C766" s="4"/>
      <c r="D766" s="4" t="s">
        <v>555</v>
      </c>
    </row>
    <row r="767" spans="1:4" x14ac:dyDescent="0.25">
      <c r="A767" s="9">
        <v>410</v>
      </c>
      <c r="B767" s="4" t="s">
        <v>569</v>
      </c>
      <c r="C767" s="4"/>
      <c r="D767" s="4" t="s">
        <v>557</v>
      </c>
    </row>
    <row r="768" spans="1:4" x14ac:dyDescent="0.25">
      <c r="A768" s="9">
        <v>414</v>
      </c>
      <c r="B768" s="4" t="s">
        <v>569</v>
      </c>
      <c r="C768" s="4"/>
      <c r="D768" s="4" t="s">
        <v>557</v>
      </c>
    </row>
    <row r="769" spans="1:4" x14ac:dyDescent="0.25">
      <c r="A769" s="9">
        <v>421</v>
      </c>
      <c r="B769" s="4" t="s">
        <v>569</v>
      </c>
      <c r="C769" s="4"/>
      <c r="D769" s="4" t="s">
        <v>558</v>
      </c>
    </row>
    <row r="770" spans="1:4" x14ac:dyDescent="0.25">
      <c r="A770" s="9">
        <v>423</v>
      </c>
      <c r="B770" s="4" t="s">
        <v>569</v>
      </c>
      <c r="C770" s="4"/>
      <c r="D770" s="4" t="s">
        <v>552</v>
      </c>
    </row>
    <row r="771" spans="1:4" x14ac:dyDescent="0.25">
      <c r="A771" s="9">
        <v>432</v>
      </c>
      <c r="B771" s="4" t="s">
        <v>569</v>
      </c>
      <c r="C771" s="4"/>
      <c r="D771" s="4" t="s">
        <v>555</v>
      </c>
    </row>
    <row r="772" spans="1:4" x14ac:dyDescent="0.25">
      <c r="A772" s="9">
        <v>461</v>
      </c>
      <c r="B772" s="4" t="s">
        <v>569</v>
      </c>
      <c r="C772" s="4"/>
      <c r="D772" s="4" t="s">
        <v>557</v>
      </c>
    </row>
    <row r="773" spans="1:4" x14ac:dyDescent="0.25">
      <c r="A773" s="9">
        <v>462</v>
      </c>
      <c r="B773" s="4" t="s">
        <v>569</v>
      </c>
      <c r="C773" s="4"/>
      <c r="D773" s="4" t="s">
        <v>557</v>
      </c>
    </row>
    <row r="774" spans="1:4" x14ac:dyDescent="0.25">
      <c r="A774" s="9">
        <v>491</v>
      </c>
      <c r="B774" s="4" t="s">
        <v>569</v>
      </c>
      <c r="C774" s="4"/>
      <c r="D774" s="4" t="s">
        <v>551</v>
      </c>
    </row>
    <row r="775" spans="1:4" x14ac:dyDescent="0.25">
      <c r="A775" s="9">
        <v>501</v>
      </c>
      <c r="B775" s="4" t="s">
        <v>569</v>
      </c>
      <c r="C775" s="4"/>
      <c r="D775" s="4" t="s">
        <v>558</v>
      </c>
    </row>
    <row r="776" spans="1:4" x14ac:dyDescent="0.25">
      <c r="A776" s="9">
        <v>511</v>
      </c>
      <c r="B776" s="4" t="s">
        <v>569</v>
      </c>
      <c r="C776" s="4"/>
      <c r="D776" s="4" t="s">
        <v>555</v>
      </c>
    </row>
    <row r="777" spans="1:4" x14ac:dyDescent="0.25">
      <c r="A777" s="9">
        <v>524</v>
      </c>
      <c r="B777" s="4" t="s">
        <v>569</v>
      </c>
      <c r="C777" s="4"/>
      <c r="D777" s="4" t="s">
        <v>558</v>
      </c>
    </row>
    <row r="778" spans="1:4" x14ac:dyDescent="0.25">
      <c r="A778" s="9">
        <v>536</v>
      </c>
      <c r="B778" s="4" t="s">
        <v>569</v>
      </c>
      <c r="C778" s="4"/>
      <c r="D778" s="4" t="s">
        <v>552</v>
      </c>
    </row>
    <row r="779" spans="1:4" x14ac:dyDescent="0.25">
      <c r="A779" s="9">
        <v>554</v>
      </c>
      <c r="B779" s="4" t="s">
        <v>569</v>
      </c>
      <c r="C779" s="4"/>
      <c r="D779" s="4" t="s">
        <v>557</v>
      </c>
    </row>
    <row r="780" spans="1:4" x14ac:dyDescent="0.25">
      <c r="A780" s="9">
        <v>555</v>
      </c>
      <c r="B780" s="4" t="s">
        <v>569</v>
      </c>
      <c r="C780" s="4"/>
      <c r="D780" s="4" t="s">
        <v>557</v>
      </c>
    </row>
    <row r="781" spans="1:4" x14ac:dyDescent="0.25">
      <c r="A781" s="9">
        <v>580</v>
      </c>
      <c r="B781" s="4" t="s">
        <v>569</v>
      </c>
      <c r="C781" s="4"/>
      <c r="D781" s="4" t="s">
        <v>553</v>
      </c>
    </row>
    <row r="782" spans="1:4" x14ac:dyDescent="0.25">
      <c r="A782" s="9">
        <v>610</v>
      </c>
      <c r="B782" s="4" t="s">
        <v>569</v>
      </c>
      <c r="C782" s="4"/>
      <c r="D782" s="4" t="s">
        <v>558</v>
      </c>
    </row>
    <row r="783" spans="1:4" x14ac:dyDescent="0.25">
      <c r="A783" s="9">
        <v>612</v>
      </c>
      <c r="B783" s="4" t="s">
        <v>569</v>
      </c>
      <c r="C783" s="4"/>
      <c r="D783" s="4" t="s">
        <v>555</v>
      </c>
    </row>
    <row r="784" spans="1:4" x14ac:dyDescent="0.25">
      <c r="A784" s="9">
        <v>625</v>
      </c>
      <c r="B784" s="4" t="s">
        <v>569</v>
      </c>
      <c r="C784" s="4"/>
      <c r="D784" s="4" t="s">
        <v>557</v>
      </c>
    </row>
    <row r="785" spans="1:4" x14ac:dyDescent="0.25">
      <c r="A785" s="9">
        <v>638</v>
      </c>
      <c r="B785" s="4" t="s">
        <v>569</v>
      </c>
      <c r="C785" s="4"/>
      <c r="D785" s="4" t="s">
        <v>553</v>
      </c>
    </row>
    <row r="786" spans="1:4" x14ac:dyDescent="0.25">
      <c r="A786" s="9">
        <v>643</v>
      </c>
      <c r="B786" s="4" t="s">
        <v>569</v>
      </c>
      <c r="C786" s="4"/>
      <c r="D786" s="4" t="s">
        <v>551</v>
      </c>
    </row>
    <row r="787" spans="1:4" x14ac:dyDescent="0.25">
      <c r="A787" s="9">
        <v>644</v>
      </c>
      <c r="B787" s="4" t="s">
        <v>569</v>
      </c>
      <c r="C787" s="4"/>
      <c r="D787" s="4" t="s">
        <v>553</v>
      </c>
    </row>
    <row r="788" spans="1:4" x14ac:dyDescent="0.25">
      <c r="A788" s="9">
        <v>658</v>
      </c>
      <c r="B788" s="4" t="s">
        <v>569</v>
      </c>
      <c r="C788" s="4"/>
      <c r="D788" s="4" t="s">
        <v>552</v>
      </c>
    </row>
    <row r="789" spans="1:4" x14ac:dyDescent="0.25">
      <c r="A789" s="9">
        <v>676</v>
      </c>
      <c r="B789" s="4" t="s">
        <v>569</v>
      </c>
      <c r="C789" s="4"/>
      <c r="D789" s="4" t="s">
        <v>557</v>
      </c>
    </row>
    <row r="790" spans="1:4" x14ac:dyDescent="0.25">
      <c r="A790" s="9">
        <v>679</v>
      </c>
      <c r="B790" s="4" t="s">
        <v>569</v>
      </c>
      <c r="C790" s="4"/>
      <c r="D790" s="4" t="s">
        <v>553</v>
      </c>
    </row>
    <row r="791" spans="1:4" x14ac:dyDescent="0.25">
      <c r="A791" s="9">
        <v>701</v>
      </c>
      <c r="B791" s="4" t="s">
        <v>569</v>
      </c>
      <c r="C791" s="4"/>
      <c r="D791" s="4" t="s">
        <v>552</v>
      </c>
    </row>
    <row r="792" spans="1:4" x14ac:dyDescent="0.25">
      <c r="A792" s="9">
        <v>707</v>
      </c>
      <c r="B792" s="4" t="s">
        <v>569</v>
      </c>
      <c r="C792" s="4"/>
      <c r="D792" s="4" t="s">
        <v>555</v>
      </c>
    </row>
    <row r="793" spans="1:4" x14ac:dyDescent="0.25">
      <c r="A793" s="9">
        <v>713</v>
      </c>
      <c r="B793" s="4" t="s">
        <v>569</v>
      </c>
      <c r="C793" s="4"/>
      <c r="D793" s="4" t="s">
        <v>558</v>
      </c>
    </row>
    <row r="794" spans="1:4" x14ac:dyDescent="0.25">
      <c r="A794" s="9">
        <v>723</v>
      </c>
      <c r="B794" s="4" t="s">
        <v>569</v>
      </c>
      <c r="C794" s="4"/>
      <c r="D794" s="4" t="s">
        <v>551</v>
      </c>
    </row>
    <row r="795" spans="1:4" x14ac:dyDescent="0.25">
      <c r="A795" s="9">
        <v>740</v>
      </c>
      <c r="B795" s="4" t="s">
        <v>569</v>
      </c>
      <c r="C795" s="4"/>
      <c r="D795" s="4" t="s">
        <v>558</v>
      </c>
    </row>
    <row r="796" spans="1:4" x14ac:dyDescent="0.25">
      <c r="A796" s="9">
        <v>754</v>
      </c>
      <c r="B796" s="4" t="s">
        <v>569</v>
      </c>
      <c r="C796" s="4"/>
      <c r="D796" s="4" t="s">
        <v>552</v>
      </c>
    </row>
    <row r="797" spans="1:4" x14ac:dyDescent="0.25">
      <c r="A797" s="9">
        <v>763</v>
      </c>
      <c r="B797" s="4" t="s">
        <v>569</v>
      </c>
      <c r="C797" s="4"/>
      <c r="D797" s="4" t="s">
        <v>558</v>
      </c>
    </row>
    <row r="798" spans="1:4" x14ac:dyDescent="0.25">
      <c r="A798" s="9">
        <v>769</v>
      </c>
      <c r="B798" s="4" t="s">
        <v>569</v>
      </c>
      <c r="C798" s="4"/>
      <c r="D798" s="4" t="s">
        <v>551</v>
      </c>
    </row>
    <row r="799" spans="1:4" x14ac:dyDescent="0.25">
      <c r="A799" s="9">
        <v>770</v>
      </c>
      <c r="B799" s="4" t="s">
        <v>569</v>
      </c>
      <c r="C799" s="4"/>
      <c r="D799" s="4" t="s">
        <v>552</v>
      </c>
    </row>
    <row r="800" spans="1:4" x14ac:dyDescent="0.25">
      <c r="A800" s="9">
        <v>773</v>
      </c>
      <c r="B800" s="4" t="s">
        <v>569</v>
      </c>
      <c r="C800" s="4"/>
      <c r="D800" s="4" t="s">
        <v>558</v>
      </c>
    </row>
    <row r="801" spans="1:4" x14ac:dyDescent="0.25">
      <c r="A801" s="9">
        <v>783</v>
      </c>
      <c r="B801" s="4" t="s">
        <v>569</v>
      </c>
      <c r="C801" s="4"/>
      <c r="D801" s="4" t="s">
        <v>558</v>
      </c>
    </row>
    <row r="802" spans="1:4" x14ac:dyDescent="0.25">
      <c r="A802" s="9">
        <v>796</v>
      </c>
      <c r="B802" s="4" t="s">
        <v>569</v>
      </c>
      <c r="C802" s="4"/>
      <c r="D802" s="4" t="s">
        <v>557</v>
      </c>
    </row>
    <row r="803" spans="1:4" x14ac:dyDescent="0.25">
      <c r="A803" s="9">
        <v>807</v>
      </c>
      <c r="B803" s="4" t="s">
        <v>569</v>
      </c>
      <c r="C803" s="4"/>
      <c r="D803" s="4" t="s">
        <v>553</v>
      </c>
    </row>
    <row r="804" spans="1:4" x14ac:dyDescent="0.25">
      <c r="A804" s="9">
        <v>812</v>
      </c>
      <c r="B804" s="4" t="s">
        <v>569</v>
      </c>
      <c r="C804" s="4"/>
      <c r="D804" s="4" t="s">
        <v>558</v>
      </c>
    </row>
    <row r="805" spans="1:4" x14ac:dyDescent="0.25">
      <c r="A805" s="9">
        <v>830</v>
      </c>
      <c r="B805" s="4" t="s">
        <v>569</v>
      </c>
      <c r="C805" s="4"/>
      <c r="D805" s="4" t="s">
        <v>555</v>
      </c>
    </row>
    <row r="806" spans="1:4" x14ac:dyDescent="0.25">
      <c r="A806" s="9">
        <v>831</v>
      </c>
      <c r="B806" s="4" t="s">
        <v>569</v>
      </c>
      <c r="C806" s="4"/>
      <c r="D806" s="4" t="s">
        <v>555</v>
      </c>
    </row>
    <row r="807" spans="1:4" x14ac:dyDescent="0.25">
      <c r="A807" s="9">
        <v>833</v>
      </c>
      <c r="B807" s="4" t="s">
        <v>569</v>
      </c>
      <c r="C807" s="4"/>
      <c r="D807" s="4" t="s">
        <v>558</v>
      </c>
    </row>
    <row r="808" spans="1:4" x14ac:dyDescent="0.25">
      <c r="A808" s="9">
        <v>841</v>
      </c>
      <c r="B808" s="4" t="s">
        <v>569</v>
      </c>
      <c r="C808" s="4"/>
      <c r="D808" s="4" t="s">
        <v>552</v>
      </c>
    </row>
    <row r="809" spans="1:4" x14ac:dyDescent="0.25">
      <c r="A809" s="9">
        <v>854</v>
      </c>
      <c r="B809" s="4" t="s">
        <v>569</v>
      </c>
      <c r="C809" s="4"/>
      <c r="D809" s="4" t="s">
        <v>558</v>
      </c>
    </row>
    <row r="810" spans="1:4" x14ac:dyDescent="0.25">
      <c r="A810" s="9">
        <v>855</v>
      </c>
      <c r="B810" s="4" t="s">
        <v>569</v>
      </c>
      <c r="C810" s="4"/>
      <c r="D810" s="4" t="s">
        <v>555</v>
      </c>
    </row>
    <row r="811" spans="1:4" x14ac:dyDescent="0.25">
      <c r="A811" s="9">
        <v>856</v>
      </c>
      <c r="B811" s="4" t="s">
        <v>569</v>
      </c>
      <c r="C811" s="4"/>
      <c r="D811" s="4" t="s">
        <v>552</v>
      </c>
    </row>
    <row r="812" spans="1:4" x14ac:dyDescent="0.25">
      <c r="A812" s="9">
        <v>863</v>
      </c>
      <c r="B812" s="4" t="s">
        <v>569</v>
      </c>
      <c r="C812" s="4"/>
      <c r="D812" s="4" t="s">
        <v>553</v>
      </c>
    </row>
    <row r="813" spans="1:4" x14ac:dyDescent="0.25">
      <c r="A813" s="9">
        <v>874</v>
      </c>
      <c r="B813" s="4" t="s">
        <v>569</v>
      </c>
      <c r="C813" s="4"/>
      <c r="D813" s="4" t="s">
        <v>558</v>
      </c>
    </row>
    <row r="814" spans="1:4" x14ac:dyDescent="0.25">
      <c r="A814" s="9">
        <v>879</v>
      </c>
      <c r="B814" s="4" t="s">
        <v>569</v>
      </c>
      <c r="C814" s="4"/>
      <c r="D814" s="4" t="s">
        <v>552</v>
      </c>
    </row>
    <row r="815" spans="1:4" x14ac:dyDescent="0.25">
      <c r="A815" s="9">
        <v>924</v>
      </c>
      <c r="B815" s="4" t="s">
        <v>569</v>
      </c>
      <c r="C815" s="4"/>
      <c r="D815" s="4" t="s">
        <v>558</v>
      </c>
    </row>
    <row r="816" spans="1:4" x14ac:dyDescent="0.25">
      <c r="A816" s="9">
        <v>942</v>
      </c>
      <c r="B816" s="4" t="s">
        <v>569</v>
      </c>
      <c r="C816" s="4"/>
      <c r="D816" s="4" t="s">
        <v>558</v>
      </c>
    </row>
    <row r="817" spans="1:4" x14ac:dyDescent="0.25">
      <c r="A817" s="9">
        <v>950</v>
      </c>
      <c r="B817" s="4" t="s">
        <v>569</v>
      </c>
      <c r="C817" s="4"/>
      <c r="D817" s="4" t="s">
        <v>555</v>
      </c>
    </row>
    <row r="818" spans="1:4" x14ac:dyDescent="0.25">
      <c r="A818" s="9">
        <v>972</v>
      </c>
      <c r="B818" s="4" t="s">
        <v>569</v>
      </c>
      <c r="C818" s="4"/>
      <c r="D818" s="4" t="s">
        <v>567</v>
      </c>
    </row>
    <row r="819" spans="1:4" x14ac:dyDescent="0.25">
      <c r="A819" s="9">
        <v>982</v>
      </c>
      <c r="B819" s="4" t="s">
        <v>569</v>
      </c>
      <c r="C819" s="4"/>
      <c r="D819" s="4" t="s">
        <v>557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1"/>
  <sheetViews>
    <sheetView topLeftCell="A9" zoomScaleNormal="100" workbookViewId="0">
      <selection sqref="A1:D621"/>
    </sheetView>
  </sheetViews>
  <sheetFormatPr defaultRowHeight="15" x14ac:dyDescent="0.25"/>
  <sheetData>
    <row r="1" spans="1:17" x14ac:dyDescent="0.25">
      <c r="A1" s="9">
        <v>19</v>
      </c>
      <c r="B1" s="4" t="s">
        <v>622</v>
      </c>
      <c r="C1" s="4">
        <v>3</v>
      </c>
      <c r="D1" s="4" t="s">
        <v>555</v>
      </c>
      <c r="E1" s="12" t="str">
        <f t="shared" ref="E1:E6" si="0">IF(D1="A","4",IF(D1="AB","3.5",IF(D1="B","3",IF(D1="BC","2.5",IF(D1="C","2",IF(D1="D","1",IF(D1="E","0","NILAI MUTU TIDAK ADA")))))))</f>
        <v>2</v>
      </c>
      <c r="F1" s="13">
        <f>E1*C1</f>
        <v>6</v>
      </c>
      <c r="H1" s="4" t="s">
        <v>622</v>
      </c>
      <c r="I1" s="4" t="s">
        <v>626</v>
      </c>
      <c r="J1" s="6" t="s">
        <v>632</v>
      </c>
      <c r="K1" s="4" t="s">
        <v>629</v>
      </c>
      <c r="L1" s="6" t="s">
        <v>631</v>
      </c>
      <c r="M1" s="4" t="s">
        <v>628</v>
      </c>
      <c r="N1" s="4" t="s">
        <v>627</v>
      </c>
      <c r="O1" s="4" t="s">
        <v>630</v>
      </c>
      <c r="P1" s="6" t="s">
        <v>623</v>
      </c>
      <c r="Q1" s="6" t="s">
        <v>625</v>
      </c>
    </row>
    <row r="2" spans="1:17" x14ac:dyDescent="0.25">
      <c r="A2" s="9">
        <v>19</v>
      </c>
      <c r="B2" s="4" t="s">
        <v>626</v>
      </c>
      <c r="C2" s="4">
        <v>3</v>
      </c>
      <c r="D2" s="4" t="s">
        <v>555</v>
      </c>
      <c r="E2" s="12" t="str">
        <f t="shared" si="0"/>
        <v>2</v>
      </c>
      <c r="F2" s="13">
        <f t="shared" ref="F2:F65" si="1">E2*C2</f>
        <v>6</v>
      </c>
      <c r="G2" s="9">
        <v>19</v>
      </c>
      <c r="H2" t="str">
        <f t="array" ref="H2">INDEX($A$1:$F$678,MATCH(1,($A$1:$A$678=$G2)*($B$1:$B$678=H$1),0),4)</f>
        <v>C</v>
      </c>
      <c r="I2" t="str">
        <f t="array" ref="I2">INDEX($A$1:$F$678,MATCH(1,($A$1:$A$678=$G2)*($B$1:$B$678=I$1),0),4)</f>
        <v>C</v>
      </c>
      <c r="J2" t="str">
        <f t="array" ref="J2">INDEX($A$1:$F$678,MATCH(1,($A$1:$A$678=$G2)*($B$1:$B$678=J$1),0),4)</f>
        <v>B</v>
      </c>
      <c r="K2" t="str">
        <f t="array" ref="K2">INDEX($A$1:$F$678,MATCH(1,($A$1:$A$678=$G2)*($B$1:$B$678=K$1),0),4)</f>
        <v>A</v>
      </c>
      <c r="L2" t="str">
        <f t="array" ref="L2">INDEX($A$1:$F$678,MATCH(1,($A$1:$A$678=$G2)*($B$1:$B$678=L$1),0),4)</f>
        <v>A</v>
      </c>
      <c r="M2" t="str">
        <f t="array" ref="M2">INDEX($A$1:$F$678,MATCH(1,($A$1:$A$678=$G2)*($B$1:$B$678=M$1),0),4)</f>
        <v>B</v>
      </c>
      <c r="N2" t="str">
        <f t="array" ref="N2">INDEX($A$1:$F$678,MATCH(1,($A$1:$A$678=$G2)*($B$1:$B$678=N$1),0),4)</f>
        <v>BC</v>
      </c>
      <c r="O2" t="e">
        <f t="array" ref="O2">INDEX($A$1:$F$678,MATCH(1,($A$1:$A$678=$G2)*($B$1:$B$678=O$1),0),4)</f>
        <v>#N/A</v>
      </c>
      <c r="P2" t="e">
        <f t="array" ref="P2">INDEX($A$1:$F$678,MATCH(1,($A$1:$A$678=$G2)*($B$1:$B$678=P$1),0),4)</f>
        <v>#N/A</v>
      </c>
      <c r="Q2" t="e">
        <f t="array" ref="Q2">INDEX($A$1:$F$678,MATCH(1,($A$1:$A$678=$G2)*($B$1:$B$678=Q$1),0),4)</f>
        <v>#N/A</v>
      </c>
    </row>
    <row r="3" spans="1:17" x14ac:dyDescent="0.25">
      <c r="A3" s="9">
        <v>90</v>
      </c>
      <c r="B3" s="6" t="s">
        <v>632</v>
      </c>
      <c r="C3">
        <v>3</v>
      </c>
      <c r="D3" t="s">
        <v>551</v>
      </c>
      <c r="E3" s="12" t="str">
        <f t="shared" si="0"/>
        <v>4</v>
      </c>
      <c r="F3" s="13">
        <f t="shared" si="1"/>
        <v>12</v>
      </c>
      <c r="G3" s="9">
        <v>33</v>
      </c>
      <c r="H3" t="str">
        <f t="array" ref="H3">INDEX($A$1:$F$678,MATCH(1,($A$1:$A$678=$G3)*($B$1:$B$678=H$1),0),4)</f>
        <v>C</v>
      </c>
      <c r="I3" t="str">
        <f t="array" ref="I3">INDEX($A$1:$F$678,MATCH(1,($A$1:$A$678=$G3)*($B$1:$B$678=I$1),0),4)</f>
        <v>B</v>
      </c>
      <c r="J3" t="str">
        <f t="array" ref="J3">INDEX($A$1:$F$678,MATCH(1,($A$1:$A$678=$G3)*($B$1:$B$678=J$1),0),4)</f>
        <v>BC</v>
      </c>
      <c r="K3" t="str">
        <f t="array" ref="K3">INDEX($A$1:$F$678,MATCH(1,($A$1:$A$678=$G3)*($B$1:$B$678=K$1),0),4)</f>
        <v>B</v>
      </c>
      <c r="L3" t="str">
        <f t="array" ref="L3">INDEX($A$1:$F$678,MATCH(1,($A$1:$A$678=$G3)*($B$1:$B$678=L$1),0),4)</f>
        <v>AB</v>
      </c>
      <c r="M3" t="str">
        <f t="array" ref="M3">INDEX($A$1:$F$678,MATCH(1,($A$1:$A$678=$G3)*($B$1:$B$678=M$1),0),4)</f>
        <v>AB</v>
      </c>
      <c r="N3" t="str">
        <f t="array" ref="N3">INDEX($A$1:$F$678,MATCH(1,($A$1:$A$678=$G3)*($B$1:$B$678=N$1),0),4)</f>
        <v>B</v>
      </c>
      <c r="O3" t="e">
        <f t="array" ref="O3">INDEX($A$1:$F$678,MATCH(1,($A$1:$A$678=$G3)*($B$1:$B$678=O$1),0),4)</f>
        <v>#N/A</v>
      </c>
      <c r="P3" t="e">
        <f t="array" ref="P3">INDEX($A$1:$F$678,MATCH(1,($A$1:$A$678=$G3)*($B$1:$B$678=P$1),0),4)</f>
        <v>#N/A</v>
      </c>
      <c r="Q3" t="e">
        <f t="array" ref="Q3">INDEX($A$1:$F$678,MATCH(1,($A$1:$A$678=$G3)*($B$1:$B$678=Q$1),0),4)</f>
        <v>#N/A</v>
      </c>
    </row>
    <row r="4" spans="1:17" x14ac:dyDescent="0.25">
      <c r="A4" s="9">
        <v>268</v>
      </c>
      <c r="B4" s="6" t="s">
        <v>632</v>
      </c>
      <c r="C4">
        <v>3</v>
      </c>
      <c r="D4" t="s">
        <v>558</v>
      </c>
      <c r="E4" s="12" t="str">
        <f t="shared" si="0"/>
        <v>2.5</v>
      </c>
      <c r="F4" s="13">
        <f t="shared" si="1"/>
        <v>7.5</v>
      </c>
      <c r="G4" s="9">
        <v>36</v>
      </c>
      <c r="H4" t="str">
        <f t="array" ref="H4">INDEX($A$1:$F$678,MATCH(1,($A$1:$A$678=$G4)*($B$1:$B$678=H$1),0),4)</f>
        <v>C</v>
      </c>
      <c r="I4" t="str">
        <f t="array" ref="I4">INDEX($A$1:$F$678,MATCH(1,($A$1:$A$678=$G4)*($B$1:$B$678=I$1),0),4)</f>
        <v>B</v>
      </c>
      <c r="J4" t="str">
        <f t="array" ref="J4">INDEX($A$1:$F$678,MATCH(1,($A$1:$A$678=$G4)*($B$1:$B$678=J$1),0),4)</f>
        <v>BC</v>
      </c>
      <c r="K4" t="str">
        <f t="array" ref="K4">INDEX($A$1:$F$678,MATCH(1,($A$1:$A$678=$G4)*($B$1:$B$678=K$1),0),4)</f>
        <v>B</v>
      </c>
      <c r="L4" t="str">
        <f t="array" ref="L4">INDEX($A$1:$F$678,MATCH(1,($A$1:$A$678=$G4)*($B$1:$B$678=L$1),0),4)</f>
        <v>B</v>
      </c>
      <c r="M4" t="e">
        <f t="array" ref="M4">INDEX($A$1:$F$678,MATCH(1,($A$1:$A$678=$G4)*($B$1:$B$678=M$1),0),4)</f>
        <v>#N/A</v>
      </c>
      <c r="N4" t="str">
        <f t="array" ref="N4">INDEX($A$1:$F$678,MATCH(1,($A$1:$A$678=$G4)*($B$1:$B$678=N$1),0),4)</f>
        <v>BC</v>
      </c>
      <c r="O4" t="e">
        <f t="array" ref="O4">INDEX($A$1:$F$678,MATCH(1,($A$1:$A$678=$G4)*($B$1:$B$678=O$1),0),4)</f>
        <v>#N/A</v>
      </c>
      <c r="P4" t="e">
        <f t="array" ref="P4">INDEX($A$1:$F$678,MATCH(1,($A$1:$A$678=$G4)*($B$1:$B$678=P$1),0),4)</f>
        <v>#N/A</v>
      </c>
      <c r="Q4" t="e">
        <f t="array" ref="Q4">INDEX($A$1:$F$678,MATCH(1,($A$1:$A$678=$G4)*($B$1:$B$678=Q$1),0),4)</f>
        <v>#N/A</v>
      </c>
    </row>
    <row r="5" spans="1:17" x14ac:dyDescent="0.25">
      <c r="A5" s="9">
        <v>796</v>
      </c>
      <c r="B5" s="6" t="s">
        <v>632</v>
      </c>
      <c r="C5">
        <v>3</v>
      </c>
      <c r="D5" t="s">
        <v>557</v>
      </c>
      <c r="E5" s="12" t="str">
        <f t="shared" si="0"/>
        <v>1</v>
      </c>
      <c r="F5" s="13">
        <f t="shared" si="1"/>
        <v>3</v>
      </c>
      <c r="G5" s="9">
        <v>39</v>
      </c>
      <c r="H5" t="str">
        <f t="array" ref="H5">INDEX($A$1:$F$678,MATCH(1,($A$1:$A$678=$G5)*($B$1:$B$678=H$1),0),4)</f>
        <v>C</v>
      </c>
      <c r="I5" t="str">
        <f t="array" ref="I5">INDEX($A$1:$F$678,MATCH(1,($A$1:$A$678=$G5)*($B$1:$B$678=I$1),0),4)</f>
        <v>B</v>
      </c>
      <c r="J5" t="str">
        <f t="array" ref="J5">INDEX($A$1:$F$678,MATCH(1,($A$1:$A$678=$G5)*($B$1:$B$678=J$1),0),4)</f>
        <v>B</v>
      </c>
      <c r="K5" t="str">
        <f t="array" ref="K5">INDEX($A$1:$F$678,MATCH(1,($A$1:$A$678=$G5)*($B$1:$B$678=K$1),0),4)</f>
        <v>BC</v>
      </c>
      <c r="L5" t="str">
        <f t="array" ref="L5">INDEX($A$1:$F$678,MATCH(1,($A$1:$A$678=$G5)*($B$1:$B$678=L$1),0),4)</f>
        <v>A</v>
      </c>
      <c r="M5" t="str">
        <f t="array" ref="M5">INDEX($A$1:$F$678,MATCH(1,($A$1:$A$678=$G5)*($B$1:$B$678=M$1),0),4)</f>
        <v>C</v>
      </c>
      <c r="N5" t="str">
        <f t="array" ref="N5">INDEX($A$1:$F$678,MATCH(1,($A$1:$A$678=$G5)*($B$1:$B$678=N$1),0),4)</f>
        <v>AB</v>
      </c>
      <c r="O5" t="e">
        <f t="array" ref="O5">INDEX($A$1:$F$678,MATCH(1,($A$1:$A$678=$G5)*($B$1:$B$678=O$1),0),4)</f>
        <v>#N/A</v>
      </c>
      <c r="P5" t="e">
        <f t="array" ref="P5">INDEX($A$1:$F$678,MATCH(1,($A$1:$A$678=$G5)*($B$1:$B$678=P$1),0),4)</f>
        <v>#N/A</v>
      </c>
      <c r="Q5" t="e">
        <f t="array" ref="Q5">INDEX($A$1:$F$678,MATCH(1,($A$1:$A$678=$G5)*($B$1:$B$678=Q$1),0),4)</f>
        <v>#N/A</v>
      </c>
    </row>
    <row r="6" spans="1:17" x14ac:dyDescent="0.25">
      <c r="A6" s="9">
        <v>33</v>
      </c>
      <c r="B6" s="4" t="s">
        <v>626</v>
      </c>
      <c r="C6" s="4">
        <v>3</v>
      </c>
      <c r="D6" s="4" t="s">
        <v>552</v>
      </c>
      <c r="E6" s="12" t="str">
        <f t="shared" si="0"/>
        <v>3</v>
      </c>
      <c r="F6" s="13">
        <f t="shared" si="1"/>
        <v>9</v>
      </c>
      <c r="G6" s="9">
        <v>62</v>
      </c>
      <c r="H6" t="str">
        <f t="array" ref="H6">INDEX($A$1:$F$678,MATCH(1,($A$1:$A$678=$G6)*($B$1:$B$678=H$1),0),4)</f>
        <v>E</v>
      </c>
      <c r="I6" t="str">
        <f t="array" ref="I6">INDEX($A$1:$F$678,MATCH(1,($A$1:$A$678=$G6)*($B$1:$B$678=I$1),0),4)</f>
        <v>B</v>
      </c>
      <c r="J6" t="str">
        <f t="array" ref="J6">INDEX($A$1:$F$678,MATCH(1,($A$1:$A$678=$G6)*($B$1:$B$678=J$1),0),4)</f>
        <v>B</v>
      </c>
      <c r="K6" t="str">
        <f t="array" ref="K6">INDEX($A$1:$F$678,MATCH(1,($A$1:$A$678=$G6)*($B$1:$B$678=K$1),0),4)</f>
        <v>C</v>
      </c>
      <c r="L6" t="str">
        <f t="array" ref="L6">INDEX($A$1:$F$678,MATCH(1,($A$1:$A$678=$G6)*($B$1:$B$678=L$1),0),4)</f>
        <v>BC</v>
      </c>
      <c r="M6" t="str">
        <f t="array" ref="M6">INDEX($A$1:$F$678,MATCH(1,($A$1:$A$678=$G6)*($B$1:$B$678=M$1),0),4)</f>
        <v>C</v>
      </c>
      <c r="N6" t="str">
        <f t="array" ref="N6">INDEX($A$1:$F$678,MATCH(1,($A$1:$A$678=$G6)*($B$1:$B$678=N$1),0),4)</f>
        <v>BC</v>
      </c>
      <c r="O6" t="e">
        <f t="array" ref="O6">INDEX($A$1:$F$678,MATCH(1,($A$1:$A$678=$G6)*($B$1:$B$678=O$1),0),4)</f>
        <v>#N/A</v>
      </c>
      <c r="P6" t="e">
        <f t="array" ref="P6">INDEX($A$1:$F$678,MATCH(1,($A$1:$A$678=$G6)*($B$1:$B$678=P$1),0),4)</f>
        <v>#N/A</v>
      </c>
      <c r="Q6" t="e">
        <f t="array" ref="Q6">INDEX($A$1:$F$678,MATCH(1,($A$1:$A$678=$G6)*($B$1:$B$678=Q$1),0),4)</f>
        <v>#N/A</v>
      </c>
    </row>
    <row r="7" spans="1:17" x14ac:dyDescent="0.25">
      <c r="A7" s="9">
        <v>19</v>
      </c>
      <c r="B7" s="4" t="s">
        <v>629</v>
      </c>
      <c r="C7" s="4">
        <v>3</v>
      </c>
      <c r="D7" s="4" t="s">
        <v>551</v>
      </c>
      <c r="E7" s="12" t="str">
        <f t="shared" ref="E7:E70" si="2">IF(D7="A","4",IF(D7="AB","3.5",IF(D7="B","3",IF(D7="BC","2.5",IF(D7="C","2",IF(D7="D","1",IF(D7="E","0","NILAI MUTU TIDAK ADA")))))))</f>
        <v>4</v>
      </c>
      <c r="F7" s="13">
        <f t="shared" si="1"/>
        <v>12</v>
      </c>
      <c r="G7" s="9">
        <v>64</v>
      </c>
      <c r="H7" t="str">
        <f t="array" ref="H7">INDEX($A$1:$F$678,MATCH(1,($A$1:$A$678=$G7)*($B$1:$B$678=H$1),0),4)</f>
        <v>D</v>
      </c>
      <c r="I7" t="str">
        <f t="array" ref="I7">INDEX($A$1:$F$678,MATCH(1,($A$1:$A$678=$G7)*($B$1:$B$678=I$1),0),4)</f>
        <v>C</v>
      </c>
      <c r="J7" t="str">
        <f t="array" ref="J7">INDEX($A$1:$F$678,MATCH(1,($A$1:$A$678=$G7)*($B$1:$B$678=J$1),0),4)</f>
        <v>AB</v>
      </c>
      <c r="K7" t="str">
        <f t="array" ref="K7">INDEX($A$1:$F$678,MATCH(1,($A$1:$A$678=$G7)*($B$1:$B$678=K$1),0),4)</f>
        <v>B</v>
      </c>
      <c r="L7" t="str">
        <f t="array" ref="L7">INDEX($A$1:$F$678,MATCH(1,($A$1:$A$678=$G7)*($B$1:$B$678=L$1),0),4)</f>
        <v>A</v>
      </c>
      <c r="M7" t="str">
        <f t="array" ref="M7">INDEX($A$1:$F$678,MATCH(1,($A$1:$A$678=$G7)*($B$1:$B$678=M$1),0),4)</f>
        <v>BC</v>
      </c>
      <c r="N7" t="str">
        <f t="array" ref="N7">INDEX($A$1:$F$678,MATCH(1,($A$1:$A$678=$G7)*($B$1:$B$678=N$1),0),4)</f>
        <v>B</v>
      </c>
      <c r="O7" t="e">
        <f t="array" ref="O7">INDEX($A$1:$F$678,MATCH(1,($A$1:$A$678=$G7)*($B$1:$B$678=O$1),0),4)</f>
        <v>#N/A</v>
      </c>
      <c r="P7" t="e">
        <f t="array" ref="P7">INDEX($A$1:$F$678,MATCH(1,($A$1:$A$678=$G7)*($B$1:$B$678=P$1),0),4)</f>
        <v>#N/A</v>
      </c>
      <c r="Q7" t="e">
        <f t="array" ref="Q7">INDEX($A$1:$F$678,MATCH(1,($A$1:$A$678=$G7)*($B$1:$B$678=Q$1),0),4)</f>
        <v>#N/A</v>
      </c>
    </row>
    <row r="8" spans="1:17" x14ac:dyDescent="0.25">
      <c r="A8" s="9">
        <v>19</v>
      </c>
      <c r="B8" s="6" t="s">
        <v>631</v>
      </c>
      <c r="C8" s="6">
        <v>3</v>
      </c>
      <c r="D8" s="6" t="s">
        <v>551</v>
      </c>
      <c r="E8" s="12" t="str">
        <f t="shared" si="2"/>
        <v>4</v>
      </c>
      <c r="F8" s="13">
        <f t="shared" si="1"/>
        <v>12</v>
      </c>
      <c r="G8" s="9">
        <v>80</v>
      </c>
      <c r="H8" t="str">
        <f t="array" ref="H8">INDEX($A$1:$F$678,MATCH(1,($A$1:$A$678=$G8)*($B$1:$B$678=H$1),0),4)</f>
        <v>B</v>
      </c>
      <c r="I8" t="str">
        <f t="array" ref="I8">INDEX($A$1:$F$678,MATCH(1,($A$1:$A$678=$G8)*($B$1:$B$678=I$1),0),4)</f>
        <v>BC</v>
      </c>
      <c r="J8" t="str">
        <f t="array" ref="J8">INDEX($A$1:$F$678,MATCH(1,($A$1:$A$678=$G8)*($B$1:$B$678=J$1),0),4)</f>
        <v>B</v>
      </c>
      <c r="K8" t="str">
        <f t="array" ref="K8">INDEX($A$1:$F$678,MATCH(1,($A$1:$A$678=$G8)*($B$1:$B$678=K$1),0),4)</f>
        <v>BC</v>
      </c>
      <c r="L8" t="str">
        <f t="array" ref="L8">INDEX($A$1:$F$678,MATCH(1,($A$1:$A$678=$G8)*($B$1:$B$678=L$1),0),4)</f>
        <v>B</v>
      </c>
      <c r="M8" t="str">
        <f t="array" ref="M8">INDEX($A$1:$F$678,MATCH(1,($A$1:$A$678=$G8)*($B$1:$B$678=M$1),0),4)</f>
        <v>C</v>
      </c>
      <c r="N8" t="str">
        <f t="array" ref="N8">INDEX($A$1:$F$678,MATCH(1,($A$1:$A$678=$G8)*($B$1:$B$678=N$1),0),4)</f>
        <v>B</v>
      </c>
      <c r="O8" t="e">
        <f t="array" ref="O8">INDEX($A$1:$F$678,MATCH(1,($A$1:$A$678=$G8)*($B$1:$B$678=O$1),0),4)</f>
        <v>#N/A</v>
      </c>
      <c r="P8" t="e">
        <f t="array" ref="P8">INDEX($A$1:$F$678,MATCH(1,($A$1:$A$678=$G8)*($B$1:$B$678=P$1),0),4)</f>
        <v>#N/A</v>
      </c>
      <c r="Q8" t="e">
        <f t="array" ref="Q8">INDEX($A$1:$F$678,MATCH(1,($A$1:$A$678=$G8)*($B$1:$B$678=Q$1),0),4)</f>
        <v>#N/A</v>
      </c>
    </row>
    <row r="9" spans="1:17" x14ac:dyDescent="0.25">
      <c r="A9" s="9">
        <v>33</v>
      </c>
      <c r="B9" s="6" t="s">
        <v>631</v>
      </c>
      <c r="C9" s="6">
        <v>3</v>
      </c>
      <c r="D9" s="6" t="s">
        <v>553</v>
      </c>
      <c r="E9" s="12" t="str">
        <f t="shared" si="2"/>
        <v>3.5</v>
      </c>
      <c r="F9" s="13">
        <f t="shared" si="1"/>
        <v>10.5</v>
      </c>
      <c r="G9" s="9">
        <v>90</v>
      </c>
      <c r="H9" t="str">
        <f t="array" ref="H9">INDEX($A$1:$F$678,MATCH(1,($A$1:$A$678=$G9)*($B$1:$B$678=H$1),0),4)</f>
        <v>A</v>
      </c>
      <c r="I9" t="str">
        <f t="array" ref="I9">INDEX($A$1:$F$678,MATCH(1,($A$1:$A$678=$G9)*($B$1:$B$678=I$1),0),4)</f>
        <v>A</v>
      </c>
      <c r="J9" t="str">
        <f t="array" ref="J9">INDEX($A$1:$F$678,MATCH(1,($A$1:$A$678=$G9)*($B$1:$B$678=J$1),0),4)</f>
        <v>A</v>
      </c>
      <c r="K9" t="str">
        <f t="array" ref="K9">INDEX($A$1:$F$678,MATCH(1,($A$1:$A$678=$G9)*($B$1:$B$678=K$1),0),4)</f>
        <v>A</v>
      </c>
      <c r="L9" t="str">
        <f t="array" ref="L9">INDEX($A$1:$F$678,MATCH(1,($A$1:$A$678=$G9)*($B$1:$B$678=L$1),0),4)</f>
        <v>A</v>
      </c>
      <c r="M9" t="str">
        <f t="array" ref="M9">INDEX($A$1:$F$678,MATCH(1,($A$1:$A$678=$G9)*($B$1:$B$678=M$1),0),4)</f>
        <v>AB</v>
      </c>
      <c r="N9" t="str">
        <f t="array" ref="N9">INDEX($A$1:$F$678,MATCH(1,($A$1:$A$678=$G9)*($B$1:$B$678=N$1),0),4)</f>
        <v>AB</v>
      </c>
      <c r="O9" t="e">
        <f t="array" ref="O9">INDEX($A$1:$F$678,MATCH(1,($A$1:$A$678=$G9)*($B$1:$B$678=O$1),0),4)</f>
        <v>#N/A</v>
      </c>
      <c r="P9" t="str">
        <f t="array" ref="P9">INDEX($A$1:$F$678,MATCH(1,($A$1:$A$678=$G9)*($B$1:$B$678=P$1),0),4)</f>
        <v>B</v>
      </c>
      <c r="Q9" t="e">
        <f t="array" ref="Q9">INDEX($A$1:$F$678,MATCH(1,($A$1:$A$678=$G9)*($B$1:$B$678=Q$1),0),4)</f>
        <v>#N/A</v>
      </c>
    </row>
    <row r="10" spans="1:17" x14ac:dyDescent="0.25">
      <c r="A10" s="9">
        <v>36</v>
      </c>
      <c r="B10" s="6" t="s">
        <v>632</v>
      </c>
      <c r="C10" s="6">
        <v>3</v>
      </c>
      <c r="D10" s="6" t="s">
        <v>558</v>
      </c>
      <c r="E10" s="12" t="str">
        <f t="shared" si="2"/>
        <v>2.5</v>
      </c>
      <c r="F10" s="13">
        <f t="shared" si="1"/>
        <v>7.5</v>
      </c>
      <c r="G10" s="9">
        <v>92</v>
      </c>
      <c r="H10" t="str">
        <f t="array" ref="H10">INDEX($A$1:$F$678,MATCH(1,($A$1:$A$678=$G10)*($B$1:$B$678=H$1),0),4)</f>
        <v>C</v>
      </c>
      <c r="I10" t="str">
        <f t="array" ref="I10">INDEX($A$1:$F$678,MATCH(1,($A$1:$A$678=$G10)*($B$1:$B$678=I$1),0),4)</f>
        <v>C</v>
      </c>
      <c r="J10" t="str">
        <f t="array" ref="J10">INDEX($A$1:$F$678,MATCH(1,($A$1:$A$678=$G10)*($B$1:$B$678=J$1),0),4)</f>
        <v>C</v>
      </c>
      <c r="K10" t="str">
        <f t="array" ref="K10">INDEX($A$1:$F$678,MATCH(1,($A$1:$A$678=$G10)*($B$1:$B$678=K$1),0),4)</f>
        <v>C</v>
      </c>
      <c r="L10" t="str">
        <f t="array" ref="L10">INDEX($A$1:$F$678,MATCH(1,($A$1:$A$678=$G10)*($B$1:$B$678=L$1),0),4)</f>
        <v>BC</v>
      </c>
      <c r="M10" t="str">
        <f t="array" ref="M10">INDEX($A$1:$F$678,MATCH(1,($A$1:$A$678=$G10)*($B$1:$B$678=M$1),0),4)</f>
        <v>C</v>
      </c>
      <c r="N10" t="str">
        <f t="array" ref="N10">INDEX($A$1:$F$678,MATCH(1,($A$1:$A$678=$G10)*($B$1:$B$678=N$1),0),4)</f>
        <v>BC</v>
      </c>
      <c r="O10" t="e">
        <f t="array" ref="O10">INDEX($A$1:$F$678,MATCH(1,($A$1:$A$678=$G10)*($B$1:$B$678=O$1),0),4)</f>
        <v>#N/A</v>
      </c>
      <c r="P10" t="e">
        <f t="array" ref="P10">INDEX($A$1:$F$678,MATCH(1,($A$1:$A$678=$G10)*($B$1:$B$678=P$1),0),4)</f>
        <v>#N/A</v>
      </c>
      <c r="Q10" t="e">
        <f t="array" ref="Q10">INDEX($A$1:$F$678,MATCH(1,($A$1:$A$678=$G10)*($B$1:$B$678=Q$1),0),4)</f>
        <v>#N/A</v>
      </c>
    </row>
    <row r="11" spans="1:17" x14ac:dyDescent="0.25">
      <c r="A11" s="9">
        <v>39</v>
      </c>
      <c r="B11" s="6" t="s">
        <v>631</v>
      </c>
      <c r="C11" s="6">
        <v>3</v>
      </c>
      <c r="D11" s="6" t="s">
        <v>551</v>
      </c>
      <c r="E11" s="12" t="str">
        <f t="shared" si="2"/>
        <v>4</v>
      </c>
      <c r="F11" s="13">
        <f t="shared" si="1"/>
        <v>12</v>
      </c>
      <c r="G11" s="9">
        <v>129</v>
      </c>
      <c r="H11" t="str">
        <f t="array" ref="H11">INDEX($A$1:$F$678,MATCH(1,($A$1:$A$678=$G11)*($B$1:$B$678=H$1),0),4)</f>
        <v>C</v>
      </c>
      <c r="I11" t="str">
        <f t="array" ref="I11">INDEX($A$1:$F$678,MATCH(1,($A$1:$A$678=$G11)*($B$1:$B$678=I$1),0),4)</f>
        <v>B</v>
      </c>
      <c r="J11" t="str">
        <f t="array" ref="J11">INDEX($A$1:$F$678,MATCH(1,($A$1:$A$678=$G11)*($B$1:$B$678=J$1),0),4)</f>
        <v>B</v>
      </c>
      <c r="K11" t="str">
        <f t="array" ref="K11">INDEX($A$1:$F$678,MATCH(1,($A$1:$A$678=$G11)*($B$1:$B$678=K$1),0),4)</f>
        <v>B</v>
      </c>
      <c r="L11" t="str">
        <f t="array" ref="L11">INDEX($A$1:$F$678,MATCH(1,($A$1:$A$678=$G11)*($B$1:$B$678=L$1),0),4)</f>
        <v>A</v>
      </c>
      <c r="M11" t="str">
        <f t="array" ref="M11">INDEX($A$1:$F$678,MATCH(1,($A$1:$A$678=$G11)*($B$1:$B$678=M$1),0),4)</f>
        <v>BC</v>
      </c>
      <c r="N11" t="str">
        <f t="array" ref="N11">INDEX($A$1:$F$678,MATCH(1,($A$1:$A$678=$G11)*($B$1:$B$678=N$1),0),4)</f>
        <v>BC</v>
      </c>
      <c r="O11" t="e">
        <f t="array" ref="O11">INDEX($A$1:$F$678,MATCH(1,($A$1:$A$678=$G11)*($B$1:$B$678=O$1),0),4)</f>
        <v>#N/A</v>
      </c>
      <c r="P11" t="e">
        <f t="array" ref="P11">INDEX($A$1:$F$678,MATCH(1,($A$1:$A$678=$G11)*($B$1:$B$678=P$1),0),4)</f>
        <v>#N/A</v>
      </c>
      <c r="Q11" t="e">
        <f t="array" ref="Q11">INDEX($A$1:$F$678,MATCH(1,($A$1:$A$678=$G11)*($B$1:$B$678=Q$1),0),4)</f>
        <v>#N/A</v>
      </c>
    </row>
    <row r="12" spans="1:17" x14ac:dyDescent="0.25">
      <c r="A12" s="9">
        <v>62</v>
      </c>
      <c r="B12" s="6" t="s">
        <v>631</v>
      </c>
      <c r="C12" s="6">
        <v>3</v>
      </c>
      <c r="D12" s="6" t="s">
        <v>558</v>
      </c>
      <c r="E12" s="12" t="str">
        <f t="shared" si="2"/>
        <v>2.5</v>
      </c>
      <c r="F12" s="13">
        <f t="shared" si="1"/>
        <v>7.5</v>
      </c>
      <c r="G12" s="9">
        <v>138</v>
      </c>
      <c r="H12" t="str">
        <f t="array" ref="H12">INDEX($A$1:$F$678,MATCH(1,($A$1:$A$678=$G12)*($B$1:$B$678=H$1),0),4)</f>
        <v>E</v>
      </c>
      <c r="I12" t="str">
        <f t="array" ref="I12">INDEX($A$1:$F$678,MATCH(1,($A$1:$A$678=$G12)*($B$1:$B$678=I$1),0),4)</f>
        <v>E</v>
      </c>
      <c r="J12" t="str">
        <f t="array" ref="J12">INDEX($A$1:$F$678,MATCH(1,($A$1:$A$678=$G12)*($B$1:$B$678=J$1),0),4)</f>
        <v>BC</v>
      </c>
      <c r="K12" t="str">
        <f t="array" ref="K12">INDEX($A$1:$F$678,MATCH(1,($A$1:$A$678=$G12)*($B$1:$B$678=K$1),0),4)</f>
        <v>D</v>
      </c>
      <c r="L12" t="str">
        <f t="array" ref="L12">INDEX($A$1:$F$678,MATCH(1,($A$1:$A$678=$G12)*($B$1:$B$678=L$1),0),4)</f>
        <v>C</v>
      </c>
      <c r="M12" t="str">
        <f t="array" ref="M12">INDEX($A$1:$F$678,MATCH(1,($A$1:$A$678=$G12)*($B$1:$B$678=M$1),0),4)</f>
        <v>D</v>
      </c>
      <c r="N12" t="str">
        <f t="array" ref="N12">INDEX($A$1:$F$678,MATCH(1,($A$1:$A$678=$G12)*($B$1:$B$678=N$1),0),4)</f>
        <v>D</v>
      </c>
      <c r="O12" t="e">
        <f t="array" ref="O12">INDEX($A$1:$F$678,MATCH(1,($A$1:$A$678=$G12)*($B$1:$B$678=O$1),0),4)</f>
        <v>#N/A</v>
      </c>
      <c r="P12" t="e">
        <f t="array" ref="P12">INDEX($A$1:$F$678,MATCH(1,($A$1:$A$678=$G12)*($B$1:$B$678=P$1),0),4)</f>
        <v>#N/A</v>
      </c>
      <c r="Q12" t="e">
        <f t="array" ref="Q12">INDEX($A$1:$F$678,MATCH(1,($A$1:$A$678=$G12)*($B$1:$B$678=Q$1),0),4)</f>
        <v>#N/A</v>
      </c>
    </row>
    <row r="13" spans="1:17" x14ac:dyDescent="0.25">
      <c r="A13" s="9">
        <v>64</v>
      </c>
      <c r="B13" s="6" t="s">
        <v>631</v>
      </c>
      <c r="C13" s="6">
        <v>3</v>
      </c>
      <c r="D13" s="6" t="s">
        <v>551</v>
      </c>
      <c r="E13" s="12" t="str">
        <f t="shared" si="2"/>
        <v>4</v>
      </c>
      <c r="F13" s="13">
        <f t="shared" si="1"/>
        <v>12</v>
      </c>
      <c r="G13" s="9">
        <v>145</v>
      </c>
      <c r="H13" t="str">
        <f t="array" ref="H13">INDEX($A$1:$F$678,MATCH(1,($A$1:$A$678=$G13)*($B$1:$B$678=H$1),0),4)</f>
        <v>AB</v>
      </c>
      <c r="I13" t="str">
        <f t="array" ref="I13">INDEX($A$1:$F$678,MATCH(1,($A$1:$A$678=$G13)*($B$1:$B$678=I$1),0),4)</f>
        <v>B</v>
      </c>
      <c r="J13" t="str">
        <f t="array" ref="J13">INDEX($A$1:$F$678,MATCH(1,($A$1:$A$678=$G13)*($B$1:$B$678=J$1),0),4)</f>
        <v>AB</v>
      </c>
      <c r="K13" t="str">
        <f t="array" ref="K13">INDEX($A$1:$F$678,MATCH(1,($A$1:$A$678=$G13)*($B$1:$B$678=K$1),0),4)</f>
        <v>B</v>
      </c>
      <c r="L13" t="str">
        <f t="array" ref="L13">INDEX($A$1:$F$678,MATCH(1,($A$1:$A$678=$G13)*($B$1:$B$678=L$1),0),4)</f>
        <v>B</v>
      </c>
      <c r="M13" t="str">
        <f t="array" ref="M13">INDEX($A$1:$F$678,MATCH(1,($A$1:$A$678=$G13)*($B$1:$B$678=M$1),0),4)</f>
        <v>BC</v>
      </c>
      <c r="N13" t="str">
        <f t="array" ref="N13">INDEX($A$1:$F$678,MATCH(1,($A$1:$A$678=$G13)*($B$1:$B$678=N$1),0),4)</f>
        <v>BC</v>
      </c>
      <c r="O13" t="e">
        <f t="array" ref="O13">INDEX($A$1:$F$678,MATCH(1,($A$1:$A$678=$G13)*($B$1:$B$678=O$1),0),4)</f>
        <v>#N/A</v>
      </c>
      <c r="P13" t="e">
        <f t="array" ref="P13">INDEX($A$1:$F$678,MATCH(1,($A$1:$A$678=$G13)*($B$1:$B$678=P$1),0),4)</f>
        <v>#N/A</v>
      </c>
      <c r="Q13" t="e">
        <f t="array" ref="Q13">INDEX($A$1:$F$678,MATCH(1,($A$1:$A$678=$G13)*($B$1:$B$678=Q$1),0),4)</f>
        <v>#N/A</v>
      </c>
    </row>
    <row r="14" spans="1:17" x14ac:dyDescent="0.25">
      <c r="A14" s="9">
        <v>80</v>
      </c>
      <c r="B14" s="6" t="s">
        <v>631</v>
      </c>
      <c r="C14" s="6">
        <v>3</v>
      </c>
      <c r="D14" s="6" t="s">
        <v>552</v>
      </c>
      <c r="E14" s="12" t="str">
        <f t="shared" si="2"/>
        <v>3</v>
      </c>
      <c r="F14" s="13">
        <f t="shared" si="1"/>
        <v>9</v>
      </c>
      <c r="G14" s="9">
        <v>149</v>
      </c>
      <c r="H14" t="str">
        <f t="array" ref="H14">INDEX($A$1:$F$678,MATCH(1,($A$1:$A$678=$G14)*($B$1:$B$678=H$1),0),4)</f>
        <v>D</v>
      </c>
      <c r="I14" t="str">
        <f t="array" ref="I14">INDEX($A$1:$F$678,MATCH(1,($A$1:$A$678=$G14)*($B$1:$B$678=I$1),0),4)</f>
        <v>B</v>
      </c>
      <c r="J14" t="str">
        <f t="array" ref="J14">INDEX($A$1:$F$678,MATCH(1,($A$1:$A$678=$G14)*($B$1:$B$678=J$1),0),4)</f>
        <v>B</v>
      </c>
      <c r="K14" t="str">
        <f t="array" ref="K14">INDEX($A$1:$F$678,MATCH(1,($A$1:$A$678=$G14)*($B$1:$B$678=K$1),0),4)</f>
        <v>AB</v>
      </c>
      <c r="L14" t="str">
        <f t="array" ref="L14">INDEX($A$1:$F$678,MATCH(1,($A$1:$A$678=$G14)*($B$1:$B$678=L$1),0),4)</f>
        <v>A</v>
      </c>
      <c r="M14" t="e">
        <f t="array" ref="M14">INDEX($A$1:$F$678,MATCH(1,($A$1:$A$678=$G14)*($B$1:$B$678=M$1),0),4)</f>
        <v>#N/A</v>
      </c>
      <c r="N14" t="str">
        <f t="array" ref="N14">INDEX($A$1:$F$678,MATCH(1,($A$1:$A$678=$G14)*($B$1:$B$678=N$1),0),4)</f>
        <v>BC</v>
      </c>
      <c r="O14" t="e">
        <f t="array" ref="O14">INDEX($A$1:$F$678,MATCH(1,($A$1:$A$678=$G14)*($B$1:$B$678=O$1),0),4)</f>
        <v>#N/A</v>
      </c>
      <c r="P14" t="e">
        <f t="array" ref="P14">INDEX($A$1:$F$678,MATCH(1,($A$1:$A$678=$G14)*($B$1:$B$678=P$1),0),4)</f>
        <v>#N/A</v>
      </c>
      <c r="Q14" t="e">
        <f t="array" ref="Q14">INDEX($A$1:$F$678,MATCH(1,($A$1:$A$678=$G14)*($B$1:$B$678=Q$1),0),4)</f>
        <v>#N/A</v>
      </c>
    </row>
    <row r="15" spans="1:17" x14ac:dyDescent="0.25">
      <c r="A15" s="9">
        <v>90</v>
      </c>
      <c r="B15" s="4" t="s">
        <v>629</v>
      </c>
      <c r="C15" s="4">
        <v>3</v>
      </c>
      <c r="D15" s="4" t="s">
        <v>551</v>
      </c>
      <c r="E15" s="12" t="str">
        <f t="shared" si="2"/>
        <v>4</v>
      </c>
      <c r="F15" s="13">
        <f t="shared" si="1"/>
        <v>12</v>
      </c>
      <c r="G15" s="9">
        <v>152</v>
      </c>
      <c r="H15" t="str">
        <f t="array" ref="H15">INDEX($A$1:$F$678,MATCH(1,($A$1:$A$678=$G15)*($B$1:$B$678=H$1),0),4)</f>
        <v>B</v>
      </c>
      <c r="I15" t="str">
        <f t="array" ref="I15">INDEX($A$1:$F$678,MATCH(1,($A$1:$A$678=$G15)*($B$1:$B$678=I$1),0),4)</f>
        <v>B</v>
      </c>
      <c r="J15" t="str">
        <f t="array" ref="J15">INDEX($A$1:$F$678,MATCH(1,($A$1:$A$678=$G15)*($B$1:$B$678=J$1),0),4)</f>
        <v>B</v>
      </c>
      <c r="K15" t="str">
        <f t="array" ref="K15">INDEX($A$1:$F$678,MATCH(1,($A$1:$A$678=$G15)*($B$1:$B$678=K$1),0),4)</f>
        <v>AB</v>
      </c>
      <c r="L15" t="str">
        <f t="array" ref="L15">INDEX($A$1:$F$678,MATCH(1,($A$1:$A$678=$G15)*($B$1:$B$678=L$1),0),4)</f>
        <v>B</v>
      </c>
      <c r="M15" t="str">
        <f t="array" ref="M15">INDEX($A$1:$F$678,MATCH(1,($A$1:$A$678=$G15)*($B$1:$B$678=M$1),0),4)</f>
        <v>BC</v>
      </c>
      <c r="N15" t="str">
        <f t="array" ref="N15">INDEX($A$1:$F$678,MATCH(1,($A$1:$A$678=$G15)*($B$1:$B$678=N$1),0),4)</f>
        <v>A</v>
      </c>
      <c r="O15" t="e">
        <f t="array" ref="O15">INDEX($A$1:$F$678,MATCH(1,($A$1:$A$678=$G15)*($B$1:$B$678=O$1),0),4)</f>
        <v>#N/A</v>
      </c>
      <c r="P15" t="e">
        <f t="array" ref="P15">INDEX($A$1:$F$678,MATCH(1,($A$1:$A$678=$G15)*($B$1:$B$678=P$1),0),4)</f>
        <v>#N/A</v>
      </c>
      <c r="Q15" t="e">
        <f t="array" ref="Q15">INDEX($A$1:$F$678,MATCH(1,($A$1:$A$678=$G15)*($B$1:$B$678=Q$1),0),4)</f>
        <v>#N/A</v>
      </c>
    </row>
    <row r="16" spans="1:17" x14ac:dyDescent="0.25">
      <c r="A16" s="9">
        <v>92</v>
      </c>
      <c r="B16" s="6" t="s">
        <v>631</v>
      </c>
      <c r="C16" s="6">
        <v>3</v>
      </c>
      <c r="D16" s="6" t="s">
        <v>558</v>
      </c>
      <c r="E16" s="12" t="str">
        <f t="shared" si="2"/>
        <v>2.5</v>
      </c>
      <c r="F16" s="13">
        <f t="shared" si="1"/>
        <v>7.5</v>
      </c>
      <c r="G16" s="9">
        <v>158</v>
      </c>
      <c r="H16" t="str">
        <f t="array" ref="H16">INDEX($A$1:$F$678,MATCH(1,($A$1:$A$678=$G16)*($B$1:$B$678=H$1),0),4)</f>
        <v>BC</v>
      </c>
      <c r="I16" t="str">
        <f t="array" ref="I16">INDEX($A$1:$F$678,MATCH(1,($A$1:$A$678=$G16)*($B$1:$B$678=I$1),0),4)</f>
        <v>B</v>
      </c>
      <c r="J16" t="str">
        <f t="array" ref="J16">INDEX($A$1:$F$678,MATCH(1,($A$1:$A$678=$G16)*($B$1:$B$678=J$1),0),4)</f>
        <v>A</v>
      </c>
      <c r="K16" t="str">
        <f t="array" ref="K16">INDEX($A$1:$F$678,MATCH(1,($A$1:$A$678=$G16)*($B$1:$B$678=K$1),0),4)</f>
        <v>B</v>
      </c>
      <c r="L16" t="str">
        <f t="array" ref="L16">INDEX($A$1:$F$678,MATCH(1,($A$1:$A$678=$G16)*($B$1:$B$678=L$1),0),4)</f>
        <v>A</v>
      </c>
      <c r="M16" t="str">
        <f t="array" ref="M16">INDEX($A$1:$F$678,MATCH(1,($A$1:$A$678=$G16)*($B$1:$B$678=M$1),0),4)</f>
        <v>B</v>
      </c>
      <c r="N16" t="str">
        <f t="array" ref="N16">INDEX($A$1:$F$678,MATCH(1,($A$1:$A$678=$G16)*($B$1:$B$678=N$1),0),4)</f>
        <v>AB</v>
      </c>
      <c r="O16" t="e">
        <f t="array" ref="O16">INDEX($A$1:$F$678,MATCH(1,($A$1:$A$678=$G16)*($B$1:$B$678=O$1),0),4)</f>
        <v>#N/A</v>
      </c>
      <c r="P16" t="e">
        <f t="array" ref="P16">INDEX($A$1:$F$678,MATCH(1,($A$1:$A$678=$G16)*($B$1:$B$678=P$1),0),4)</f>
        <v>#N/A</v>
      </c>
      <c r="Q16" t="e">
        <f t="array" ref="Q16">INDEX($A$1:$F$678,MATCH(1,($A$1:$A$678=$G16)*($B$1:$B$678=Q$1),0),4)</f>
        <v>#N/A</v>
      </c>
    </row>
    <row r="17" spans="1:17" x14ac:dyDescent="0.25">
      <c r="A17" s="9">
        <v>129</v>
      </c>
      <c r="B17" s="6" t="s">
        <v>631</v>
      </c>
      <c r="C17" s="6">
        <v>3</v>
      </c>
      <c r="D17" s="6" t="s">
        <v>551</v>
      </c>
      <c r="E17" s="12" t="str">
        <f t="shared" si="2"/>
        <v>4</v>
      </c>
      <c r="F17" s="13">
        <f t="shared" si="1"/>
        <v>12</v>
      </c>
      <c r="G17" s="9">
        <v>163</v>
      </c>
      <c r="H17" t="str">
        <f t="array" ref="H17">INDEX($A$1:$F$678,MATCH(1,($A$1:$A$678=$G17)*($B$1:$B$678=H$1),0),4)</f>
        <v>AB</v>
      </c>
      <c r="I17" t="str">
        <f t="array" ref="I17">INDEX($A$1:$F$678,MATCH(1,($A$1:$A$678=$G17)*($B$1:$B$678=I$1),0),4)</f>
        <v>BC</v>
      </c>
      <c r="J17" t="str">
        <f t="array" ref="J17">INDEX($A$1:$F$678,MATCH(1,($A$1:$A$678=$G17)*($B$1:$B$678=J$1),0),4)</f>
        <v>B</v>
      </c>
      <c r="K17" t="str">
        <f t="array" ref="K17">INDEX($A$1:$F$678,MATCH(1,($A$1:$A$678=$G17)*($B$1:$B$678=K$1),0),4)</f>
        <v>B</v>
      </c>
      <c r="L17" t="str">
        <f t="array" ref="L17">INDEX($A$1:$F$678,MATCH(1,($A$1:$A$678=$G17)*($B$1:$B$678=L$1),0),4)</f>
        <v>BC</v>
      </c>
      <c r="M17" t="str">
        <f t="array" ref="M17">INDEX($A$1:$F$678,MATCH(1,($A$1:$A$678=$G17)*($B$1:$B$678=M$1),0),4)</f>
        <v>BC</v>
      </c>
      <c r="N17" t="str">
        <f t="array" ref="N17">INDEX($A$1:$F$678,MATCH(1,($A$1:$A$678=$G17)*($B$1:$B$678=N$1),0),4)</f>
        <v>B</v>
      </c>
      <c r="O17" t="e">
        <f t="array" ref="O17">INDEX($A$1:$F$678,MATCH(1,($A$1:$A$678=$G17)*($B$1:$B$678=O$1),0),4)</f>
        <v>#N/A</v>
      </c>
      <c r="P17" t="e">
        <f t="array" ref="P17">INDEX($A$1:$F$678,MATCH(1,($A$1:$A$678=$G17)*($B$1:$B$678=P$1),0),4)</f>
        <v>#N/A</v>
      </c>
      <c r="Q17" t="e">
        <f t="array" ref="Q17">INDEX($A$1:$F$678,MATCH(1,($A$1:$A$678=$G17)*($B$1:$B$678=Q$1),0),4)</f>
        <v>#N/A</v>
      </c>
    </row>
    <row r="18" spans="1:17" x14ac:dyDescent="0.25">
      <c r="A18" s="9">
        <v>138</v>
      </c>
      <c r="B18" s="6" t="s">
        <v>631</v>
      </c>
      <c r="C18" s="6">
        <v>3</v>
      </c>
      <c r="D18" s="6" t="s">
        <v>555</v>
      </c>
      <c r="E18" s="12" t="str">
        <f t="shared" si="2"/>
        <v>2</v>
      </c>
      <c r="F18" s="13">
        <f t="shared" si="1"/>
        <v>6</v>
      </c>
      <c r="G18" s="9">
        <v>166</v>
      </c>
      <c r="H18" t="str">
        <f t="array" ref="H18">INDEX($A$1:$F$678,MATCH(1,($A$1:$A$678=$G18)*($B$1:$B$678=H$1),0),4)</f>
        <v>BC</v>
      </c>
      <c r="I18" t="str">
        <f t="array" ref="I18">INDEX($A$1:$F$678,MATCH(1,($A$1:$A$678=$G18)*($B$1:$B$678=I$1),0),4)</f>
        <v>B</v>
      </c>
      <c r="J18" t="str">
        <f t="array" ref="J18">INDEX($A$1:$F$678,MATCH(1,($A$1:$A$678=$G18)*($B$1:$B$678=J$1),0),4)</f>
        <v>AB</v>
      </c>
      <c r="K18" t="str">
        <f t="array" ref="K18">INDEX($A$1:$F$678,MATCH(1,($A$1:$A$678=$G18)*($B$1:$B$678=K$1),0),4)</f>
        <v>A</v>
      </c>
      <c r="L18" t="str">
        <f t="array" ref="L18">INDEX($A$1:$F$678,MATCH(1,($A$1:$A$678=$G18)*($B$1:$B$678=L$1),0),4)</f>
        <v>B</v>
      </c>
      <c r="M18" t="str">
        <f t="array" ref="M18">INDEX($A$1:$F$678,MATCH(1,($A$1:$A$678=$G18)*($B$1:$B$678=M$1),0),4)</f>
        <v>BC</v>
      </c>
      <c r="N18" t="str">
        <f t="array" ref="N18">INDEX($A$1:$F$678,MATCH(1,($A$1:$A$678=$G18)*($B$1:$B$678=N$1),0),4)</f>
        <v>B</v>
      </c>
      <c r="O18" t="e">
        <f t="array" ref="O18">INDEX($A$1:$F$678,MATCH(1,($A$1:$A$678=$G18)*($B$1:$B$678=O$1),0),4)</f>
        <v>#N/A</v>
      </c>
      <c r="P18" t="e">
        <f t="array" ref="P18">INDEX($A$1:$F$678,MATCH(1,($A$1:$A$678=$G18)*($B$1:$B$678=P$1),0),4)</f>
        <v>#N/A</v>
      </c>
      <c r="Q18" t="e">
        <f t="array" ref="Q18">INDEX($A$1:$F$678,MATCH(1,($A$1:$A$678=$G18)*($B$1:$B$678=Q$1),0),4)</f>
        <v>#N/A</v>
      </c>
    </row>
    <row r="19" spans="1:17" x14ac:dyDescent="0.25">
      <c r="A19" s="9">
        <v>145</v>
      </c>
      <c r="B19" s="6" t="s">
        <v>631</v>
      </c>
      <c r="C19" s="6">
        <v>3</v>
      </c>
      <c r="D19" s="6" t="s">
        <v>552</v>
      </c>
      <c r="E19" s="12" t="str">
        <f t="shared" si="2"/>
        <v>3</v>
      </c>
      <c r="F19" s="13">
        <f t="shared" si="1"/>
        <v>9</v>
      </c>
      <c r="G19" s="9">
        <v>169</v>
      </c>
      <c r="H19" t="str">
        <f t="array" ref="H19">INDEX($A$1:$F$678,MATCH(1,($A$1:$A$678=$G19)*($B$1:$B$678=H$1),0),4)</f>
        <v>A</v>
      </c>
      <c r="I19" t="str">
        <f t="array" ref="I19">INDEX($A$1:$F$678,MATCH(1,($A$1:$A$678=$G19)*($B$1:$B$678=I$1),0),4)</f>
        <v>A</v>
      </c>
      <c r="J19" t="str">
        <f t="array" ref="J19">INDEX($A$1:$F$678,MATCH(1,($A$1:$A$678=$G19)*($B$1:$B$678=J$1),0),4)</f>
        <v>A</v>
      </c>
      <c r="K19" t="str">
        <f t="array" ref="K19">INDEX($A$1:$F$678,MATCH(1,($A$1:$A$678=$G19)*($B$1:$B$678=K$1),0),4)</f>
        <v>AB</v>
      </c>
      <c r="L19" t="str">
        <f t="array" ref="L19">INDEX($A$1:$F$678,MATCH(1,($A$1:$A$678=$G19)*($B$1:$B$678=L$1),0),4)</f>
        <v>A</v>
      </c>
      <c r="M19" t="str">
        <f t="array" ref="M19">INDEX($A$1:$F$678,MATCH(1,($A$1:$A$678=$G19)*($B$1:$B$678=M$1),0),4)</f>
        <v>A</v>
      </c>
      <c r="N19" t="str">
        <f t="array" ref="N19">INDEX($A$1:$F$678,MATCH(1,($A$1:$A$678=$G19)*($B$1:$B$678=N$1),0),4)</f>
        <v>A</v>
      </c>
      <c r="O19" t="e">
        <f t="array" ref="O19">INDEX($A$1:$F$678,MATCH(1,($A$1:$A$678=$G19)*($B$1:$B$678=O$1),0),4)</f>
        <v>#N/A</v>
      </c>
      <c r="P19" t="e">
        <f t="array" ref="P19">INDEX($A$1:$F$678,MATCH(1,($A$1:$A$678=$G19)*($B$1:$B$678=P$1),0),4)</f>
        <v>#N/A</v>
      </c>
      <c r="Q19" t="e">
        <f t="array" ref="Q19">INDEX($A$1:$F$678,MATCH(1,($A$1:$A$678=$G19)*($B$1:$B$678=Q$1),0),4)</f>
        <v>#N/A</v>
      </c>
    </row>
    <row r="20" spans="1:17" x14ac:dyDescent="0.25">
      <c r="A20" s="9">
        <v>149</v>
      </c>
      <c r="B20" s="6" t="s">
        <v>632</v>
      </c>
      <c r="C20" s="6">
        <v>3</v>
      </c>
      <c r="D20" s="6" t="s">
        <v>552</v>
      </c>
      <c r="E20" s="12" t="str">
        <f t="shared" si="2"/>
        <v>3</v>
      </c>
      <c r="F20" s="13">
        <f t="shared" si="1"/>
        <v>9</v>
      </c>
      <c r="G20" s="9">
        <v>176</v>
      </c>
      <c r="H20" t="str">
        <f t="array" ref="H20">INDEX($A$1:$F$678,MATCH(1,($A$1:$A$678=$G20)*($B$1:$B$678=H$1),0),4)</f>
        <v>B</v>
      </c>
      <c r="I20" t="str">
        <f t="array" ref="I20">INDEX($A$1:$F$678,MATCH(1,($A$1:$A$678=$G20)*($B$1:$B$678=I$1),0),4)</f>
        <v>AB</v>
      </c>
      <c r="J20" t="str">
        <f t="array" ref="J20">INDEX($A$1:$F$678,MATCH(1,($A$1:$A$678=$G20)*($B$1:$B$678=J$1),0),4)</f>
        <v>BC</v>
      </c>
      <c r="K20" t="str">
        <f t="array" ref="K20">INDEX($A$1:$F$678,MATCH(1,($A$1:$A$678=$G20)*($B$1:$B$678=K$1),0),4)</f>
        <v>B</v>
      </c>
      <c r="L20" t="str">
        <f t="array" ref="L20">INDEX($A$1:$F$678,MATCH(1,($A$1:$A$678=$G20)*($B$1:$B$678=L$1),0),4)</f>
        <v>AB</v>
      </c>
      <c r="M20" t="str">
        <f t="array" ref="M20">INDEX($A$1:$F$678,MATCH(1,($A$1:$A$678=$G20)*($B$1:$B$678=M$1),0),4)</f>
        <v>C</v>
      </c>
      <c r="N20" t="str">
        <f t="array" ref="N20">INDEX($A$1:$F$678,MATCH(1,($A$1:$A$678=$G20)*($B$1:$B$678=N$1),0),4)</f>
        <v>AB</v>
      </c>
      <c r="O20" t="e">
        <f t="array" ref="O20">INDEX($A$1:$F$678,MATCH(1,($A$1:$A$678=$G20)*($B$1:$B$678=O$1),0),4)</f>
        <v>#N/A</v>
      </c>
      <c r="P20" t="e">
        <f t="array" ref="P20">INDEX($A$1:$F$678,MATCH(1,($A$1:$A$678=$G20)*($B$1:$B$678=P$1),0),4)</f>
        <v>#N/A</v>
      </c>
      <c r="Q20" t="e">
        <f t="array" ref="Q20">INDEX($A$1:$F$678,MATCH(1,($A$1:$A$678=$G20)*($B$1:$B$678=Q$1),0),4)</f>
        <v>#N/A</v>
      </c>
    </row>
    <row r="21" spans="1:17" x14ac:dyDescent="0.25">
      <c r="A21" s="9">
        <v>152</v>
      </c>
      <c r="B21" s="6" t="s">
        <v>631</v>
      </c>
      <c r="C21" s="6">
        <v>3</v>
      </c>
      <c r="D21" s="6" t="s">
        <v>552</v>
      </c>
      <c r="E21" s="12" t="str">
        <f t="shared" si="2"/>
        <v>3</v>
      </c>
      <c r="F21" s="13">
        <f t="shared" si="1"/>
        <v>9</v>
      </c>
      <c r="G21" s="9">
        <v>192</v>
      </c>
      <c r="H21" t="str">
        <f t="array" ref="H21">INDEX($A$1:$F$678,MATCH(1,($A$1:$A$678=$G21)*($B$1:$B$678=H$1),0),4)</f>
        <v>C</v>
      </c>
      <c r="I21" t="str">
        <f t="array" ref="I21">INDEX($A$1:$F$678,MATCH(1,($A$1:$A$678=$G21)*($B$1:$B$678=I$1),0),4)</f>
        <v>BC</v>
      </c>
      <c r="J21" t="str">
        <f t="array" ref="J21">INDEX($A$1:$F$678,MATCH(1,($A$1:$A$678=$G21)*($B$1:$B$678=J$1),0),4)</f>
        <v>A</v>
      </c>
      <c r="K21" t="str">
        <f t="array" ref="K21">INDEX($A$1:$F$678,MATCH(1,($A$1:$A$678=$G21)*($B$1:$B$678=K$1),0),4)</f>
        <v>AB</v>
      </c>
      <c r="L21" t="str">
        <f t="array" ref="L21">INDEX($A$1:$F$678,MATCH(1,($A$1:$A$678=$G21)*($B$1:$B$678=L$1),0),4)</f>
        <v>A</v>
      </c>
      <c r="M21" t="str">
        <f t="array" ref="M21">INDEX($A$1:$F$678,MATCH(1,($A$1:$A$678=$G21)*($B$1:$B$678=M$1),0),4)</f>
        <v>C</v>
      </c>
      <c r="N21" t="str">
        <f t="array" ref="N21">INDEX($A$1:$F$678,MATCH(1,($A$1:$A$678=$G21)*($B$1:$B$678=N$1),0),4)</f>
        <v>B</v>
      </c>
      <c r="O21" t="e">
        <f t="array" ref="O21">INDEX($A$1:$F$678,MATCH(1,($A$1:$A$678=$G21)*($B$1:$B$678=O$1),0),4)</f>
        <v>#N/A</v>
      </c>
      <c r="P21" t="e">
        <f t="array" ref="P21">INDEX($A$1:$F$678,MATCH(1,($A$1:$A$678=$G21)*($B$1:$B$678=P$1),0),4)</f>
        <v>#N/A</v>
      </c>
      <c r="Q21" t="e">
        <f t="array" ref="Q21">INDEX($A$1:$F$678,MATCH(1,($A$1:$A$678=$G21)*($B$1:$B$678=Q$1),0),4)</f>
        <v>#N/A</v>
      </c>
    </row>
    <row r="22" spans="1:17" x14ac:dyDescent="0.25">
      <c r="A22" s="9">
        <v>158</v>
      </c>
      <c r="B22" s="6" t="s">
        <v>631</v>
      </c>
      <c r="C22" s="6">
        <v>3</v>
      </c>
      <c r="D22" s="6" t="s">
        <v>551</v>
      </c>
      <c r="E22" s="12" t="str">
        <f t="shared" si="2"/>
        <v>4</v>
      </c>
      <c r="F22" s="13">
        <f t="shared" si="1"/>
        <v>12</v>
      </c>
      <c r="G22" s="9">
        <v>213</v>
      </c>
      <c r="H22" t="str">
        <f t="array" ref="H22">INDEX($A$1:$F$678,MATCH(1,($A$1:$A$678=$G22)*($B$1:$B$678=H$1),0),4)</f>
        <v>BC</v>
      </c>
      <c r="I22" t="str">
        <f t="array" ref="I22">INDEX($A$1:$F$678,MATCH(1,($A$1:$A$678=$G22)*($B$1:$B$678=I$1),0),4)</f>
        <v>B</v>
      </c>
      <c r="J22" t="str">
        <f t="array" ref="J22">INDEX($A$1:$F$678,MATCH(1,($A$1:$A$678=$G22)*($B$1:$B$678=J$1),0),4)</f>
        <v>A</v>
      </c>
      <c r="K22" t="str">
        <f t="array" ref="K22">INDEX($A$1:$F$678,MATCH(1,($A$1:$A$678=$G22)*($B$1:$B$678=K$1),0),4)</f>
        <v>AB</v>
      </c>
      <c r="L22" t="str">
        <f t="array" ref="L22">INDEX($A$1:$F$678,MATCH(1,($A$1:$A$678=$G22)*($B$1:$B$678=L$1),0),4)</f>
        <v>A</v>
      </c>
      <c r="M22" t="str">
        <f t="array" ref="M22">INDEX($A$1:$F$678,MATCH(1,($A$1:$A$678=$G22)*($B$1:$B$678=M$1),0),4)</f>
        <v>A</v>
      </c>
      <c r="N22" t="str">
        <f t="array" ref="N22">INDEX($A$1:$F$678,MATCH(1,($A$1:$A$678=$G22)*($B$1:$B$678=N$1),0),4)</f>
        <v>A</v>
      </c>
      <c r="O22" t="e">
        <f t="array" ref="O22">INDEX($A$1:$F$678,MATCH(1,($A$1:$A$678=$G22)*($B$1:$B$678=O$1),0),4)</f>
        <v>#N/A</v>
      </c>
      <c r="P22" t="e">
        <f t="array" ref="P22">INDEX($A$1:$F$678,MATCH(1,($A$1:$A$678=$G22)*($B$1:$B$678=P$1),0),4)</f>
        <v>#N/A</v>
      </c>
      <c r="Q22" t="e">
        <f t="array" ref="Q22">INDEX($A$1:$F$678,MATCH(1,($A$1:$A$678=$G22)*($B$1:$B$678=Q$1),0),4)</f>
        <v>#N/A</v>
      </c>
    </row>
    <row r="23" spans="1:17" x14ac:dyDescent="0.25">
      <c r="A23" s="9">
        <v>163</v>
      </c>
      <c r="B23" s="6" t="s">
        <v>631</v>
      </c>
      <c r="C23" s="6">
        <v>3</v>
      </c>
      <c r="D23" s="6" t="s">
        <v>558</v>
      </c>
      <c r="E23" s="12" t="str">
        <f t="shared" si="2"/>
        <v>2.5</v>
      </c>
      <c r="F23" s="13">
        <f t="shared" si="1"/>
        <v>7.5</v>
      </c>
      <c r="G23" s="9">
        <v>235</v>
      </c>
      <c r="H23" t="str">
        <f t="array" ref="H23">INDEX($A$1:$F$678,MATCH(1,($A$1:$A$678=$G23)*($B$1:$B$678=H$1),0),4)</f>
        <v>C</v>
      </c>
      <c r="I23" t="str">
        <f t="array" ref="I23">INDEX($A$1:$F$678,MATCH(1,($A$1:$A$678=$G23)*($B$1:$B$678=I$1),0),4)</f>
        <v>BC</v>
      </c>
      <c r="J23" t="str">
        <f t="array" ref="J23">INDEX($A$1:$F$678,MATCH(1,($A$1:$A$678=$G23)*($B$1:$B$678=J$1),0),4)</f>
        <v>B</v>
      </c>
      <c r="K23" t="str">
        <f t="array" ref="K23">INDEX($A$1:$F$678,MATCH(1,($A$1:$A$678=$G23)*($B$1:$B$678=K$1),0),4)</f>
        <v>B</v>
      </c>
      <c r="L23" t="str">
        <f t="array" ref="L23">INDEX($A$1:$F$678,MATCH(1,($A$1:$A$678=$G23)*($B$1:$B$678=L$1),0),4)</f>
        <v>B</v>
      </c>
      <c r="M23" t="str">
        <f t="array" ref="M23">INDEX($A$1:$F$678,MATCH(1,($A$1:$A$678=$G23)*($B$1:$B$678=M$1),0),4)</f>
        <v>BC</v>
      </c>
      <c r="N23" t="str">
        <f t="array" ref="N23">INDEX($A$1:$F$678,MATCH(1,($A$1:$A$678=$G23)*($B$1:$B$678=N$1),0),4)</f>
        <v>B</v>
      </c>
      <c r="O23" t="e">
        <f t="array" ref="O23">INDEX($A$1:$F$678,MATCH(1,($A$1:$A$678=$G23)*($B$1:$B$678=O$1),0),4)</f>
        <v>#N/A</v>
      </c>
      <c r="P23" t="e">
        <f t="array" ref="P23">INDEX($A$1:$F$678,MATCH(1,($A$1:$A$678=$G23)*($B$1:$B$678=P$1),0),4)</f>
        <v>#N/A</v>
      </c>
      <c r="Q23" t="e">
        <f t="array" ref="Q23">INDEX($A$1:$F$678,MATCH(1,($A$1:$A$678=$G23)*($B$1:$B$678=Q$1),0),4)</f>
        <v>#N/A</v>
      </c>
    </row>
    <row r="24" spans="1:17" x14ac:dyDescent="0.25">
      <c r="A24" s="9">
        <v>166</v>
      </c>
      <c r="B24" s="6" t="s">
        <v>631</v>
      </c>
      <c r="C24" s="6">
        <v>3</v>
      </c>
      <c r="D24" s="6" t="s">
        <v>552</v>
      </c>
      <c r="E24" s="12" t="str">
        <f t="shared" si="2"/>
        <v>3</v>
      </c>
      <c r="F24" s="13">
        <f t="shared" si="1"/>
        <v>9</v>
      </c>
      <c r="G24" s="9">
        <v>250</v>
      </c>
      <c r="H24" t="str">
        <f t="array" ref="H24">INDEX($A$1:$F$678,MATCH(1,($A$1:$A$678=$G24)*($B$1:$B$678=H$1),0),4)</f>
        <v>BC</v>
      </c>
      <c r="I24" t="str">
        <f t="array" ref="I24">INDEX($A$1:$F$678,MATCH(1,($A$1:$A$678=$G24)*($B$1:$B$678=I$1),0),4)</f>
        <v>A</v>
      </c>
      <c r="J24" t="str">
        <f t="array" ref="J24">INDEX($A$1:$F$678,MATCH(1,($A$1:$A$678=$G24)*($B$1:$B$678=J$1),0),4)</f>
        <v>A</v>
      </c>
      <c r="K24" t="str">
        <f t="array" ref="K24">INDEX($A$1:$F$678,MATCH(1,($A$1:$A$678=$G24)*($B$1:$B$678=K$1),0),4)</f>
        <v>B</v>
      </c>
      <c r="L24" t="str">
        <f t="array" ref="L24">INDEX($A$1:$F$678,MATCH(1,($A$1:$A$678=$G24)*($B$1:$B$678=L$1),0),4)</f>
        <v>A</v>
      </c>
      <c r="M24" t="str">
        <f t="array" ref="M24">INDEX($A$1:$F$678,MATCH(1,($A$1:$A$678=$G24)*($B$1:$B$678=M$1),0),4)</f>
        <v>B</v>
      </c>
      <c r="N24" t="str">
        <f t="array" ref="N24">INDEX($A$1:$F$678,MATCH(1,($A$1:$A$678=$G24)*($B$1:$B$678=N$1),0),4)</f>
        <v>AB</v>
      </c>
      <c r="O24" t="e">
        <f t="array" ref="O24">INDEX($A$1:$F$678,MATCH(1,($A$1:$A$678=$G24)*($B$1:$B$678=O$1),0),4)</f>
        <v>#N/A</v>
      </c>
      <c r="P24" t="e">
        <f t="array" ref="P24">INDEX($A$1:$F$678,MATCH(1,($A$1:$A$678=$G24)*($B$1:$B$678=P$1),0),4)</f>
        <v>#N/A</v>
      </c>
      <c r="Q24" t="e">
        <f t="array" ref="Q24">INDEX($A$1:$F$678,MATCH(1,($A$1:$A$678=$G24)*($B$1:$B$678=Q$1),0),4)</f>
        <v>#N/A</v>
      </c>
    </row>
    <row r="25" spans="1:17" x14ac:dyDescent="0.25">
      <c r="A25" s="9">
        <v>169</v>
      </c>
      <c r="B25" s="6" t="s">
        <v>631</v>
      </c>
      <c r="C25" s="6">
        <v>3</v>
      </c>
      <c r="D25" s="6" t="s">
        <v>551</v>
      </c>
      <c r="E25" s="12" t="str">
        <f t="shared" si="2"/>
        <v>4</v>
      </c>
      <c r="F25" s="13">
        <f t="shared" si="1"/>
        <v>12</v>
      </c>
      <c r="G25" s="9">
        <v>257</v>
      </c>
      <c r="H25" t="str">
        <f t="array" ref="H25">INDEX($A$1:$F$678,MATCH(1,($A$1:$A$678=$G25)*($B$1:$B$678=H$1),0),4)</f>
        <v>B</v>
      </c>
      <c r="I25" t="str">
        <f t="array" ref="I25">INDEX($A$1:$F$678,MATCH(1,($A$1:$A$678=$G25)*($B$1:$B$678=I$1),0),4)</f>
        <v>A</v>
      </c>
      <c r="J25" t="str">
        <f t="array" ref="J25">INDEX($A$1:$F$678,MATCH(1,($A$1:$A$678=$G25)*($B$1:$B$678=J$1),0),4)</f>
        <v>AB</v>
      </c>
      <c r="K25" t="str">
        <f t="array" ref="K25">INDEX($A$1:$F$678,MATCH(1,($A$1:$A$678=$G25)*($B$1:$B$678=K$1),0),4)</f>
        <v>B</v>
      </c>
      <c r="L25" t="str">
        <f t="array" ref="L25">INDEX($A$1:$F$678,MATCH(1,($A$1:$A$678=$G25)*($B$1:$B$678=L$1),0),4)</f>
        <v>A</v>
      </c>
      <c r="M25" t="str">
        <f t="array" ref="M25">INDEX($A$1:$F$678,MATCH(1,($A$1:$A$678=$G25)*($B$1:$B$678=M$1),0),4)</f>
        <v>AB</v>
      </c>
      <c r="N25" t="str">
        <f t="array" ref="N25">INDEX($A$1:$F$678,MATCH(1,($A$1:$A$678=$G25)*($B$1:$B$678=N$1),0),4)</f>
        <v>AB</v>
      </c>
      <c r="O25" t="e">
        <f t="array" ref="O25">INDEX($A$1:$F$678,MATCH(1,($A$1:$A$678=$G25)*($B$1:$B$678=O$1),0),4)</f>
        <v>#N/A</v>
      </c>
      <c r="P25" t="e">
        <f t="array" ref="P25">INDEX($A$1:$F$678,MATCH(1,($A$1:$A$678=$G25)*($B$1:$B$678=P$1),0),4)</f>
        <v>#N/A</v>
      </c>
      <c r="Q25" t="e">
        <f t="array" ref="Q25">INDEX($A$1:$F$678,MATCH(1,($A$1:$A$678=$G25)*($B$1:$B$678=Q$1),0),4)</f>
        <v>#N/A</v>
      </c>
    </row>
    <row r="26" spans="1:17" x14ac:dyDescent="0.25">
      <c r="A26" s="9">
        <v>176</v>
      </c>
      <c r="B26" s="6" t="s">
        <v>631</v>
      </c>
      <c r="C26" s="6">
        <v>3</v>
      </c>
      <c r="D26" s="6" t="s">
        <v>553</v>
      </c>
      <c r="E26" s="12" t="str">
        <f t="shared" si="2"/>
        <v>3.5</v>
      </c>
      <c r="F26" s="13">
        <f t="shared" si="1"/>
        <v>10.5</v>
      </c>
      <c r="G26" s="9">
        <v>258</v>
      </c>
      <c r="H26" t="str">
        <f t="array" ref="H26">INDEX($A$1:$F$678,MATCH(1,($A$1:$A$678=$G26)*($B$1:$B$678=H$1),0),4)</f>
        <v>C</v>
      </c>
      <c r="I26" t="str">
        <f t="array" ref="I26">INDEX($A$1:$F$678,MATCH(1,($A$1:$A$678=$G26)*($B$1:$B$678=I$1),0),4)</f>
        <v>BC</v>
      </c>
      <c r="J26" t="str">
        <f t="array" ref="J26">INDEX($A$1:$F$678,MATCH(1,($A$1:$A$678=$G26)*($B$1:$B$678=J$1),0),4)</f>
        <v>AB</v>
      </c>
      <c r="K26" t="str">
        <f t="array" ref="K26">INDEX($A$1:$F$678,MATCH(1,($A$1:$A$678=$G26)*($B$1:$B$678=K$1),0),4)</f>
        <v>B</v>
      </c>
      <c r="L26" t="str">
        <f t="array" ref="L26">INDEX($A$1:$F$678,MATCH(1,($A$1:$A$678=$G26)*($B$1:$B$678=L$1),0),4)</f>
        <v>AB</v>
      </c>
      <c r="M26" t="str">
        <f t="array" ref="M26">INDEX($A$1:$F$678,MATCH(1,($A$1:$A$678=$G26)*($B$1:$B$678=M$1),0),4)</f>
        <v>BC</v>
      </c>
      <c r="N26" t="str">
        <f t="array" ref="N26">INDEX($A$1:$F$678,MATCH(1,($A$1:$A$678=$G26)*($B$1:$B$678=N$1),0),4)</f>
        <v>AB</v>
      </c>
      <c r="O26" t="e">
        <f t="array" ref="O26">INDEX($A$1:$F$678,MATCH(1,($A$1:$A$678=$G26)*($B$1:$B$678=O$1),0),4)</f>
        <v>#N/A</v>
      </c>
      <c r="P26" t="e">
        <f t="array" ref="P26">INDEX($A$1:$F$678,MATCH(1,($A$1:$A$678=$G26)*($B$1:$B$678=P$1),0),4)</f>
        <v>#N/A</v>
      </c>
      <c r="Q26" t="e">
        <f t="array" ref="Q26">INDEX($A$1:$F$678,MATCH(1,($A$1:$A$678=$G26)*($B$1:$B$678=Q$1),0),4)</f>
        <v>#N/A</v>
      </c>
    </row>
    <row r="27" spans="1:17" x14ac:dyDescent="0.25">
      <c r="A27" s="9">
        <v>192</v>
      </c>
      <c r="B27" s="6" t="s">
        <v>631</v>
      </c>
      <c r="C27" s="6">
        <v>3</v>
      </c>
      <c r="D27" s="6" t="s">
        <v>551</v>
      </c>
      <c r="E27" s="12" t="str">
        <f t="shared" si="2"/>
        <v>4</v>
      </c>
      <c r="F27" s="13">
        <f t="shared" si="1"/>
        <v>12</v>
      </c>
      <c r="G27" s="9">
        <v>259</v>
      </c>
      <c r="H27" t="str">
        <f t="array" ref="H27">INDEX($A$1:$F$678,MATCH(1,($A$1:$A$678=$G27)*($B$1:$B$678=H$1),0),4)</f>
        <v>B</v>
      </c>
      <c r="I27" t="str">
        <f t="array" ref="I27">INDEX($A$1:$F$678,MATCH(1,($A$1:$A$678=$G27)*($B$1:$B$678=I$1),0),4)</f>
        <v>AB</v>
      </c>
      <c r="J27" t="str">
        <f t="array" ref="J27">INDEX($A$1:$F$678,MATCH(1,($A$1:$A$678=$G27)*($B$1:$B$678=J$1),0),4)</f>
        <v>AB</v>
      </c>
      <c r="K27" t="str">
        <f t="array" ref="K27">INDEX($A$1:$F$678,MATCH(1,($A$1:$A$678=$G27)*($B$1:$B$678=K$1),0),4)</f>
        <v>B</v>
      </c>
      <c r="L27" t="str">
        <f t="array" ref="L27">INDEX($A$1:$F$678,MATCH(1,($A$1:$A$678=$G27)*($B$1:$B$678=L$1),0),4)</f>
        <v>A</v>
      </c>
      <c r="M27" t="str">
        <f t="array" ref="M27">INDEX($A$1:$F$678,MATCH(1,($A$1:$A$678=$G27)*($B$1:$B$678=M$1),0),4)</f>
        <v>B</v>
      </c>
      <c r="N27" t="str">
        <f t="array" ref="N27">INDEX($A$1:$F$678,MATCH(1,($A$1:$A$678=$G27)*($B$1:$B$678=N$1),0),4)</f>
        <v>B</v>
      </c>
      <c r="O27" t="e">
        <f t="array" ref="O27">INDEX($A$1:$F$678,MATCH(1,($A$1:$A$678=$G27)*($B$1:$B$678=O$1),0),4)</f>
        <v>#N/A</v>
      </c>
      <c r="P27" t="e">
        <f t="array" ref="P27">INDEX($A$1:$F$678,MATCH(1,($A$1:$A$678=$G27)*($B$1:$B$678=P$1),0),4)</f>
        <v>#N/A</v>
      </c>
      <c r="Q27" t="e">
        <f t="array" ref="Q27">INDEX($A$1:$F$678,MATCH(1,($A$1:$A$678=$G27)*($B$1:$B$678=Q$1),0),4)</f>
        <v>#N/A</v>
      </c>
    </row>
    <row r="28" spans="1:17" x14ac:dyDescent="0.25">
      <c r="A28" s="9">
        <v>213</v>
      </c>
      <c r="B28" s="6" t="s">
        <v>631</v>
      </c>
      <c r="C28" s="6">
        <v>3</v>
      </c>
      <c r="D28" s="6" t="s">
        <v>551</v>
      </c>
      <c r="E28" s="12" t="str">
        <f t="shared" si="2"/>
        <v>4</v>
      </c>
      <c r="F28" s="13">
        <f t="shared" si="1"/>
        <v>12</v>
      </c>
      <c r="G28" s="9">
        <v>268</v>
      </c>
      <c r="H28" t="str">
        <f t="array" ref="H28">INDEX($A$1:$F$678,MATCH(1,($A$1:$A$678=$G28)*($B$1:$B$678=H$1),0),4)</f>
        <v>D</v>
      </c>
      <c r="I28" t="str">
        <f t="array" ref="I28">INDEX($A$1:$F$678,MATCH(1,($A$1:$A$678=$G28)*($B$1:$B$678=I$1),0),4)</f>
        <v>D</v>
      </c>
      <c r="J28" t="str">
        <f t="array" ref="J28">INDEX($A$1:$F$678,MATCH(1,($A$1:$A$678=$G28)*($B$1:$B$678=J$1),0),4)</f>
        <v>BC</v>
      </c>
      <c r="K28" t="str">
        <f t="array" ref="K28">INDEX($A$1:$F$678,MATCH(1,($A$1:$A$678=$G28)*($B$1:$B$678=K$1),0),4)</f>
        <v>B</v>
      </c>
      <c r="L28" t="str">
        <f t="array" ref="L28">INDEX($A$1:$F$678,MATCH(1,($A$1:$A$678=$G28)*($B$1:$B$678=L$1),0),4)</f>
        <v>BC</v>
      </c>
      <c r="M28" t="str">
        <f t="array" ref="M28">INDEX($A$1:$F$678,MATCH(1,($A$1:$A$678=$G28)*($B$1:$B$678=M$1),0),4)</f>
        <v>C</v>
      </c>
      <c r="N28" t="str">
        <f t="array" ref="N28">INDEX($A$1:$F$678,MATCH(1,($A$1:$A$678=$G28)*($B$1:$B$678=N$1),0),4)</f>
        <v>C</v>
      </c>
      <c r="O28" t="e">
        <f t="array" ref="O28">INDEX($A$1:$F$678,MATCH(1,($A$1:$A$678=$G28)*($B$1:$B$678=O$1),0),4)</f>
        <v>#N/A</v>
      </c>
      <c r="P28" t="e">
        <f t="array" ref="P28">INDEX($A$1:$F$678,MATCH(1,($A$1:$A$678=$G28)*($B$1:$B$678=P$1),0),4)</f>
        <v>#N/A</v>
      </c>
      <c r="Q28" t="e">
        <f t="array" ref="Q28">INDEX($A$1:$F$678,MATCH(1,($A$1:$A$678=$G28)*($B$1:$B$678=Q$1),0),4)</f>
        <v>#N/A</v>
      </c>
    </row>
    <row r="29" spans="1:17" x14ac:dyDescent="0.25">
      <c r="A29" s="9">
        <v>235</v>
      </c>
      <c r="B29" s="6" t="s">
        <v>631</v>
      </c>
      <c r="C29" s="6">
        <v>3</v>
      </c>
      <c r="D29" s="6" t="s">
        <v>552</v>
      </c>
      <c r="E29" s="12" t="str">
        <f t="shared" si="2"/>
        <v>3</v>
      </c>
      <c r="F29" s="13">
        <f t="shared" si="1"/>
        <v>9</v>
      </c>
      <c r="G29" s="9">
        <v>272</v>
      </c>
      <c r="H29" t="str">
        <f t="array" ref="H29">INDEX($A$1:$F$678,MATCH(1,($A$1:$A$678=$G29)*($B$1:$B$678=H$1),0),4)</f>
        <v>BC</v>
      </c>
      <c r="I29" t="str">
        <f t="array" ref="I29">INDEX($A$1:$F$678,MATCH(1,($A$1:$A$678=$G29)*($B$1:$B$678=I$1),0),4)</f>
        <v>BC</v>
      </c>
      <c r="J29" t="str">
        <f t="array" ref="J29">INDEX($A$1:$F$678,MATCH(1,($A$1:$A$678=$G29)*($B$1:$B$678=J$1),0),4)</f>
        <v>B</v>
      </c>
      <c r="K29" t="str">
        <f t="array" ref="K29">INDEX($A$1:$F$678,MATCH(1,($A$1:$A$678=$G29)*($B$1:$B$678=K$1),0),4)</f>
        <v>A</v>
      </c>
      <c r="L29" t="str">
        <f t="array" ref="L29">INDEX($A$1:$F$678,MATCH(1,($A$1:$A$678=$G29)*($B$1:$B$678=L$1),0),4)</f>
        <v>AB</v>
      </c>
      <c r="M29" t="str">
        <f t="array" ref="M29">INDEX($A$1:$F$678,MATCH(1,($A$1:$A$678=$G29)*($B$1:$B$678=M$1),0),4)</f>
        <v>C</v>
      </c>
      <c r="N29" t="str">
        <f t="array" ref="N29">INDEX($A$1:$F$678,MATCH(1,($A$1:$A$678=$G29)*($B$1:$B$678=N$1),0),4)</f>
        <v>BC</v>
      </c>
      <c r="O29" t="e">
        <f t="array" ref="O29">INDEX($A$1:$F$678,MATCH(1,($A$1:$A$678=$G29)*($B$1:$B$678=O$1),0),4)</f>
        <v>#N/A</v>
      </c>
      <c r="P29" t="e">
        <f t="array" ref="P29">INDEX($A$1:$F$678,MATCH(1,($A$1:$A$678=$G29)*($B$1:$B$678=P$1),0),4)</f>
        <v>#N/A</v>
      </c>
      <c r="Q29" t="e">
        <f t="array" ref="Q29">INDEX($A$1:$F$678,MATCH(1,($A$1:$A$678=$G29)*($B$1:$B$678=Q$1),0),4)</f>
        <v>#N/A</v>
      </c>
    </row>
    <row r="30" spans="1:17" x14ac:dyDescent="0.25">
      <c r="A30" s="9">
        <v>250</v>
      </c>
      <c r="B30" s="6" t="s">
        <v>631</v>
      </c>
      <c r="C30" s="6">
        <v>3</v>
      </c>
      <c r="D30" s="6" t="s">
        <v>551</v>
      </c>
      <c r="E30" s="12" t="str">
        <f t="shared" si="2"/>
        <v>4</v>
      </c>
      <c r="F30" s="13">
        <f t="shared" si="1"/>
        <v>12</v>
      </c>
      <c r="G30" s="9">
        <v>287</v>
      </c>
      <c r="H30" t="str">
        <f t="array" ref="H30">INDEX($A$1:$F$678,MATCH(1,($A$1:$A$678=$G30)*($B$1:$B$678=H$1),0),4)</f>
        <v>AB</v>
      </c>
      <c r="I30" t="str">
        <f t="array" ref="I30">INDEX($A$1:$F$678,MATCH(1,($A$1:$A$678=$G30)*($B$1:$B$678=I$1),0),4)</f>
        <v>B</v>
      </c>
      <c r="J30" t="str">
        <f t="array" ref="J30">INDEX($A$1:$F$678,MATCH(1,($A$1:$A$678=$G30)*($B$1:$B$678=J$1),0),4)</f>
        <v>A</v>
      </c>
      <c r="K30" t="str">
        <f t="array" ref="K30">INDEX($A$1:$F$678,MATCH(1,($A$1:$A$678=$G30)*($B$1:$B$678=K$1),0),4)</f>
        <v>A</v>
      </c>
      <c r="L30" t="str">
        <f t="array" ref="L30">INDEX($A$1:$F$678,MATCH(1,($A$1:$A$678=$G30)*($B$1:$B$678=L$1),0),4)</f>
        <v>A</v>
      </c>
      <c r="M30" t="str">
        <f t="array" ref="M30">INDEX($A$1:$F$678,MATCH(1,($A$1:$A$678=$G30)*($B$1:$B$678=M$1),0),4)</f>
        <v>A</v>
      </c>
      <c r="N30" t="str">
        <f t="array" ref="N30">INDEX($A$1:$F$678,MATCH(1,($A$1:$A$678=$G30)*($B$1:$B$678=N$1),0),4)</f>
        <v>A</v>
      </c>
      <c r="O30" t="e">
        <f t="array" ref="O30">INDEX($A$1:$F$678,MATCH(1,($A$1:$A$678=$G30)*($B$1:$B$678=O$1),0),4)</f>
        <v>#N/A</v>
      </c>
      <c r="P30" t="e">
        <f t="array" ref="P30">INDEX($A$1:$F$678,MATCH(1,($A$1:$A$678=$G30)*($B$1:$B$678=P$1),0),4)</f>
        <v>#N/A</v>
      </c>
      <c r="Q30" t="e">
        <f t="array" ref="Q30">INDEX($A$1:$F$678,MATCH(1,($A$1:$A$678=$G30)*($B$1:$B$678=Q$1),0),4)</f>
        <v>#N/A</v>
      </c>
    </row>
    <row r="31" spans="1:17" x14ac:dyDescent="0.25">
      <c r="A31" s="9">
        <v>257</v>
      </c>
      <c r="B31" s="6" t="s">
        <v>631</v>
      </c>
      <c r="C31" s="6">
        <v>3</v>
      </c>
      <c r="D31" s="6" t="s">
        <v>551</v>
      </c>
      <c r="E31" s="12" t="str">
        <f t="shared" si="2"/>
        <v>4</v>
      </c>
      <c r="F31" s="13">
        <f t="shared" si="1"/>
        <v>12</v>
      </c>
      <c r="G31" s="9">
        <v>320</v>
      </c>
      <c r="H31" t="str">
        <f t="array" ref="H31">INDEX($A$1:$F$678,MATCH(1,($A$1:$A$678=$G31)*($B$1:$B$678=H$1),0),4)</f>
        <v>BC</v>
      </c>
      <c r="I31" t="str">
        <f t="array" ref="I31">INDEX($A$1:$F$678,MATCH(1,($A$1:$A$678=$G31)*($B$1:$B$678=I$1),0),4)</f>
        <v>C</v>
      </c>
      <c r="J31" t="str">
        <f t="array" ref="J31">INDEX($A$1:$F$678,MATCH(1,($A$1:$A$678=$G31)*($B$1:$B$678=J$1),0),4)</f>
        <v>BC</v>
      </c>
      <c r="K31" t="str">
        <f t="array" ref="K31">INDEX($A$1:$F$678,MATCH(1,($A$1:$A$678=$G31)*($B$1:$B$678=K$1),0),4)</f>
        <v>C</v>
      </c>
      <c r="L31" t="str">
        <f t="array" ref="L31">INDEX($A$1:$F$678,MATCH(1,($A$1:$A$678=$G31)*($B$1:$B$678=L$1),0),4)</f>
        <v>BC</v>
      </c>
      <c r="M31" t="str">
        <f t="array" ref="M31">INDEX($A$1:$F$678,MATCH(1,($A$1:$A$678=$G31)*($B$1:$B$678=M$1),0),4)</f>
        <v>C</v>
      </c>
      <c r="N31" t="str">
        <f t="array" ref="N31">INDEX($A$1:$F$678,MATCH(1,($A$1:$A$678=$G31)*($B$1:$B$678=N$1),0),4)</f>
        <v>BC</v>
      </c>
      <c r="O31" t="e">
        <f t="array" ref="O31">INDEX($A$1:$F$678,MATCH(1,($A$1:$A$678=$G31)*($B$1:$B$678=O$1),0),4)</f>
        <v>#N/A</v>
      </c>
      <c r="P31" t="e">
        <f t="array" ref="P31">INDEX($A$1:$F$678,MATCH(1,($A$1:$A$678=$G31)*($B$1:$B$678=P$1),0),4)</f>
        <v>#N/A</v>
      </c>
      <c r="Q31" t="e">
        <f t="array" ref="Q31">INDEX($A$1:$F$678,MATCH(1,($A$1:$A$678=$G31)*($B$1:$B$678=Q$1),0),4)</f>
        <v>#N/A</v>
      </c>
    </row>
    <row r="32" spans="1:17" x14ac:dyDescent="0.25">
      <c r="A32" s="9">
        <v>258</v>
      </c>
      <c r="B32" s="6" t="s">
        <v>631</v>
      </c>
      <c r="C32" s="6">
        <v>3</v>
      </c>
      <c r="D32" s="6" t="s">
        <v>553</v>
      </c>
      <c r="E32" s="12" t="str">
        <f t="shared" si="2"/>
        <v>3.5</v>
      </c>
      <c r="F32" s="13">
        <f t="shared" si="1"/>
        <v>10.5</v>
      </c>
      <c r="G32" s="9">
        <v>329</v>
      </c>
      <c r="H32" t="str">
        <f t="array" ref="H32">INDEX($A$1:$F$678,MATCH(1,($A$1:$A$678=$G32)*($B$1:$B$678=H$1),0),4)</f>
        <v>D</v>
      </c>
      <c r="I32" t="str">
        <f t="array" ref="I32">INDEX($A$1:$F$678,MATCH(1,($A$1:$A$678=$G32)*($B$1:$B$678=I$1),0),4)</f>
        <v>C</v>
      </c>
      <c r="J32" t="str">
        <f t="array" ref="J32">INDEX($A$1:$F$678,MATCH(1,($A$1:$A$678=$G32)*($B$1:$B$678=J$1),0),4)</f>
        <v>BC</v>
      </c>
      <c r="K32" t="str">
        <f t="array" ref="K32">INDEX($A$1:$F$678,MATCH(1,($A$1:$A$678=$G32)*($B$1:$B$678=K$1),0),4)</f>
        <v>C</v>
      </c>
      <c r="L32" t="str">
        <f t="array" ref="L32">INDEX($A$1:$F$678,MATCH(1,($A$1:$A$678=$G32)*($B$1:$B$678=L$1),0),4)</f>
        <v>BC</v>
      </c>
      <c r="M32" t="str">
        <f t="array" ref="M32">INDEX($A$1:$F$678,MATCH(1,($A$1:$A$678=$G32)*($B$1:$B$678=M$1),0),4)</f>
        <v>C</v>
      </c>
      <c r="N32" t="str">
        <f t="array" ref="N32">INDEX($A$1:$F$678,MATCH(1,($A$1:$A$678=$G32)*($B$1:$B$678=N$1),0),4)</f>
        <v>BC</v>
      </c>
      <c r="O32" t="e">
        <f t="array" ref="O32">INDEX($A$1:$F$678,MATCH(1,($A$1:$A$678=$G32)*($B$1:$B$678=O$1),0),4)</f>
        <v>#N/A</v>
      </c>
      <c r="P32" t="e">
        <f t="array" ref="P32">INDEX($A$1:$F$678,MATCH(1,($A$1:$A$678=$G32)*($B$1:$B$678=P$1),0),4)</f>
        <v>#N/A</v>
      </c>
      <c r="Q32" t="e">
        <f t="array" ref="Q32">INDEX($A$1:$F$678,MATCH(1,($A$1:$A$678=$G32)*($B$1:$B$678=Q$1),0),4)</f>
        <v>#N/A</v>
      </c>
    </row>
    <row r="33" spans="1:17" x14ac:dyDescent="0.25">
      <c r="A33" s="9">
        <v>259</v>
      </c>
      <c r="B33" s="6" t="s">
        <v>631</v>
      </c>
      <c r="C33" s="6">
        <v>3</v>
      </c>
      <c r="D33" s="6" t="s">
        <v>551</v>
      </c>
      <c r="E33" s="12" t="str">
        <f t="shared" si="2"/>
        <v>4</v>
      </c>
      <c r="F33" s="13">
        <f t="shared" si="1"/>
        <v>12</v>
      </c>
      <c r="G33" s="9">
        <v>334</v>
      </c>
      <c r="H33" t="str">
        <f t="array" ref="H33">INDEX($A$1:$F$678,MATCH(1,($A$1:$A$678=$G33)*($B$1:$B$678=H$1),0),4)</f>
        <v>BC</v>
      </c>
      <c r="I33" t="str">
        <f t="array" ref="I33">INDEX($A$1:$F$678,MATCH(1,($A$1:$A$678=$G33)*($B$1:$B$678=I$1),0),4)</f>
        <v>B</v>
      </c>
      <c r="J33" t="str">
        <f t="array" ref="J33">INDEX($A$1:$F$678,MATCH(1,($A$1:$A$678=$G33)*($B$1:$B$678=J$1),0),4)</f>
        <v>AB</v>
      </c>
      <c r="K33" t="str">
        <f t="array" ref="K33">INDEX($A$1:$F$678,MATCH(1,($A$1:$A$678=$G33)*($B$1:$B$678=K$1),0),4)</f>
        <v>A</v>
      </c>
      <c r="L33" t="str">
        <f t="array" ref="L33">INDEX($A$1:$F$678,MATCH(1,($A$1:$A$678=$G33)*($B$1:$B$678=L$1),0),4)</f>
        <v>A</v>
      </c>
      <c r="M33" t="str">
        <f t="array" ref="M33">INDEX($A$1:$F$678,MATCH(1,($A$1:$A$678=$G33)*($B$1:$B$678=M$1),0),4)</f>
        <v>A</v>
      </c>
      <c r="N33" t="str">
        <f t="array" ref="N33">INDEX($A$1:$F$678,MATCH(1,($A$1:$A$678=$G33)*($B$1:$B$678=N$1),0),4)</f>
        <v>A</v>
      </c>
      <c r="O33" t="e">
        <f t="array" ref="O33">INDEX($A$1:$F$678,MATCH(1,($A$1:$A$678=$G33)*($B$1:$B$678=O$1),0),4)</f>
        <v>#N/A</v>
      </c>
      <c r="P33" t="e">
        <f t="array" ref="P33">INDEX($A$1:$F$678,MATCH(1,($A$1:$A$678=$G33)*($B$1:$B$678=P$1),0),4)</f>
        <v>#N/A</v>
      </c>
      <c r="Q33" t="e">
        <f t="array" ref="Q33">INDEX($A$1:$F$678,MATCH(1,($A$1:$A$678=$G33)*($B$1:$B$678=Q$1),0),4)</f>
        <v>#N/A</v>
      </c>
    </row>
    <row r="34" spans="1:17" x14ac:dyDescent="0.25">
      <c r="A34" s="9">
        <v>268</v>
      </c>
      <c r="B34" s="4" t="s">
        <v>629</v>
      </c>
      <c r="C34" s="4">
        <v>3</v>
      </c>
      <c r="D34" s="4" t="s">
        <v>552</v>
      </c>
      <c r="E34" s="12" t="str">
        <f t="shared" si="2"/>
        <v>3</v>
      </c>
      <c r="F34" s="13">
        <f t="shared" si="1"/>
        <v>9</v>
      </c>
      <c r="G34" s="9">
        <v>369</v>
      </c>
      <c r="H34" t="str">
        <f t="array" ref="H34">INDEX($A$1:$F$678,MATCH(1,($A$1:$A$678=$G34)*($B$1:$B$678=H$1),0),4)</f>
        <v>BC</v>
      </c>
      <c r="I34" t="str">
        <f t="array" ref="I34">INDEX($A$1:$F$678,MATCH(1,($A$1:$A$678=$G34)*($B$1:$B$678=I$1),0),4)</f>
        <v>BC</v>
      </c>
      <c r="J34" t="str">
        <f t="array" ref="J34">INDEX($A$1:$F$678,MATCH(1,($A$1:$A$678=$G34)*($B$1:$B$678=J$1),0),4)</f>
        <v>AB</v>
      </c>
      <c r="K34" t="str">
        <f t="array" ref="K34">INDEX($A$1:$F$678,MATCH(1,($A$1:$A$678=$G34)*($B$1:$B$678=K$1),0),4)</f>
        <v>AB</v>
      </c>
      <c r="L34" t="str">
        <f t="array" ref="L34">INDEX($A$1:$F$678,MATCH(1,($A$1:$A$678=$G34)*($B$1:$B$678=L$1),0),4)</f>
        <v>AB</v>
      </c>
      <c r="M34" t="str">
        <f t="array" ref="M34">INDEX($A$1:$F$678,MATCH(1,($A$1:$A$678=$G34)*($B$1:$B$678=M$1),0),4)</f>
        <v>B</v>
      </c>
      <c r="N34" t="str">
        <f t="array" ref="N34">INDEX($A$1:$F$678,MATCH(1,($A$1:$A$678=$G34)*($B$1:$B$678=N$1),0),4)</f>
        <v>A</v>
      </c>
      <c r="O34" t="e">
        <f t="array" ref="O34">INDEX($A$1:$F$678,MATCH(1,($A$1:$A$678=$G34)*($B$1:$B$678=O$1),0),4)</f>
        <v>#N/A</v>
      </c>
      <c r="P34" t="e">
        <f t="array" ref="P34">INDEX($A$1:$F$678,MATCH(1,($A$1:$A$678=$G34)*($B$1:$B$678=P$1),0),4)</f>
        <v>#N/A</v>
      </c>
      <c r="Q34" t="e">
        <f t="array" ref="Q34">INDEX($A$1:$F$678,MATCH(1,($A$1:$A$678=$G34)*($B$1:$B$678=Q$1),0),4)</f>
        <v>#N/A</v>
      </c>
    </row>
    <row r="35" spans="1:17" x14ac:dyDescent="0.25">
      <c r="A35" s="9">
        <v>272</v>
      </c>
      <c r="B35" s="6" t="s">
        <v>631</v>
      </c>
      <c r="C35" s="6">
        <v>3</v>
      </c>
      <c r="D35" s="6" t="s">
        <v>553</v>
      </c>
      <c r="E35" s="12" t="str">
        <f t="shared" si="2"/>
        <v>3.5</v>
      </c>
      <c r="F35" s="13">
        <f t="shared" si="1"/>
        <v>10.5</v>
      </c>
      <c r="G35" s="9">
        <v>396</v>
      </c>
      <c r="H35" t="str">
        <f t="array" ref="H35">INDEX($A$1:$F$678,MATCH(1,($A$1:$A$678=$G35)*($B$1:$B$678=H$1),0),4)</f>
        <v>BC</v>
      </c>
      <c r="I35" t="str">
        <f t="array" ref="I35">INDEX($A$1:$F$678,MATCH(1,($A$1:$A$678=$G35)*($B$1:$B$678=I$1),0),4)</f>
        <v>B</v>
      </c>
      <c r="J35" t="str">
        <f t="array" ref="J35">INDEX($A$1:$F$678,MATCH(1,($A$1:$A$678=$G35)*($B$1:$B$678=J$1),0),4)</f>
        <v>BC</v>
      </c>
      <c r="K35" t="str">
        <f t="array" ref="K35">INDEX($A$1:$F$678,MATCH(1,($A$1:$A$678=$G35)*($B$1:$B$678=K$1),0),4)</f>
        <v>BC</v>
      </c>
      <c r="L35" t="str">
        <f t="array" ref="L35">INDEX($A$1:$F$678,MATCH(1,($A$1:$A$678=$G35)*($B$1:$B$678=L$1),0),4)</f>
        <v>AB</v>
      </c>
      <c r="M35" t="str">
        <f t="array" ref="M35">INDEX($A$1:$F$678,MATCH(1,($A$1:$A$678=$G35)*($B$1:$B$678=M$1),0),4)</f>
        <v>C</v>
      </c>
      <c r="N35" t="str">
        <f t="array" ref="N35">INDEX($A$1:$F$678,MATCH(1,($A$1:$A$678=$G35)*($B$1:$B$678=N$1),0),4)</f>
        <v>AB</v>
      </c>
      <c r="O35" t="e">
        <f t="array" ref="O35">INDEX($A$1:$F$678,MATCH(1,($A$1:$A$678=$G35)*($B$1:$B$678=O$1),0),4)</f>
        <v>#N/A</v>
      </c>
      <c r="P35" t="e">
        <f t="array" ref="P35">INDEX($A$1:$F$678,MATCH(1,($A$1:$A$678=$G35)*($B$1:$B$678=P$1),0),4)</f>
        <v>#N/A</v>
      </c>
      <c r="Q35" t="e">
        <f t="array" ref="Q35">INDEX($A$1:$F$678,MATCH(1,($A$1:$A$678=$G35)*($B$1:$B$678=Q$1),0),4)</f>
        <v>#N/A</v>
      </c>
    </row>
    <row r="36" spans="1:17" x14ac:dyDescent="0.25">
      <c r="A36" s="9">
        <v>287</v>
      </c>
      <c r="B36" s="6" t="s">
        <v>631</v>
      </c>
      <c r="C36" s="6">
        <v>3</v>
      </c>
      <c r="D36" s="6" t="s">
        <v>551</v>
      </c>
      <c r="E36" s="12" t="str">
        <f t="shared" si="2"/>
        <v>4</v>
      </c>
      <c r="F36" s="13">
        <f t="shared" si="1"/>
        <v>12</v>
      </c>
      <c r="G36" s="9">
        <v>400</v>
      </c>
      <c r="H36" t="str">
        <f t="array" ref="H36">INDEX($A$1:$F$678,MATCH(1,($A$1:$A$678=$G36)*($B$1:$B$678=H$1),0),4)</f>
        <v>C</v>
      </c>
      <c r="I36" t="str">
        <f t="array" ref="I36">INDEX($A$1:$F$678,MATCH(1,($A$1:$A$678=$G36)*($B$1:$B$678=I$1),0),4)</f>
        <v>BC</v>
      </c>
      <c r="J36" t="str">
        <f t="array" ref="J36">INDEX($A$1:$F$678,MATCH(1,($A$1:$A$678=$G36)*($B$1:$B$678=J$1),0),4)</f>
        <v>AB</v>
      </c>
      <c r="K36" t="str">
        <f t="array" ref="K36">INDEX($A$1:$F$678,MATCH(1,($A$1:$A$678=$G36)*($B$1:$B$678=K$1),0),4)</f>
        <v>B</v>
      </c>
      <c r="L36" t="str">
        <f t="array" ref="L36">INDEX($A$1:$F$678,MATCH(1,($A$1:$A$678=$G36)*($B$1:$B$678=L$1),0),4)</f>
        <v>A</v>
      </c>
      <c r="M36" t="str">
        <f t="array" ref="M36">INDEX($A$1:$F$678,MATCH(1,($A$1:$A$678=$G36)*($B$1:$B$678=M$1),0),4)</f>
        <v>B</v>
      </c>
      <c r="N36" t="str">
        <f t="array" ref="N36">INDEX($A$1:$F$678,MATCH(1,($A$1:$A$678=$G36)*($B$1:$B$678=N$1),0),4)</f>
        <v>AB</v>
      </c>
      <c r="O36" t="e">
        <f t="array" ref="O36">INDEX($A$1:$F$678,MATCH(1,($A$1:$A$678=$G36)*($B$1:$B$678=O$1),0),4)</f>
        <v>#N/A</v>
      </c>
      <c r="P36" t="e">
        <f t="array" ref="P36">INDEX($A$1:$F$678,MATCH(1,($A$1:$A$678=$G36)*($B$1:$B$678=P$1),0),4)</f>
        <v>#N/A</v>
      </c>
      <c r="Q36" t="e">
        <f t="array" ref="Q36">INDEX($A$1:$F$678,MATCH(1,($A$1:$A$678=$G36)*($B$1:$B$678=Q$1),0),4)</f>
        <v>#N/A</v>
      </c>
    </row>
    <row r="37" spans="1:17" x14ac:dyDescent="0.25">
      <c r="A37" s="9">
        <v>320</v>
      </c>
      <c r="B37" s="6" t="s">
        <v>631</v>
      </c>
      <c r="C37" s="6">
        <v>3</v>
      </c>
      <c r="D37" s="6" t="s">
        <v>558</v>
      </c>
      <c r="E37" s="12" t="str">
        <f t="shared" si="2"/>
        <v>2.5</v>
      </c>
      <c r="F37" s="13">
        <f t="shared" si="1"/>
        <v>7.5</v>
      </c>
      <c r="G37" s="9">
        <v>405</v>
      </c>
      <c r="H37" t="str">
        <f t="array" ref="H37">INDEX($A$1:$F$678,MATCH(1,($A$1:$A$678=$G37)*($B$1:$B$678=H$1),0),4)</f>
        <v>D</v>
      </c>
      <c r="I37" t="str">
        <f t="array" ref="I37">INDEX($A$1:$F$678,MATCH(1,($A$1:$A$678=$G37)*($B$1:$B$678=I$1),0),4)</f>
        <v>C</v>
      </c>
      <c r="J37" t="str">
        <f t="array" ref="J37">INDEX($A$1:$F$678,MATCH(1,($A$1:$A$678=$G37)*($B$1:$B$678=J$1),0),4)</f>
        <v>B</v>
      </c>
      <c r="K37" t="str">
        <f t="array" ref="K37">INDEX($A$1:$F$678,MATCH(1,($A$1:$A$678=$G37)*($B$1:$B$678=K$1),0),4)</f>
        <v>B</v>
      </c>
      <c r="L37" t="str">
        <f t="array" ref="L37">INDEX($A$1:$F$678,MATCH(1,($A$1:$A$678=$G37)*($B$1:$B$678=L$1),0),4)</f>
        <v>A</v>
      </c>
      <c r="M37" t="str">
        <f t="array" ref="M37">INDEX($A$1:$F$678,MATCH(1,($A$1:$A$678=$G37)*($B$1:$B$678=M$1),0),4)</f>
        <v>B</v>
      </c>
      <c r="N37" t="str">
        <f t="array" ref="N37">INDEX($A$1:$F$678,MATCH(1,($A$1:$A$678=$G37)*($B$1:$B$678=N$1),0),4)</f>
        <v>B</v>
      </c>
      <c r="O37" t="e">
        <f t="array" ref="O37">INDEX($A$1:$F$678,MATCH(1,($A$1:$A$678=$G37)*($B$1:$B$678=O$1),0),4)</f>
        <v>#N/A</v>
      </c>
      <c r="P37" t="e">
        <f t="array" ref="P37">INDEX($A$1:$F$678,MATCH(1,($A$1:$A$678=$G37)*($B$1:$B$678=P$1),0),4)</f>
        <v>#N/A</v>
      </c>
      <c r="Q37" t="e">
        <f t="array" ref="Q37">INDEX($A$1:$F$678,MATCH(1,($A$1:$A$678=$G37)*($B$1:$B$678=Q$1),0),4)</f>
        <v>#N/A</v>
      </c>
    </row>
    <row r="38" spans="1:17" x14ac:dyDescent="0.25">
      <c r="A38" s="9">
        <v>329</v>
      </c>
      <c r="B38" s="6" t="s">
        <v>631</v>
      </c>
      <c r="C38" s="6">
        <v>3</v>
      </c>
      <c r="D38" s="6" t="s">
        <v>558</v>
      </c>
      <c r="E38" s="12" t="str">
        <f t="shared" si="2"/>
        <v>2.5</v>
      </c>
      <c r="F38" s="13">
        <f t="shared" si="1"/>
        <v>7.5</v>
      </c>
      <c r="G38" s="9">
        <v>410</v>
      </c>
      <c r="H38" t="str">
        <f t="array" ref="H38">INDEX($A$1:$F$678,MATCH(1,($A$1:$A$678=$G38)*($B$1:$B$678=H$1),0),4)</f>
        <v>BC</v>
      </c>
      <c r="I38" t="str">
        <f t="array" ref="I38">INDEX($A$1:$F$678,MATCH(1,($A$1:$A$678=$G38)*($B$1:$B$678=I$1),0),4)</f>
        <v>C</v>
      </c>
      <c r="J38" t="str">
        <f t="array" ref="J38">INDEX($A$1:$F$678,MATCH(1,($A$1:$A$678=$G38)*($B$1:$B$678=J$1),0),4)</f>
        <v>C</v>
      </c>
      <c r="K38" t="str">
        <f t="array" ref="K38">INDEX($A$1:$F$678,MATCH(1,($A$1:$A$678=$G38)*($B$1:$B$678=K$1),0),4)</f>
        <v>C</v>
      </c>
      <c r="L38" t="str">
        <f t="array" ref="L38">INDEX($A$1:$F$678,MATCH(1,($A$1:$A$678=$G38)*($B$1:$B$678=L$1),0),4)</f>
        <v>C</v>
      </c>
      <c r="M38" t="e">
        <f t="array" ref="M38">INDEX($A$1:$F$678,MATCH(1,($A$1:$A$678=$G38)*($B$1:$B$678=M$1),0),4)</f>
        <v>#N/A</v>
      </c>
      <c r="N38" t="str">
        <f t="array" ref="N38">INDEX($A$1:$F$678,MATCH(1,($A$1:$A$678=$G38)*($B$1:$B$678=N$1),0),4)</f>
        <v>B</v>
      </c>
      <c r="O38" t="e">
        <f t="array" ref="O38">INDEX($A$1:$F$678,MATCH(1,($A$1:$A$678=$G38)*($B$1:$B$678=O$1),0),4)</f>
        <v>#N/A</v>
      </c>
      <c r="P38" t="str">
        <f t="array" ref="P38">INDEX($A$1:$F$678,MATCH(1,($A$1:$A$678=$G38)*($B$1:$B$678=P$1),0),4)</f>
        <v>BM</v>
      </c>
      <c r="Q38" t="e">
        <f t="array" ref="Q38">INDEX($A$1:$F$678,MATCH(1,($A$1:$A$678=$G38)*($B$1:$B$678=Q$1),0),4)</f>
        <v>#N/A</v>
      </c>
    </row>
    <row r="39" spans="1:17" x14ac:dyDescent="0.25">
      <c r="A39" s="9">
        <v>334</v>
      </c>
      <c r="B39" s="6" t="s">
        <v>631</v>
      </c>
      <c r="C39" s="6">
        <v>3</v>
      </c>
      <c r="D39" s="6" t="s">
        <v>551</v>
      </c>
      <c r="E39" s="12" t="str">
        <f t="shared" si="2"/>
        <v>4</v>
      </c>
      <c r="F39" s="13">
        <f t="shared" si="1"/>
        <v>12</v>
      </c>
      <c r="G39" s="9">
        <v>414</v>
      </c>
      <c r="H39" t="str">
        <f t="array" ref="H39">INDEX($A$1:$F$678,MATCH(1,($A$1:$A$678=$G39)*($B$1:$B$678=H$1),0),4)</f>
        <v>E</v>
      </c>
      <c r="I39" t="str">
        <f t="array" ref="I39">INDEX($A$1:$F$678,MATCH(1,($A$1:$A$678=$G39)*($B$1:$B$678=I$1),0),4)</f>
        <v>C</v>
      </c>
      <c r="J39" t="str">
        <f t="array" ref="J39">INDEX($A$1:$F$678,MATCH(1,($A$1:$A$678=$G39)*($B$1:$B$678=J$1),0),4)</f>
        <v>C</v>
      </c>
      <c r="K39" t="str">
        <f t="array" ref="K39">INDEX($A$1:$F$678,MATCH(1,($A$1:$A$678=$G39)*($B$1:$B$678=K$1),0),4)</f>
        <v>B</v>
      </c>
      <c r="L39" t="str">
        <f t="array" ref="L39">INDEX($A$1:$F$678,MATCH(1,($A$1:$A$678=$G39)*($B$1:$B$678=L$1),0),4)</f>
        <v>BC</v>
      </c>
      <c r="M39" t="str">
        <f t="array" ref="M39">INDEX($A$1:$F$678,MATCH(1,($A$1:$A$678=$G39)*($B$1:$B$678=M$1),0),4)</f>
        <v>C</v>
      </c>
      <c r="N39" t="str">
        <f t="array" ref="N39">INDEX($A$1:$F$678,MATCH(1,($A$1:$A$678=$G39)*($B$1:$B$678=N$1),0),4)</f>
        <v>B</v>
      </c>
      <c r="O39" t="e">
        <f t="array" ref="O39">INDEX($A$1:$F$678,MATCH(1,($A$1:$A$678=$G39)*($B$1:$B$678=O$1),0),4)</f>
        <v>#N/A</v>
      </c>
      <c r="P39" t="e">
        <f t="array" ref="P39">INDEX($A$1:$F$678,MATCH(1,($A$1:$A$678=$G39)*($B$1:$B$678=P$1),0),4)</f>
        <v>#N/A</v>
      </c>
      <c r="Q39" t="e">
        <f t="array" ref="Q39">INDEX($A$1:$F$678,MATCH(1,($A$1:$A$678=$G39)*($B$1:$B$678=Q$1),0),4)</f>
        <v>#N/A</v>
      </c>
    </row>
    <row r="40" spans="1:17" x14ac:dyDescent="0.25">
      <c r="A40" s="9">
        <v>369</v>
      </c>
      <c r="B40" s="6" t="s">
        <v>631</v>
      </c>
      <c r="C40" s="6">
        <v>3</v>
      </c>
      <c r="D40" s="6" t="s">
        <v>553</v>
      </c>
      <c r="E40" s="12" t="str">
        <f t="shared" si="2"/>
        <v>3.5</v>
      </c>
      <c r="F40" s="13">
        <f t="shared" si="1"/>
        <v>10.5</v>
      </c>
      <c r="G40" s="9">
        <v>421</v>
      </c>
      <c r="H40" t="str">
        <f t="array" ref="H40">INDEX($A$1:$F$678,MATCH(1,($A$1:$A$678=$G40)*($B$1:$B$678=H$1),0),4)</f>
        <v>BC</v>
      </c>
      <c r="I40" t="str">
        <f t="array" ref="I40">INDEX($A$1:$F$678,MATCH(1,($A$1:$A$678=$G40)*($B$1:$B$678=I$1),0),4)</f>
        <v>C</v>
      </c>
      <c r="J40" t="str">
        <f t="array" ref="J40">INDEX($A$1:$F$678,MATCH(1,($A$1:$A$678=$G40)*($B$1:$B$678=J$1),0),4)</f>
        <v>B</v>
      </c>
      <c r="K40" t="str">
        <f t="array" ref="K40">INDEX($A$1:$F$678,MATCH(1,($A$1:$A$678=$G40)*($B$1:$B$678=K$1),0),4)</f>
        <v>B</v>
      </c>
      <c r="L40" t="str">
        <f t="array" ref="L40">INDEX($A$1:$F$678,MATCH(1,($A$1:$A$678=$G40)*($B$1:$B$678=L$1),0),4)</f>
        <v>A</v>
      </c>
      <c r="M40" t="str">
        <f t="array" ref="M40">INDEX($A$1:$F$678,MATCH(1,($A$1:$A$678=$G40)*($B$1:$B$678=M$1),0),4)</f>
        <v>C</v>
      </c>
      <c r="N40" t="str">
        <f t="array" ref="N40">INDEX($A$1:$F$678,MATCH(1,($A$1:$A$678=$G40)*($B$1:$B$678=N$1),0),4)</f>
        <v>BC</v>
      </c>
      <c r="O40" t="e">
        <f t="array" ref="O40">INDEX($A$1:$F$678,MATCH(1,($A$1:$A$678=$G40)*($B$1:$B$678=O$1),0),4)</f>
        <v>#N/A</v>
      </c>
      <c r="P40" t="e">
        <f t="array" ref="P40">INDEX($A$1:$F$678,MATCH(1,($A$1:$A$678=$G40)*($B$1:$B$678=P$1),0),4)</f>
        <v>#N/A</v>
      </c>
      <c r="Q40" t="e">
        <f t="array" ref="Q40">INDEX($A$1:$F$678,MATCH(1,($A$1:$A$678=$G40)*($B$1:$B$678=Q$1),0),4)</f>
        <v>#N/A</v>
      </c>
    </row>
    <row r="41" spans="1:17" x14ac:dyDescent="0.25">
      <c r="A41" s="9">
        <v>396</v>
      </c>
      <c r="B41" s="6" t="s">
        <v>631</v>
      </c>
      <c r="C41" s="6">
        <v>3</v>
      </c>
      <c r="D41" s="6" t="s">
        <v>553</v>
      </c>
      <c r="E41" s="12" t="str">
        <f t="shared" si="2"/>
        <v>3.5</v>
      </c>
      <c r="F41" s="13">
        <f t="shared" si="1"/>
        <v>10.5</v>
      </c>
      <c r="G41" s="9">
        <v>423</v>
      </c>
      <c r="H41" t="str">
        <f t="array" ref="H41">INDEX($A$1:$F$678,MATCH(1,($A$1:$A$678=$G41)*($B$1:$B$678=H$1),0),4)</f>
        <v>AB</v>
      </c>
      <c r="I41" t="str">
        <f t="array" ref="I41">INDEX($A$1:$F$678,MATCH(1,($A$1:$A$678=$G41)*($B$1:$B$678=I$1),0),4)</f>
        <v>AB</v>
      </c>
      <c r="J41" t="str">
        <f t="array" ref="J41">INDEX($A$1:$F$678,MATCH(1,($A$1:$A$678=$G41)*($B$1:$B$678=J$1),0),4)</f>
        <v>AB</v>
      </c>
      <c r="K41" t="str">
        <f t="array" ref="K41">INDEX($A$1:$F$678,MATCH(1,($A$1:$A$678=$G41)*($B$1:$B$678=K$1),0),4)</f>
        <v>A</v>
      </c>
      <c r="L41" t="str">
        <f t="array" ref="L41">INDEX($A$1:$F$678,MATCH(1,($A$1:$A$678=$G41)*($B$1:$B$678=L$1),0),4)</f>
        <v>A</v>
      </c>
      <c r="M41" t="str">
        <f t="array" ref="M41">INDEX($A$1:$F$678,MATCH(1,($A$1:$A$678=$G41)*($B$1:$B$678=M$1),0),4)</f>
        <v>BC</v>
      </c>
      <c r="N41" t="str">
        <f t="array" ref="N41">INDEX($A$1:$F$678,MATCH(1,($A$1:$A$678=$G41)*($B$1:$B$678=N$1),0),4)</f>
        <v>AB</v>
      </c>
      <c r="O41" t="e">
        <f t="array" ref="O41">INDEX($A$1:$F$678,MATCH(1,($A$1:$A$678=$G41)*($B$1:$B$678=O$1),0),4)</f>
        <v>#N/A</v>
      </c>
      <c r="P41" t="e">
        <f t="array" ref="P41">INDEX($A$1:$F$678,MATCH(1,($A$1:$A$678=$G41)*($B$1:$B$678=P$1),0),4)</f>
        <v>#N/A</v>
      </c>
      <c r="Q41" t="e">
        <f t="array" ref="Q41">INDEX($A$1:$F$678,MATCH(1,($A$1:$A$678=$G41)*($B$1:$B$678=Q$1),0),4)</f>
        <v>#N/A</v>
      </c>
    </row>
    <row r="42" spans="1:17" x14ac:dyDescent="0.25">
      <c r="A42" s="9">
        <v>400</v>
      </c>
      <c r="B42" s="6" t="s">
        <v>631</v>
      </c>
      <c r="C42" s="6">
        <v>3</v>
      </c>
      <c r="D42" s="6" t="s">
        <v>551</v>
      </c>
      <c r="E42" s="12" t="str">
        <f t="shared" si="2"/>
        <v>4</v>
      </c>
      <c r="F42" s="13">
        <f t="shared" si="1"/>
        <v>12</v>
      </c>
      <c r="G42" s="9">
        <v>432</v>
      </c>
      <c r="H42" t="str">
        <f t="array" ref="H42">INDEX($A$1:$F$678,MATCH(1,($A$1:$A$678=$G42)*($B$1:$B$678=H$1),0),4)</f>
        <v>C</v>
      </c>
      <c r="I42" t="str">
        <f t="array" ref="I42">INDEX($A$1:$F$678,MATCH(1,($A$1:$A$678=$G42)*($B$1:$B$678=I$1),0),4)</f>
        <v>BC</v>
      </c>
      <c r="J42" t="str">
        <f t="array" ref="J42">INDEX($A$1:$F$678,MATCH(1,($A$1:$A$678=$G42)*($B$1:$B$678=J$1),0),4)</f>
        <v>B</v>
      </c>
      <c r="K42" t="str">
        <f t="array" ref="K42">INDEX($A$1:$F$678,MATCH(1,($A$1:$A$678=$G42)*($B$1:$B$678=K$1),0),4)</f>
        <v>C</v>
      </c>
      <c r="L42" t="str">
        <f t="array" ref="L42">INDEX($A$1:$F$678,MATCH(1,($A$1:$A$678=$G42)*($B$1:$B$678=L$1),0),4)</f>
        <v>BC</v>
      </c>
      <c r="M42" t="str">
        <f t="array" ref="M42">INDEX($A$1:$F$678,MATCH(1,($A$1:$A$678=$G42)*($B$1:$B$678=M$1),0),4)</f>
        <v>C</v>
      </c>
      <c r="N42" t="str">
        <f t="array" ref="N42">INDEX($A$1:$F$678,MATCH(1,($A$1:$A$678=$G42)*($B$1:$B$678=N$1),0),4)</f>
        <v>B</v>
      </c>
      <c r="O42" t="e">
        <f t="array" ref="O42">INDEX($A$1:$F$678,MATCH(1,($A$1:$A$678=$G42)*($B$1:$B$678=O$1),0),4)</f>
        <v>#N/A</v>
      </c>
      <c r="P42" t="e">
        <f t="array" ref="P42">INDEX($A$1:$F$678,MATCH(1,($A$1:$A$678=$G42)*($B$1:$B$678=P$1),0),4)</f>
        <v>#N/A</v>
      </c>
      <c r="Q42" t="e">
        <f t="array" ref="Q42">INDEX($A$1:$F$678,MATCH(1,($A$1:$A$678=$G42)*($B$1:$B$678=Q$1),0),4)</f>
        <v>#N/A</v>
      </c>
    </row>
    <row r="43" spans="1:17" x14ac:dyDescent="0.25">
      <c r="A43" s="9">
        <v>405</v>
      </c>
      <c r="B43" s="6" t="s">
        <v>631</v>
      </c>
      <c r="C43" s="6">
        <v>3</v>
      </c>
      <c r="D43" s="6" t="s">
        <v>551</v>
      </c>
      <c r="E43" s="12" t="str">
        <f t="shared" si="2"/>
        <v>4</v>
      </c>
      <c r="F43" s="13">
        <f t="shared" si="1"/>
        <v>12</v>
      </c>
      <c r="G43" s="9">
        <v>461</v>
      </c>
      <c r="H43" t="str">
        <f t="array" ref="H43">INDEX($A$1:$F$678,MATCH(1,($A$1:$A$678=$G43)*($B$1:$B$678=H$1),0),4)</f>
        <v>C</v>
      </c>
      <c r="I43" t="str">
        <f t="array" ref="I43">INDEX($A$1:$F$678,MATCH(1,($A$1:$A$678=$G43)*($B$1:$B$678=I$1),0),4)</f>
        <v>C</v>
      </c>
      <c r="J43" t="str">
        <f t="array" ref="J43">INDEX($A$1:$F$678,MATCH(1,($A$1:$A$678=$G43)*($B$1:$B$678=J$1),0),4)</f>
        <v>BC</v>
      </c>
      <c r="K43" t="str">
        <f t="array" ref="K43">INDEX($A$1:$F$678,MATCH(1,($A$1:$A$678=$G43)*($B$1:$B$678=K$1),0),4)</f>
        <v>B</v>
      </c>
      <c r="L43" t="str">
        <f t="array" ref="L43">INDEX($A$1:$F$678,MATCH(1,($A$1:$A$678=$G43)*($B$1:$B$678=L$1),0),4)</f>
        <v>B</v>
      </c>
      <c r="M43" t="e">
        <f t="array" ref="M43">INDEX($A$1:$F$678,MATCH(1,($A$1:$A$678=$G43)*($B$1:$B$678=M$1),0),4)</f>
        <v>#N/A</v>
      </c>
      <c r="N43" t="str">
        <f t="array" ref="N43">INDEX($A$1:$F$678,MATCH(1,($A$1:$A$678=$G43)*($B$1:$B$678=N$1),0),4)</f>
        <v>BC</v>
      </c>
      <c r="O43" t="e">
        <f t="array" ref="O43">INDEX($A$1:$F$678,MATCH(1,($A$1:$A$678=$G43)*($B$1:$B$678=O$1),0),4)</f>
        <v>#N/A</v>
      </c>
      <c r="P43" t="e">
        <f t="array" ref="P43">INDEX($A$1:$F$678,MATCH(1,($A$1:$A$678=$G43)*($B$1:$B$678=P$1),0),4)</f>
        <v>#N/A</v>
      </c>
      <c r="Q43" t="e">
        <f t="array" ref="Q43">INDEX($A$1:$F$678,MATCH(1,($A$1:$A$678=$G43)*($B$1:$B$678=Q$1),0),4)</f>
        <v>#N/A</v>
      </c>
    </row>
    <row r="44" spans="1:17" x14ac:dyDescent="0.25">
      <c r="A44" s="9">
        <v>410</v>
      </c>
      <c r="B44" s="6" t="s">
        <v>631</v>
      </c>
      <c r="C44" s="6">
        <v>3</v>
      </c>
      <c r="D44" s="6" t="s">
        <v>555</v>
      </c>
      <c r="E44" s="12" t="str">
        <f t="shared" si="2"/>
        <v>2</v>
      </c>
      <c r="F44" s="13">
        <f t="shared" si="1"/>
        <v>6</v>
      </c>
      <c r="G44" s="9">
        <v>462</v>
      </c>
      <c r="H44" t="str">
        <f t="array" ref="H44">INDEX($A$1:$F$678,MATCH(1,($A$1:$A$678=$G44)*($B$1:$B$678=H$1),0),4)</f>
        <v>D</v>
      </c>
      <c r="I44" t="str">
        <f t="array" ref="I44">INDEX($A$1:$F$678,MATCH(1,($A$1:$A$678=$G44)*($B$1:$B$678=I$1),0),4)</f>
        <v>C</v>
      </c>
      <c r="J44" t="str">
        <f t="array" ref="J44">INDEX($A$1:$F$678,MATCH(1,($A$1:$A$678=$G44)*($B$1:$B$678=J$1),0),4)</f>
        <v>D</v>
      </c>
      <c r="K44" t="str">
        <f t="array" ref="K44">INDEX($A$1:$F$678,MATCH(1,($A$1:$A$678=$G44)*($B$1:$B$678=K$1),0),4)</f>
        <v>D</v>
      </c>
      <c r="L44" t="str">
        <f t="array" ref="L44">INDEX($A$1:$F$678,MATCH(1,($A$1:$A$678=$G44)*($B$1:$B$678=L$1),0),4)</f>
        <v>BC</v>
      </c>
      <c r="M44" t="str">
        <f t="array" ref="M44">INDEX($A$1:$F$678,MATCH(1,($A$1:$A$678=$G44)*($B$1:$B$678=M$1),0),4)</f>
        <v>D</v>
      </c>
      <c r="N44" t="str">
        <f t="array" ref="N44">INDEX($A$1:$F$678,MATCH(1,($A$1:$A$678=$G44)*($B$1:$B$678=N$1),0),4)</f>
        <v>BC</v>
      </c>
      <c r="O44" t="e">
        <f t="array" ref="O44">INDEX($A$1:$F$678,MATCH(1,($A$1:$A$678=$G44)*($B$1:$B$678=O$1),0),4)</f>
        <v>#N/A</v>
      </c>
      <c r="P44" t="e">
        <f t="array" ref="P44">INDEX($A$1:$F$678,MATCH(1,($A$1:$A$678=$G44)*($B$1:$B$678=P$1),0),4)</f>
        <v>#N/A</v>
      </c>
      <c r="Q44" t="e">
        <f t="array" ref="Q44">INDEX($A$1:$F$678,MATCH(1,($A$1:$A$678=$G44)*($B$1:$B$678=Q$1),0),4)</f>
        <v>#N/A</v>
      </c>
    </row>
    <row r="45" spans="1:17" x14ac:dyDescent="0.25">
      <c r="A45" s="9">
        <v>414</v>
      </c>
      <c r="B45" s="6" t="s">
        <v>631</v>
      </c>
      <c r="C45" s="6">
        <v>3</v>
      </c>
      <c r="D45" s="6" t="s">
        <v>558</v>
      </c>
      <c r="E45" s="12" t="str">
        <f t="shared" si="2"/>
        <v>2.5</v>
      </c>
      <c r="F45" s="13">
        <f t="shared" si="1"/>
        <v>7.5</v>
      </c>
      <c r="G45" s="9">
        <v>491</v>
      </c>
      <c r="H45" t="str">
        <f t="array" ref="H45">INDEX($A$1:$F$678,MATCH(1,($A$1:$A$678=$G45)*($B$1:$B$678=H$1),0),4)</f>
        <v>A</v>
      </c>
      <c r="I45" t="str">
        <f t="array" ref="I45">INDEX($A$1:$F$678,MATCH(1,($A$1:$A$678=$G45)*($B$1:$B$678=I$1),0),4)</f>
        <v>B</v>
      </c>
      <c r="J45" t="str">
        <f t="array" ref="J45">INDEX($A$1:$F$678,MATCH(1,($A$1:$A$678=$G45)*($B$1:$B$678=J$1),0),4)</f>
        <v>A</v>
      </c>
      <c r="K45" t="str">
        <f t="array" ref="K45">INDEX($A$1:$F$678,MATCH(1,($A$1:$A$678=$G45)*($B$1:$B$678=K$1),0),4)</f>
        <v>A</v>
      </c>
      <c r="L45" t="str">
        <f t="array" ref="L45">INDEX($A$1:$F$678,MATCH(1,($A$1:$A$678=$G45)*($B$1:$B$678=L$1),0),4)</f>
        <v>B</v>
      </c>
      <c r="M45" t="e">
        <f t="array" ref="M45">INDEX($A$1:$F$678,MATCH(1,($A$1:$A$678=$G45)*($B$1:$B$678=M$1),0),4)</f>
        <v>#N/A</v>
      </c>
      <c r="N45" t="str">
        <f t="array" ref="N45">INDEX($A$1:$F$678,MATCH(1,($A$1:$A$678=$G45)*($B$1:$B$678=N$1),0),4)</f>
        <v>A</v>
      </c>
      <c r="O45" t="e">
        <f t="array" ref="O45">INDEX($A$1:$F$678,MATCH(1,($A$1:$A$678=$G45)*($B$1:$B$678=O$1),0),4)</f>
        <v>#N/A</v>
      </c>
      <c r="P45" t="e">
        <f t="array" ref="P45">INDEX($A$1:$F$678,MATCH(1,($A$1:$A$678=$G45)*($B$1:$B$678=P$1),0),4)</f>
        <v>#N/A</v>
      </c>
      <c r="Q45" t="e">
        <f t="array" ref="Q45">INDEX($A$1:$F$678,MATCH(1,($A$1:$A$678=$G45)*($B$1:$B$678=Q$1),0),4)</f>
        <v>#N/A</v>
      </c>
    </row>
    <row r="46" spans="1:17" x14ac:dyDescent="0.25">
      <c r="A46" s="9">
        <v>421</v>
      </c>
      <c r="B46" s="6" t="s">
        <v>631</v>
      </c>
      <c r="C46" s="6">
        <v>3</v>
      </c>
      <c r="D46" s="6" t="s">
        <v>551</v>
      </c>
      <c r="E46" s="12" t="str">
        <f t="shared" si="2"/>
        <v>4</v>
      </c>
      <c r="F46" s="13">
        <f t="shared" si="1"/>
        <v>12</v>
      </c>
      <c r="G46" s="9">
        <v>501</v>
      </c>
      <c r="H46" t="str">
        <f t="array" ref="H46">INDEX($A$1:$F$678,MATCH(1,($A$1:$A$678=$G46)*($B$1:$B$678=H$1),0),4)</f>
        <v>A</v>
      </c>
      <c r="I46" t="str">
        <f t="array" ref="I46">INDEX($A$1:$F$678,MATCH(1,($A$1:$A$678=$G46)*($B$1:$B$678=I$1),0),4)</f>
        <v>B</v>
      </c>
      <c r="J46" t="str">
        <f t="array" ref="J46">INDEX($A$1:$F$678,MATCH(1,($A$1:$A$678=$G46)*($B$1:$B$678=J$1),0),4)</f>
        <v>AB</v>
      </c>
      <c r="K46" t="str">
        <f t="array" ref="K46">INDEX($A$1:$F$678,MATCH(1,($A$1:$A$678=$G46)*($B$1:$B$678=K$1),0),4)</f>
        <v>BC</v>
      </c>
      <c r="L46" t="str">
        <f t="array" ref="L46">INDEX($A$1:$F$678,MATCH(1,($A$1:$A$678=$G46)*($B$1:$B$678=L$1),0),4)</f>
        <v>B</v>
      </c>
      <c r="M46" t="str">
        <f t="array" ref="M46">INDEX($A$1:$F$678,MATCH(1,($A$1:$A$678=$G46)*($B$1:$B$678=M$1),0),4)</f>
        <v>B</v>
      </c>
      <c r="N46" t="str">
        <f t="array" ref="N46">INDEX($A$1:$F$678,MATCH(1,($A$1:$A$678=$G46)*($B$1:$B$678=N$1),0),4)</f>
        <v>BC</v>
      </c>
      <c r="O46" t="e">
        <f t="array" ref="O46">INDEX($A$1:$F$678,MATCH(1,($A$1:$A$678=$G46)*($B$1:$B$678=O$1),0),4)</f>
        <v>#N/A</v>
      </c>
      <c r="P46" t="e">
        <f t="array" ref="P46">INDEX($A$1:$F$678,MATCH(1,($A$1:$A$678=$G46)*($B$1:$B$678=P$1),0),4)</f>
        <v>#N/A</v>
      </c>
      <c r="Q46" t="e">
        <f t="array" ref="Q46">INDEX($A$1:$F$678,MATCH(1,($A$1:$A$678=$G46)*($B$1:$B$678=Q$1),0),4)</f>
        <v>#N/A</v>
      </c>
    </row>
    <row r="47" spans="1:17" x14ac:dyDescent="0.25">
      <c r="A47" s="9">
        <v>423</v>
      </c>
      <c r="B47" s="6" t="s">
        <v>631</v>
      </c>
      <c r="C47" s="6">
        <v>3</v>
      </c>
      <c r="D47" s="6" t="s">
        <v>551</v>
      </c>
      <c r="E47" s="12" t="str">
        <f t="shared" si="2"/>
        <v>4</v>
      </c>
      <c r="F47" s="13">
        <f t="shared" si="1"/>
        <v>12</v>
      </c>
      <c r="G47" s="9">
        <v>511</v>
      </c>
      <c r="H47" t="str">
        <f t="array" ref="H47">INDEX($A$1:$F$678,MATCH(1,($A$1:$A$678=$G47)*($B$1:$B$678=H$1),0),4)</f>
        <v>E</v>
      </c>
      <c r="I47" t="str">
        <f t="array" ref="I47">INDEX($A$1:$F$678,MATCH(1,($A$1:$A$678=$G47)*($B$1:$B$678=I$1),0),4)</f>
        <v>C</v>
      </c>
      <c r="J47" t="str">
        <f t="array" ref="J47">INDEX($A$1:$F$678,MATCH(1,($A$1:$A$678=$G47)*($B$1:$B$678=J$1),0),4)</f>
        <v>AB</v>
      </c>
      <c r="K47" t="str">
        <f t="array" ref="K47">INDEX($A$1:$F$678,MATCH(1,($A$1:$A$678=$G47)*($B$1:$B$678=K$1),0),4)</f>
        <v>BC</v>
      </c>
      <c r="L47" t="str">
        <f t="array" ref="L47">INDEX($A$1:$F$678,MATCH(1,($A$1:$A$678=$G47)*($B$1:$B$678=L$1),0),4)</f>
        <v>BC</v>
      </c>
      <c r="M47" t="str">
        <f t="array" ref="M47">INDEX($A$1:$F$678,MATCH(1,($A$1:$A$678=$G47)*($B$1:$B$678=M$1),0),4)</f>
        <v>C</v>
      </c>
      <c r="N47" t="str">
        <f t="array" ref="N47">INDEX($A$1:$F$678,MATCH(1,($A$1:$A$678=$G47)*($B$1:$B$678=N$1),0),4)</f>
        <v>BC</v>
      </c>
      <c r="O47" t="e">
        <f t="array" ref="O47">INDEX($A$1:$F$678,MATCH(1,($A$1:$A$678=$G47)*($B$1:$B$678=O$1),0),4)</f>
        <v>#N/A</v>
      </c>
      <c r="P47" t="e">
        <f t="array" ref="P47">INDEX($A$1:$F$678,MATCH(1,($A$1:$A$678=$G47)*($B$1:$B$678=P$1),0),4)</f>
        <v>#N/A</v>
      </c>
      <c r="Q47" t="e">
        <f t="array" ref="Q47">INDEX($A$1:$F$678,MATCH(1,($A$1:$A$678=$G47)*($B$1:$B$678=Q$1),0),4)</f>
        <v>#N/A</v>
      </c>
    </row>
    <row r="48" spans="1:17" x14ac:dyDescent="0.25">
      <c r="A48" s="9">
        <v>432</v>
      </c>
      <c r="B48" s="6" t="s">
        <v>631</v>
      </c>
      <c r="C48" s="6">
        <v>3</v>
      </c>
      <c r="D48" s="6" t="s">
        <v>558</v>
      </c>
      <c r="E48" s="12" t="str">
        <f t="shared" si="2"/>
        <v>2.5</v>
      </c>
      <c r="F48" s="13">
        <f t="shared" si="1"/>
        <v>7.5</v>
      </c>
      <c r="G48" s="9">
        <v>524</v>
      </c>
      <c r="H48" t="str">
        <f t="array" ref="H48">INDEX($A$1:$F$678,MATCH(1,($A$1:$A$678=$G48)*($B$1:$B$678=H$1),0),4)</f>
        <v>C</v>
      </c>
      <c r="I48" t="str">
        <f t="array" ref="I48">INDEX($A$1:$F$678,MATCH(1,($A$1:$A$678=$G48)*($B$1:$B$678=I$1),0),4)</f>
        <v>BC</v>
      </c>
      <c r="J48" t="str">
        <f t="array" ref="J48">INDEX($A$1:$F$678,MATCH(1,($A$1:$A$678=$G48)*($B$1:$B$678=J$1),0),4)</f>
        <v>BC</v>
      </c>
      <c r="K48" t="str">
        <f t="array" ref="K48">INDEX($A$1:$F$678,MATCH(1,($A$1:$A$678=$G48)*($B$1:$B$678=K$1),0),4)</f>
        <v>BC</v>
      </c>
      <c r="L48" t="str">
        <f t="array" ref="L48">INDEX($A$1:$F$678,MATCH(1,($A$1:$A$678=$G48)*($B$1:$B$678=L$1),0),4)</f>
        <v>B</v>
      </c>
      <c r="M48" t="str">
        <f t="array" ref="M48">INDEX($A$1:$F$678,MATCH(1,($A$1:$A$678=$G48)*($B$1:$B$678=M$1),0),4)</f>
        <v>C</v>
      </c>
      <c r="N48" t="str">
        <f t="array" ref="N48">INDEX($A$1:$F$678,MATCH(1,($A$1:$A$678=$G48)*($B$1:$B$678=N$1),0),4)</f>
        <v>AB</v>
      </c>
      <c r="O48" t="e">
        <f t="array" ref="O48">INDEX($A$1:$F$678,MATCH(1,($A$1:$A$678=$G48)*($B$1:$B$678=O$1),0),4)</f>
        <v>#N/A</v>
      </c>
      <c r="P48" t="e">
        <f t="array" ref="P48">INDEX($A$1:$F$678,MATCH(1,($A$1:$A$678=$G48)*($B$1:$B$678=P$1),0),4)</f>
        <v>#N/A</v>
      </c>
      <c r="Q48" t="e">
        <f t="array" ref="Q48">INDEX($A$1:$F$678,MATCH(1,($A$1:$A$678=$G48)*($B$1:$B$678=Q$1),0),4)</f>
        <v>#N/A</v>
      </c>
    </row>
    <row r="49" spans="1:17" x14ac:dyDescent="0.25">
      <c r="A49" s="9">
        <v>461</v>
      </c>
      <c r="B49" s="6" t="s">
        <v>632</v>
      </c>
      <c r="C49" s="6">
        <v>3</v>
      </c>
      <c r="D49" s="6" t="s">
        <v>558</v>
      </c>
      <c r="E49" s="12" t="str">
        <f t="shared" si="2"/>
        <v>2.5</v>
      </c>
      <c r="F49" s="13">
        <f t="shared" si="1"/>
        <v>7.5</v>
      </c>
      <c r="G49" s="9">
        <v>536</v>
      </c>
      <c r="H49" t="str">
        <f t="array" ref="H49">INDEX($A$1:$F$678,MATCH(1,($A$1:$A$678=$G49)*($B$1:$B$678=H$1),0),4)</f>
        <v>C</v>
      </c>
      <c r="I49" t="str">
        <f t="array" ref="I49">INDEX($A$1:$F$678,MATCH(1,($A$1:$A$678=$G49)*($B$1:$B$678=I$1),0),4)</f>
        <v>B</v>
      </c>
      <c r="J49" t="str">
        <f t="array" ref="J49">INDEX($A$1:$F$678,MATCH(1,($A$1:$A$678=$G49)*($B$1:$B$678=J$1),0),4)</f>
        <v>BC</v>
      </c>
      <c r="K49" t="str">
        <f t="array" ref="K49">INDEX($A$1:$F$678,MATCH(1,($A$1:$A$678=$G49)*($B$1:$B$678=K$1),0),4)</f>
        <v>A</v>
      </c>
      <c r="L49" t="str">
        <f t="array" ref="L49">INDEX($A$1:$F$678,MATCH(1,($A$1:$A$678=$G49)*($B$1:$B$678=L$1),0),4)</f>
        <v>A</v>
      </c>
      <c r="M49" t="str">
        <f t="array" ref="M49">INDEX($A$1:$F$678,MATCH(1,($A$1:$A$678=$G49)*($B$1:$B$678=M$1),0),4)</f>
        <v>BC</v>
      </c>
      <c r="N49" t="str">
        <f t="array" ref="N49">INDEX($A$1:$F$678,MATCH(1,($A$1:$A$678=$G49)*($B$1:$B$678=N$1),0),4)</f>
        <v>A</v>
      </c>
      <c r="O49" t="e">
        <f t="array" ref="O49">INDEX($A$1:$F$678,MATCH(1,($A$1:$A$678=$G49)*($B$1:$B$678=O$1),0),4)</f>
        <v>#N/A</v>
      </c>
      <c r="P49" t="e">
        <f t="array" ref="P49">INDEX($A$1:$F$678,MATCH(1,($A$1:$A$678=$G49)*($B$1:$B$678=P$1),0),4)</f>
        <v>#N/A</v>
      </c>
      <c r="Q49" t="e">
        <f t="array" ref="Q49">INDEX($A$1:$F$678,MATCH(1,($A$1:$A$678=$G49)*($B$1:$B$678=Q$1),0),4)</f>
        <v>#N/A</v>
      </c>
    </row>
    <row r="50" spans="1:17" x14ac:dyDescent="0.25">
      <c r="A50" s="9">
        <v>462</v>
      </c>
      <c r="B50" s="6" t="s">
        <v>631</v>
      </c>
      <c r="C50" s="6">
        <v>3</v>
      </c>
      <c r="D50" s="6" t="s">
        <v>558</v>
      </c>
      <c r="E50" s="12" t="str">
        <f t="shared" si="2"/>
        <v>2.5</v>
      </c>
      <c r="F50" s="13">
        <f t="shared" si="1"/>
        <v>7.5</v>
      </c>
      <c r="G50" s="9">
        <v>554</v>
      </c>
      <c r="H50" t="str">
        <f t="array" ref="H50">INDEX($A$1:$F$678,MATCH(1,($A$1:$A$678=$G50)*($B$1:$B$678=H$1),0),4)</f>
        <v>D</v>
      </c>
      <c r="I50" t="str">
        <f t="array" ref="I50">INDEX($A$1:$F$678,MATCH(1,($A$1:$A$678=$G50)*($B$1:$B$678=I$1),0),4)</f>
        <v>C</v>
      </c>
      <c r="J50" t="str">
        <f t="array" ref="J50">INDEX($A$1:$F$678,MATCH(1,($A$1:$A$678=$G50)*($B$1:$B$678=J$1),0),4)</f>
        <v>BC</v>
      </c>
      <c r="K50" t="str">
        <f t="array" ref="K50">INDEX($A$1:$F$678,MATCH(1,($A$1:$A$678=$G50)*($B$1:$B$678=K$1),0),4)</f>
        <v>C</v>
      </c>
      <c r="L50" t="str">
        <f t="array" ref="L50">INDEX($A$1:$F$678,MATCH(1,($A$1:$A$678=$G50)*($B$1:$B$678=L$1),0),4)</f>
        <v>BC</v>
      </c>
      <c r="M50" t="e">
        <f t="array" ref="M50">INDEX($A$1:$F$678,MATCH(1,($A$1:$A$678=$G50)*($B$1:$B$678=M$1),0),4)</f>
        <v>#N/A</v>
      </c>
      <c r="N50" t="str">
        <f t="array" ref="N50">INDEX($A$1:$F$678,MATCH(1,($A$1:$A$678=$G50)*($B$1:$B$678=N$1),0),4)</f>
        <v>C</v>
      </c>
      <c r="O50" t="e">
        <f t="array" ref="O50">INDEX($A$1:$F$678,MATCH(1,($A$1:$A$678=$G50)*($B$1:$B$678=O$1),0),4)</f>
        <v>#N/A</v>
      </c>
      <c r="P50" t="e">
        <f t="array" ref="P50">INDEX($A$1:$F$678,MATCH(1,($A$1:$A$678=$G50)*($B$1:$B$678=P$1),0),4)</f>
        <v>#N/A</v>
      </c>
      <c r="Q50" t="e">
        <f t="array" ref="Q50">INDEX($A$1:$F$678,MATCH(1,($A$1:$A$678=$G50)*($B$1:$B$678=Q$1),0),4)</f>
        <v>#N/A</v>
      </c>
    </row>
    <row r="51" spans="1:17" x14ac:dyDescent="0.25">
      <c r="A51" s="9">
        <v>491</v>
      </c>
      <c r="B51" s="6" t="s">
        <v>632</v>
      </c>
      <c r="C51" s="6">
        <v>3</v>
      </c>
      <c r="D51" s="6" t="s">
        <v>551</v>
      </c>
      <c r="E51" s="12" t="str">
        <f t="shared" si="2"/>
        <v>4</v>
      </c>
      <c r="F51" s="13">
        <f t="shared" si="1"/>
        <v>12</v>
      </c>
      <c r="G51" s="9">
        <v>555</v>
      </c>
      <c r="H51" t="str">
        <f t="array" ref="H51">INDEX($A$1:$F$678,MATCH(1,($A$1:$A$678=$G51)*($B$1:$B$678=H$1),0),4)</f>
        <v>E</v>
      </c>
      <c r="I51" t="str">
        <f t="array" ref="I51">INDEX($A$1:$F$678,MATCH(1,($A$1:$A$678=$G51)*($B$1:$B$678=I$1),0),4)</f>
        <v>D</v>
      </c>
      <c r="J51" t="str">
        <f t="array" ref="J51">INDEX($A$1:$F$678,MATCH(1,($A$1:$A$678=$G51)*($B$1:$B$678=J$1),0),4)</f>
        <v>D</v>
      </c>
      <c r="K51" t="str">
        <f t="array" ref="K51">INDEX($A$1:$F$678,MATCH(1,($A$1:$A$678=$G51)*($B$1:$B$678=K$1),0),4)</f>
        <v>D</v>
      </c>
      <c r="L51" t="str">
        <f t="array" ref="L51">INDEX($A$1:$F$678,MATCH(1,($A$1:$A$678=$G51)*($B$1:$B$678=L$1),0),4)</f>
        <v>C</v>
      </c>
      <c r="M51" t="e">
        <f t="array" ref="M51">INDEX($A$1:$F$678,MATCH(1,($A$1:$A$678=$G51)*($B$1:$B$678=M$1),0),4)</f>
        <v>#N/A</v>
      </c>
      <c r="N51" t="str">
        <f t="array" ref="N51">INDEX($A$1:$F$678,MATCH(1,($A$1:$A$678=$G51)*($B$1:$B$678=N$1),0),4)</f>
        <v>C</v>
      </c>
      <c r="O51" t="e">
        <f t="array" ref="O51">INDEX($A$1:$F$678,MATCH(1,($A$1:$A$678=$G51)*($B$1:$B$678=O$1),0),4)</f>
        <v>#N/A</v>
      </c>
      <c r="P51" t="e">
        <f t="array" ref="P51">INDEX($A$1:$F$678,MATCH(1,($A$1:$A$678=$G51)*($B$1:$B$678=P$1),0),4)</f>
        <v>#N/A</v>
      </c>
      <c r="Q51" t="e">
        <f t="array" ref="Q51">INDEX($A$1:$F$678,MATCH(1,($A$1:$A$678=$G51)*($B$1:$B$678=Q$1),0),4)</f>
        <v>#N/A</v>
      </c>
    </row>
    <row r="52" spans="1:17" x14ac:dyDescent="0.25">
      <c r="A52" s="9">
        <v>501</v>
      </c>
      <c r="B52" s="6" t="s">
        <v>631</v>
      </c>
      <c r="C52" s="6">
        <v>3</v>
      </c>
      <c r="D52" s="6" t="s">
        <v>552</v>
      </c>
      <c r="E52" s="12" t="str">
        <f t="shared" si="2"/>
        <v>3</v>
      </c>
      <c r="F52" s="13">
        <f t="shared" si="1"/>
        <v>9</v>
      </c>
      <c r="G52" s="9">
        <v>580</v>
      </c>
      <c r="H52" t="str">
        <f t="array" ref="H52">INDEX($A$1:$F$678,MATCH(1,($A$1:$A$678=$G52)*($B$1:$B$678=H$1),0),4)</f>
        <v>B</v>
      </c>
      <c r="I52" t="str">
        <f t="array" ref="I52">INDEX($A$1:$F$678,MATCH(1,($A$1:$A$678=$G52)*($B$1:$B$678=I$1),0),4)</f>
        <v>BC</v>
      </c>
      <c r="J52" t="str">
        <f t="array" ref="J52">INDEX($A$1:$F$678,MATCH(1,($A$1:$A$678=$G52)*($B$1:$B$678=J$1),0),4)</f>
        <v>A</v>
      </c>
      <c r="K52" t="str">
        <f t="array" ref="K52">INDEX($A$1:$F$678,MATCH(1,($A$1:$A$678=$G52)*($B$1:$B$678=K$1),0),4)</f>
        <v>A</v>
      </c>
      <c r="L52" t="str">
        <f t="array" ref="L52">INDEX($A$1:$F$678,MATCH(1,($A$1:$A$678=$G52)*($B$1:$B$678=L$1),0),4)</f>
        <v>A</v>
      </c>
      <c r="M52" t="str">
        <f t="array" ref="M52">INDEX($A$1:$F$678,MATCH(1,($A$1:$A$678=$G52)*($B$1:$B$678=M$1),0),4)</f>
        <v>B</v>
      </c>
      <c r="N52" t="str">
        <f t="array" ref="N52">INDEX($A$1:$F$678,MATCH(1,($A$1:$A$678=$G52)*($B$1:$B$678=N$1),0),4)</f>
        <v>B</v>
      </c>
      <c r="O52" t="e">
        <f t="array" ref="O52">INDEX($A$1:$F$678,MATCH(1,($A$1:$A$678=$G52)*($B$1:$B$678=O$1),0),4)</f>
        <v>#N/A</v>
      </c>
      <c r="P52" t="e">
        <f t="array" ref="P52">INDEX($A$1:$F$678,MATCH(1,($A$1:$A$678=$G52)*($B$1:$B$678=P$1),0),4)</f>
        <v>#N/A</v>
      </c>
      <c r="Q52" t="e">
        <f t="array" ref="Q52">INDEX($A$1:$F$678,MATCH(1,($A$1:$A$678=$G52)*($B$1:$B$678=Q$1),0),4)</f>
        <v>#N/A</v>
      </c>
    </row>
    <row r="53" spans="1:17" x14ac:dyDescent="0.25">
      <c r="A53" s="9">
        <v>511</v>
      </c>
      <c r="B53" s="6" t="s">
        <v>631</v>
      </c>
      <c r="C53" s="6">
        <v>3</v>
      </c>
      <c r="D53" s="6" t="s">
        <v>558</v>
      </c>
      <c r="E53" s="12" t="str">
        <f t="shared" si="2"/>
        <v>2.5</v>
      </c>
      <c r="F53" s="13">
        <f t="shared" si="1"/>
        <v>7.5</v>
      </c>
      <c r="G53" s="9">
        <v>610</v>
      </c>
      <c r="H53" t="str">
        <f t="array" ref="H53">INDEX($A$1:$F$678,MATCH(1,($A$1:$A$678=$G53)*($B$1:$B$678=H$1),0),4)</f>
        <v>D</v>
      </c>
      <c r="I53" t="str">
        <f t="array" ref="I53">INDEX($A$1:$F$678,MATCH(1,($A$1:$A$678=$G53)*($B$1:$B$678=I$1),0),4)</f>
        <v>B</v>
      </c>
      <c r="J53" t="str">
        <f t="array" ref="J53">INDEX($A$1:$F$678,MATCH(1,($A$1:$A$678=$G53)*($B$1:$B$678=J$1),0),4)</f>
        <v>A</v>
      </c>
      <c r="K53" t="str">
        <f t="array" ref="K53">INDEX($A$1:$F$678,MATCH(1,($A$1:$A$678=$G53)*($B$1:$B$678=K$1),0),4)</f>
        <v>AB</v>
      </c>
      <c r="L53" t="str">
        <f t="array" ref="L53">INDEX($A$1:$F$678,MATCH(1,($A$1:$A$678=$G53)*($B$1:$B$678=L$1),0),4)</f>
        <v>BC</v>
      </c>
      <c r="M53" t="str">
        <f t="array" ref="M53">INDEX($A$1:$F$678,MATCH(1,($A$1:$A$678=$G53)*($B$1:$B$678=M$1),0),4)</f>
        <v>B</v>
      </c>
      <c r="N53" t="str">
        <f t="array" ref="N53">INDEX($A$1:$F$678,MATCH(1,($A$1:$A$678=$G53)*($B$1:$B$678=N$1),0),4)</f>
        <v>BC</v>
      </c>
      <c r="O53" t="e">
        <f t="array" ref="O53">INDEX($A$1:$F$678,MATCH(1,($A$1:$A$678=$G53)*($B$1:$B$678=O$1),0),4)</f>
        <v>#N/A</v>
      </c>
      <c r="P53" t="e">
        <f t="array" ref="P53">INDEX($A$1:$F$678,MATCH(1,($A$1:$A$678=$G53)*($B$1:$B$678=P$1),0),4)</f>
        <v>#N/A</v>
      </c>
      <c r="Q53" t="e">
        <f t="array" ref="Q53">INDEX($A$1:$F$678,MATCH(1,($A$1:$A$678=$G53)*($B$1:$B$678=Q$1),0),4)</f>
        <v>#N/A</v>
      </c>
    </row>
    <row r="54" spans="1:17" x14ac:dyDescent="0.25">
      <c r="A54" s="9">
        <v>524</v>
      </c>
      <c r="B54" s="6" t="s">
        <v>631</v>
      </c>
      <c r="C54" s="6">
        <v>3</v>
      </c>
      <c r="D54" s="6" t="s">
        <v>552</v>
      </c>
      <c r="E54" s="12" t="str">
        <f t="shared" si="2"/>
        <v>3</v>
      </c>
      <c r="F54" s="13">
        <f t="shared" si="1"/>
        <v>9</v>
      </c>
      <c r="G54" s="9">
        <v>612</v>
      </c>
      <c r="H54" t="str">
        <f t="array" ref="H54">INDEX($A$1:$F$678,MATCH(1,($A$1:$A$678=$G54)*($B$1:$B$678=H$1),0),4)</f>
        <v>C</v>
      </c>
      <c r="I54" t="str">
        <f t="array" ref="I54">INDEX($A$1:$F$678,MATCH(1,($A$1:$A$678=$G54)*($B$1:$B$678=I$1),0),4)</f>
        <v>C</v>
      </c>
      <c r="J54" t="str">
        <f t="array" ref="J54">INDEX($A$1:$F$678,MATCH(1,($A$1:$A$678=$G54)*($B$1:$B$678=J$1),0),4)</f>
        <v>BC</v>
      </c>
      <c r="K54" t="str">
        <f t="array" ref="K54">INDEX($A$1:$F$678,MATCH(1,($A$1:$A$678=$G54)*($B$1:$B$678=K$1),0),4)</f>
        <v>B</v>
      </c>
      <c r="L54" t="str">
        <f t="array" ref="L54">INDEX($A$1:$F$678,MATCH(1,($A$1:$A$678=$G54)*($B$1:$B$678=L$1),0),4)</f>
        <v>B</v>
      </c>
      <c r="M54" t="str">
        <f t="array" ref="M54">INDEX($A$1:$F$678,MATCH(1,($A$1:$A$678=$G54)*($B$1:$B$678=M$1),0),4)</f>
        <v>D</v>
      </c>
      <c r="N54" t="str">
        <f t="array" ref="N54">INDEX($A$1:$F$678,MATCH(1,($A$1:$A$678=$G54)*($B$1:$B$678=N$1),0),4)</f>
        <v>BC</v>
      </c>
      <c r="O54" t="e">
        <f t="array" ref="O54">INDEX($A$1:$F$678,MATCH(1,($A$1:$A$678=$G54)*($B$1:$B$678=O$1),0),4)</f>
        <v>#N/A</v>
      </c>
      <c r="P54" t="e">
        <f t="array" ref="P54">INDEX($A$1:$F$678,MATCH(1,($A$1:$A$678=$G54)*($B$1:$B$678=P$1),0),4)</f>
        <v>#N/A</v>
      </c>
      <c r="Q54" t="e">
        <f t="array" ref="Q54">INDEX($A$1:$F$678,MATCH(1,($A$1:$A$678=$G54)*($B$1:$B$678=Q$1),0),4)</f>
        <v>#N/A</v>
      </c>
    </row>
    <row r="55" spans="1:17" x14ac:dyDescent="0.25">
      <c r="A55" s="9">
        <v>536</v>
      </c>
      <c r="B55" s="6" t="s">
        <v>631</v>
      </c>
      <c r="C55" s="6">
        <v>3</v>
      </c>
      <c r="D55" s="6" t="s">
        <v>551</v>
      </c>
      <c r="E55" s="12" t="str">
        <f t="shared" si="2"/>
        <v>4</v>
      </c>
      <c r="F55" s="13">
        <f t="shared" si="1"/>
        <v>12</v>
      </c>
      <c r="G55" s="9">
        <v>625</v>
      </c>
      <c r="H55" t="str">
        <f t="array" ref="H55">INDEX($A$1:$F$678,MATCH(1,($A$1:$A$678=$G55)*($B$1:$B$678=H$1),0),4)</f>
        <v>D</v>
      </c>
      <c r="I55" t="str">
        <f t="array" ref="I55">INDEX($A$1:$F$678,MATCH(1,($A$1:$A$678=$G55)*($B$1:$B$678=I$1),0),4)</f>
        <v>B</v>
      </c>
      <c r="J55" t="str">
        <f t="array" ref="J55">INDEX($A$1:$F$678,MATCH(1,($A$1:$A$678=$G55)*($B$1:$B$678=J$1),0),4)</f>
        <v>BC</v>
      </c>
      <c r="K55" t="str">
        <f t="array" ref="K55">INDEX($A$1:$F$678,MATCH(1,($A$1:$A$678=$G55)*($B$1:$B$678=K$1),0),4)</f>
        <v>BC</v>
      </c>
      <c r="L55" t="str">
        <f t="array" ref="L55">INDEX($A$1:$F$678,MATCH(1,($A$1:$A$678=$G55)*($B$1:$B$678=L$1),0),4)</f>
        <v>BC</v>
      </c>
      <c r="M55" t="str">
        <f t="array" ref="M55">INDEX($A$1:$F$678,MATCH(1,($A$1:$A$678=$G55)*($B$1:$B$678=M$1),0),4)</f>
        <v>BC</v>
      </c>
      <c r="N55" t="str">
        <f t="array" ref="N55">INDEX($A$1:$F$678,MATCH(1,($A$1:$A$678=$G55)*($B$1:$B$678=N$1),0),4)</f>
        <v>A</v>
      </c>
      <c r="O55" t="e">
        <f t="array" ref="O55">INDEX($A$1:$F$678,MATCH(1,($A$1:$A$678=$G55)*($B$1:$B$678=O$1),0),4)</f>
        <v>#N/A</v>
      </c>
      <c r="P55" t="e">
        <f t="array" ref="P55">INDEX($A$1:$F$678,MATCH(1,($A$1:$A$678=$G55)*($B$1:$B$678=P$1),0),4)</f>
        <v>#N/A</v>
      </c>
      <c r="Q55" t="e">
        <f t="array" ref="Q55">INDEX($A$1:$F$678,MATCH(1,($A$1:$A$678=$G55)*($B$1:$B$678=Q$1),0),4)</f>
        <v>#N/A</v>
      </c>
    </row>
    <row r="56" spans="1:17" x14ac:dyDescent="0.25">
      <c r="A56" s="9">
        <v>554</v>
      </c>
      <c r="B56" s="6" t="s">
        <v>632</v>
      </c>
      <c r="C56" s="6">
        <v>3</v>
      </c>
      <c r="D56" s="6" t="s">
        <v>558</v>
      </c>
      <c r="E56" s="12" t="str">
        <f t="shared" si="2"/>
        <v>2.5</v>
      </c>
      <c r="F56" s="13">
        <f t="shared" si="1"/>
        <v>7.5</v>
      </c>
      <c r="G56" s="9">
        <v>638</v>
      </c>
      <c r="H56" t="str">
        <f t="array" ref="H56">INDEX($A$1:$F$678,MATCH(1,($A$1:$A$678=$G56)*($B$1:$B$678=H$1),0),4)</f>
        <v>B</v>
      </c>
      <c r="I56" t="str">
        <f t="array" ref="I56">INDEX($A$1:$F$678,MATCH(1,($A$1:$A$678=$G56)*($B$1:$B$678=I$1),0),4)</f>
        <v>B</v>
      </c>
      <c r="J56" t="str">
        <f t="array" ref="J56">INDEX($A$1:$F$678,MATCH(1,($A$1:$A$678=$G56)*($B$1:$B$678=J$1),0),4)</f>
        <v>A</v>
      </c>
      <c r="K56" t="str">
        <f t="array" ref="K56">INDEX($A$1:$F$678,MATCH(1,($A$1:$A$678=$G56)*($B$1:$B$678=K$1),0),4)</f>
        <v>B</v>
      </c>
      <c r="L56" t="str">
        <f t="array" ref="L56">INDEX($A$1:$F$678,MATCH(1,($A$1:$A$678=$G56)*($B$1:$B$678=L$1),0),4)</f>
        <v>A</v>
      </c>
      <c r="M56" t="str">
        <f t="array" ref="M56">INDEX($A$1:$F$678,MATCH(1,($A$1:$A$678=$G56)*($B$1:$B$678=M$1),0),4)</f>
        <v>A</v>
      </c>
      <c r="N56" t="str">
        <f t="array" ref="N56">INDEX($A$1:$F$678,MATCH(1,($A$1:$A$678=$G56)*($B$1:$B$678=N$1),0),4)</f>
        <v>B</v>
      </c>
      <c r="O56" t="e">
        <f t="array" ref="O56">INDEX($A$1:$F$678,MATCH(1,($A$1:$A$678=$G56)*($B$1:$B$678=O$1),0),4)</f>
        <v>#N/A</v>
      </c>
      <c r="P56" t="e">
        <f t="array" ref="P56">INDEX($A$1:$F$678,MATCH(1,($A$1:$A$678=$G56)*($B$1:$B$678=P$1),0),4)</f>
        <v>#N/A</v>
      </c>
      <c r="Q56" t="e">
        <f t="array" ref="Q56">INDEX($A$1:$F$678,MATCH(1,($A$1:$A$678=$G56)*($B$1:$B$678=Q$1),0),4)</f>
        <v>#N/A</v>
      </c>
    </row>
    <row r="57" spans="1:17" x14ac:dyDescent="0.25">
      <c r="A57" s="9">
        <v>555</v>
      </c>
      <c r="B57" s="6" t="s">
        <v>632</v>
      </c>
      <c r="C57" s="6">
        <v>3</v>
      </c>
      <c r="D57" s="6" t="s">
        <v>557</v>
      </c>
      <c r="E57" s="12" t="str">
        <f t="shared" si="2"/>
        <v>1</v>
      </c>
      <c r="F57" s="13">
        <f t="shared" si="1"/>
        <v>3</v>
      </c>
      <c r="G57" s="9">
        <v>643</v>
      </c>
      <c r="H57" t="str">
        <f t="array" ref="H57">INDEX($A$1:$F$678,MATCH(1,($A$1:$A$678=$G57)*($B$1:$B$678=H$1),0),4)</f>
        <v>A</v>
      </c>
      <c r="I57" t="str">
        <f t="array" ref="I57">INDEX($A$1:$F$678,MATCH(1,($A$1:$A$678=$G57)*($B$1:$B$678=I$1),0),4)</f>
        <v>A</v>
      </c>
      <c r="J57" t="str">
        <f t="array" ref="J57">INDEX($A$1:$F$678,MATCH(1,($A$1:$A$678=$G57)*($B$1:$B$678=J$1),0),4)</f>
        <v>A</v>
      </c>
      <c r="K57" t="str">
        <f t="array" ref="K57">INDEX($A$1:$F$678,MATCH(1,($A$1:$A$678=$G57)*($B$1:$B$678=K$1),0),4)</f>
        <v>A</v>
      </c>
      <c r="L57" t="str">
        <f t="array" ref="L57">INDEX($A$1:$F$678,MATCH(1,($A$1:$A$678=$G57)*($B$1:$B$678=L$1),0),4)</f>
        <v>A</v>
      </c>
      <c r="M57" t="str">
        <f t="array" ref="M57">INDEX($A$1:$F$678,MATCH(1,($A$1:$A$678=$G57)*($B$1:$B$678=M$1),0),4)</f>
        <v>A</v>
      </c>
      <c r="N57" t="str">
        <f t="array" ref="N57">INDEX($A$1:$F$678,MATCH(1,($A$1:$A$678=$G57)*($B$1:$B$678=N$1),0),4)</f>
        <v>A</v>
      </c>
      <c r="O57" t="e">
        <f t="array" ref="O57">INDEX($A$1:$F$678,MATCH(1,($A$1:$A$678=$G57)*($B$1:$B$678=O$1),0),4)</f>
        <v>#N/A</v>
      </c>
      <c r="P57" t="e">
        <f t="array" ref="P57">INDEX($A$1:$F$678,MATCH(1,($A$1:$A$678=$G57)*($B$1:$B$678=P$1),0),4)</f>
        <v>#N/A</v>
      </c>
      <c r="Q57" t="e">
        <f t="array" ref="Q57">INDEX($A$1:$F$678,MATCH(1,($A$1:$A$678=$G57)*($B$1:$B$678=Q$1),0),4)</f>
        <v>#N/A</v>
      </c>
    </row>
    <row r="58" spans="1:17" x14ac:dyDescent="0.25">
      <c r="A58" s="9">
        <v>580</v>
      </c>
      <c r="B58" s="6" t="s">
        <v>631</v>
      </c>
      <c r="C58" s="6">
        <v>3</v>
      </c>
      <c r="D58" s="6" t="s">
        <v>551</v>
      </c>
      <c r="E58" s="12" t="str">
        <f t="shared" si="2"/>
        <v>4</v>
      </c>
      <c r="F58" s="13">
        <f t="shared" si="1"/>
        <v>12</v>
      </c>
      <c r="G58" s="9">
        <v>644</v>
      </c>
      <c r="H58" t="str">
        <f t="array" ref="H58">INDEX($A$1:$F$678,MATCH(1,($A$1:$A$678=$G58)*($B$1:$B$678=H$1),0),4)</f>
        <v>B</v>
      </c>
      <c r="I58" t="str">
        <f t="array" ref="I58">INDEX($A$1:$F$678,MATCH(1,($A$1:$A$678=$G58)*($B$1:$B$678=I$1),0),4)</f>
        <v>AB</v>
      </c>
      <c r="J58" t="str">
        <f t="array" ref="J58">INDEX($A$1:$F$678,MATCH(1,($A$1:$A$678=$G58)*($B$1:$B$678=J$1),0),4)</f>
        <v>A</v>
      </c>
      <c r="K58" t="str">
        <f t="array" ref="K58">INDEX($A$1:$F$678,MATCH(1,($A$1:$A$678=$G58)*($B$1:$B$678=K$1),0),4)</f>
        <v>A</v>
      </c>
      <c r="L58" t="str">
        <f t="array" ref="L58">INDEX($A$1:$F$678,MATCH(1,($A$1:$A$678=$G58)*($B$1:$B$678=L$1),0),4)</f>
        <v>A</v>
      </c>
      <c r="M58" t="str">
        <f t="array" ref="M58">INDEX($A$1:$F$678,MATCH(1,($A$1:$A$678=$G58)*($B$1:$B$678=M$1),0),4)</f>
        <v>A</v>
      </c>
      <c r="N58" t="str">
        <f t="array" ref="N58">INDEX($A$1:$F$678,MATCH(1,($A$1:$A$678=$G58)*($B$1:$B$678=N$1),0),4)</f>
        <v>A</v>
      </c>
      <c r="O58" t="e">
        <f t="array" ref="O58">INDEX($A$1:$F$678,MATCH(1,($A$1:$A$678=$G58)*($B$1:$B$678=O$1),0),4)</f>
        <v>#N/A</v>
      </c>
      <c r="P58" t="e">
        <f t="array" ref="P58">INDEX($A$1:$F$678,MATCH(1,($A$1:$A$678=$G58)*($B$1:$B$678=P$1),0),4)</f>
        <v>#N/A</v>
      </c>
      <c r="Q58" t="e">
        <f t="array" ref="Q58">INDEX($A$1:$F$678,MATCH(1,($A$1:$A$678=$G58)*($B$1:$B$678=Q$1),0),4)</f>
        <v>#N/A</v>
      </c>
    </row>
    <row r="59" spans="1:17" x14ac:dyDescent="0.25">
      <c r="A59" s="9">
        <v>610</v>
      </c>
      <c r="B59" s="6" t="s">
        <v>631</v>
      </c>
      <c r="C59" s="6">
        <v>3</v>
      </c>
      <c r="D59" s="6" t="s">
        <v>558</v>
      </c>
      <c r="E59" s="12" t="str">
        <f t="shared" si="2"/>
        <v>2.5</v>
      </c>
      <c r="F59" s="13">
        <f t="shared" si="1"/>
        <v>7.5</v>
      </c>
      <c r="G59" s="9">
        <v>658</v>
      </c>
      <c r="H59" t="str">
        <f t="array" ref="H59">INDEX($A$1:$F$678,MATCH(1,($A$1:$A$678=$G59)*($B$1:$B$678=H$1),0),4)</f>
        <v>B</v>
      </c>
      <c r="I59" t="str">
        <f t="array" ref="I59">INDEX($A$1:$F$678,MATCH(1,($A$1:$A$678=$G59)*($B$1:$B$678=I$1),0),4)</f>
        <v>B</v>
      </c>
      <c r="J59" t="str">
        <f t="array" ref="J59">INDEX($A$1:$F$678,MATCH(1,($A$1:$A$678=$G59)*($B$1:$B$678=J$1),0),4)</f>
        <v>AB</v>
      </c>
      <c r="K59" t="str">
        <f t="array" ref="K59">INDEX($A$1:$F$678,MATCH(1,($A$1:$A$678=$G59)*($B$1:$B$678=K$1),0),4)</f>
        <v>B</v>
      </c>
      <c r="L59" t="str">
        <f t="array" ref="L59">INDEX($A$1:$F$678,MATCH(1,($A$1:$A$678=$G59)*($B$1:$B$678=L$1),0),4)</f>
        <v>AB</v>
      </c>
      <c r="M59" t="str">
        <f t="array" ref="M59">INDEX($A$1:$F$678,MATCH(1,($A$1:$A$678=$G59)*($B$1:$B$678=M$1),0),4)</f>
        <v>BC</v>
      </c>
      <c r="N59" t="str">
        <f t="array" ref="N59">INDEX($A$1:$F$678,MATCH(1,($A$1:$A$678=$G59)*($B$1:$B$678=N$1),0),4)</f>
        <v>A</v>
      </c>
      <c r="O59" t="e">
        <f t="array" ref="O59">INDEX($A$1:$F$678,MATCH(1,($A$1:$A$678=$G59)*($B$1:$B$678=O$1),0),4)</f>
        <v>#N/A</v>
      </c>
      <c r="P59" t="e">
        <f t="array" ref="P59">INDEX($A$1:$F$678,MATCH(1,($A$1:$A$678=$G59)*($B$1:$B$678=P$1),0),4)</f>
        <v>#N/A</v>
      </c>
      <c r="Q59" t="e">
        <f t="array" ref="Q59">INDEX($A$1:$F$678,MATCH(1,($A$1:$A$678=$G59)*($B$1:$B$678=Q$1),0),4)</f>
        <v>#N/A</v>
      </c>
    </row>
    <row r="60" spans="1:17" x14ac:dyDescent="0.25">
      <c r="A60" s="9">
        <v>612</v>
      </c>
      <c r="B60" s="6" t="s">
        <v>631</v>
      </c>
      <c r="C60" s="6">
        <v>3</v>
      </c>
      <c r="D60" s="6" t="s">
        <v>552</v>
      </c>
      <c r="E60" s="12" t="str">
        <f t="shared" si="2"/>
        <v>3</v>
      </c>
      <c r="F60" s="13">
        <f t="shared" si="1"/>
        <v>9</v>
      </c>
      <c r="G60" s="9">
        <v>676</v>
      </c>
      <c r="H60" t="str">
        <f t="array" ref="H60">INDEX($A$1:$F$678,MATCH(1,($A$1:$A$678=$G60)*($B$1:$B$678=H$1),0),4)</f>
        <v>C</v>
      </c>
      <c r="I60" t="str">
        <f t="array" ref="I60">INDEX($A$1:$F$678,MATCH(1,($A$1:$A$678=$G60)*($B$1:$B$678=I$1),0),4)</f>
        <v>B</v>
      </c>
      <c r="J60" t="str">
        <f t="array" ref="J60">INDEX($A$1:$F$678,MATCH(1,($A$1:$A$678=$G60)*($B$1:$B$678=J$1),0),4)</f>
        <v>B</v>
      </c>
      <c r="K60" t="str">
        <f t="array" ref="K60">INDEX($A$1:$F$678,MATCH(1,($A$1:$A$678=$G60)*($B$1:$B$678=K$1),0),4)</f>
        <v>C</v>
      </c>
      <c r="L60" t="str">
        <f t="array" ref="L60">INDEX($A$1:$F$678,MATCH(1,($A$1:$A$678=$G60)*($B$1:$B$678=L$1),0),4)</f>
        <v>B</v>
      </c>
      <c r="M60" t="str">
        <f t="array" ref="M60">INDEX($A$1:$F$678,MATCH(1,($A$1:$A$678=$G60)*($B$1:$B$678=M$1),0),4)</f>
        <v>D</v>
      </c>
      <c r="N60" t="str">
        <f t="array" ref="N60">INDEX($A$1:$F$678,MATCH(1,($A$1:$A$678=$G60)*($B$1:$B$678=N$1),0),4)</f>
        <v>B</v>
      </c>
      <c r="O60" t="e">
        <f t="array" ref="O60">INDEX($A$1:$F$678,MATCH(1,($A$1:$A$678=$G60)*($B$1:$B$678=O$1),0),4)</f>
        <v>#N/A</v>
      </c>
      <c r="P60" t="e">
        <f t="array" ref="P60">INDEX($A$1:$F$678,MATCH(1,($A$1:$A$678=$G60)*($B$1:$B$678=P$1),0),4)</f>
        <v>#N/A</v>
      </c>
      <c r="Q60" t="e">
        <f t="array" ref="Q60">INDEX($A$1:$F$678,MATCH(1,($A$1:$A$678=$G60)*($B$1:$B$678=Q$1),0),4)</f>
        <v>#N/A</v>
      </c>
    </row>
    <row r="61" spans="1:17" x14ac:dyDescent="0.25">
      <c r="A61" s="9">
        <v>625</v>
      </c>
      <c r="B61" s="6" t="s">
        <v>631</v>
      </c>
      <c r="C61" s="6">
        <v>3</v>
      </c>
      <c r="D61" s="6" t="s">
        <v>558</v>
      </c>
      <c r="E61" s="12" t="str">
        <f t="shared" si="2"/>
        <v>2.5</v>
      </c>
      <c r="F61" s="13">
        <f t="shared" si="1"/>
        <v>7.5</v>
      </c>
      <c r="G61" s="9">
        <v>679</v>
      </c>
      <c r="H61" t="str">
        <f t="array" ref="H61">INDEX($A$1:$F$678,MATCH(1,($A$1:$A$678=$G61)*($B$1:$B$678=H$1),0),4)</f>
        <v>BC</v>
      </c>
      <c r="I61" t="str">
        <f t="array" ref="I61">INDEX($A$1:$F$678,MATCH(1,($A$1:$A$678=$G61)*($B$1:$B$678=I$1),0),4)</f>
        <v>A</v>
      </c>
      <c r="J61" t="str">
        <f t="array" ref="J61">INDEX($A$1:$F$678,MATCH(1,($A$1:$A$678=$G61)*($B$1:$B$678=J$1),0),4)</f>
        <v>A</v>
      </c>
      <c r="K61" t="str">
        <f t="array" ref="K61">INDEX($A$1:$F$678,MATCH(1,($A$1:$A$678=$G61)*($B$1:$B$678=K$1),0),4)</f>
        <v>A</v>
      </c>
      <c r="L61" t="str">
        <f t="array" ref="L61">INDEX($A$1:$F$678,MATCH(1,($A$1:$A$678=$G61)*($B$1:$B$678=L$1),0),4)</f>
        <v>A</v>
      </c>
      <c r="M61" t="str">
        <f t="array" ref="M61">INDEX($A$1:$F$678,MATCH(1,($A$1:$A$678=$G61)*($B$1:$B$678=M$1),0),4)</f>
        <v>A</v>
      </c>
      <c r="N61" t="str">
        <f t="array" ref="N61">INDEX($A$1:$F$678,MATCH(1,($A$1:$A$678=$G61)*($B$1:$B$678=N$1),0),4)</f>
        <v>A</v>
      </c>
      <c r="O61" t="e">
        <f t="array" ref="O61">INDEX($A$1:$F$678,MATCH(1,($A$1:$A$678=$G61)*($B$1:$B$678=O$1),0),4)</f>
        <v>#N/A</v>
      </c>
      <c r="P61" t="e">
        <f t="array" ref="P61">INDEX($A$1:$F$678,MATCH(1,($A$1:$A$678=$G61)*($B$1:$B$678=P$1),0),4)</f>
        <v>#N/A</v>
      </c>
      <c r="Q61" t="e">
        <f t="array" ref="Q61">INDEX($A$1:$F$678,MATCH(1,($A$1:$A$678=$G61)*($B$1:$B$678=Q$1),0),4)</f>
        <v>#N/A</v>
      </c>
    </row>
    <row r="62" spans="1:17" x14ac:dyDescent="0.25">
      <c r="A62" s="9">
        <v>638</v>
      </c>
      <c r="B62" s="6" t="s">
        <v>631</v>
      </c>
      <c r="C62" s="6">
        <v>3</v>
      </c>
      <c r="D62" s="6" t="s">
        <v>551</v>
      </c>
      <c r="E62" s="12" t="str">
        <f t="shared" si="2"/>
        <v>4</v>
      </c>
      <c r="F62" s="13">
        <f t="shared" si="1"/>
        <v>12</v>
      </c>
      <c r="G62" s="9">
        <v>701</v>
      </c>
      <c r="H62" t="str">
        <f t="array" ref="H62">INDEX($A$1:$F$678,MATCH(1,($A$1:$A$678=$G62)*($B$1:$B$678=H$1),0),4)</f>
        <v>D</v>
      </c>
      <c r="I62" t="str">
        <f t="array" ref="I62">INDEX($A$1:$F$678,MATCH(1,($A$1:$A$678=$G62)*($B$1:$B$678=I$1),0),4)</f>
        <v>BC</v>
      </c>
      <c r="J62" t="str">
        <f t="array" ref="J62">INDEX($A$1:$F$678,MATCH(1,($A$1:$A$678=$G62)*($B$1:$B$678=J$1),0),4)</f>
        <v>B</v>
      </c>
      <c r="K62" t="str">
        <f t="array" ref="K62">INDEX($A$1:$F$678,MATCH(1,($A$1:$A$678=$G62)*($B$1:$B$678=K$1),0),4)</f>
        <v>B</v>
      </c>
      <c r="L62" t="str">
        <f t="array" ref="L62">INDEX($A$1:$F$678,MATCH(1,($A$1:$A$678=$G62)*($B$1:$B$678=L$1),0),4)</f>
        <v>AB</v>
      </c>
      <c r="M62" t="str">
        <f t="array" ref="M62">INDEX($A$1:$F$678,MATCH(1,($A$1:$A$678=$G62)*($B$1:$B$678=M$1),0),4)</f>
        <v>BC</v>
      </c>
      <c r="N62" t="str">
        <f t="array" ref="N62">INDEX($A$1:$F$678,MATCH(1,($A$1:$A$678=$G62)*($B$1:$B$678=N$1),0),4)</f>
        <v>B</v>
      </c>
      <c r="O62" t="e">
        <f t="array" ref="O62">INDEX($A$1:$F$678,MATCH(1,($A$1:$A$678=$G62)*($B$1:$B$678=O$1),0),4)</f>
        <v>#N/A</v>
      </c>
      <c r="P62" t="e">
        <f t="array" ref="P62">INDEX($A$1:$F$678,MATCH(1,($A$1:$A$678=$G62)*($B$1:$B$678=P$1),0),4)</f>
        <v>#N/A</v>
      </c>
      <c r="Q62" t="e">
        <f t="array" ref="Q62">INDEX($A$1:$F$678,MATCH(1,($A$1:$A$678=$G62)*($B$1:$B$678=Q$1),0),4)</f>
        <v>#N/A</v>
      </c>
    </row>
    <row r="63" spans="1:17" x14ac:dyDescent="0.25">
      <c r="A63" s="9">
        <v>643</v>
      </c>
      <c r="B63" s="6" t="s">
        <v>631</v>
      </c>
      <c r="C63" s="6">
        <v>3</v>
      </c>
      <c r="D63" s="6" t="s">
        <v>551</v>
      </c>
      <c r="E63" s="12" t="str">
        <f t="shared" si="2"/>
        <v>4</v>
      </c>
      <c r="F63" s="13">
        <f t="shared" si="1"/>
        <v>12</v>
      </c>
      <c r="G63" s="9">
        <v>707</v>
      </c>
      <c r="H63" t="str">
        <f t="array" ref="H63">INDEX($A$1:$F$678,MATCH(1,($A$1:$A$678=$G63)*($B$1:$B$678=H$1),0),4)</f>
        <v>BC</v>
      </c>
      <c r="I63" t="str">
        <f t="array" ref="I63">INDEX($A$1:$F$678,MATCH(1,($A$1:$A$678=$G63)*($B$1:$B$678=I$1),0),4)</f>
        <v>BC</v>
      </c>
      <c r="J63" t="str">
        <f t="array" ref="J63">INDEX($A$1:$F$678,MATCH(1,($A$1:$A$678=$G63)*($B$1:$B$678=J$1),0),4)</f>
        <v>BC</v>
      </c>
      <c r="K63" t="str">
        <f t="array" ref="K63">INDEX($A$1:$F$678,MATCH(1,($A$1:$A$678=$G63)*($B$1:$B$678=K$1),0),4)</f>
        <v>B</v>
      </c>
      <c r="L63" t="str">
        <f t="array" ref="L63">INDEX($A$1:$F$678,MATCH(1,($A$1:$A$678=$G63)*($B$1:$B$678=L$1),0),4)</f>
        <v>A</v>
      </c>
      <c r="M63" t="str">
        <f t="array" ref="M63">INDEX($A$1:$F$678,MATCH(1,($A$1:$A$678=$G63)*($B$1:$B$678=M$1),0),4)</f>
        <v>BC</v>
      </c>
      <c r="N63" t="str">
        <f t="array" ref="N63">INDEX($A$1:$F$678,MATCH(1,($A$1:$A$678=$G63)*($B$1:$B$678=N$1),0),4)</f>
        <v>AB</v>
      </c>
      <c r="O63" t="e">
        <f t="array" ref="O63">INDEX($A$1:$F$678,MATCH(1,($A$1:$A$678=$G63)*($B$1:$B$678=O$1),0),4)</f>
        <v>#N/A</v>
      </c>
      <c r="P63" t="e">
        <f t="array" ref="P63">INDEX($A$1:$F$678,MATCH(1,($A$1:$A$678=$G63)*($B$1:$B$678=P$1),0),4)</f>
        <v>#N/A</v>
      </c>
      <c r="Q63" t="e">
        <f t="array" ref="Q63">INDEX($A$1:$F$678,MATCH(1,($A$1:$A$678=$G63)*($B$1:$B$678=Q$1),0),4)</f>
        <v>#N/A</v>
      </c>
    </row>
    <row r="64" spans="1:17" x14ac:dyDescent="0.25">
      <c r="A64" s="9">
        <v>644</v>
      </c>
      <c r="B64" s="6" t="s">
        <v>631</v>
      </c>
      <c r="C64" s="6">
        <v>3</v>
      </c>
      <c r="D64" s="6" t="s">
        <v>551</v>
      </c>
      <c r="E64" s="12" t="str">
        <f t="shared" si="2"/>
        <v>4</v>
      </c>
      <c r="F64" s="13">
        <f t="shared" si="1"/>
        <v>12</v>
      </c>
      <c r="G64" s="9">
        <v>713</v>
      </c>
      <c r="H64" t="str">
        <f t="array" ref="H64">INDEX($A$1:$F$678,MATCH(1,($A$1:$A$678=$G64)*($B$1:$B$678=H$1),0),4)</f>
        <v>BC</v>
      </c>
      <c r="I64" t="str">
        <f t="array" ref="I64">INDEX($A$1:$F$678,MATCH(1,($A$1:$A$678=$G64)*($B$1:$B$678=I$1),0),4)</f>
        <v>C</v>
      </c>
      <c r="J64" t="str">
        <f t="array" ref="J64">INDEX($A$1:$F$678,MATCH(1,($A$1:$A$678=$G64)*($B$1:$B$678=J$1),0),4)</f>
        <v>B</v>
      </c>
      <c r="K64" t="str">
        <f t="array" ref="K64">INDEX($A$1:$F$678,MATCH(1,($A$1:$A$678=$G64)*($B$1:$B$678=K$1),0),4)</f>
        <v>BC</v>
      </c>
      <c r="L64" t="str">
        <f t="array" ref="L64">INDEX($A$1:$F$678,MATCH(1,($A$1:$A$678=$G64)*($B$1:$B$678=L$1),0),4)</f>
        <v>BC</v>
      </c>
      <c r="M64" t="e">
        <f t="array" ref="M64">INDEX($A$1:$F$678,MATCH(1,($A$1:$A$678=$G64)*($B$1:$B$678=M$1),0),4)</f>
        <v>#N/A</v>
      </c>
      <c r="N64" t="str">
        <f t="array" ref="N64">INDEX($A$1:$F$678,MATCH(1,($A$1:$A$678=$G64)*($B$1:$B$678=N$1),0),4)</f>
        <v>B</v>
      </c>
      <c r="O64" t="str">
        <f t="array" ref="O64">INDEX($A$1:$F$678,MATCH(1,($A$1:$A$678=$G64)*($B$1:$B$678=O$1),0),4)</f>
        <v>B</v>
      </c>
      <c r="P64" t="e">
        <f t="array" ref="P64">INDEX($A$1:$F$678,MATCH(1,($A$1:$A$678=$G64)*($B$1:$B$678=P$1),0),4)</f>
        <v>#N/A</v>
      </c>
      <c r="Q64" t="e">
        <f t="array" ref="Q64">INDEX($A$1:$F$678,MATCH(1,($A$1:$A$678=$G64)*($B$1:$B$678=Q$1),0),4)</f>
        <v>#N/A</v>
      </c>
    </row>
    <row r="65" spans="1:17" x14ac:dyDescent="0.25">
      <c r="A65" s="9">
        <v>658</v>
      </c>
      <c r="B65" s="6" t="s">
        <v>631</v>
      </c>
      <c r="C65" s="6">
        <v>3</v>
      </c>
      <c r="D65" s="6" t="s">
        <v>553</v>
      </c>
      <c r="E65" s="12" t="str">
        <f t="shared" si="2"/>
        <v>3.5</v>
      </c>
      <c r="F65" s="13">
        <f t="shared" si="1"/>
        <v>10.5</v>
      </c>
      <c r="G65" s="9">
        <v>723</v>
      </c>
      <c r="H65" t="str">
        <f t="array" ref="H65">INDEX($A$1:$F$678,MATCH(1,($A$1:$A$678=$G65)*($B$1:$B$678=H$1),0),4)</f>
        <v>BC</v>
      </c>
      <c r="I65" t="str">
        <f t="array" ref="I65">INDEX($A$1:$F$678,MATCH(1,($A$1:$A$678=$G65)*($B$1:$B$678=I$1),0),4)</f>
        <v>A</v>
      </c>
      <c r="J65" t="str">
        <f t="array" ref="J65">INDEX($A$1:$F$678,MATCH(1,($A$1:$A$678=$G65)*($B$1:$B$678=J$1),0),4)</f>
        <v>AB</v>
      </c>
      <c r="K65" t="str">
        <f t="array" ref="K65">INDEX($A$1:$F$678,MATCH(1,($A$1:$A$678=$G65)*($B$1:$B$678=K$1),0),4)</f>
        <v>A</v>
      </c>
      <c r="L65" t="str">
        <f t="array" ref="L65">INDEX($A$1:$F$678,MATCH(1,($A$1:$A$678=$G65)*($B$1:$B$678=L$1),0),4)</f>
        <v>A</v>
      </c>
      <c r="M65" t="str">
        <f t="array" ref="M65">INDEX($A$1:$F$678,MATCH(1,($A$1:$A$678=$G65)*($B$1:$B$678=M$1),0),4)</f>
        <v>AB</v>
      </c>
      <c r="N65" t="str">
        <f t="array" ref="N65">INDEX($A$1:$F$678,MATCH(1,($A$1:$A$678=$G65)*($B$1:$B$678=N$1),0),4)</f>
        <v>A</v>
      </c>
      <c r="O65" t="e">
        <f t="array" ref="O65">INDEX($A$1:$F$678,MATCH(1,($A$1:$A$678=$G65)*($B$1:$B$678=O$1),0),4)</f>
        <v>#N/A</v>
      </c>
      <c r="P65" t="e">
        <f t="array" ref="P65">INDEX($A$1:$F$678,MATCH(1,($A$1:$A$678=$G65)*($B$1:$B$678=P$1),0),4)</f>
        <v>#N/A</v>
      </c>
      <c r="Q65" t="e">
        <f t="array" ref="Q65">INDEX($A$1:$F$678,MATCH(1,($A$1:$A$678=$G65)*($B$1:$B$678=Q$1),0),4)</f>
        <v>#N/A</v>
      </c>
    </row>
    <row r="66" spans="1:17" x14ac:dyDescent="0.25">
      <c r="A66" s="9">
        <v>676</v>
      </c>
      <c r="B66" s="6" t="s">
        <v>631</v>
      </c>
      <c r="C66" s="6">
        <v>3</v>
      </c>
      <c r="D66" s="6" t="s">
        <v>552</v>
      </c>
      <c r="E66" s="12" t="str">
        <f t="shared" si="2"/>
        <v>3</v>
      </c>
      <c r="F66" s="13">
        <f t="shared" ref="F66:F129" si="3">E66*C66</f>
        <v>9</v>
      </c>
      <c r="G66" s="9">
        <v>740</v>
      </c>
      <c r="H66" t="str">
        <f t="array" ref="H66">INDEX($A$1:$F$678,MATCH(1,($A$1:$A$678=$G66)*($B$1:$B$678=H$1),0),4)</f>
        <v>C</v>
      </c>
      <c r="I66" t="str">
        <f t="array" ref="I66">INDEX($A$1:$F$678,MATCH(1,($A$1:$A$678=$G66)*($B$1:$B$678=I$1),0),4)</f>
        <v>BC</v>
      </c>
      <c r="J66" t="str">
        <f t="array" ref="J66">INDEX($A$1:$F$678,MATCH(1,($A$1:$A$678=$G66)*($B$1:$B$678=J$1),0),4)</f>
        <v>B</v>
      </c>
      <c r="K66" t="str">
        <f t="array" ref="K66">INDEX($A$1:$F$678,MATCH(1,($A$1:$A$678=$G66)*($B$1:$B$678=K$1),0),4)</f>
        <v>B</v>
      </c>
      <c r="L66" t="str">
        <f t="array" ref="L66">INDEX($A$1:$F$678,MATCH(1,($A$1:$A$678=$G66)*($B$1:$B$678=L$1),0),4)</f>
        <v>B</v>
      </c>
      <c r="M66" t="str">
        <f t="array" ref="M66">INDEX($A$1:$F$678,MATCH(1,($A$1:$A$678=$G66)*($B$1:$B$678=M$1),0),4)</f>
        <v>C</v>
      </c>
      <c r="N66" t="str">
        <f t="array" ref="N66">INDEX($A$1:$F$678,MATCH(1,($A$1:$A$678=$G66)*($B$1:$B$678=N$1),0),4)</f>
        <v>B</v>
      </c>
      <c r="O66" t="e">
        <f t="array" ref="O66">INDEX($A$1:$F$678,MATCH(1,($A$1:$A$678=$G66)*($B$1:$B$678=O$1),0),4)</f>
        <v>#N/A</v>
      </c>
      <c r="P66" t="e">
        <f t="array" ref="P66">INDEX($A$1:$F$678,MATCH(1,($A$1:$A$678=$G66)*($B$1:$B$678=P$1),0),4)</f>
        <v>#N/A</v>
      </c>
      <c r="Q66" t="e">
        <f t="array" ref="Q66">INDEX($A$1:$F$678,MATCH(1,($A$1:$A$678=$G66)*($B$1:$B$678=Q$1),0),4)</f>
        <v>#N/A</v>
      </c>
    </row>
    <row r="67" spans="1:17" x14ac:dyDescent="0.25">
      <c r="A67" s="9">
        <v>679</v>
      </c>
      <c r="B67" s="6" t="s">
        <v>631</v>
      </c>
      <c r="C67" s="6">
        <v>3</v>
      </c>
      <c r="D67" s="6" t="s">
        <v>551</v>
      </c>
      <c r="E67" s="12" t="str">
        <f t="shared" si="2"/>
        <v>4</v>
      </c>
      <c r="F67" s="13">
        <f t="shared" si="3"/>
        <v>12</v>
      </c>
      <c r="G67" s="9">
        <v>754</v>
      </c>
      <c r="H67" t="str">
        <f t="array" ref="H67">INDEX($A$1:$F$678,MATCH(1,($A$1:$A$678=$G67)*($B$1:$B$678=H$1),0),4)</f>
        <v>B</v>
      </c>
      <c r="I67" t="str">
        <f t="array" ref="I67">INDEX($A$1:$F$678,MATCH(1,($A$1:$A$678=$G67)*($B$1:$B$678=I$1),0),4)</f>
        <v>B</v>
      </c>
      <c r="J67" t="str">
        <f t="array" ref="J67">INDEX($A$1:$F$678,MATCH(1,($A$1:$A$678=$G67)*($B$1:$B$678=J$1),0),4)</f>
        <v>B</v>
      </c>
      <c r="K67" t="str">
        <f t="array" ref="K67">INDEX($A$1:$F$678,MATCH(1,($A$1:$A$678=$G67)*($B$1:$B$678=K$1),0),4)</f>
        <v>B</v>
      </c>
      <c r="L67" t="str">
        <f t="array" ref="L67">INDEX($A$1:$F$678,MATCH(1,($A$1:$A$678=$G67)*($B$1:$B$678=L$1),0),4)</f>
        <v>B</v>
      </c>
      <c r="M67" t="e">
        <f t="array" ref="M67">INDEX($A$1:$F$678,MATCH(1,($A$1:$A$678=$G67)*($B$1:$B$678=M$1),0),4)</f>
        <v>#N/A</v>
      </c>
      <c r="N67" t="str">
        <f t="array" ref="N67">INDEX($A$1:$F$678,MATCH(1,($A$1:$A$678=$G67)*($B$1:$B$678=N$1),0),4)</f>
        <v>AB</v>
      </c>
      <c r="O67" t="e">
        <f t="array" ref="O67">INDEX($A$1:$F$678,MATCH(1,($A$1:$A$678=$G67)*($B$1:$B$678=O$1),0),4)</f>
        <v>#N/A</v>
      </c>
      <c r="P67" t="e">
        <f t="array" ref="P67">INDEX($A$1:$F$678,MATCH(1,($A$1:$A$678=$G67)*($B$1:$B$678=P$1),0),4)</f>
        <v>#N/A</v>
      </c>
      <c r="Q67" t="e">
        <f t="array" ref="Q67">INDEX($A$1:$F$678,MATCH(1,($A$1:$A$678=$G67)*($B$1:$B$678=Q$1),0),4)</f>
        <v>#N/A</v>
      </c>
    </row>
    <row r="68" spans="1:17" x14ac:dyDescent="0.25">
      <c r="A68" s="9">
        <v>701</v>
      </c>
      <c r="B68" s="6" t="s">
        <v>631</v>
      </c>
      <c r="C68" s="6">
        <v>3</v>
      </c>
      <c r="D68" s="6" t="s">
        <v>553</v>
      </c>
      <c r="E68" s="12" t="str">
        <f t="shared" si="2"/>
        <v>3.5</v>
      </c>
      <c r="F68" s="13">
        <f t="shared" si="3"/>
        <v>10.5</v>
      </c>
      <c r="G68" s="9">
        <v>763</v>
      </c>
      <c r="H68" t="str">
        <f t="array" ref="H68">INDEX($A$1:$F$678,MATCH(1,($A$1:$A$678=$G68)*($B$1:$B$678=H$1),0),4)</f>
        <v>BC</v>
      </c>
      <c r="I68" t="str">
        <f t="array" ref="I68">INDEX($A$1:$F$678,MATCH(1,($A$1:$A$678=$G68)*($B$1:$B$678=I$1),0),4)</f>
        <v>BC</v>
      </c>
      <c r="J68" t="str">
        <f t="array" ref="J68">INDEX($A$1:$F$678,MATCH(1,($A$1:$A$678=$G68)*($B$1:$B$678=J$1),0),4)</f>
        <v>B</v>
      </c>
      <c r="K68" t="str">
        <f t="array" ref="K68">INDEX($A$1:$F$678,MATCH(1,($A$1:$A$678=$G68)*($B$1:$B$678=K$1),0),4)</f>
        <v>BC</v>
      </c>
      <c r="L68" t="str">
        <f t="array" ref="L68">INDEX($A$1:$F$678,MATCH(1,($A$1:$A$678=$G68)*($B$1:$B$678=L$1),0),4)</f>
        <v>A</v>
      </c>
      <c r="M68" t="str">
        <f t="array" ref="M68">INDEX($A$1:$F$678,MATCH(1,($A$1:$A$678=$G68)*($B$1:$B$678=M$1),0),4)</f>
        <v>B</v>
      </c>
      <c r="N68" t="str">
        <f t="array" ref="N68">INDEX($A$1:$F$678,MATCH(1,($A$1:$A$678=$G68)*($B$1:$B$678=N$1),0),4)</f>
        <v>AB</v>
      </c>
      <c r="O68" t="e">
        <f t="array" ref="O68">INDEX($A$1:$F$678,MATCH(1,($A$1:$A$678=$G68)*($B$1:$B$678=O$1),0),4)</f>
        <v>#N/A</v>
      </c>
      <c r="P68" t="e">
        <f t="array" ref="P68">INDEX($A$1:$F$678,MATCH(1,($A$1:$A$678=$G68)*($B$1:$B$678=P$1),0),4)</f>
        <v>#N/A</v>
      </c>
      <c r="Q68" t="e">
        <f t="array" ref="Q68">INDEX($A$1:$F$678,MATCH(1,($A$1:$A$678=$G68)*($B$1:$B$678=Q$1),0),4)</f>
        <v>#N/A</v>
      </c>
    </row>
    <row r="69" spans="1:17" x14ac:dyDescent="0.25">
      <c r="A69" s="9">
        <v>707</v>
      </c>
      <c r="B69" s="6" t="s">
        <v>631</v>
      </c>
      <c r="C69" s="6">
        <v>3</v>
      </c>
      <c r="D69" s="6" t="s">
        <v>551</v>
      </c>
      <c r="E69" s="12" t="str">
        <f t="shared" si="2"/>
        <v>4</v>
      </c>
      <c r="F69" s="13">
        <f t="shared" si="3"/>
        <v>12</v>
      </c>
      <c r="G69" s="9">
        <v>769</v>
      </c>
      <c r="H69" t="str">
        <f t="array" ref="H69">INDEX($A$1:$F$678,MATCH(1,($A$1:$A$678=$G69)*($B$1:$B$678=H$1),0),4)</f>
        <v>A</v>
      </c>
      <c r="I69" t="str">
        <f t="array" ref="I69">INDEX($A$1:$F$678,MATCH(1,($A$1:$A$678=$G69)*($B$1:$B$678=I$1),0),4)</f>
        <v>B</v>
      </c>
      <c r="J69" t="str">
        <f t="array" ref="J69">INDEX($A$1:$F$678,MATCH(1,($A$1:$A$678=$G69)*($B$1:$B$678=J$1),0),4)</f>
        <v>A</v>
      </c>
      <c r="K69" t="str">
        <f t="array" ref="K69">INDEX($A$1:$F$678,MATCH(1,($A$1:$A$678=$G69)*($B$1:$B$678=K$1),0),4)</f>
        <v>A</v>
      </c>
      <c r="L69" t="str">
        <f t="array" ref="L69">INDEX($A$1:$F$678,MATCH(1,($A$1:$A$678=$G69)*($B$1:$B$678=L$1),0),4)</f>
        <v>A</v>
      </c>
      <c r="M69" t="str">
        <f t="array" ref="M69">INDEX($A$1:$F$678,MATCH(1,($A$1:$A$678=$G69)*($B$1:$B$678=M$1),0),4)</f>
        <v>BC</v>
      </c>
      <c r="N69" t="str">
        <f t="array" ref="N69">INDEX($A$1:$F$678,MATCH(1,($A$1:$A$678=$G69)*($B$1:$B$678=N$1),0),4)</f>
        <v>A</v>
      </c>
      <c r="O69" t="e">
        <f t="array" ref="O69">INDEX($A$1:$F$678,MATCH(1,($A$1:$A$678=$G69)*($B$1:$B$678=O$1),0),4)</f>
        <v>#N/A</v>
      </c>
      <c r="P69" t="e">
        <f t="array" ref="P69">INDEX($A$1:$F$678,MATCH(1,($A$1:$A$678=$G69)*($B$1:$B$678=P$1),0),4)</f>
        <v>#N/A</v>
      </c>
      <c r="Q69" t="e">
        <f t="array" ref="Q69">INDEX($A$1:$F$678,MATCH(1,($A$1:$A$678=$G69)*($B$1:$B$678=Q$1),0),4)</f>
        <v>#N/A</v>
      </c>
    </row>
    <row r="70" spans="1:17" x14ac:dyDescent="0.25">
      <c r="A70" s="9">
        <v>713</v>
      </c>
      <c r="B70" s="6" t="s">
        <v>631</v>
      </c>
      <c r="C70" s="6">
        <v>3</v>
      </c>
      <c r="D70" s="6" t="s">
        <v>558</v>
      </c>
      <c r="E70" s="12" t="str">
        <f t="shared" si="2"/>
        <v>2.5</v>
      </c>
      <c r="F70" s="13">
        <f t="shared" si="3"/>
        <v>7.5</v>
      </c>
      <c r="G70" s="9">
        <v>770</v>
      </c>
      <c r="H70" t="str">
        <f t="array" ref="H70">INDEX($A$1:$F$678,MATCH(1,($A$1:$A$678=$G70)*($B$1:$B$678=H$1),0),4)</f>
        <v>B</v>
      </c>
      <c r="I70" t="str">
        <f t="array" ref="I70">INDEX($A$1:$F$678,MATCH(1,($A$1:$A$678=$G70)*($B$1:$B$678=I$1),0),4)</f>
        <v>B</v>
      </c>
      <c r="J70" t="str">
        <f t="array" ref="J70">INDEX($A$1:$F$678,MATCH(1,($A$1:$A$678=$G70)*($B$1:$B$678=J$1),0),4)</f>
        <v>A</v>
      </c>
      <c r="K70" t="str">
        <f t="array" ref="K70">INDEX($A$1:$F$678,MATCH(1,($A$1:$A$678=$G70)*($B$1:$B$678=K$1),0),4)</f>
        <v>A</v>
      </c>
      <c r="L70" t="str">
        <f t="array" ref="L70">INDEX($A$1:$F$678,MATCH(1,($A$1:$A$678=$G70)*($B$1:$B$678=L$1),0),4)</f>
        <v>A</v>
      </c>
      <c r="M70" t="str">
        <f t="array" ref="M70">INDEX($A$1:$F$678,MATCH(1,($A$1:$A$678=$G70)*($B$1:$B$678=M$1),0),4)</f>
        <v>AB</v>
      </c>
      <c r="N70" t="str">
        <f t="array" ref="N70">INDEX($A$1:$F$678,MATCH(1,($A$1:$A$678=$G70)*($B$1:$B$678=N$1),0),4)</f>
        <v>A</v>
      </c>
      <c r="O70" t="e">
        <f t="array" ref="O70">INDEX($A$1:$F$678,MATCH(1,($A$1:$A$678=$G70)*($B$1:$B$678=O$1),0),4)</f>
        <v>#N/A</v>
      </c>
      <c r="P70" t="e">
        <f t="array" ref="P70">INDEX($A$1:$F$678,MATCH(1,($A$1:$A$678=$G70)*($B$1:$B$678=P$1),0),4)</f>
        <v>#N/A</v>
      </c>
      <c r="Q70" t="e">
        <f t="array" ref="Q70">INDEX($A$1:$F$678,MATCH(1,($A$1:$A$678=$G70)*($B$1:$B$678=Q$1),0),4)</f>
        <v>#N/A</v>
      </c>
    </row>
    <row r="71" spans="1:17" x14ac:dyDescent="0.25">
      <c r="A71" s="9">
        <v>723</v>
      </c>
      <c r="B71" s="6" t="s">
        <v>631</v>
      </c>
      <c r="C71" s="6">
        <v>3</v>
      </c>
      <c r="D71" s="6" t="s">
        <v>551</v>
      </c>
      <c r="E71" s="12" t="str">
        <f t="shared" ref="E71:E132" si="4">IF(D71="A","4",IF(D71="AB","3.5",IF(D71="B","3",IF(D71="BC","2.5",IF(D71="C","2",IF(D71="D","1",IF(D71="E","0","NILAI MUTU TIDAK ADA")))))))</f>
        <v>4</v>
      </c>
      <c r="F71" s="13">
        <f t="shared" si="3"/>
        <v>12</v>
      </c>
      <c r="G71" s="9">
        <v>773</v>
      </c>
      <c r="H71" t="str">
        <f t="array" ref="H71">INDEX($A$1:$F$678,MATCH(1,($A$1:$A$678=$G71)*($B$1:$B$678=H$1),0),4)</f>
        <v>D</v>
      </c>
      <c r="I71" t="str">
        <f t="array" ref="I71">INDEX($A$1:$F$678,MATCH(1,($A$1:$A$678=$G71)*($B$1:$B$678=I$1),0),4)</f>
        <v>BC</v>
      </c>
      <c r="J71" t="str">
        <f t="array" ref="J71">INDEX($A$1:$F$678,MATCH(1,($A$1:$A$678=$G71)*($B$1:$B$678=J$1),0),4)</f>
        <v>AB</v>
      </c>
      <c r="K71" t="str">
        <f t="array" ref="K71">INDEX($A$1:$F$678,MATCH(1,($A$1:$A$678=$G71)*($B$1:$B$678=K$1),0),4)</f>
        <v>B</v>
      </c>
      <c r="L71" t="str">
        <f t="array" ref="L71">INDEX($A$1:$F$678,MATCH(1,($A$1:$A$678=$G71)*($B$1:$B$678=L$1),0),4)</f>
        <v>A</v>
      </c>
      <c r="M71" t="str">
        <f t="array" ref="M71">INDEX($A$1:$F$678,MATCH(1,($A$1:$A$678=$G71)*($B$1:$B$678=M$1),0),4)</f>
        <v>C</v>
      </c>
      <c r="N71" t="str">
        <f t="array" ref="N71">INDEX($A$1:$F$678,MATCH(1,($A$1:$A$678=$G71)*($B$1:$B$678=N$1),0),4)</f>
        <v>AB</v>
      </c>
      <c r="O71" t="e">
        <f t="array" ref="O71">INDEX($A$1:$F$678,MATCH(1,($A$1:$A$678=$G71)*($B$1:$B$678=O$1),0),4)</f>
        <v>#N/A</v>
      </c>
      <c r="P71" t="e">
        <f t="array" ref="P71">INDEX($A$1:$F$678,MATCH(1,($A$1:$A$678=$G71)*($B$1:$B$678=P$1),0),4)</f>
        <v>#N/A</v>
      </c>
      <c r="Q71" t="e">
        <f t="array" ref="Q71">INDEX($A$1:$F$678,MATCH(1,($A$1:$A$678=$G71)*($B$1:$B$678=Q$1),0),4)</f>
        <v>#N/A</v>
      </c>
    </row>
    <row r="72" spans="1:17" x14ac:dyDescent="0.25">
      <c r="A72" s="9">
        <v>740</v>
      </c>
      <c r="B72" s="6" t="s">
        <v>631</v>
      </c>
      <c r="C72" s="6">
        <v>3</v>
      </c>
      <c r="D72" s="6" t="s">
        <v>552</v>
      </c>
      <c r="E72" s="12" t="str">
        <f t="shared" si="4"/>
        <v>3</v>
      </c>
      <c r="F72" s="13">
        <f t="shared" si="3"/>
        <v>9</v>
      </c>
      <c r="G72" s="9">
        <v>783</v>
      </c>
      <c r="H72" t="str">
        <f t="array" ref="H72">INDEX($A$1:$F$678,MATCH(1,($A$1:$A$678=$G72)*($B$1:$B$678=H$1),0),4)</f>
        <v>C</v>
      </c>
      <c r="I72" t="str">
        <f t="array" ref="I72">INDEX($A$1:$F$678,MATCH(1,($A$1:$A$678=$G72)*($B$1:$B$678=I$1),0),4)</f>
        <v>AB</v>
      </c>
      <c r="J72" t="str">
        <f t="array" ref="J72">INDEX($A$1:$F$678,MATCH(1,($A$1:$A$678=$G72)*($B$1:$B$678=J$1),0),4)</f>
        <v>AB</v>
      </c>
      <c r="K72" t="str">
        <f t="array" ref="K72">INDEX($A$1:$F$678,MATCH(1,($A$1:$A$678=$G72)*($B$1:$B$678=K$1),0),4)</f>
        <v>BC</v>
      </c>
      <c r="L72" t="str">
        <f t="array" ref="L72">INDEX($A$1:$F$678,MATCH(1,($A$1:$A$678=$G72)*($B$1:$B$678=L$1),0),4)</f>
        <v>AB</v>
      </c>
      <c r="M72" t="str">
        <f t="array" ref="M72">INDEX($A$1:$F$678,MATCH(1,($A$1:$A$678=$G72)*($B$1:$B$678=M$1),0),4)</f>
        <v>C</v>
      </c>
      <c r="N72" t="str">
        <f t="array" ref="N72">INDEX($A$1:$F$678,MATCH(1,($A$1:$A$678=$G72)*($B$1:$B$678=N$1),0),4)</f>
        <v>B</v>
      </c>
      <c r="O72" t="e">
        <f t="array" ref="O72">INDEX($A$1:$F$678,MATCH(1,($A$1:$A$678=$G72)*($B$1:$B$678=O$1),0),4)</f>
        <v>#N/A</v>
      </c>
      <c r="P72" t="e">
        <f t="array" ref="P72">INDEX($A$1:$F$678,MATCH(1,($A$1:$A$678=$G72)*($B$1:$B$678=P$1),0),4)</f>
        <v>#N/A</v>
      </c>
      <c r="Q72" t="e">
        <f t="array" ref="Q72">INDEX($A$1:$F$678,MATCH(1,($A$1:$A$678=$G72)*($B$1:$B$678=Q$1),0),4)</f>
        <v>#N/A</v>
      </c>
    </row>
    <row r="73" spans="1:17" x14ac:dyDescent="0.25">
      <c r="A73" s="9">
        <v>754</v>
      </c>
      <c r="B73" s="6" t="s">
        <v>632</v>
      </c>
      <c r="C73" s="6">
        <v>3</v>
      </c>
      <c r="D73" s="6" t="s">
        <v>552</v>
      </c>
      <c r="E73" s="12" t="str">
        <f t="shared" si="4"/>
        <v>3</v>
      </c>
      <c r="F73" s="13">
        <f t="shared" si="3"/>
        <v>9</v>
      </c>
      <c r="G73" s="9">
        <v>796</v>
      </c>
      <c r="H73" t="str">
        <f t="array" ref="H73">INDEX($A$1:$F$678,MATCH(1,($A$1:$A$678=$G73)*($B$1:$B$678=H$1),0),4)</f>
        <v>C</v>
      </c>
      <c r="I73" t="str">
        <f t="array" ref="I73">INDEX($A$1:$F$678,MATCH(1,($A$1:$A$678=$G73)*($B$1:$B$678=I$1),0),4)</f>
        <v>C</v>
      </c>
      <c r="J73" t="str">
        <f t="array" ref="J73">INDEX($A$1:$F$678,MATCH(1,($A$1:$A$678=$G73)*($B$1:$B$678=J$1),0),4)</f>
        <v>D</v>
      </c>
      <c r="K73" t="str">
        <f t="array" ref="K73">INDEX($A$1:$F$678,MATCH(1,($A$1:$A$678=$G73)*($B$1:$B$678=K$1),0),4)</f>
        <v>D</v>
      </c>
      <c r="L73" t="str">
        <f t="array" ref="L73">INDEX($A$1:$F$678,MATCH(1,($A$1:$A$678=$G73)*($B$1:$B$678=L$1),0),4)</f>
        <v>C</v>
      </c>
      <c r="M73" t="str">
        <f t="array" ref="M73">INDEX($A$1:$F$678,MATCH(1,($A$1:$A$678=$G73)*($B$1:$B$678=M$1),0),4)</f>
        <v>D</v>
      </c>
      <c r="N73" t="str">
        <f t="array" ref="N73">INDEX($A$1:$F$678,MATCH(1,($A$1:$A$678=$G73)*($B$1:$B$678=N$1),0),4)</f>
        <v>C</v>
      </c>
      <c r="O73" t="e">
        <f t="array" ref="O73">INDEX($A$1:$F$678,MATCH(1,($A$1:$A$678=$G73)*($B$1:$B$678=O$1),0),4)</f>
        <v>#N/A</v>
      </c>
      <c r="P73" t="e">
        <f t="array" ref="P73">INDEX($A$1:$F$678,MATCH(1,($A$1:$A$678=$G73)*($B$1:$B$678=P$1),0),4)</f>
        <v>#N/A</v>
      </c>
      <c r="Q73" t="e">
        <f t="array" ref="Q73">INDEX($A$1:$F$678,MATCH(1,($A$1:$A$678=$G73)*($B$1:$B$678=Q$1),0),4)</f>
        <v>#N/A</v>
      </c>
    </row>
    <row r="74" spans="1:17" x14ac:dyDescent="0.25">
      <c r="A74" s="9">
        <v>763</v>
      </c>
      <c r="B74" s="6" t="s">
        <v>631</v>
      </c>
      <c r="C74" s="6">
        <v>3</v>
      </c>
      <c r="D74" s="6" t="s">
        <v>551</v>
      </c>
      <c r="E74" s="12" t="str">
        <f t="shared" si="4"/>
        <v>4</v>
      </c>
      <c r="F74" s="13">
        <f t="shared" si="3"/>
        <v>12</v>
      </c>
      <c r="G74" s="9">
        <v>807</v>
      </c>
      <c r="H74" t="str">
        <f t="array" ref="H74">INDEX($A$1:$F$678,MATCH(1,($A$1:$A$678=$G74)*($B$1:$B$678=H$1),0),4)</f>
        <v>BC</v>
      </c>
      <c r="I74" t="str">
        <f t="array" ref="I74">INDEX($A$1:$F$678,MATCH(1,($A$1:$A$678=$G74)*($B$1:$B$678=I$1),0),4)</f>
        <v>B</v>
      </c>
      <c r="J74" t="str">
        <f t="array" ref="J74">INDEX($A$1:$F$678,MATCH(1,($A$1:$A$678=$G74)*($B$1:$B$678=J$1),0),4)</f>
        <v>B</v>
      </c>
      <c r="K74" t="str">
        <f t="array" ref="K74">INDEX($A$1:$F$678,MATCH(1,($A$1:$A$678=$G74)*($B$1:$B$678=K$1),0),4)</f>
        <v>A</v>
      </c>
      <c r="L74" t="str">
        <f t="array" ref="L74">INDEX($A$1:$F$678,MATCH(1,($A$1:$A$678=$G74)*($B$1:$B$678=L$1),0),4)</f>
        <v>AB</v>
      </c>
      <c r="M74" t="str">
        <f t="array" ref="M74">INDEX($A$1:$F$678,MATCH(1,($A$1:$A$678=$G74)*($B$1:$B$678=M$1),0),4)</f>
        <v>BC</v>
      </c>
      <c r="N74" t="str">
        <f t="array" ref="N74">INDEX($A$1:$F$678,MATCH(1,($A$1:$A$678=$G74)*($B$1:$B$678=N$1),0),4)</f>
        <v>A</v>
      </c>
      <c r="O74" t="e">
        <f t="array" ref="O74">INDEX($A$1:$F$678,MATCH(1,($A$1:$A$678=$G74)*($B$1:$B$678=O$1),0),4)</f>
        <v>#N/A</v>
      </c>
      <c r="P74" t="e">
        <f t="array" ref="P74">INDEX($A$1:$F$678,MATCH(1,($A$1:$A$678=$G74)*($B$1:$B$678=P$1),0),4)</f>
        <v>#N/A</v>
      </c>
      <c r="Q74" t="e">
        <f t="array" ref="Q74">INDEX($A$1:$F$678,MATCH(1,($A$1:$A$678=$G74)*($B$1:$B$678=Q$1),0),4)</f>
        <v>#N/A</v>
      </c>
    </row>
    <row r="75" spans="1:17" x14ac:dyDescent="0.25">
      <c r="A75" s="9">
        <v>769</v>
      </c>
      <c r="B75" s="6" t="s">
        <v>631</v>
      </c>
      <c r="C75" s="6">
        <v>3</v>
      </c>
      <c r="D75" s="6" t="s">
        <v>551</v>
      </c>
      <c r="E75" s="12" t="str">
        <f t="shared" si="4"/>
        <v>4</v>
      </c>
      <c r="F75" s="13">
        <f t="shared" si="3"/>
        <v>12</v>
      </c>
      <c r="G75" s="9">
        <v>812</v>
      </c>
      <c r="H75" t="str">
        <f t="array" ref="H75">INDEX($A$1:$F$678,MATCH(1,($A$1:$A$678=$G75)*($B$1:$B$678=H$1),0),4)</f>
        <v>C</v>
      </c>
      <c r="I75" t="str">
        <f t="array" ref="I75">INDEX($A$1:$F$678,MATCH(1,($A$1:$A$678=$G75)*($B$1:$B$678=I$1),0),4)</f>
        <v>B</v>
      </c>
      <c r="J75" t="str">
        <f t="array" ref="J75">INDEX($A$1:$F$678,MATCH(1,($A$1:$A$678=$G75)*($B$1:$B$678=J$1),0),4)</f>
        <v>AB</v>
      </c>
      <c r="K75" t="str">
        <f t="array" ref="K75">INDEX($A$1:$F$678,MATCH(1,($A$1:$A$678=$G75)*($B$1:$B$678=K$1),0),4)</f>
        <v>B</v>
      </c>
      <c r="L75" t="str">
        <f t="array" ref="L75">INDEX($A$1:$F$678,MATCH(1,($A$1:$A$678=$G75)*($B$1:$B$678=L$1),0),4)</f>
        <v>B</v>
      </c>
      <c r="M75" t="str">
        <f t="array" ref="M75">INDEX($A$1:$F$678,MATCH(1,($A$1:$A$678=$G75)*($B$1:$B$678=M$1),0),4)</f>
        <v>BC</v>
      </c>
      <c r="N75" t="str">
        <f t="array" ref="N75">INDEX($A$1:$F$678,MATCH(1,($A$1:$A$678=$G75)*($B$1:$B$678=N$1),0),4)</f>
        <v>A</v>
      </c>
      <c r="O75" t="e">
        <f t="array" ref="O75">INDEX($A$1:$F$678,MATCH(1,($A$1:$A$678=$G75)*($B$1:$B$678=O$1),0),4)</f>
        <v>#N/A</v>
      </c>
      <c r="P75" t="e">
        <f t="array" ref="P75">INDEX($A$1:$F$678,MATCH(1,($A$1:$A$678=$G75)*($B$1:$B$678=P$1),0),4)</f>
        <v>#N/A</v>
      </c>
      <c r="Q75" t="e">
        <f t="array" ref="Q75">INDEX($A$1:$F$678,MATCH(1,($A$1:$A$678=$G75)*($B$1:$B$678=Q$1),0),4)</f>
        <v>#N/A</v>
      </c>
    </row>
    <row r="76" spans="1:17" x14ac:dyDescent="0.25">
      <c r="A76" s="9">
        <v>770</v>
      </c>
      <c r="B76" s="6" t="s">
        <v>631</v>
      </c>
      <c r="C76" s="6">
        <v>3</v>
      </c>
      <c r="D76" s="6" t="s">
        <v>551</v>
      </c>
      <c r="E76" s="12" t="str">
        <f t="shared" si="4"/>
        <v>4</v>
      </c>
      <c r="F76" s="13">
        <f t="shared" si="3"/>
        <v>12</v>
      </c>
      <c r="G76" s="9">
        <v>830</v>
      </c>
      <c r="H76" t="str">
        <f t="array" ref="H76">INDEX($A$1:$F$678,MATCH(1,($A$1:$A$678=$G76)*($B$1:$B$678=H$1),0),4)</f>
        <v>D</v>
      </c>
      <c r="I76" t="str">
        <f t="array" ref="I76">INDEX($A$1:$F$678,MATCH(1,($A$1:$A$678=$G76)*($B$1:$B$678=I$1),0),4)</f>
        <v>C</v>
      </c>
      <c r="J76" t="str">
        <f t="array" ref="J76">INDEX($A$1:$F$678,MATCH(1,($A$1:$A$678=$G76)*($B$1:$B$678=J$1),0),4)</f>
        <v>BC</v>
      </c>
      <c r="K76" t="str">
        <f t="array" ref="K76">INDEX($A$1:$F$678,MATCH(1,($A$1:$A$678=$G76)*($B$1:$B$678=K$1),0),4)</f>
        <v>BC</v>
      </c>
      <c r="L76" t="str">
        <f t="array" ref="L76">INDEX($A$1:$F$678,MATCH(1,($A$1:$A$678=$G76)*($B$1:$B$678=L$1),0),4)</f>
        <v>BC</v>
      </c>
      <c r="M76" t="str">
        <f t="array" ref="M76">INDEX($A$1:$F$678,MATCH(1,($A$1:$A$678=$G76)*($B$1:$B$678=M$1),0),4)</f>
        <v>C</v>
      </c>
      <c r="N76" t="str">
        <f t="array" ref="N76">INDEX($A$1:$F$678,MATCH(1,($A$1:$A$678=$G76)*($B$1:$B$678=N$1),0),4)</f>
        <v>B</v>
      </c>
      <c r="O76" t="e">
        <f t="array" ref="O76">INDEX($A$1:$F$678,MATCH(1,($A$1:$A$678=$G76)*($B$1:$B$678=O$1),0),4)</f>
        <v>#N/A</v>
      </c>
      <c r="P76" t="e">
        <f t="array" ref="P76">INDEX($A$1:$F$678,MATCH(1,($A$1:$A$678=$G76)*($B$1:$B$678=P$1),0),4)</f>
        <v>#N/A</v>
      </c>
      <c r="Q76" t="e">
        <f t="array" ref="Q76">INDEX($A$1:$F$678,MATCH(1,($A$1:$A$678=$G76)*($B$1:$B$678=Q$1),0),4)</f>
        <v>#N/A</v>
      </c>
    </row>
    <row r="77" spans="1:17" x14ac:dyDescent="0.25">
      <c r="A77" s="9">
        <v>773</v>
      </c>
      <c r="B77" s="6" t="s">
        <v>631</v>
      </c>
      <c r="C77" s="6">
        <v>3</v>
      </c>
      <c r="D77" s="6" t="s">
        <v>551</v>
      </c>
      <c r="E77" s="12" t="str">
        <f t="shared" si="4"/>
        <v>4</v>
      </c>
      <c r="F77" s="13">
        <f t="shared" si="3"/>
        <v>12</v>
      </c>
      <c r="G77" s="9">
        <v>831</v>
      </c>
      <c r="H77" t="str">
        <f t="array" ref="H77">INDEX($A$1:$F$678,MATCH(1,($A$1:$A$678=$G77)*($B$1:$B$678=H$1),0),4)</f>
        <v>B</v>
      </c>
      <c r="I77" t="str">
        <f t="array" ref="I77">INDEX($A$1:$F$678,MATCH(1,($A$1:$A$678=$G77)*($B$1:$B$678=I$1),0),4)</f>
        <v>B</v>
      </c>
      <c r="J77" t="str">
        <f t="array" ref="J77">INDEX($A$1:$F$678,MATCH(1,($A$1:$A$678=$G77)*($B$1:$B$678=J$1),0),4)</f>
        <v>BC</v>
      </c>
      <c r="K77" t="str">
        <f t="array" ref="K77">INDEX($A$1:$F$678,MATCH(1,($A$1:$A$678=$G77)*($B$1:$B$678=K$1),0),4)</f>
        <v>B</v>
      </c>
      <c r="L77" t="str">
        <f t="array" ref="L77">INDEX($A$1:$F$678,MATCH(1,($A$1:$A$678=$G77)*($B$1:$B$678=L$1),0),4)</f>
        <v>B</v>
      </c>
      <c r="M77" t="str">
        <f t="array" ref="M77">INDEX($A$1:$F$678,MATCH(1,($A$1:$A$678=$G77)*($B$1:$B$678=M$1),0),4)</f>
        <v>D</v>
      </c>
      <c r="N77" t="str">
        <f t="array" ref="N77">INDEX($A$1:$F$678,MATCH(1,($A$1:$A$678=$G77)*($B$1:$B$678=N$1),0),4)</f>
        <v>AB</v>
      </c>
      <c r="O77" t="e">
        <f t="array" ref="O77">INDEX($A$1:$F$678,MATCH(1,($A$1:$A$678=$G77)*($B$1:$B$678=O$1),0),4)</f>
        <v>#N/A</v>
      </c>
      <c r="P77" t="e">
        <f t="array" ref="P77">INDEX($A$1:$F$678,MATCH(1,($A$1:$A$678=$G77)*($B$1:$B$678=P$1),0),4)</f>
        <v>#N/A</v>
      </c>
      <c r="Q77" t="e">
        <f t="array" ref="Q77">INDEX($A$1:$F$678,MATCH(1,($A$1:$A$678=$G77)*($B$1:$B$678=Q$1),0),4)</f>
        <v>#N/A</v>
      </c>
    </row>
    <row r="78" spans="1:17" x14ac:dyDescent="0.25">
      <c r="A78" s="9">
        <v>783</v>
      </c>
      <c r="B78" s="6" t="s">
        <v>631</v>
      </c>
      <c r="C78" s="6">
        <v>3</v>
      </c>
      <c r="D78" s="6" t="s">
        <v>553</v>
      </c>
      <c r="E78" s="12" t="str">
        <f t="shared" si="4"/>
        <v>3.5</v>
      </c>
      <c r="F78" s="13">
        <f t="shared" si="3"/>
        <v>10.5</v>
      </c>
      <c r="G78" s="9">
        <v>833</v>
      </c>
      <c r="H78" t="str">
        <f t="array" ref="H78">INDEX($A$1:$F$678,MATCH(1,($A$1:$A$678=$G78)*($B$1:$B$678=H$1),0),4)</f>
        <v>B</v>
      </c>
      <c r="I78" t="str">
        <f t="array" ref="I78">INDEX($A$1:$F$678,MATCH(1,($A$1:$A$678=$G78)*($B$1:$B$678=I$1),0),4)</f>
        <v>B</v>
      </c>
      <c r="J78" t="str">
        <f t="array" ref="J78">INDEX($A$1:$F$678,MATCH(1,($A$1:$A$678=$G78)*($B$1:$B$678=J$1),0),4)</f>
        <v>B</v>
      </c>
      <c r="K78" t="str">
        <f t="array" ref="K78">INDEX($A$1:$F$678,MATCH(1,($A$1:$A$678=$G78)*($B$1:$B$678=K$1),0),4)</f>
        <v>B</v>
      </c>
      <c r="L78" t="str">
        <f t="array" ref="L78">INDEX($A$1:$F$678,MATCH(1,($A$1:$A$678=$G78)*($B$1:$B$678=L$1),0),4)</f>
        <v>B</v>
      </c>
      <c r="M78" t="str">
        <f t="array" ref="M78">INDEX($A$1:$F$678,MATCH(1,($A$1:$A$678=$G78)*($B$1:$B$678=M$1),0),4)</f>
        <v>BC</v>
      </c>
      <c r="N78" t="str">
        <f t="array" ref="N78">INDEX($A$1:$F$678,MATCH(1,($A$1:$A$678=$G78)*($B$1:$B$678=N$1),0),4)</f>
        <v>AB</v>
      </c>
      <c r="O78" t="e">
        <f t="array" ref="O78">INDEX($A$1:$F$678,MATCH(1,($A$1:$A$678=$G78)*($B$1:$B$678=O$1),0),4)</f>
        <v>#N/A</v>
      </c>
      <c r="P78" t="e">
        <f t="array" ref="P78">INDEX($A$1:$F$678,MATCH(1,($A$1:$A$678=$G78)*($B$1:$B$678=P$1),0),4)</f>
        <v>#N/A</v>
      </c>
      <c r="Q78" t="e">
        <f t="array" ref="Q78">INDEX($A$1:$F$678,MATCH(1,($A$1:$A$678=$G78)*($B$1:$B$678=Q$1),0),4)</f>
        <v>#N/A</v>
      </c>
    </row>
    <row r="79" spans="1:17" x14ac:dyDescent="0.25">
      <c r="A79" s="9">
        <v>796</v>
      </c>
      <c r="B79" s="4" t="s">
        <v>629</v>
      </c>
      <c r="C79" s="4">
        <v>3</v>
      </c>
      <c r="D79" s="4" t="s">
        <v>557</v>
      </c>
      <c r="E79" s="12" t="str">
        <f t="shared" si="4"/>
        <v>1</v>
      </c>
      <c r="F79" s="13">
        <f t="shared" si="3"/>
        <v>3</v>
      </c>
      <c r="G79" s="9">
        <v>841</v>
      </c>
      <c r="H79" t="str">
        <f t="array" ref="H79">INDEX($A$1:$F$678,MATCH(1,($A$1:$A$678=$G79)*($B$1:$B$678=H$1),0),4)</f>
        <v>AB</v>
      </c>
      <c r="I79" t="str">
        <f t="array" ref="I79">INDEX($A$1:$F$678,MATCH(1,($A$1:$A$678=$G79)*($B$1:$B$678=I$1),0),4)</f>
        <v>A</v>
      </c>
      <c r="J79" t="str">
        <f t="array" ref="J79">INDEX($A$1:$F$678,MATCH(1,($A$1:$A$678=$G79)*($B$1:$B$678=J$1),0),4)</f>
        <v>B</v>
      </c>
      <c r="K79" t="str">
        <f t="array" ref="K79">INDEX($A$1:$F$678,MATCH(1,($A$1:$A$678=$G79)*($B$1:$B$678=K$1),0),4)</f>
        <v>B</v>
      </c>
      <c r="L79" t="str">
        <f t="array" ref="L79">INDEX($A$1:$F$678,MATCH(1,($A$1:$A$678=$G79)*($B$1:$B$678=L$1),0),4)</f>
        <v>A</v>
      </c>
      <c r="M79" t="str">
        <f t="array" ref="M79">INDEX($A$1:$F$678,MATCH(1,($A$1:$A$678=$G79)*($B$1:$B$678=M$1),0),4)</f>
        <v>AB</v>
      </c>
      <c r="N79" t="str">
        <f t="array" ref="N79">INDEX($A$1:$F$678,MATCH(1,($A$1:$A$678=$G79)*($B$1:$B$678=N$1),0),4)</f>
        <v>AB</v>
      </c>
      <c r="O79" t="e">
        <f t="array" ref="O79">INDEX($A$1:$F$678,MATCH(1,($A$1:$A$678=$G79)*($B$1:$B$678=O$1),0),4)</f>
        <v>#N/A</v>
      </c>
      <c r="P79" t="e">
        <f t="array" ref="P79">INDEX($A$1:$F$678,MATCH(1,($A$1:$A$678=$G79)*($B$1:$B$678=P$1),0),4)</f>
        <v>#N/A</v>
      </c>
      <c r="Q79" t="e">
        <f t="array" ref="Q79">INDEX($A$1:$F$678,MATCH(1,($A$1:$A$678=$G79)*($B$1:$B$678=Q$1),0),4)</f>
        <v>#N/A</v>
      </c>
    </row>
    <row r="80" spans="1:17" x14ac:dyDescent="0.25">
      <c r="A80" s="9">
        <v>807</v>
      </c>
      <c r="B80" s="6" t="s">
        <v>631</v>
      </c>
      <c r="C80" s="6">
        <v>3</v>
      </c>
      <c r="D80" s="6" t="s">
        <v>553</v>
      </c>
      <c r="E80" s="12" t="str">
        <f t="shared" si="4"/>
        <v>3.5</v>
      </c>
      <c r="F80" s="13">
        <f t="shared" si="3"/>
        <v>10.5</v>
      </c>
      <c r="G80" s="9">
        <v>854</v>
      </c>
      <c r="H80" t="str">
        <f t="array" ref="H80">INDEX($A$1:$F$678,MATCH(1,($A$1:$A$678=$G80)*($B$1:$B$678=H$1),0),4)</f>
        <v>C</v>
      </c>
      <c r="I80" t="str">
        <f t="array" ref="I80">INDEX($A$1:$F$678,MATCH(1,($A$1:$A$678=$G80)*($B$1:$B$678=I$1),0),4)</f>
        <v>B</v>
      </c>
      <c r="J80" t="str">
        <f t="array" ref="J80">INDEX($A$1:$F$678,MATCH(1,($A$1:$A$678=$G80)*($B$1:$B$678=J$1),0),4)</f>
        <v>B</v>
      </c>
      <c r="K80" t="str">
        <f t="array" ref="K80">INDEX($A$1:$F$678,MATCH(1,($A$1:$A$678=$G80)*($B$1:$B$678=K$1),0),4)</f>
        <v>AB</v>
      </c>
      <c r="L80" t="str">
        <f t="array" ref="L80">INDEX($A$1:$F$678,MATCH(1,($A$1:$A$678=$G80)*($B$1:$B$678=L$1),0),4)</f>
        <v>A</v>
      </c>
      <c r="M80" t="str">
        <f t="array" ref="M80">INDEX($A$1:$F$678,MATCH(1,($A$1:$A$678=$G80)*($B$1:$B$678=M$1),0),4)</f>
        <v>BC</v>
      </c>
      <c r="N80" t="str">
        <f t="array" ref="N80">INDEX($A$1:$F$678,MATCH(1,($A$1:$A$678=$G80)*($B$1:$B$678=N$1),0),4)</f>
        <v>BC</v>
      </c>
      <c r="O80" t="e">
        <f t="array" ref="O80">INDEX($A$1:$F$678,MATCH(1,($A$1:$A$678=$G80)*($B$1:$B$678=O$1),0),4)</f>
        <v>#N/A</v>
      </c>
      <c r="P80" t="e">
        <f t="array" ref="P80">INDEX($A$1:$F$678,MATCH(1,($A$1:$A$678=$G80)*($B$1:$B$678=P$1),0),4)</f>
        <v>#N/A</v>
      </c>
      <c r="Q80" t="e">
        <f t="array" ref="Q80">INDEX($A$1:$F$678,MATCH(1,($A$1:$A$678=$G80)*($B$1:$B$678=Q$1),0),4)</f>
        <v>#N/A</v>
      </c>
    </row>
    <row r="81" spans="1:17" x14ac:dyDescent="0.25">
      <c r="A81" s="9">
        <v>812</v>
      </c>
      <c r="B81" s="6" t="s">
        <v>631</v>
      </c>
      <c r="C81" s="6">
        <v>3</v>
      </c>
      <c r="D81" s="6" t="s">
        <v>552</v>
      </c>
      <c r="E81" s="12" t="str">
        <f t="shared" si="4"/>
        <v>3</v>
      </c>
      <c r="F81" s="13">
        <f t="shared" si="3"/>
        <v>9</v>
      </c>
      <c r="G81" s="9">
        <v>855</v>
      </c>
      <c r="H81" t="str">
        <f t="array" ref="H81">INDEX($A$1:$F$678,MATCH(1,($A$1:$A$678=$G81)*($B$1:$B$678=H$1),0),4)</f>
        <v>C</v>
      </c>
      <c r="I81" t="str">
        <f t="array" ref="I81">INDEX($A$1:$F$678,MATCH(1,($A$1:$A$678=$G81)*($B$1:$B$678=I$1),0),4)</f>
        <v>B</v>
      </c>
      <c r="J81" t="str">
        <f t="array" ref="J81">INDEX($A$1:$F$678,MATCH(1,($A$1:$A$678=$G81)*($B$1:$B$678=J$1),0),4)</f>
        <v>A</v>
      </c>
      <c r="K81" t="str">
        <f t="array" ref="K81">INDEX($A$1:$F$678,MATCH(1,($A$1:$A$678=$G81)*($B$1:$B$678=K$1),0),4)</f>
        <v>B</v>
      </c>
      <c r="L81" t="str">
        <f t="array" ref="L81">INDEX($A$1:$F$678,MATCH(1,($A$1:$A$678=$G81)*($B$1:$B$678=L$1),0),4)</f>
        <v>AB</v>
      </c>
      <c r="M81" t="str">
        <f t="array" ref="M81">INDEX($A$1:$F$678,MATCH(1,($A$1:$A$678=$G81)*($B$1:$B$678=M$1),0),4)</f>
        <v>B</v>
      </c>
      <c r="N81" t="str">
        <f t="array" ref="N81">INDEX($A$1:$F$678,MATCH(1,($A$1:$A$678=$G81)*($B$1:$B$678=N$1),0),4)</f>
        <v>AB</v>
      </c>
      <c r="O81" t="e">
        <f t="array" ref="O81">INDEX($A$1:$F$678,MATCH(1,($A$1:$A$678=$G81)*($B$1:$B$678=O$1),0),4)</f>
        <v>#N/A</v>
      </c>
      <c r="P81" t="e">
        <f t="array" ref="P81">INDEX($A$1:$F$678,MATCH(1,($A$1:$A$678=$G81)*($B$1:$B$678=P$1),0),4)</f>
        <v>#N/A</v>
      </c>
      <c r="Q81" t="e">
        <f t="array" ref="Q81">INDEX($A$1:$F$678,MATCH(1,($A$1:$A$678=$G81)*($B$1:$B$678=Q$1),0),4)</f>
        <v>#N/A</v>
      </c>
    </row>
    <row r="82" spans="1:17" x14ac:dyDescent="0.25">
      <c r="A82" s="9">
        <v>830</v>
      </c>
      <c r="B82" s="6" t="s">
        <v>631</v>
      </c>
      <c r="C82" s="6">
        <v>3</v>
      </c>
      <c r="D82" s="6" t="s">
        <v>558</v>
      </c>
      <c r="E82" s="12" t="str">
        <f t="shared" si="4"/>
        <v>2.5</v>
      </c>
      <c r="F82" s="13">
        <f t="shared" si="3"/>
        <v>7.5</v>
      </c>
      <c r="G82" s="9">
        <v>856</v>
      </c>
      <c r="H82" t="str">
        <f t="array" ref="H82">INDEX($A$1:$F$678,MATCH(1,($A$1:$A$678=$G82)*($B$1:$B$678=H$1),0),4)</f>
        <v>C</v>
      </c>
      <c r="I82" t="str">
        <f t="array" ref="I82">INDEX($A$1:$F$678,MATCH(1,($A$1:$A$678=$G82)*($B$1:$B$678=I$1),0),4)</f>
        <v>BC</v>
      </c>
      <c r="J82" t="str">
        <f t="array" ref="J82">INDEX($A$1:$F$678,MATCH(1,($A$1:$A$678=$G82)*($B$1:$B$678=J$1),0),4)</f>
        <v>A</v>
      </c>
      <c r="K82" t="str">
        <f t="array" ref="K82">INDEX($A$1:$F$678,MATCH(1,($A$1:$A$678=$G82)*($B$1:$B$678=K$1),0),4)</f>
        <v>AB</v>
      </c>
      <c r="L82" t="str">
        <f t="array" ref="L82">INDEX($A$1:$F$678,MATCH(1,($A$1:$A$678=$G82)*($B$1:$B$678=L$1),0),4)</f>
        <v>A</v>
      </c>
      <c r="M82" t="str">
        <f t="array" ref="M82">INDEX($A$1:$F$678,MATCH(1,($A$1:$A$678=$G82)*($B$1:$B$678=M$1),0),4)</f>
        <v>BC</v>
      </c>
      <c r="N82" t="str">
        <f t="array" ref="N82">INDEX($A$1:$F$678,MATCH(1,($A$1:$A$678=$G82)*($B$1:$B$678=N$1),0),4)</f>
        <v>B</v>
      </c>
      <c r="O82" t="e">
        <f t="array" ref="O82">INDEX($A$1:$F$678,MATCH(1,($A$1:$A$678=$G82)*($B$1:$B$678=O$1),0),4)</f>
        <v>#N/A</v>
      </c>
      <c r="P82" t="e">
        <f t="array" ref="P82">INDEX($A$1:$F$678,MATCH(1,($A$1:$A$678=$G82)*($B$1:$B$678=P$1),0),4)</f>
        <v>#N/A</v>
      </c>
      <c r="Q82" t="e">
        <f t="array" ref="Q82">INDEX($A$1:$F$678,MATCH(1,($A$1:$A$678=$G82)*($B$1:$B$678=Q$1),0),4)</f>
        <v>#N/A</v>
      </c>
    </row>
    <row r="83" spans="1:17" x14ac:dyDescent="0.25">
      <c r="A83" s="9">
        <v>831</v>
      </c>
      <c r="B83" s="6" t="s">
        <v>631</v>
      </c>
      <c r="C83" s="6">
        <v>3</v>
      </c>
      <c r="D83" s="6" t="s">
        <v>552</v>
      </c>
      <c r="E83" s="12" t="str">
        <f t="shared" si="4"/>
        <v>3</v>
      </c>
      <c r="F83" s="13">
        <f t="shared" si="3"/>
        <v>9</v>
      </c>
      <c r="G83" s="9">
        <v>863</v>
      </c>
      <c r="H83" t="str">
        <f t="array" ref="H83">INDEX($A$1:$F$678,MATCH(1,($A$1:$A$678=$G83)*($B$1:$B$678=H$1),0),4)</f>
        <v>A</v>
      </c>
      <c r="I83" t="str">
        <f t="array" ref="I83">INDEX($A$1:$F$678,MATCH(1,($A$1:$A$678=$G83)*($B$1:$B$678=I$1),0),4)</f>
        <v>AB</v>
      </c>
      <c r="J83" t="str">
        <f t="array" ref="J83">INDEX($A$1:$F$678,MATCH(1,($A$1:$A$678=$G83)*($B$1:$B$678=J$1),0),4)</f>
        <v>A</v>
      </c>
      <c r="K83" t="str">
        <f t="array" ref="K83">INDEX($A$1:$F$678,MATCH(1,($A$1:$A$678=$G83)*($B$1:$B$678=K$1),0),4)</f>
        <v>A</v>
      </c>
      <c r="L83" t="str">
        <f t="array" ref="L83">INDEX($A$1:$F$678,MATCH(1,($A$1:$A$678=$G83)*($B$1:$B$678=L$1),0),4)</f>
        <v>A</v>
      </c>
      <c r="M83" t="str">
        <f t="array" ref="M83">INDEX($A$1:$F$678,MATCH(1,($A$1:$A$678=$G83)*($B$1:$B$678=M$1),0),4)</f>
        <v>A</v>
      </c>
      <c r="N83" t="str">
        <f t="array" ref="N83">INDEX($A$1:$F$678,MATCH(1,($A$1:$A$678=$G83)*($B$1:$B$678=N$1),0),4)</f>
        <v>AB</v>
      </c>
      <c r="O83" t="e">
        <f t="array" ref="O83">INDEX($A$1:$F$678,MATCH(1,($A$1:$A$678=$G83)*($B$1:$B$678=O$1),0),4)</f>
        <v>#N/A</v>
      </c>
      <c r="P83" t="e">
        <f t="array" ref="P83">INDEX($A$1:$F$678,MATCH(1,($A$1:$A$678=$G83)*($B$1:$B$678=P$1),0),4)</f>
        <v>#N/A</v>
      </c>
      <c r="Q83" t="e">
        <f t="array" ref="Q83">INDEX($A$1:$F$678,MATCH(1,($A$1:$A$678=$G83)*($B$1:$B$678=Q$1),0),4)</f>
        <v>#N/A</v>
      </c>
    </row>
    <row r="84" spans="1:17" x14ac:dyDescent="0.25">
      <c r="A84" s="9">
        <v>19</v>
      </c>
      <c r="B84" s="4" t="s">
        <v>632</v>
      </c>
      <c r="C84" s="4">
        <v>3</v>
      </c>
      <c r="D84" s="4" t="s">
        <v>552</v>
      </c>
      <c r="E84" s="12" t="str">
        <f t="shared" si="4"/>
        <v>3</v>
      </c>
      <c r="F84" s="13">
        <f t="shared" si="3"/>
        <v>9</v>
      </c>
      <c r="G84" s="9">
        <v>874</v>
      </c>
      <c r="H84" t="str">
        <f t="array" ref="H84">INDEX($A$1:$F$678,MATCH(1,($A$1:$A$678=$G84)*($B$1:$B$678=H$1),0),4)</f>
        <v>B</v>
      </c>
      <c r="I84" t="str">
        <f t="array" ref="I84">INDEX($A$1:$F$678,MATCH(1,($A$1:$A$678=$G84)*($B$1:$B$678=I$1),0),4)</f>
        <v>B</v>
      </c>
      <c r="J84" t="str">
        <f t="array" ref="J84">INDEX($A$1:$F$678,MATCH(1,($A$1:$A$678=$G84)*($B$1:$B$678=J$1),0),4)</f>
        <v>B</v>
      </c>
      <c r="K84" t="str">
        <f t="array" ref="K84">INDEX($A$1:$F$678,MATCH(1,($A$1:$A$678=$G84)*($B$1:$B$678=K$1),0),4)</f>
        <v>B</v>
      </c>
      <c r="L84" t="str">
        <f t="array" ref="L84">INDEX($A$1:$F$678,MATCH(1,($A$1:$A$678=$G84)*($B$1:$B$678=L$1),0),4)</f>
        <v>A</v>
      </c>
      <c r="M84" t="str">
        <f t="array" ref="M84">INDEX($A$1:$F$678,MATCH(1,($A$1:$A$678=$G84)*($B$1:$B$678=M$1),0),4)</f>
        <v>B</v>
      </c>
      <c r="N84" t="str">
        <f t="array" ref="N84">INDEX($A$1:$F$678,MATCH(1,($A$1:$A$678=$G84)*($B$1:$B$678=N$1),0),4)</f>
        <v>AB</v>
      </c>
      <c r="O84" t="e">
        <f t="array" ref="O84">INDEX($A$1:$F$678,MATCH(1,($A$1:$A$678=$G84)*($B$1:$B$678=O$1),0),4)</f>
        <v>#N/A</v>
      </c>
      <c r="P84" t="e">
        <f t="array" ref="P84">INDEX($A$1:$F$678,MATCH(1,($A$1:$A$678=$G84)*($B$1:$B$678=P$1),0),4)</f>
        <v>#N/A</v>
      </c>
      <c r="Q84" t="e">
        <f t="array" ref="Q84">INDEX($A$1:$F$678,MATCH(1,($A$1:$A$678=$G84)*($B$1:$B$678=Q$1),0),4)</f>
        <v>#N/A</v>
      </c>
    </row>
    <row r="85" spans="1:17" x14ac:dyDescent="0.25">
      <c r="A85" s="9">
        <v>33</v>
      </c>
      <c r="B85" s="4" t="s">
        <v>632</v>
      </c>
      <c r="C85" s="4">
        <v>3</v>
      </c>
      <c r="D85" s="4" t="s">
        <v>558</v>
      </c>
      <c r="E85" s="12" t="str">
        <f t="shared" si="4"/>
        <v>2.5</v>
      </c>
      <c r="F85" s="13">
        <f t="shared" si="3"/>
        <v>7.5</v>
      </c>
      <c r="G85" s="9">
        <v>879</v>
      </c>
      <c r="H85" t="str">
        <f t="array" ref="H85">INDEX($A$1:$F$678,MATCH(1,($A$1:$A$678=$G85)*($B$1:$B$678=H$1),0),4)</f>
        <v>A</v>
      </c>
      <c r="I85" t="str">
        <f t="array" ref="I85">INDEX($A$1:$F$678,MATCH(1,($A$1:$A$678=$G85)*($B$1:$B$678=I$1),0),4)</f>
        <v>B</v>
      </c>
      <c r="J85" t="str">
        <f t="array" ref="J85">INDEX($A$1:$F$678,MATCH(1,($A$1:$A$678=$G85)*($B$1:$B$678=J$1),0),4)</f>
        <v>A</v>
      </c>
      <c r="K85" t="str">
        <f t="array" ref="K85">INDEX($A$1:$F$678,MATCH(1,($A$1:$A$678=$G85)*($B$1:$B$678=K$1),0),4)</f>
        <v>AB</v>
      </c>
      <c r="L85" t="str">
        <f t="array" ref="L85">INDEX($A$1:$F$678,MATCH(1,($A$1:$A$678=$G85)*($B$1:$B$678=L$1),0),4)</f>
        <v>A</v>
      </c>
      <c r="M85" t="str">
        <f t="array" ref="M85">INDEX($A$1:$F$678,MATCH(1,($A$1:$A$678=$G85)*($B$1:$B$678=M$1),0),4)</f>
        <v>B</v>
      </c>
      <c r="N85" t="str">
        <f t="array" ref="N85">INDEX($A$1:$F$678,MATCH(1,($A$1:$A$678=$G85)*($B$1:$B$678=N$1),0),4)</f>
        <v>AB</v>
      </c>
      <c r="O85" t="e">
        <f t="array" ref="O85">INDEX($A$1:$F$678,MATCH(1,($A$1:$A$678=$G85)*($B$1:$B$678=O$1),0),4)</f>
        <v>#N/A</v>
      </c>
      <c r="P85" t="e">
        <f t="array" ref="P85">INDEX($A$1:$F$678,MATCH(1,($A$1:$A$678=$G85)*($B$1:$B$678=P$1),0),4)</f>
        <v>#N/A</v>
      </c>
      <c r="Q85" t="e">
        <f t="array" ref="Q85">INDEX($A$1:$F$678,MATCH(1,($A$1:$A$678=$G85)*($B$1:$B$678=Q$1),0),4)</f>
        <v>#N/A</v>
      </c>
    </row>
    <row r="86" spans="1:17" x14ac:dyDescent="0.25">
      <c r="A86" s="9">
        <v>39</v>
      </c>
      <c r="B86" s="4" t="s">
        <v>632</v>
      </c>
      <c r="C86" s="4">
        <v>3</v>
      </c>
      <c r="D86" s="4" t="s">
        <v>552</v>
      </c>
      <c r="E86" s="12" t="str">
        <f t="shared" si="4"/>
        <v>3</v>
      </c>
      <c r="F86" s="13">
        <f t="shared" si="3"/>
        <v>9</v>
      </c>
      <c r="G86" s="9">
        <v>924</v>
      </c>
      <c r="H86" t="str">
        <f t="array" ref="H86">INDEX($A$1:$F$678,MATCH(1,($A$1:$A$678=$G86)*($B$1:$B$678=H$1),0),4)</f>
        <v>AB</v>
      </c>
      <c r="I86" t="str">
        <f t="array" ref="I86">INDEX($A$1:$F$678,MATCH(1,($A$1:$A$678=$G86)*($B$1:$B$678=I$1),0),4)</f>
        <v>A</v>
      </c>
      <c r="J86" t="str">
        <f t="array" ref="J86">INDEX($A$1:$F$678,MATCH(1,($A$1:$A$678=$G86)*($B$1:$B$678=J$1),0),4)</f>
        <v>B</v>
      </c>
      <c r="K86" t="str">
        <f t="array" ref="K86">INDEX($A$1:$F$678,MATCH(1,($A$1:$A$678=$G86)*($B$1:$B$678=K$1),0),4)</f>
        <v>A</v>
      </c>
      <c r="L86" t="str">
        <f t="array" ref="L86">INDEX($A$1:$F$678,MATCH(1,($A$1:$A$678=$G86)*($B$1:$B$678=L$1),0),4)</f>
        <v>A</v>
      </c>
      <c r="M86" t="str">
        <f t="array" ref="M86">INDEX($A$1:$F$678,MATCH(1,($A$1:$A$678=$G86)*($B$1:$B$678=M$1),0),4)</f>
        <v>AB</v>
      </c>
      <c r="N86" t="str">
        <f t="array" ref="N86">INDEX($A$1:$F$678,MATCH(1,($A$1:$A$678=$G86)*($B$1:$B$678=N$1),0),4)</f>
        <v>AB</v>
      </c>
      <c r="O86" t="e">
        <f t="array" ref="O86">INDEX($A$1:$F$678,MATCH(1,($A$1:$A$678=$G86)*($B$1:$B$678=O$1),0),4)</f>
        <v>#N/A</v>
      </c>
      <c r="P86" t="e">
        <f t="array" ref="P86">INDEX($A$1:$F$678,MATCH(1,($A$1:$A$678=$G86)*($B$1:$B$678=P$1),0),4)</f>
        <v>#N/A</v>
      </c>
      <c r="Q86" t="e">
        <f t="array" ref="Q86">INDEX($A$1:$F$678,MATCH(1,($A$1:$A$678=$G86)*($B$1:$B$678=Q$1),0),4)</f>
        <v>#N/A</v>
      </c>
    </row>
    <row r="87" spans="1:17" x14ac:dyDescent="0.25">
      <c r="A87" s="9">
        <v>62</v>
      </c>
      <c r="B87" s="4" t="s">
        <v>632</v>
      </c>
      <c r="C87" s="4">
        <v>3</v>
      </c>
      <c r="D87" s="4" t="s">
        <v>552</v>
      </c>
      <c r="E87" s="12" t="str">
        <f t="shared" si="4"/>
        <v>3</v>
      </c>
      <c r="F87" s="13">
        <f t="shared" si="3"/>
        <v>9</v>
      </c>
      <c r="G87" s="9">
        <v>942</v>
      </c>
      <c r="H87" t="str">
        <f t="array" ref="H87">INDEX($A$1:$F$678,MATCH(1,($A$1:$A$678=$G87)*($B$1:$B$678=H$1),0),4)</f>
        <v>D</v>
      </c>
      <c r="I87" t="str">
        <f t="array" ref="I87">INDEX($A$1:$F$678,MATCH(1,($A$1:$A$678=$G87)*($B$1:$B$678=I$1),0),4)</f>
        <v>C</v>
      </c>
      <c r="J87" t="str">
        <f t="array" ref="J87">INDEX($A$1:$F$678,MATCH(1,($A$1:$A$678=$G87)*($B$1:$B$678=J$1),0),4)</f>
        <v>AB</v>
      </c>
      <c r="K87" t="str">
        <f t="array" ref="K87">INDEX($A$1:$F$678,MATCH(1,($A$1:$A$678=$G87)*($B$1:$B$678=K$1),0),4)</f>
        <v>B</v>
      </c>
      <c r="L87" t="str">
        <f t="array" ref="L87">INDEX($A$1:$F$678,MATCH(1,($A$1:$A$678=$G87)*($B$1:$B$678=L$1),0),4)</f>
        <v>A</v>
      </c>
      <c r="M87" t="str">
        <f t="array" ref="M87">INDEX($A$1:$F$678,MATCH(1,($A$1:$A$678=$G87)*($B$1:$B$678=M$1),0),4)</f>
        <v>BC</v>
      </c>
      <c r="N87" t="str">
        <f t="array" ref="N87">INDEX($A$1:$F$678,MATCH(1,($A$1:$A$678=$G87)*($B$1:$B$678=N$1),0),4)</f>
        <v>AB</v>
      </c>
      <c r="O87" t="e">
        <f t="array" ref="O87">INDEX($A$1:$F$678,MATCH(1,($A$1:$A$678=$G87)*($B$1:$B$678=O$1),0),4)</f>
        <v>#N/A</v>
      </c>
      <c r="P87" t="e">
        <f t="array" ref="P87">INDEX($A$1:$F$678,MATCH(1,($A$1:$A$678=$G87)*($B$1:$B$678=P$1),0),4)</f>
        <v>#N/A</v>
      </c>
      <c r="Q87" t="e">
        <f t="array" ref="Q87">INDEX($A$1:$F$678,MATCH(1,($A$1:$A$678=$G87)*($B$1:$B$678=Q$1),0),4)</f>
        <v>#N/A</v>
      </c>
    </row>
    <row r="88" spans="1:17" x14ac:dyDescent="0.25">
      <c r="A88" s="9">
        <v>64</v>
      </c>
      <c r="B88" s="4" t="s">
        <v>632</v>
      </c>
      <c r="C88" s="4">
        <v>3</v>
      </c>
      <c r="D88" s="4" t="s">
        <v>553</v>
      </c>
      <c r="E88" s="12" t="str">
        <f t="shared" si="4"/>
        <v>3.5</v>
      </c>
      <c r="F88" s="13">
        <f t="shared" si="3"/>
        <v>10.5</v>
      </c>
      <c r="G88" s="9">
        <v>950</v>
      </c>
      <c r="H88" t="str">
        <f t="array" ref="H88">INDEX($A$1:$F$678,MATCH(1,($A$1:$A$678=$G88)*($B$1:$B$678=H$1),0),4)</f>
        <v>D</v>
      </c>
      <c r="I88" t="str">
        <f t="array" ref="I88">INDEX($A$1:$F$678,MATCH(1,($A$1:$A$678=$G88)*($B$1:$B$678=I$1),0),4)</f>
        <v>BC</v>
      </c>
      <c r="J88" t="str">
        <f t="array" ref="J88">INDEX($A$1:$F$678,MATCH(1,($A$1:$A$678=$G88)*($B$1:$B$678=J$1),0),4)</f>
        <v>B</v>
      </c>
      <c r="K88" t="str">
        <f t="array" ref="K88">INDEX($A$1:$F$678,MATCH(1,($A$1:$A$678=$G88)*($B$1:$B$678=K$1),0),4)</f>
        <v>BC</v>
      </c>
      <c r="L88" t="str">
        <f t="array" ref="L88">INDEX($A$1:$F$678,MATCH(1,($A$1:$A$678=$G88)*($B$1:$B$678=L$1),0),4)</f>
        <v>B</v>
      </c>
      <c r="M88" t="str">
        <f t="array" ref="M88">INDEX($A$1:$F$678,MATCH(1,($A$1:$A$678=$G88)*($B$1:$B$678=M$1),0),4)</f>
        <v>BC</v>
      </c>
      <c r="N88" t="str">
        <f t="array" ref="N88">INDEX($A$1:$F$678,MATCH(1,($A$1:$A$678=$G88)*($B$1:$B$678=N$1),0),4)</f>
        <v>AB</v>
      </c>
      <c r="O88" t="e">
        <f t="array" ref="O88">INDEX($A$1:$F$678,MATCH(1,($A$1:$A$678=$G88)*($B$1:$B$678=O$1),0),4)</f>
        <v>#N/A</v>
      </c>
      <c r="P88" t="e">
        <f t="array" ref="P88">INDEX($A$1:$F$678,MATCH(1,($A$1:$A$678=$G88)*($B$1:$B$678=P$1),0),4)</f>
        <v>#N/A</v>
      </c>
      <c r="Q88" t="e">
        <f t="array" ref="Q88">INDEX($A$1:$F$678,MATCH(1,($A$1:$A$678=$G88)*($B$1:$B$678=Q$1),0),4)</f>
        <v>#N/A</v>
      </c>
    </row>
    <row r="89" spans="1:17" x14ac:dyDescent="0.25">
      <c r="A89" s="9">
        <v>80</v>
      </c>
      <c r="B89" s="4" t="s">
        <v>632</v>
      </c>
      <c r="C89" s="4">
        <v>3</v>
      </c>
      <c r="D89" s="4" t="s">
        <v>552</v>
      </c>
      <c r="E89" s="12" t="str">
        <f t="shared" si="4"/>
        <v>3</v>
      </c>
      <c r="F89" s="13">
        <f t="shared" si="3"/>
        <v>9</v>
      </c>
      <c r="G89" s="9">
        <v>972</v>
      </c>
      <c r="H89" t="str">
        <f t="array" ref="H89">INDEX($A$1:$F$678,MATCH(1,($A$1:$A$678=$G89)*($B$1:$B$678=H$1),0),4)</f>
        <v>E</v>
      </c>
      <c r="I89" t="str">
        <f t="array" ref="I89">INDEX($A$1:$F$678,MATCH(1,($A$1:$A$678=$G89)*($B$1:$B$678=I$1),0),4)</f>
        <v>C</v>
      </c>
      <c r="J89" t="str">
        <f t="array" ref="J89">INDEX($A$1:$F$678,MATCH(1,($A$1:$A$678=$G89)*($B$1:$B$678=J$1),0),4)</f>
        <v>C</v>
      </c>
      <c r="K89" t="str">
        <f t="array" ref="K89">INDEX($A$1:$F$678,MATCH(1,($A$1:$A$678=$G89)*($B$1:$B$678=K$1),0),4)</f>
        <v>BC</v>
      </c>
      <c r="L89" t="e">
        <f t="array" ref="L89">INDEX($A$1:$F$678,MATCH(1,($A$1:$A$678=$G89)*($B$1:$B$678=L$1),0),4)</f>
        <v>#N/A</v>
      </c>
      <c r="M89" t="str">
        <f t="array" ref="M89">INDEX($A$1:$F$678,MATCH(1,($A$1:$A$678=$G89)*($B$1:$B$678=M$1),0),4)</f>
        <v>D</v>
      </c>
      <c r="N89" t="e">
        <f t="array" ref="N89">INDEX($A$1:$F$678,MATCH(1,($A$1:$A$678=$G89)*($B$1:$B$678=N$1),0),4)</f>
        <v>#N/A</v>
      </c>
      <c r="O89" t="e">
        <f t="array" ref="O89">INDEX($A$1:$F$678,MATCH(1,($A$1:$A$678=$G89)*($B$1:$B$678=O$1),0),4)</f>
        <v>#N/A</v>
      </c>
      <c r="P89" t="e">
        <f t="array" ref="P89">INDEX($A$1:$F$678,MATCH(1,($A$1:$A$678=$G89)*($B$1:$B$678=P$1),0),4)</f>
        <v>#N/A</v>
      </c>
      <c r="Q89" t="str">
        <f t="array" ref="Q89">INDEX($A$1:$F$678,MATCH(1,($A$1:$A$678=$G89)*($B$1:$B$678=Q$1),0),4)</f>
        <v>A</v>
      </c>
    </row>
    <row r="90" spans="1:17" x14ac:dyDescent="0.25">
      <c r="A90" s="9">
        <v>90</v>
      </c>
      <c r="B90" s="4" t="s">
        <v>631</v>
      </c>
      <c r="C90" s="4">
        <v>3</v>
      </c>
      <c r="D90" s="4" t="s">
        <v>551</v>
      </c>
      <c r="E90" s="12" t="str">
        <f t="shared" si="4"/>
        <v>4</v>
      </c>
      <c r="F90" s="13">
        <f t="shared" si="3"/>
        <v>12</v>
      </c>
      <c r="G90" s="9">
        <v>982</v>
      </c>
      <c r="H90" t="str">
        <f t="array" ref="H90">INDEX($A$1:$F$678,MATCH(1,($A$1:$A$678=$G90)*($B$1:$B$678=H$1),0),4)</f>
        <v>C</v>
      </c>
      <c r="I90" t="str">
        <f t="array" ref="I90">INDEX($A$1:$F$678,MATCH(1,($A$1:$A$678=$G90)*($B$1:$B$678=I$1),0),4)</f>
        <v>C</v>
      </c>
      <c r="J90" t="str">
        <f t="array" ref="J90">INDEX($A$1:$F$678,MATCH(1,($A$1:$A$678=$G90)*($B$1:$B$678=J$1),0),4)</f>
        <v>B</v>
      </c>
      <c r="K90" t="str">
        <f t="array" ref="K90">INDEX($A$1:$F$678,MATCH(1,($A$1:$A$678=$G90)*($B$1:$B$678=K$1),0),4)</f>
        <v>BC</v>
      </c>
      <c r="L90" t="str">
        <f t="array" ref="L90">INDEX($A$1:$F$678,MATCH(1,($A$1:$A$678=$G90)*($B$1:$B$678=L$1),0),4)</f>
        <v>AB</v>
      </c>
      <c r="M90" t="str">
        <f t="array" ref="M90">INDEX($A$1:$F$678,MATCH(1,($A$1:$A$678=$G90)*($B$1:$B$678=M$1),0),4)</f>
        <v>C</v>
      </c>
      <c r="N90" t="str">
        <f t="array" ref="N90">INDEX($A$1:$F$678,MATCH(1,($A$1:$A$678=$G90)*($B$1:$B$678=N$1),0),4)</f>
        <v>BC</v>
      </c>
      <c r="O90" t="e">
        <f t="array" ref="O90">INDEX($A$1:$F$678,MATCH(1,($A$1:$A$678=$G90)*($B$1:$B$678=O$1),0),4)</f>
        <v>#N/A</v>
      </c>
      <c r="P90" t="e">
        <f t="array" ref="P90">INDEX($A$1:$F$678,MATCH(1,($A$1:$A$678=$G90)*($B$1:$B$678=P$1),0),4)</f>
        <v>#N/A</v>
      </c>
      <c r="Q90" t="e">
        <f t="array" ref="Q90">INDEX($A$1:$F$678,MATCH(1,($A$1:$A$678=$G90)*($B$1:$B$678=Q$1),0),4)</f>
        <v>#N/A</v>
      </c>
    </row>
    <row r="91" spans="1:17" x14ac:dyDescent="0.25">
      <c r="A91" s="9">
        <v>92</v>
      </c>
      <c r="B91" s="4" t="s">
        <v>632</v>
      </c>
      <c r="C91" s="4">
        <v>3</v>
      </c>
      <c r="D91" s="4" t="s">
        <v>555</v>
      </c>
      <c r="E91" s="12" t="str">
        <f t="shared" si="4"/>
        <v>2</v>
      </c>
      <c r="F91" s="13">
        <f t="shared" si="3"/>
        <v>6</v>
      </c>
    </row>
    <row r="92" spans="1:17" x14ac:dyDescent="0.25">
      <c r="A92" s="9">
        <v>129</v>
      </c>
      <c r="B92" s="4" t="s">
        <v>632</v>
      </c>
      <c r="C92" s="4">
        <v>3</v>
      </c>
      <c r="D92" s="4" t="s">
        <v>552</v>
      </c>
      <c r="E92" s="12" t="str">
        <f t="shared" si="4"/>
        <v>3</v>
      </c>
      <c r="F92" s="13">
        <f t="shared" si="3"/>
        <v>9</v>
      </c>
    </row>
    <row r="93" spans="1:17" x14ac:dyDescent="0.25">
      <c r="A93" s="9">
        <v>138</v>
      </c>
      <c r="B93" s="4" t="s">
        <v>632</v>
      </c>
      <c r="C93" s="4">
        <v>3</v>
      </c>
      <c r="D93" s="4" t="s">
        <v>558</v>
      </c>
      <c r="E93" s="12" t="str">
        <f t="shared" si="4"/>
        <v>2.5</v>
      </c>
      <c r="F93" s="13">
        <f t="shared" si="3"/>
        <v>7.5</v>
      </c>
    </row>
    <row r="94" spans="1:17" x14ac:dyDescent="0.25">
      <c r="A94" s="9">
        <v>145</v>
      </c>
      <c r="B94" s="4" t="s">
        <v>632</v>
      </c>
      <c r="C94" s="4">
        <v>3</v>
      </c>
      <c r="D94" s="4" t="s">
        <v>553</v>
      </c>
      <c r="E94" s="12" t="str">
        <f t="shared" si="4"/>
        <v>3.5</v>
      </c>
      <c r="F94" s="13">
        <f t="shared" si="3"/>
        <v>10.5</v>
      </c>
    </row>
    <row r="95" spans="1:17" x14ac:dyDescent="0.25">
      <c r="A95" s="9">
        <v>152</v>
      </c>
      <c r="B95" s="4" t="s">
        <v>632</v>
      </c>
      <c r="C95" s="4">
        <v>3</v>
      </c>
      <c r="D95" s="4" t="s">
        <v>552</v>
      </c>
      <c r="E95" s="12" t="str">
        <f t="shared" si="4"/>
        <v>3</v>
      </c>
      <c r="F95" s="13">
        <f t="shared" si="3"/>
        <v>9</v>
      </c>
    </row>
    <row r="96" spans="1:17" x14ac:dyDescent="0.25">
      <c r="A96" s="9">
        <v>158</v>
      </c>
      <c r="B96" s="4" t="s">
        <v>632</v>
      </c>
      <c r="C96" s="4">
        <v>3</v>
      </c>
      <c r="D96" s="4" t="s">
        <v>551</v>
      </c>
      <c r="E96" s="12" t="str">
        <f t="shared" si="4"/>
        <v>4</v>
      </c>
      <c r="F96" s="13">
        <f t="shared" si="3"/>
        <v>12</v>
      </c>
    </row>
    <row r="97" spans="1:6" x14ac:dyDescent="0.25">
      <c r="A97" s="9">
        <v>163</v>
      </c>
      <c r="B97" s="4" t="s">
        <v>632</v>
      </c>
      <c r="C97" s="4">
        <v>3</v>
      </c>
      <c r="D97" s="4" t="s">
        <v>552</v>
      </c>
      <c r="E97" s="12" t="str">
        <f t="shared" si="4"/>
        <v>3</v>
      </c>
      <c r="F97" s="13">
        <f t="shared" si="3"/>
        <v>9</v>
      </c>
    </row>
    <row r="98" spans="1:6" x14ac:dyDescent="0.25">
      <c r="A98" s="9">
        <v>166</v>
      </c>
      <c r="B98" s="4" t="s">
        <v>632</v>
      </c>
      <c r="C98" s="4">
        <v>3</v>
      </c>
      <c r="D98" s="4" t="s">
        <v>553</v>
      </c>
      <c r="E98" s="12" t="str">
        <f t="shared" si="4"/>
        <v>3.5</v>
      </c>
      <c r="F98" s="13">
        <f t="shared" si="3"/>
        <v>10.5</v>
      </c>
    </row>
    <row r="99" spans="1:6" x14ac:dyDescent="0.25">
      <c r="A99" s="9">
        <v>169</v>
      </c>
      <c r="B99" s="4" t="s">
        <v>632</v>
      </c>
      <c r="C99" s="4">
        <v>3</v>
      </c>
      <c r="D99" s="4" t="s">
        <v>551</v>
      </c>
      <c r="E99" s="12" t="str">
        <f t="shared" si="4"/>
        <v>4</v>
      </c>
      <c r="F99" s="13">
        <f t="shared" si="3"/>
        <v>12</v>
      </c>
    </row>
    <row r="100" spans="1:6" x14ac:dyDescent="0.25">
      <c r="A100" s="9">
        <v>176</v>
      </c>
      <c r="B100" s="4" t="s">
        <v>632</v>
      </c>
      <c r="C100" s="4">
        <v>3</v>
      </c>
      <c r="D100" s="4" t="s">
        <v>558</v>
      </c>
      <c r="E100" s="12" t="str">
        <f t="shared" si="4"/>
        <v>2.5</v>
      </c>
      <c r="F100" s="13">
        <f t="shared" si="3"/>
        <v>7.5</v>
      </c>
    </row>
    <row r="101" spans="1:6" x14ac:dyDescent="0.25">
      <c r="A101" s="9">
        <v>192</v>
      </c>
      <c r="B101" s="4" t="s">
        <v>632</v>
      </c>
      <c r="C101" s="4">
        <v>3</v>
      </c>
      <c r="D101" s="4" t="s">
        <v>551</v>
      </c>
      <c r="E101" s="12" t="str">
        <f t="shared" si="4"/>
        <v>4</v>
      </c>
      <c r="F101" s="13">
        <f t="shared" si="3"/>
        <v>12</v>
      </c>
    </row>
    <row r="102" spans="1:6" x14ac:dyDescent="0.25">
      <c r="A102" s="9">
        <v>213</v>
      </c>
      <c r="B102" s="4" t="s">
        <v>632</v>
      </c>
      <c r="C102" s="4">
        <v>3</v>
      </c>
      <c r="D102" s="4" t="s">
        <v>551</v>
      </c>
      <c r="E102" s="12" t="str">
        <f t="shared" si="4"/>
        <v>4</v>
      </c>
      <c r="F102" s="13">
        <f t="shared" si="3"/>
        <v>12</v>
      </c>
    </row>
    <row r="103" spans="1:6" x14ac:dyDescent="0.25">
      <c r="A103" s="9">
        <v>235</v>
      </c>
      <c r="B103" s="4" t="s">
        <v>632</v>
      </c>
      <c r="C103" s="4">
        <v>3</v>
      </c>
      <c r="D103" s="4" t="s">
        <v>552</v>
      </c>
      <c r="E103" s="12" t="str">
        <f t="shared" si="4"/>
        <v>3</v>
      </c>
      <c r="F103" s="13">
        <f t="shared" si="3"/>
        <v>9</v>
      </c>
    </row>
    <row r="104" spans="1:6" x14ac:dyDescent="0.25">
      <c r="A104" s="9">
        <v>250</v>
      </c>
      <c r="B104" s="4" t="s">
        <v>632</v>
      </c>
      <c r="C104" s="4">
        <v>3</v>
      </c>
      <c r="D104" s="4" t="s">
        <v>551</v>
      </c>
      <c r="E104" s="12" t="str">
        <f t="shared" si="4"/>
        <v>4</v>
      </c>
      <c r="F104" s="13">
        <f t="shared" si="3"/>
        <v>12</v>
      </c>
    </row>
    <row r="105" spans="1:6" x14ac:dyDescent="0.25">
      <c r="A105" s="9">
        <v>257</v>
      </c>
      <c r="B105" s="4" t="s">
        <v>632</v>
      </c>
      <c r="C105" s="4">
        <v>3</v>
      </c>
      <c r="D105" s="4" t="s">
        <v>553</v>
      </c>
      <c r="E105" s="12" t="str">
        <f t="shared" si="4"/>
        <v>3.5</v>
      </c>
      <c r="F105" s="13">
        <f t="shared" si="3"/>
        <v>10.5</v>
      </c>
    </row>
    <row r="106" spans="1:6" x14ac:dyDescent="0.25">
      <c r="A106" s="9">
        <v>258</v>
      </c>
      <c r="B106" s="4" t="s">
        <v>632</v>
      </c>
      <c r="C106" s="4">
        <v>3</v>
      </c>
      <c r="D106" s="4" t="s">
        <v>553</v>
      </c>
      <c r="E106" s="12" t="str">
        <f t="shared" si="4"/>
        <v>3.5</v>
      </c>
      <c r="F106" s="13">
        <f t="shared" si="3"/>
        <v>10.5</v>
      </c>
    </row>
    <row r="107" spans="1:6" x14ac:dyDescent="0.25">
      <c r="A107" s="9">
        <v>259</v>
      </c>
      <c r="B107" s="4" t="s">
        <v>632</v>
      </c>
      <c r="C107" s="4">
        <v>3</v>
      </c>
      <c r="D107" s="4" t="s">
        <v>553</v>
      </c>
      <c r="E107" s="12" t="str">
        <f t="shared" si="4"/>
        <v>3.5</v>
      </c>
      <c r="F107" s="13">
        <f t="shared" si="3"/>
        <v>10.5</v>
      </c>
    </row>
    <row r="108" spans="1:6" x14ac:dyDescent="0.25">
      <c r="A108" s="9">
        <v>268</v>
      </c>
      <c r="B108" s="4" t="s">
        <v>631</v>
      </c>
      <c r="C108" s="4">
        <v>3</v>
      </c>
      <c r="D108" s="4" t="s">
        <v>558</v>
      </c>
      <c r="E108" s="12" t="str">
        <f t="shared" si="4"/>
        <v>2.5</v>
      </c>
      <c r="F108" s="13">
        <f t="shared" si="3"/>
        <v>7.5</v>
      </c>
    </row>
    <row r="109" spans="1:6" x14ac:dyDescent="0.25">
      <c r="A109" s="9">
        <v>272</v>
      </c>
      <c r="B109" s="4" t="s">
        <v>632</v>
      </c>
      <c r="C109" s="4">
        <v>3</v>
      </c>
      <c r="D109" s="4" t="s">
        <v>552</v>
      </c>
      <c r="E109" s="12" t="str">
        <f t="shared" si="4"/>
        <v>3</v>
      </c>
      <c r="F109" s="13">
        <f t="shared" si="3"/>
        <v>9</v>
      </c>
    </row>
    <row r="110" spans="1:6" x14ac:dyDescent="0.25">
      <c r="A110" s="9">
        <v>287</v>
      </c>
      <c r="B110" s="4" t="s">
        <v>632</v>
      </c>
      <c r="C110" s="4">
        <v>3</v>
      </c>
      <c r="D110" s="4" t="s">
        <v>551</v>
      </c>
      <c r="E110" s="12" t="str">
        <f t="shared" si="4"/>
        <v>4</v>
      </c>
      <c r="F110" s="13">
        <f t="shared" si="3"/>
        <v>12</v>
      </c>
    </row>
    <row r="111" spans="1:6" x14ac:dyDescent="0.25">
      <c r="A111" s="9">
        <v>320</v>
      </c>
      <c r="B111" s="4" t="s">
        <v>632</v>
      </c>
      <c r="C111" s="4">
        <v>3</v>
      </c>
      <c r="D111" s="4" t="s">
        <v>558</v>
      </c>
      <c r="E111" s="12" t="str">
        <f t="shared" si="4"/>
        <v>2.5</v>
      </c>
      <c r="F111" s="13">
        <f t="shared" si="3"/>
        <v>7.5</v>
      </c>
    </row>
    <row r="112" spans="1:6" x14ac:dyDescent="0.25">
      <c r="A112" s="9">
        <v>329</v>
      </c>
      <c r="B112" s="4" t="s">
        <v>632</v>
      </c>
      <c r="C112" s="4">
        <v>3</v>
      </c>
      <c r="D112" s="4" t="s">
        <v>558</v>
      </c>
      <c r="E112" s="12" t="str">
        <f t="shared" si="4"/>
        <v>2.5</v>
      </c>
      <c r="F112" s="13">
        <f t="shared" si="3"/>
        <v>7.5</v>
      </c>
    </row>
    <row r="113" spans="1:6" x14ac:dyDescent="0.25">
      <c r="A113" s="9">
        <v>334</v>
      </c>
      <c r="B113" s="4" t="s">
        <v>632</v>
      </c>
      <c r="C113" s="4">
        <v>3</v>
      </c>
      <c r="D113" s="4" t="s">
        <v>553</v>
      </c>
      <c r="E113" s="12" t="str">
        <f t="shared" si="4"/>
        <v>3.5</v>
      </c>
      <c r="F113" s="13">
        <f t="shared" si="3"/>
        <v>10.5</v>
      </c>
    </row>
    <row r="114" spans="1:6" x14ac:dyDescent="0.25">
      <c r="A114" s="9">
        <v>369</v>
      </c>
      <c r="B114" s="4" t="s">
        <v>632</v>
      </c>
      <c r="C114" s="4">
        <v>3</v>
      </c>
      <c r="D114" s="4" t="s">
        <v>553</v>
      </c>
      <c r="E114" s="12" t="str">
        <f t="shared" si="4"/>
        <v>3.5</v>
      </c>
      <c r="F114" s="13">
        <f t="shared" si="3"/>
        <v>10.5</v>
      </c>
    </row>
    <row r="115" spans="1:6" x14ac:dyDescent="0.25">
      <c r="A115" s="9">
        <v>396</v>
      </c>
      <c r="B115" s="4" t="s">
        <v>632</v>
      </c>
      <c r="C115" s="4">
        <v>3</v>
      </c>
      <c r="D115" s="4" t="s">
        <v>558</v>
      </c>
      <c r="E115" s="12" t="str">
        <f t="shared" si="4"/>
        <v>2.5</v>
      </c>
      <c r="F115" s="13">
        <f t="shared" si="3"/>
        <v>7.5</v>
      </c>
    </row>
    <row r="116" spans="1:6" x14ac:dyDescent="0.25">
      <c r="A116" s="9">
        <v>400</v>
      </c>
      <c r="B116" s="4" t="s">
        <v>632</v>
      </c>
      <c r="C116" s="4">
        <v>3</v>
      </c>
      <c r="D116" s="4" t="s">
        <v>553</v>
      </c>
      <c r="E116" s="12" t="str">
        <f t="shared" si="4"/>
        <v>3.5</v>
      </c>
      <c r="F116" s="13">
        <f t="shared" si="3"/>
        <v>10.5</v>
      </c>
    </row>
    <row r="117" spans="1:6" x14ac:dyDescent="0.25">
      <c r="A117" s="9">
        <v>405</v>
      </c>
      <c r="B117" s="4" t="s">
        <v>632</v>
      </c>
      <c r="C117" s="4">
        <v>3</v>
      </c>
      <c r="D117" s="4" t="s">
        <v>552</v>
      </c>
      <c r="E117" s="12" t="str">
        <f t="shared" si="4"/>
        <v>3</v>
      </c>
      <c r="F117" s="13">
        <f t="shared" si="3"/>
        <v>9</v>
      </c>
    </row>
    <row r="118" spans="1:6" x14ac:dyDescent="0.25">
      <c r="A118" s="9">
        <v>410</v>
      </c>
      <c r="B118" s="4" t="s">
        <v>632</v>
      </c>
      <c r="C118" s="4">
        <v>3</v>
      </c>
      <c r="D118" s="4" t="s">
        <v>555</v>
      </c>
      <c r="E118" s="12" t="str">
        <f t="shared" si="4"/>
        <v>2</v>
      </c>
      <c r="F118" s="13">
        <f t="shared" si="3"/>
        <v>6</v>
      </c>
    </row>
    <row r="119" spans="1:6" x14ac:dyDescent="0.25">
      <c r="A119" s="9">
        <v>414</v>
      </c>
      <c r="B119" s="4" t="s">
        <v>632</v>
      </c>
      <c r="C119" s="4">
        <v>3</v>
      </c>
      <c r="D119" s="4" t="s">
        <v>555</v>
      </c>
      <c r="E119" s="12" t="str">
        <f t="shared" si="4"/>
        <v>2</v>
      </c>
      <c r="F119" s="13">
        <f t="shared" si="3"/>
        <v>6</v>
      </c>
    </row>
    <row r="120" spans="1:6" x14ac:dyDescent="0.25">
      <c r="A120" s="9">
        <v>421</v>
      </c>
      <c r="B120" s="4" t="s">
        <v>632</v>
      </c>
      <c r="C120" s="4">
        <v>3</v>
      </c>
      <c r="D120" s="4" t="s">
        <v>552</v>
      </c>
      <c r="E120" s="12" t="str">
        <f t="shared" si="4"/>
        <v>3</v>
      </c>
      <c r="F120" s="13">
        <f t="shared" si="3"/>
        <v>9</v>
      </c>
    </row>
    <row r="121" spans="1:6" x14ac:dyDescent="0.25">
      <c r="A121" s="9">
        <v>423</v>
      </c>
      <c r="B121" s="4" t="s">
        <v>632</v>
      </c>
      <c r="C121" s="4">
        <v>3</v>
      </c>
      <c r="D121" s="4" t="s">
        <v>553</v>
      </c>
      <c r="E121" s="12" t="str">
        <f t="shared" si="4"/>
        <v>3.5</v>
      </c>
      <c r="F121" s="13">
        <f t="shared" si="3"/>
        <v>10.5</v>
      </c>
    </row>
    <row r="122" spans="1:6" x14ac:dyDescent="0.25">
      <c r="A122" s="9">
        <v>432</v>
      </c>
      <c r="B122" s="4" t="s">
        <v>632</v>
      </c>
      <c r="C122" s="4">
        <v>3</v>
      </c>
      <c r="D122" s="4" t="s">
        <v>552</v>
      </c>
      <c r="E122" s="12" t="str">
        <f t="shared" si="4"/>
        <v>3</v>
      </c>
      <c r="F122" s="13">
        <f t="shared" si="3"/>
        <v>9</v>
      </c>
    </row>
    <row r="123" spans="1:6" x14ac:dyDescent="0.25">
      <c r="A123" s="9">
        <v>461</v>
      </c>
      <c r="B123" s="5"/>
      <c r="C123" s="5"/>
      <c r="D123" s="5"/>
      <c r="F123" s="13"/>
    </row>
    <row r="124" spans="1:6" x14ac:dyDescent="0.25">
      <c r="A124" s="9">
        <v>462</v>
      </c>
      <c r="B124" s="4" t="s">
        <v>632</v>
      </c>
      <c r="C124" s="4">
        <v>3</v>
      </c>
      <c r="D124" s="4" t="s">
        <v>557</v>
      </c>
      <c r="E124" s="12" t="str">
        <f t="shared" si="4"/>
        <v>1</v>
      </c>
      <c r="F124" s="13">
        <f t="shared" si="3"/>
        <v>3</v>
      </c>
    </row>
    <row r="125" spans="1:6" x14ac:dyDescent="0.25">
      <c r="A125" s="9">
        <v>491</v>
      </c>
      <c r="B125" s="5"/>
      <c r="C125" s="5"/>
      <c r="D125" s="5"/>
      <c r="E125" s="12"/>
      <c r="F125" s="13"/>
    </row>
    <row r="126" spans="1:6" x14ac:dyDescent="0.25">
      <c r="A126" s="9">
        <v>501</v>
      </c>
      <c r="B126" s="4" t="s">
        <v>632</v>
      </c>
      <c r="C126" s="4">
        <v>3</v>
      </c>
      <c r="D126" s="4" t="s">
        <v>553</v>
      </c>
      <c r="E126" s="12" t="str">
        <f t="shared" si="4"/>
        <v>3.5</v>
      </c>
      <c r="F126" s="13">
        <f t="shared" si="3"/>
        <v>10.5</v>
      </c>
    </row>
    <row r="127" spans="1:6" x14ac:dyDescent="0.25">
      <c r="A127" s="9">
        <v>511</v>
      </c>
      <c r="B127" s="4" t="s">
        <v>632</v>
      </c>
      <c r="C127" s="4">
        <v>3</v>
      </c>
      <c r="D127" s="4" t="s">
        <v>553</v>
      </c>
      <c r="E127" s="12" t="str">
        <f t="shared" si="4"/>
        <v>3.5</v>
      </c>
      <c r="F127" s="13">
        <f t="shared" si="3"/>
        <v>10.5</v>
      </c>
    </row>
    <row r="128" spans="1:6" x14ac:dyDescent="0.25">
      <c r="A128" s="9">
        <v>524</v>
      </c>
      <c r="B128" s="4" t="s">
        <v>632</v>
      </c>
      <c r="C128" s="4">
        <v>3</v>
      </c>
      <c r="D128" s="4" t="s">
        <v>558</v>
      </c>
      <c r="E128" s="12" t="str">
        <f t="shared" si="4"/>
        <v>2.5</v>
      </c>
      <c r="F128" s="13">
        <f t="shared" si="3"/>
        <v>7.5</v>
      </c>
    </row>
    <row r="129" spans="1:6" x14ac:dyDescent="0.25">
      <c r="A129" s="9">
        <v>536</v>
      </c>
      <c r="B129" s="4" t="s">
        <v>632</v>
      </c>
      <c r="C129" s="4">
        <v>3</v>
      </c>
      <c r="D129" s="4" t="s">
        <v>558</v>
      </c>
      <c r="E129" s="12" t="str">
        <f t="shared" si="4"/>
        <v>2.5</v>
      </c>
      <c r="F129" s="13">
        <f t="shared" si="3"/>
        <v>7.5</v>
      </c>
    </row>
    <row r="130" spans="1:6" x14ac:dyDescent="0.25">
      <c r="A130" s="9">
        <v>554</v>
      </c>
      <c r="B130" s="5"/>
      <c r="C130" s="5"/>
      <c r="D130" s="5"/>
      <c r="E130" s="12"/>
      <c r="F130" s="13"/>
    </row>
    <row r="131" spans="1:6" x14ac:dyDescent="0.25">
      <c r="A131" s="9">
        <v>555</v>
      </c>
      <c r="B131" s="5"/>
      <c r="C131" s="5"/>
      <c r="D131" s="5"/>
      <c r="E131" s="12"/>
      <c r="F131" s="13"/>
    </row>
    <row r="132" spans="1:6" x14ac:dyDescent="0.25">
      <c r="A132" s="9">
        <v>580</v>
      </c>
      <c r="B132" s="4" t="s">
        <v>632</v>
      </c>
      <c r="C132" s="4">
        <v>3</v>
      </c>
      <c r="D132" s="4" t="s">
        <v>551</v>
      </c>
      <c r="E132" s="12" t="str">
        <f t="shared" si="4"/>
        <v>4</v>
      </c>
      <c r="F132" s="13">
        <f t="shared" ref="F132:F195" si="5">E132*C132</f>
        <v>12</v>
      </c>
    </row>
    <row r="133" spans="1:6" x14ac:dyDescent="0.25">
      <c r="A133" s="9">
        <v>610</v>
      </c>
      <c r="B133" s="4" t="s">
        <v>632</v>
      </c>
      <c r="C133" s="4">
        <v>3</v>
      </c>
      <c r="D133" s="4" t="s">
        <v>551</v>
      </c>
      <c r="E133" s="12" t="str">
        <f t="shared" ref="E133:E196" si="6">IF(D133="A","4",IF(D133="AB","3.5",IF(D133="B","3",IF(D133="BC","2.5",IF(D133="C","2",IF(D133="D","1",IF(D133="E","0","NILAI MUTU TIDAK ADA")))))))</f>
        <v>4</v>
      </c>
      <c r="F133" s="13">
        <f t="shared" si="5"/>
        <v>12</v>
      </c>
    </row>
    <row r="134" spans="1:6" x14ac:dyDescent="0.25">
      <c r="A134" s="9">
        <v>612</v>
      </c>
      <c r="B134" s="4" t="s">
        <v>632</v>
      </c>
      <c r="C134" s="4">
        <v>3</v>
      </c>
      <c r="D134" s="4" t="s">
        <v>558</v>
      </c>
      <c r="E134" s="12" t="str">
        <f t="shared" si="6"/>
        <v>2.5</v>
      </c>
      <c r="F134" s="13">
        <f t="shared" si="5"/>
        <v>7.5</v>
      </c>
    </row>
    <row r="135" spans="1:6" x14ac:dyDescent="0.25">
      <c r="A135" s="9">
        <v>625</v>
      </c>
      <c r="B135" s="4" t="s">
        <v>632</v>
      </c>
      <c r="C135" s="4">
        <v>3</v>
      </c>
      <c r="D135" s="4" t="s">
        <v>558</v>
      </c>
      <c r="E135" s="12" t="str">
        <f t="shared" si="6"/>
        <v>2.5</v>
      </c>
      <c r="F135" s="13">
        <f t="shared" si="5"/>
        <v>7.5</v>
      </c>
    </row>
    <row r="136" spans="1:6" x14ac:dyDescent="0.25">
      <c r="A136" s="9">
        <v>638</v>
      </c>
      <c r="B136" s="4" t="s">
        <v>632</v>
      </c>
      <c r="C136" s="4">
        <v>3</v>
      </c>
      <c r="D136" s="4" t="s">
        <v>551</v>
      </c>
      <c r="E136" s="12" t="str">
        <f t="shared" si="6"/>
        <v>4</v>
      </c>
      <c r="F136" s="13">
        <f t="shared" si="5"/>
        <v>12</v>
      </c>
    </row>
    <row r="137" spans="1:6" x14ac:dyDescent="0.25">
      <c r="A137" s="9">
        <v>643</v>
      </c>
      <c r="B137" s="4" t="s">
        <v>632</v>
      </c>
      <c r="C137" s="4">
        <v>3</v>
      </c>
      <c r="D137" s="4" t="s">
        <v>551</v>
      </c>
      <c r="E137" s="12" t="str">
        <f t="shared" si="6"/>
        <v>4</v>
      </c>
      <c r="F137" s="13">
        <f t="shared" si="5"/>
        <v>12</v>
      </c>
    </row>
    <row r="138" spans="1:6" x14ac:dyDescent="0.25">
      <c r="A138" s="9">
        <v>644</v>
      </c>
      <c r="B138" s="4" t="s">
        <v>632</v>
      </c>
      <c r="C138" s="4">
        <v>3</v>
      </c>
      <c r="D138" s="4" t="s">
        <v>551</v>
      </c>
      <c r="E138" s="12" t="str">
        <f t="shared" si="6"/>
        <v>4</v>
      </c>
      <c r="F138" s="13">
        <f t="shared" si="5"/>
        <v>12</v>
      </c>
    </row>
    <row r="139" spans="1:6" x14ac:dyDescent="0.25">
      <c r="A139" s="9">
        <v>658</v>
      </c>
      <c r="B139" s="4" t="s">
        <v>632</v>
      </c>
      <c r="C139" s="4">
        <v>3</v>
      </c>
      <c r="D139" s="4" t="s">
        <v>553</v>
      </c>
      <c r="E139" s="12" t="str">
        <f t="shared" si="6"/>
        <v>3.5</v>
      </c>
      <c r="F139" s="13">
        <f t="shared" si="5"/>
        <v>10.5</v>
      </c>
    </row>
    <row r="140" spans="1:6" x14ac:dyDescent="0.25">
      <c r="A140" s="9">
        <v>676</v>
      </c>
      <c r="B140" s="4" t="s">
        <v>632</v>
      </c>
      <c r="C140" s="4">
        <v>3</v>
      </c>
      <c r="D140" s="4" t="s">
        <v>552</v>
      </c>
      <c r="E140" s="12" t="str">
        <f t="shared" si="6"/>
        <v>3</v>
      </c>
      <c r="F140" s="13">
        <f t="shared" si="5"/>
        <v>9</v>
      </c>
    </row>
    <row r="141" spans="1:6" x14ac:dyDescent="0.25">
      <c r="A141" s="9">
        <v>679</v>
      </c>
      <c r="B141" s="4" t="s">
        <v>632</v>
      </c>
      <c r="C141" s="4">
        <v>3</v>
      </c>
      <c r="D141" s="4" t="s">
        <v>551</v>
      </c>
      <c r="E141" s="12" t="str">
        <f t="shared" si="6"/>
        <v>4</v>
      </c>
      <c r="F141" s="13">
        <f t="shared" si="5"/>
        <v>12</v>
      </c>
    </row>
    <row r="142" spans="1:6" x14ac:dyDescent="0.25">
      <c r="A142" s="9">
        <v>701</v>
      </c>
      <c r="B142" s="4" t="s">
        <v>632</v>
      </c>
      <c r="C142" s="4">
        <v>3</v>
      </c>
      <c r="D142" s="4" t="s">
        <v>552</v>
      </c>
      <c r="E142" s="12" t="str">
        <f t="shared" si="6"/>
        <v>3</v>
      </c>
      <c r="F142" s="13">
        <f t="shared" si="5"/>
        <v>9</v>
      </c>
    </row>
    <row r="143" spans="1:6" x14ac:dyDescent="0.25">
      <c r="A143" s="9">
        <v>707</v>
      </c>
      <c r="B143" s="4" t="s">
        <v>632</v>
      </c>
      <c r="C143" s="4">
        <v>3</v>
      </c>
      <c r="D143" s="4" t="s">
        <v>558</v>
      </c>
      <c r="E143" s="12" t="str">
        <f t="shared" si="6"/>
        <v>2.5</v>
      </c>
      <c r="F143" s="13">
        <f t="shared" si="5"/>
        <v>7.5</v>
      </c>
    </row>
    <row r="144" spans="1:6" x14ac:dyDescent="0.25">
      <c r="A144" s="9">
        <v>713</v>
      </c>
      <c r="B144" s="4" t="s">
        <v>632</v>
      </c>
      <c r="C144" s="4">
        <v>3</v>
      </c>
      <c r="D144" s="4" t="s">
        <v>552</v>
      </c>
      <c r="E144" s="12" t="str">
        <f t="shared" si="6"/>
        <v>3</v>
      </c>
      <c r="F144" s="13">
        <f t="shared" si="5"/>
        <v>9</v>
      </c>
    </row>
    <row r="145" spans="1:6" x14ac:dyDescent="0.25">
      <c r="A145" s="9">
        <v>723</v>
      </c>
      <c r="B145" s="4" t="s">
        <v>632</v>
      </c>
      <c r="C145" s="4">
        <v>3</v>
      </c>
      <c r="D145" s="4" t="s">
        <v>553</v>
      </c>
      <c r="E145" s="12" t="str">
        <f t="shared" si="6"/>
        <v>3.5</v>
      </c>
      <c r="F145" s="13">
        <f t="shared" si="5"/>
        <v>10.5</v>
      </c>
    </row>
    <row r="146" spans="1:6" x14ac:dyDescent="0.25">
      <c r="A146" s="9">
        <v>740</v>
      </c>
      <c r="B146" s="4" t="s">
        <v>632</v>
      </c>
      <c r="C146" s="4">
        <v>3</v>
      </c>
      <c r="D146" s="4" t="s">
        <v>552</v>
      </c>
      <c r="E146" s="12" t="str">
        <f t="shared" si="6"/>
        <v>3</v>
      </c>
      <c r="F146" s="13">
        <f t="shared" si="5"/>
        <v>9</v>
      </c>
    </row>
    <row r="147" spans="1:6" x14ac:dyDescent="0.25">
      <c r="A147" s="9">
        <v>754</v>
      </c>
      <c r="B147" s="5"/>
      <c r="C147" s="5"/>
      <c r="D147" s="5"/>
      <c r="E147" s="12"/>
      <c r="F147" s="13"/>
    </row>
    <row r="148" spans="1:6" x14ac:dyDescent="0.25">
      <c r="A148" s="9">
        <v>763</v>
      </c>
      <c r="B148" s="4" t="s">
        <v>632</v>
      </c>
      <c r="C148" s="4">
        <v>3</v>
      </c>
      <c r="D148" s="4" t="s">
        <v>552</v>
      </c>
      <c r="E148" s="12" t="str">
        <f t="shared" si="6"/>
        <v>3</v>
      </c>
      <c r="F148" s="13">
        <f t="shared" si="5"/>
        <v>9</v>
      </c>
    </row>
    <row r="149" spans="1:6" x14ac:dyDescent="0.25">
      <c r="A149" s="9">
        <v>769</v>
      </c>
      <c r="B149" s="4" t="s">
        <v>632</v>
      </c>
      <c r="C149" s="4">
        <v>3</v>
      </c>
      <c r="D149" s="4" t="s">
        <v>551</v>
      </c>
      <c r="E149" s="12" t="str">
        <f t="shared" si="6"/>
        <v>4</v>
      </c>
      <c r="F149" s="13">
        <f t="shared" si="5"/>
        <v>12</v>
      </c>
    </row>
    <row r="150" spans="1:6" x14ac:dyDescent="0.25">
      <c r="A150" s="9">
        <v>770</v>
      </c>
      <c r="B150" s="4" t="s">
        <v>632</v>
      </c>
      <c r="C150" s="4">
        <v>3</v>
      </c>
      <c r="D150" s="4" t="s">
        <v>551</v>
      </c>
      <c r="E150" s="12" t="str">
        <f t="shared" si="6"/>
        <v>4</v>
      </c>
      <c r="F150" s="13">
        <f t="shared" si="5"/>
        <v>12</v>
      </c>
    </row>
    <row r="151" spans="1:6" x14ac:dyDescent="0.25">
      <c r="A151" s="9">
        <v>773</v>
      </c>
      <c r="B151" s="4" t="s">
        <v>632</v>
      </c>
      <c r="C151" s="4">
        <v>3</v>
      </c>
      <c r="D151" s="4" t="s">
        <v>553</v>
      </c>
      <c r="E151" s="12" t="str">
        <f t="shared" si="6"/>
        <v>3.5</v>
      </c>
      <c r="F151" s="13">
        <f t="shared" si="5"/>
        <v>10.5</v>
      </c>
    </row>
    <row r="152" spans="1:6" x14ac:dyDescent="0.25">
      <c r="A152" s="9">
        <v>783</v>
      </c>
      <c r="B152" s="4" t="s">
        <v>632</v>
      </c>
      <c r="C152" s="4">
        <v>3</v>
      </c>
      <c r="D152" s="4" t="s">
        <v>553</v>
      </c>
      <c r="E152" s="12" t="str">
        <f t="shared" si="6"/>
        <v>3.5</v>
      </c>
      <c r="F152" s="13">
        <f t="shared" si="5"/>
        <v>10.5</v>
      </c>
    </row>
    <row r="153" spans="1:6" x14ac:dyDescent="0.25">
      <c r="A153" s="9">
        <v>796</v>
      </c>
      <c r="B153" s="4" t="s">
        <v>631</v>
      </c>
      <c r="C153" s="4">
        <v>3</v>
      </c>
      <c r="D153" s="4" t="s">
        <v>555</v>
      </c>
      <c r="E153" s="12" t="str">
        <f t="shared" si="6"/>
        <v>2</v>
      </c>
      <c r="F153" s="13">
        <f t="shared" si="5"/>
        <v>6</v>
      </c>
    </row>
    <row r="154" spans="1:6" x14ac:dyDescent="0.25">
      <c r="A154" s="9">
        <v>807</v>
      </c>
      <c r="B154" s="4" t="s">
        <v>632</v>
      </c>
      <c r="C154" s="4">
        <v>3</v>
      </c>
      <c r="D154" s="4" t="s">
        <v>552</v>
      </c>
      <c r="E154" s="12" t="str">
        <f t="shared" si="6"/>
        <v>3</v>
      </c>
      <c r="F154" s="13">
        <f t="shared" si="5"/>
        <v>9</v>
      </c>
    </row>
    <row r="155" spans="1:6" x14ac:dyDescent="0.25">
      <c r="A155" s="9">
        <v>812</v>
      </c>
      <c r="B155" s="4" t="s">
        <v>632</v>
      </c>
      <c r="C155" s="4">
        <v>3</v>
      </c>
      <c r="D155" s="4" t="s">
        <v>553</v>
      </c>
      <c r="E155" s="12" t="str">
        <f t="shared" si="6"/>
        <v>3.5</v>
      </c>
      <c r="F155" s="13">
        <f t="shared" si="5"/>
        <v>10.5</v>
      </c>
    </row>
    <row r="156" spans="1:6" x14ac:dyDescent="0.25">
      <c r="A156" s="9">
        <v>830</v>
      </c>
      <c r="B156" s="4" t="s">
        <v>632</v>
      </c>
      <c r="C156" s="4">
        <v>3</v>
      </c>
      <c r="D156" s="4" t="s">
        <v>558</v>
      </c>
      <c r="E156" s="12" t="str">
        <f t="shared" si="6"/>
        <v>2.5</v>
      </c>
      <c r="F156" s="13">
        <f t="shared" si="5"/>
        <v>7.5</v>
      </c>
    </row>
    <row r="157" spans="1:6" x14ac:dyDescent="0.25">
      <c r="A157" s="9">
        <v>831</v>
      </c>
      <c r="B157" s="4" t="s">
        <v>632</v>
      </c>
      <c r="C157" s="4">
        <v>3</v>
      </c>
      <c r="D157" s="4" t="s">
        <v>558</v>
      </c>
      <c r="E157" s="12" t="str">
        <f t="shared" si="6"/>
        <v>2.5</v>
      </c>
      <c r="F157" s="13">
        <f t="shared" si="5"/>
        <v>7.5</v>
      </c>
    </row>
    <row r="158" spans="1:6" x14ac:dyDescent="0.25">
      <c r="A158" s="9">
        <v>833</v>
      </c>
      <c r="B158" s="4" t="s">
        <v>632</v>
      </c>
      <c r="C158" s="4">
        <v>3</v>
      </c>
      <c r="D158" s="4" t="s">
        <v>552</v>
      </c>
      <c r="E158" s="12" t="str">
        <f t="shared" si="6"/>
        <v>3</v>
      </c>
      <c r="F158" s="13">
        <f t="shared" si="5"/>
        <v>9</v>
      </c>
    </row>
    <row r="159" spans="1:6" x14ac:dyDescent="0.25">
      <c r="A159" s="9">
        <v>841</v>
      </c>
      <c r="B159" s="4" t="s">
        <v>632</v>
      </c>
      <c r="C159" s="4">
        <v>3</v>
      </c>
      <c r="D159" s="4" t="s">
        <v>552</v>
      </c>
      <c r="E159" s="12" t="str">
        <f t="shared" si="6"/>
        <v>3</v>
      </c>
      <c r="F159" s="13">
        <f t="shared" si="5"/>
        <v>9</v>
      </c>
    </row>
    <row r="160" spans="1:6" x14ac:dyDescent="0.25">
      <c r="A160" s="9">
        <v>854</v>
      </c>
      <c r="B160" s="4" t="s">
        <v>632</v>
      </c>
      <c r="C160" s="4">
        <v>3</v>
      </c>
      <c r="D160" s="4" t="s">
        <v>552</v>
      </c>
      <c r="E160" s="12" t="str">
        <f t="shared" si="6"/>
        <v>3</v>
      </c>
      <c r="F160" s="13">
        <f t="shared" si="5"/>
        <v>9</v>
      </c>
    </row>
    <row r="161" spans="1:6" x14ac:dyDescent="0.25">
      <c r="A161" s="9">
        <v>855</v>
      </c>
      <c r="B161" s="4" t="s">
        <v>632</v>
      </c>
      <c r="C161" s="4">
        <v>3</v>
      </c>
      <c r="D161" s="4" t="s">
        <v>551</v>
      </c>
      <c r="E161" s="12" t="str">
        <f t="shared" si="6"/>
        <v>4</v>
      </c>
      <c r="F161" s="13">
        <f t="shared" si="5"/>
        <v>12</v>
      </c>
    </row>
    <row r="162" spans="1:6" x14ac:dyDescent="0.25">
      <c r="A162" s="9">
        <v>856</v>
      </c>
      <c r="B162" s="4" t="s">
        <v>632</v>
      </c>
      <c r="C162" s="4">
        <v>3</v>
      </c>
      <c r="D162" s="4" t="s">
        <v>551</v>
      </c>
      <c r="E162" s="12" t="str">
        <f t="shared" si="6"/>
        <v>4</v>
      </c>
      <c r="F162" s="13">
        <f t="shared" si="5"/>
        <v>12</v>
      </c>
    </row>
    <row r="163" spans="1:6" x14ac:dyDescent="0.25">
      <c r="A163" s="9">
        <v>863</v>
      </c>
      <c r="B163" s="4" t="s">
        <v>632</v>
      </c>
      <c r="C163" s="4">
        <v>3</v>
      </c>
      <c r="D163" s="4" t="s">
        <v>551</v>
      </c>
      <c r="E163" s="12" t="str">
        <f t="shared" si="6"/>
        <v>4</v>
      </c>
      <c r="F163" s="13">
        <f t="shared" si="5"/>
        <v>12</v>
      </c>
    </row>
    <row r="164" spans="1:6" x14ac:dyDescent="0.25">
      <c r="A164" s="9">
        <v>874</v>
      </c>
      <c r="B164" s="4" t="s">
        <v>632</v>
      </c>
      <c r="C164" s="4">
        <v>3</v>
      </c>
      <c r="D164" s="4" t="s">
        <v>552</v>
      </c>
      <c r="E164" s="12" t="str">
        <f t="shared" si="6"/>
        <v>3</v>
      </c>
      <c r="F164" s="13">
        <f t="shared" si="5"/>
        <v>9</v>
      </c>
    </row>
    <row r="165" spans="1:6" x14ac:dyDescent="0.25">
      <c r="A165" s="9">
        <v>879</v>
      </c>
      <c r="B165" s="4" t="s">
        <v>632</v>
      </c>
      <c r="C165" s="4">
        <v>3</v>
      </c>
      <c r="D165" s="4" t="s">
        <v>551</v>
      </c>
      <c r="E165" s="12" t="str">
        <f t="shared" si="6"/>
        <v>4</v>
      </c>
      <c r="F165" s="13">
        <f t="shared" si="5"/>
        <v>12</v>
      </c>
    </row>
    <row r="166" spans="1:6" x14ac:dyDescent="0.25">
      <c r="A166" s="9">
        <v>924</v>
      </c>
      <c r="B166" s="4" t="s">
        <v>632</v>
      </c>
      <c r="C166" s="4">
        <v>3</v>
      </c>
      <c r="D166" s="4" t="s">
        <v>552</v>
      </c>
      <c r="E166" s="12" t="str">
        <f t="shared" si="6"/>
        <v>3</v>
      </c>
      <c r="F166" s="13">
        <f t="shared" si="5"/>
        <v>9</v>
      </c>
    </row>
    <row r="167" spans="1:6" x14ac:dyDescent="0.25">
      <c r="A167" s="9">
        <v>942</v>
      </c>
      <c r="B167" s="4" t="s">
        <v>632</v>
      </c>
      <c r="C167" s="4">
        <v>3</v>
      </c>
      <c r="D167" s="4" t="s">
        <v>553</v>
      </c>
      <c r="E167" s="12" t="str">
        <f t="shared" si="6"/>
        <v>3.5</v>
      </c>
      <c r="F167" s="13">
        <f t="shared" si="5"/>
        <v>10.5</v>
      </c>
    </row>
    <row r="168" spans="1:6" x14ac:dyDescent="0.25">
      <c r="A168" s="9">
        <v>950</v>
      </c>
      <c r="B168" s="4" t="s">
        <v>632</v>
      </c>
      <c r="C168" s="4">
        <v>3</v>
      </c>
      <c r="D168" s="4" t="s">
        <v>552</v>
      </c>
      <c r="E168" s="12" t="str">
        <f t="shared" si="6"/>
        <v>3</v>
      </c>
      <c r="F168" s="13">
        <f t="shared" si="5"/>
        <v>9</v>
      </c>
    </row>
    <row r="169" spans="1:6" x14ac:dyDescent="0.25">
      <c r="A169" s="9">
        <v>972</v>
      </c>
      <c r="B169" s="4" t="s">
        <v>632</v>
      </c>
      <c r="C169" s="4">
        <v>3</v>
      </c>
      <c r="D169" s="4" t="s">
        <v>555</v>
      </c>
      <c r="E169" s="12" t="str">
        <f t="shared" si="6"/>
        <v>2</v>
      </c>
      <c r="F169" s="13">
        <f t="shared" si="5"/>
        <v>6</v>
      </c>
    </row>
    <row r="170" spans="1:6" x14ac:dyDescent="0.25">
      <c r="A170" s="9">
        <v>982</v>
      </c>
      <c r="B170" s="4" t="s">
        <v>632</v>
      </c>
      <c r="C170" s="4">
        <v>3</v>
      </c>
      <c r="D170" s="4" t="s">
        <v>552</v>
      </c>
      <c r="E170" s="12" t="str">
        <f t="shared" si="6"/>
        <v>3</v>
      </c>
      <c r="F170" s="13">
        <f t="shared" si="5"/>
        <v>9</v>
      </c>
    </row>
    <row r="171" spans="1:6" x14ac:dyDescent="0.25">
      <c r="A171" s="9">
        <v>833</v>
      </c>
      <c r="B171" s="6" t="s">
        <v>631</v>
      </c>
      <c r="C171" s="6">
        <v>3</v>
      </c>
      <c r="D171" s="6" t="s">
        <v>552</v>
      </c>
      <c r="E171" s="12" t="str">
        <f t="shared" si="6"/>
        <v>3</v>
      </c>
      <c r="F171" s="13">
        <f t="shared" si="5"/>
        <v>9</v>
      </c>
    </row>
    <row r="172" spans="1:6" x14ac:dyDescent="0.25">
      <c r="A172" s="9">
        <v>841</v>
      </c>
      <c r="B172" s="6" t="s">
        <v>631</v>
      </c>
      <c r="C172" s="6">
        <v>3</v>
      </c>
      <c r="D172" s="6" t="s">
        <v>551</v>
      </c>
      <c r="E172" s="12" t="str">
        <f t="shared" si="6"/>
        <v>4</v>
      </c>
      <c r="F172" s="13">
        <f t="shared" si="5"/>
        <v>12</v>
      </c>
    </row>
    <row r="173" spans="1:6" x14ac:dyDescent="0.25">
      <c r="A173" s="9">
        <v>854</v>
      </c>
      <c r="B173" s="6" t="s">
        <v>631</v>
      </c>
      <c r="C173" s="6">
        <v>3</v>
      </c>
      <c r="D173" s="6" t="s">
        <v>551</v>
      </c>
      <c r="E173" s="12" t="str">
        <f t="shared" si="6"/>
        <v>4</v>
      </c>
      <c r="F173" s="13">
        <f t="shared" si="5"/>
        <v>12</v>
      </c>
    </row>
    <row r="174" spans="1:6" x14ac:dyDescent="0.25">
      <c r="A174" s="9">
        <v>855</v>
      </c>
      <c r="B174" s="6" t="s">
        <v>631</v>
      </c>
      <c r="C174" s="6">
        <v>3</v>
      </c>
      <c r="D174" s="6" t="s">
        <v>553</v>
      </c>
      <c r="E174" s="12" t="str">
        <f t="shared" si="6"/>
        <v>3.5</v>
      </c>
      <c r="F174" s="13">
        <f t="shared" si="5"/>
        <v>10.5</v>
      </c>
    </row>
    <row r="175" spans="1:6" x14ac:dyDescent="0.25">
      <c r="A175" s="9">
        <v>856</v>
      </c>
      <c r="B175" s="6" t="s">
        <v>631</v>
      </c>
      <c r="C175" s="6">
        <v>3</v>
      </c>
      <c r="D175" s="6" t="s">
        <v>551</v>
      </c>
      <c r="E175" s="12" t="str">
        <f t="shared" si="6"/>
        <v>4</v>
      </c>
      <c r="F175" s="13">
        <f t="shared" si="5"/>
        <v>12</v>
      </c>
    </row>
    <row r="176" spans="1:6" x14ac:dyDescent="0.25">
      <c r="A176" s="9">
        <v>863</v>
      </c>
      <c r="B176" s="6" t="s">
        <v>631</v>
      </c>
      <c r="C176" s="6">
        <v>3</v>
      </c>
      <c r="D176" s="6" t="s">
        <v>551</v>
      </c>
      <c r="E176" s="12" t="str">
        <f t="shared" si="6"/>
        <v>4</v>
      </c>
      <c r="F176" s="13">
        <f t="shared" si="5"/>
        <v>12</v>
      </c>
    </row>
    <row r="177" spans="1:6" x14ac:dyDescent="0.25">
      <c r="A177" s="9">
        <v>874</v>
      </c>
      <c r="B177" s="6" t="s">
        <v>631</v>
      </c>
      <c r="C177" s="6">
        <v>3</v>
      </c>
      <c r="D177" s="6" t="s">
        <v>551</v>
      </c>
      <c r="E177" s="12" t="str">
        <f t="shared" si="6"/>
        <v>4</v>
      </c>
      <c r="F177" s="13">
        <f t="shared" si="5"/>
        <v>12</v>
      </c>
    </row>
    <row r="178" spans="1:6" x14ac:dyDescent="0.25">
      <c r="A178" s="9">
        <v>879</v>
      </c>
      <c r="B178" s="6" t="s">
        <v>631</v>
      </c>
      <c r="C178" s="6">
        <v>3</v>
      </c>
      <c r="D178" s="6" t="s">
        <v>551</v>
      </c>
      <c r="E178" s="12" t="str">
        <f t="shared" si="6"/>
        <v>4</v>
      </c>
      <c r="F178" s="13">
        <f t="shared" si="5"/>
        <v>12</v>
      </c>
    </row>
    <row r="179" spans="1:6" x14ac:dyDescent="0.25">
      <c r="A179" s="9">
        <v>924</v>
      </c>
      <c r="B179" s="6" t="s">
        <v>631</v>
      </c>
      <c r="C179" s="6">
        <v>3</v>
      </c>
      <c r="D179" s="6" t="s">
        <v>551</v>
      </c>
      <c r="E179" s="12" t="str">
        <f t="shared" si="6"/>
        <v>4</v>
      </c>
      <c r="F179" s="13">
        <f t="shared" si="5"/>
        <v>12</v>
      </c>
    </row>
    <row r="180" spans="1:6" x14ac:dyDescent="0.25">
      <c r="A180" s="9">
        <v>942</v>
      </c>
      <c r="B180" s="6" t="s">
        <v>631</v>
      </c>
      <c r="C180" s="6">
        <v>3</v>
      </c>
      <c r="D180" s="6" t="s">
        <v>551</v>
      </c>
      <c r="E180" s="12" t="str">
        <f t="shared" si="6"/>
        <v>4</v>
      </c>
      <c r="F180" s="13">
        <f t="shared" si="5"/>
        <v>12</v>
      </c>
    </row>
    <row r="181" spans="1:6" x14ac:dyDescent="0.25">
      <c r="A181" s="9">
        <v>950</v>
      </c>
      <c r="B181" s="6" t="s">
        <v>631</v>
      </c>
      <c r="C181" s="6">
        <v>3</v>
      </c>
      <c r="D181" s="6" t="s">
        <v>552</v>
      </c>
      <c r="E181" s="12" t="str">
        <f t="shared" si="6"/>
        <v>3</v>
      </c>
      <c r="F181" s="13">
        <f t="shared" si="5"/>
        <v>9</v>
      </c>
    </row>
    <row r="182" spans="1:6" x14ac:dyDescent="0.25">
      <c r="A182" s="9">
        <v>972</v>
      </c>
      <c r="B182" s="4" t="s">
        <v>629</v>
      </c>
      <c r="C182" s="4">
        <v>3</v>
      </c>
      <c r="D182" s="4" t="s">
        <v>558</v>
      </c>
      <c r="E182" s="12" t="str">
        <f t="shared" si="6"/>
        <v>2.5</v>
      </c>
      <c r="F182" s="13">
        <f t="shared" si="5"/>
        <v>7.5</v>
      </c>
    </row>
    <row r="183" spans="1:6" x14ac:dyDescent="0.25">
      <c r="A183" s="9">
        <v>982</v>
      </c>
      <c r="B183" s="6" t="s">
        <v>631</v>
      </c>
      <c r="C183" s="6">
        <v>3</v>
      </c>
      <c r="D183" s="6" t="s">
        <v>553</v>
      </c>
      <c r="E183" s="12" t="str">
        <f t="shared" si="6"/>
        <v>3.5</v>
      </c>
      <c r="F183" s="13">
        <f t="shared" si="5"/>
        <v>10.5</v>
      </c>
    </row>
    <row r="184" spans="1:6" x14ac:dyDescent="0.25">
      <c r="A184" s="9">
        <v>33</v>
      </c>
      <c r="B184" s="4" t="s">
        <v>629</v>
      </c>
      <c r="C184" s="4">
        <v>3</v>
      </c>
      <c r="D184" s="4" t="s">
        <v>552</v>
      </c>
      <c r="E184" s="12" t="str">
        <f t="shared" si="6"/>
        <v>3</v>
      </c>
      <c r="F184" s="13">
        <f t="shared" si="5"/>
        <v>9</v>
      </c>
    </row>
    <row r="185" spans="1:6" x14ac:dyDescent="0.25">
      <c r="A185" s="9">
        <v>36</v>
      </c>
      <c r="B185" s="6" t="s">
        <v>631</v>
      </c>
      <c r="C185" s="6">
        <v>3</v>
      </c>
      <c r="D185" s="6" t="s">
        <v>552</v>
      </c>
      <c r="E185" s="12" t="str">
        <f t="shared" si="6"/>
        <v>3</v>
      </c>
      <c r="F185" s="13">
        <f t="shared" si="5"/>
        <v>9</v>
      </c>
    </row>
    <row r="186" spans="1:6" x14ac:dyDescent="0.25">
      <c r="A186" s="9">
        <v>39</v>
      </c>
      <c r="B186" s="4" t="s">
        <v>629</v>
      </c>
      <c r="C186" s="4">
        <v>3</v>
      </c>
      <c r="D186" s="4" t="s">
        <v>558</v>
      </c>
      <c r="E186" s="12" t="str">
        <f t="shared" si="6"/>
        <v>2.5</v>
      </c>
      <c r="F186" s="13">
        <f t="shared" si="5"/>
        <v>7.5</v>
      </c>
    </row>
    <row r="187" spans="1:6" x14ac:dyDescent="0.25">
      <c r="A187" s="9">
        <v>62</v>
      </c>
      <c r="B187" s="4" t="s">
        <v>629</v>
      </c>
      <c r="C187" s="4">
        <v>3</v>
      </c>
      <c r="D187" s="4" t="s">
        <v>555</v>
      </c>
      <c r="E187" s="12" t="str">
        <f t="shared" si="6"/>
        <v>2</v>
      </c>
      <c r="F187" s="13">
        <f t="shared" si="5"/>
        <v>6</v>
      </c>
    </row>
    <row r="188" spans="1:6" x14ac:dyDescent="0.25">
      <c r="A188" s="9">
        <v>64</v>
      </c>
      <c r="B188" s="4" t="s">
        <v>629</v>
      </c>
      <c r="C188" s="4">
        <v>3</v>
      </c>
      <c r="D188" s="4" t="s">
        <v>552</v>
      </c>
      <c r="E188" s="12" t="str">
        <f t="shared" si="6"/>
        <v>3</v>
      </c>
      <c r="F188" s="13">
        <f t="shared" si="5"/>
        <v>9</v>
      </c>
    </row>
    <row r="189" spans="1:6" x14ac:dyDescent="0.25">
      <c r="A189" s="9">
        <v>80</v>
      </c>
      <c r="B189" s="4" t="s">
        <v>629</v>
      </c>
      <c r="C189" s="4">
        <v>3</v>
      </c>
      <c r="D189" s="4" t="s">
        <v>558</v>
      </c>
      <c r="E189" s="12" t="str">
        <f t="shared" si="6"/>
        <v>2.5</v>
      </c>
      <c r="F189" s="13">
        <f t="shared" si="5"/>
        <v>7.5</v>
      </c>
    </row>
    <row r="190" spans="1:6" x14ac:dyDescent="0.25">
      <c r="A190" s="9">
        <v>90</v>
      </c>
      <c r="B190" s="4" t="s">
        <v>628</v>
      </c>
      <c r="C190" s="4">
        <v>3</v>
      </c>
      <c r="D190" s="4" t="s">
        <v>553</v>
      </c>
      <c r="E190" s="12" t="str">
        <f t="shared" si="6"/>
        <v>3.5</v>
      </c>
      <c r="F190" s="13">
        <f t="shared" si="5"/>
        <v>10.5</v>
      </c>
    </row>
    <row r="191" spans="1:6" x14ac:dyDescent="0.25">
      <c r="A191" s="9">
        <v>92</v>
      </c>
      <c r="B191" s="4" t="s">
        <v>629</v>
      </c>
      <c r="C191" s="4">
        <v>3</v>
      </c>
      <c r="D191" s="4" t="s">
        <v>555</v>
      </c>
      <c r="E191" s="12" t="str">
        <f t="shared" si="6"/>
        <v>2</v>
      </c>
      <c r="F191" s="13">
        <f t="shared" si="5"/>
        <v>6</v>
      </c>
    </row>
    <row r="192" spans="1:6" x14ac:dyDescent="0.25">
      <c r="A192" s="9">
        <v>129</v>
      </c>
      <c r="B192" s="4" t="s">
        <v>629</v>
      </c>
      <c r="C192" s="4">
        <v>3</v>
      </c>
      <c r="D192" s="4" t="s">
        <v>552</v>
      </c>
      <c r="E192" s="12" t="str">
        <f t="shared" si="6"/>
        <v>3</v>
      </c>
      <c r="F192" s="13">
        <f t="shared" si="5"/>
        <v>9</v>
      </c>
    </row>
    <row r="193" spans="1:6" x14ac:dyDescent="0.25">
      <c r="A193" s="9">
        <v>138</v>
      </c>
      <c r="B193" s="4" t="s">
        <v>629</v>
      </c>
      <c r="C193" s="4">
        <v>3</v>
      </c>
      <c r="D193" s="4" t="s">
        <v>557</v>
      </c>
      <c r="E193" s="12" t="str">
        <f t="shared" si="6"/>
        <v>1</v>
      </c>
      <c r="F193" s="13">
        <f t="shared" si="5"/>
        <v>3</v>
      </c>
    </row>
    <row r="194" spans="1:6" x14ac:dyDescent="0.25">
      <c r="A194" s="9">
        <v>145</v>
      </c>
      <c r="B194" s="4" t="s">
        <v>629</v>
      </c>
      <c r="C194" s="4">
        <v>3</v>
      </c>
      <c r="D194" s="4" t="s">
        <v>552</v>
      </c>
      <c r="E194" s="12" t="str">
        <f t="shared" si="6"/>
        <v>3</v>
      </c>
      <c r="F194" s="13">
        <f t="shared" si="5"/>
        <v>9</v>
      </c>
    </row>
    <row r="195" spans="1:6" x14ac:dyDescent="0.25">
      <c r="A195" s="9">
        <v>149</v>
      </c>
      <c r="B195" s="6" t="s">
        <v>631</v>
      </c>
      <c r="C195" s="6">
        <v>3</v>
      </c>
      <c r="D195" s="6" t="s">
        <v>551</v>
      </c>
      <c r="E195" s="12" t="str">
        <f t="shared" si="6"/>
        <v>4</v>
      </c>
      <c r="F195" s="13">
        <f t="shared" si="5"/>
        <v>12</v>
      </c>
    </row>
    <row r="196" spans="1:6" x14ac:dyDescent="0.25">
      <c r="A196" s="9">
        <v>152</v>
      </c>
      <c r="B196" s="4" t="s">
        <v>629</v>
      </c>
      <c r="C196" s="4">
        <v>3</v>
      </c>
      <c r="D196" s="4" t="s">
        <v>553</v>
      </c>
      <c r="E196" s="12" t="str">
        <f t="shared" si="6"/>
        <v>3.5</v>
      </c>
      <c r="F196" s="13">
        <f t="shared" ref="F196:F259" si="7">E196*C196</f>
        <v>10.5</v>
      </c>
    </row>
    <row r="197" spans="1:6" x14ac:dyDescent="0.25">
      <c r="A197" s="9">
        <v>158</v>
      </c>
      <c r="B197" s="4" t="s">
        <v>629</v>
      </c>
      <c r="C197" s="4">
        <v>3</v>
      </c>
      <c r="D197" s="4" t="s">
        <v>552</v>
      </c>
      <c r="E197" s="12" t="str">
        <f t="shared" ref="E197:E258" si="8">IF(D197="A","4",IF(D197="AB","3.5",IF(D197="B","3",IF(D197="BC","2.5",IF(D197="C","2",IF(D197="D","1",IF(D197="E","0","NILAI MUTU TIDAK ADA")))))))</f>
        <v>3</v>
      </c>
      <c r="F197" s="13">
        <f t="shared" si="7"/>
        <v>9</v>
      </c>
    </row>
    <row r="198" spans="1:6" x14ac:dyDescent="0.25">
      <c r="A198" s="9">
        <v>163</v>
      </c>
      <c r="B198" s="4" t="s">
        <v>629</v>
      </c>
      <c r="C198" s="4">
        <v>3</v>
      </c>
      <c r="D198" s="4" t="s">
        <v>552</v>
      </c>
      <c r="E198" s="12" t="str">
        <f t="shared" si="8"/>
        <v>3</v>
      </c>
      <c r="F198" s="13">
        <f t="shared" si="7"/>
        <v>9</v>
      </c>
    </row>
    <row r="199" spans="1:6" x14ac:dyDescent="0.25">
      <c r="A199" s="9">
        <v>166</v>
      </c>
      <c r="B199" s="4" t="s">
        <v>629</v>
      </c>
      <c r="C199" s="4">
        <v>3</v>
      </c>
      <c r="D199" s="4" t="s">
        <v>551</v>
      </c>
      <c r="E199" s="12" t="str">
        <f t="shared" si="8"/>
        <v>4</v>
      </c>
      <c r="F199" s="13">
        <f t="shared" si="7"/>
        <v>12</v>
      </c>
    </row>
    <row r="200" spans="1:6" x14ac:dyDescent="0.25">
      <c r="A200" s="9">
        <v>169</v>
      </c>
      <c r="B200" s="4" t="s">
        <v>629</v>
      </c>
      <c r="C200" s="4">
        <v>3</v>
      </c>
      <c r="D200" s="4" t="s">
        <v>553</v>
      </c>
      <c r="E200" s="12" t="str">
        <f t="shared" si="8"/>
        <v>3.5</v>
      </c>
      <c r="F200" s="13">
        <f t="shared" si="7"/>
        <v>10.5</v>
      </c>
    </row>
    <row r="201" spans="1:6" x14ac:dyDescent="0.25">
      <c r="A201" s="9">
        <v>176</v>
      </c>
      <c r="B201" s="4" t="s">
        <v>629</v>
      </c>
      <c r="C201" s="4">
        <v>3</v>
      </c>
      <c r="D201" s="4" t="s">
        <v>552</v>
      </c>
      <c r="E201" s="12" t="str">
        <f t="shared" si="8"/>
        <v>3</v>
      </c>
      <c r="F201" s="13">
        <f t="shared" si="7"/>
        <v>9</v>
      </c>
    </row>
    <row r="202" spans="1:6" x14ac:dyDescent="0.25">
      <c r="A202" s="9">
        <v>192</v>
      </c>
      <c r="B202" s="4" t="s">
        <v>629</v>
      </c>
      <c r="C202" s="4">
        <v>3</v>
      </c>
      <c r="D202" s="4" t="s">
        <v>553</v>
      </c>
      <c r="E202" s="12" t="str">
        <f t="shared" si="8"/>
        <v>3.5</v>
      </c>
      <c r="F202" s="13">
        <f t="shared" si="7"/>
        <v>10.5</v>
      </c>
    </row>
    <row r="203" spans="1:6" x14ac:dyDescent="0.25">
      <c r="A203" s="9">
        <v>213</v>
      </c>
      <c r="B203" s="4" t="s">
        <v>629</v>
      </c>
      <c r="C203" s="4">
        <v>3</v>
      </c>
      <c r="D203" s="4" t="s">
        <v>553</v>
      </c>
      <c r="E203" s="12" t="str">
        <f t="shared" si="8"/>
        <v>3.5</v>
      </c>
      <c r="F203" s="13">
        <f t="shared" si="7"/>
        <v>10.5</v>
      </c>
    </row>
    <row r="204" spans="1:6" x14ac:dyDescent="0.25">
      <c r="A204" s="9">
        <v>235</v>
      </c>
      <c r="B204" s="4" t="s">
        <v>629</v>
      </c>
      <c r="C204" s="4">
        <v>3</v>
      </c>
      <c r="D204" s="4" t="s">
        <v>552</v>
      </c>
      <c r="E204" s="12" t="str">
        <f t="shared" si="8"/>
        <v>3</v>
      </c>
      <c r="F204" s="13">
        <f t="shared" si="7"/>
        <v>9</v>
      </c>
    </row>
    <row r="205" spans="1:6" x14ac:dyDescent="0.25">
      <c r="A205" s="9">
        <v>250</v>
      </c>
      <c r="B205" s="4" t="s">
        <v>629</v>
      </c>
      <c r="C205" s="4">
        <v>3</v>
      </c>
      <c r="D205" s="4" t="s">
        <v>552</v>
      </c>
      <c r="E205" s="12" t="str">
        <f t="shared" si="8"/>
        <v>3</v>
      </c>
      <c r="F205" s="13">
        <f t="shared" si="7"/>
        <v>9</v>
      </c>
    </row>
    <row r="206" spans="1:6" x14ac:dyDescent="0.25">
      <c r="A206" s="9">
        <v>257</v>
      </c>
      <c r="B206" s="4" t="s">
        <v>629</v>
      </c>
      <c r="C206" s="4">
        <v>3</v>
      </c>
      <c r="D206" s="4" t="s">
        <v>552</v>
      </c>
      <c r="E206" s="12" t="str">
        <f t="shared" si="8"/>
        <v>3</v>
      </c>
      <c r="F206" s="13">
        <f t="shared" si="7"/>
        <v>9</v>
      </c>
    </row>
    <row r="207" spans="1:6" x14ac:dyDescent="0.25">
      <c r="A207" s="9">
        <v>258</v>
      </c>
      <c r="B207" s="4" t="s">
        <v>629</v>
      </c>
      <c r="C207" s="4">
        <v>3</v>
      </c>
      <c r="D207" s="4" t="s">
        <v>552</v>
      </c>
      <c r="E207" s="12" t="str">
        <f t="shared" si="8"/>
        <v>3</v>
      </c>
      <c r="F207" s="13">
        <f t="shared" si="7"/>
        <v>9</v>
      </c>
    </row>
    <row r="208" spans="1:6" x14ac:dyDescent="0.25">
      <c r="A208" s="9">
        <v>259</v>
      </c>
      <c r="B208" s="4" t="s">
        <v>629</v>
      </c>
      <c r="C208" s="4">
        <v>3</v>
      </c>
      <c r="D208" s="4" t="s">
        <v>552</v>
      </c>
      <c r="E208" s="12" t="str">
        <f t="shared" si="8"/>
        <v>3</v>
      </c>
      <c r="F208" s="13">
        <f t="shared" si="7"/>
        <v>9</v>
      </c>
    </row>
    <row r="209" spans="1:6" x14ac:dyDescent="0.25">
      <c r="A209" s="9">
        <v>272</v>
      </c>
      <c r="B209" s="4" t="s">
        <v>629</v>
      </c>
      <c r="C209" s="4">
        <v>3</v>
      </c>
      <c r="D209" s="4" t="s">
        <v>551</v>
      </c>
      <c r="E209" s="12" t="str">
        <f t="shared" si="8"/>
        <v>4</v>
      </c>
      <c r="F209" s="13">
        <f t="shared" si="7"/>
        <v>12</v>
      </c>
    </row>
    <row r="210" spans="1:6" x14ac:dyDescent="0.25">
      <c r="A210" s="9">
        <v>287</v>
      </c>
      <c r="B210" s="4" t="s">
        <v>629</v>
      </c>
      <c r="C210" s="4">
        <v>3</v>
      </c>
      <c r="D210" s="4" t="s">
        <v>551</v>
      </c>
      <c r="E210" s="12" t="str">
        <f t="shared" si="8"/>
        <v>4</v>
      </c>
      <c r="F210" s="13">
        <f t="shared" si="7"/>
        <v>12</v>
      </c>
    </row>
    <row r="211" spans="1:6" x14ac:dyDescent="0.25">
      <c r="A211" s="9">
        <v>320</v>
      </c>
      <c r="B211" s="4" t="s">
        <v>629</v>
      </c>
      <c r="C211" s="4">
        <v>3</v>
      </c>
      <c r="D211" s="4" t="s">
        <v>555</v>
      </c>
      <c r="E211" s="12" t="str">
        <f t="shared" si="8"/>
        <v>2</v>
      </c>
      <c r="F211" s="13">
        <f t="shared" si="7"/>
        <v>6</v>
      </c>
    </row>
    <row r="212" spans="1:6" x14ac:dyDescent="0.25">
      <c r="A212" s="9">
        <v>329</v>
      </c>
      <c r="B212" s="4" t="s">
        <v>629</v>
      </c>
      <c r="C212" s="4">
        <v>3</v>
      </c>
      <c r="D212" s="4" t="s">
        <v>555</v>
      </c>
      <c r="E212" s="12" t="str">
        <f t="shared" si="8"/>
        <v>2</v>
      </c>
      <c r="F212" s="13">
        <f t="shared" si="7"/>
        <v>6</v>
      </c>
    </row>
    <row r="213" spans="1:6" x14ac:dyDescent="0.25">
      <c r="A213" s="9">
        <v>334</v>
      </c>
      <c r="B213" s="4" t="s">
        <v>629</v>
      </c>
      <c r="C213" s="4">
        <v>3</v>
      </c>
      <c r="D213" s="4" t="s">
        <v>551</v>
      </c>
      <c r="E213" s="12" t="str">
        <f t="shared" si="8"/>
        <v>4</v>
      </c>
      <c r="F213" s="13">
        <f t="shared" si="7"/>
        <v>12</v>
      </c>
    </row>
    <row r="214" spans="1:6" x14ac:dyDescent="0.25">
      <c r="A214" s="9">
        <v>369</v>
      </c>
      <c r="B214" s="4" t="s">
        <v>629</v>
      </c>
      <c r="C214" s="4">
        <v>3</v>
      </c>
      <c r="D214" s="4" t="s">
        <v>553</v>
      </c>
      <c r="E214" s="12" t="str">
        <f t="shared" si="8"/>
        <v>3.5</v>
      </c>
      <c r="F214" s="13">
        <f t="shared" si="7"/>
        <v>10.5</v>
      </c>
    </row>
    <row r="215" spans="1:6" x14ac:dyDescent="0.25">
      <c r="A215" s="9">
        <v>396</v>
      </c>
      <c r="B215" s="4" t="s">
        <v>629</v>
      </c>
      <c r="C215" s="4">
        <v>3</v>
      </c>
      <c r="D215" s="4" t="s">
        <v>558</v>
      </c>
      <c r="E215" s="12" t="str">
        <f t="shared" si="8"/>
        <v>2.5</v>
      </c>
      <c r="F215" s="13">
        <f t="shared" si="7"/>
        <v>7.5</v>
      </c>
    </row>
    <row r="216" spans="1:6" x14ac:dyDescent="0.25">
      <c r="A216" s="9">
        <v>400</v>
      </c>
      <c r="B216" s="4" t="s">
        <v>629</v>
      </c>
      <c r="C216" s="4">
        <v>3</v>
      </c>
      <c r="D216" s="4" t="s">
        <v>552</v>
      </c>
      <c r="E216" s="12" t="str">
        <f t="shared" si="8"/>
        <v>3</v>
      </c>
      <c r="F216" s="13">
        <f t="shared" si="7"/>
        <v>9</v>
      </c>
    </row>
    <row r="217" spans="1:6" x14ac:dyDescent="0.25">
      <c r="A217" s="9">
        <v>405</v>
      </c>
      <c r="B217" s="4" t="s">
        <v>629</v>
      </c>
      <c r="C217" s="4">
        <v>3</v>
      </c>
      <c r="D217" s="4" t="s">
        <v>552</v>
      </c>
      <c r="E217" s="12" t="str">
        <f t="shared" si="8"/>
        <v>3</v>
      </c>
      <c r="F217" s="13">
        <f t="shared" si="7"/>
        <v>9</v>
      </c>
    </row>
    <row r="218" spans="1:6" x14ac:dyDescent="0.25">
      <c r="A218" s="9">
        <v>410</v>
      </c>
      <c r="B218" s="4" t="s">
        <v>629</v>
      </c>
      <c r="C218" s="4">
        <v>3</v>
      </c>
      <c r="D218" s="4" t="s">
        <v>555</v>
      </c>
      <c r="E218" s="12" t="str">
        <f t="shared" si="8"/>
        <v>2</v>
      </c>
      <c r="F218" s="13">
        <f t="shared" si="7"/>
        <v>6</v>
      </c>
    </row>
    <row r="219" spans="1:6" x14ac:dyDescent="0.25">
      <c r="A219" s="9">
        <v>414</v>
      </c>
      <c r="B219" s="4" t="s">
        <v>629</v>
      </c>
      <c r="C219" s="4">
        <v>3</v>
      </c>
      <c r="D219" s="4" t="s">
        <v>552</v>
      </c>
      <c r="E219" s="12" t="str">
        <f t="shared" si="8"/>
        <v>3</v>
      </c>
      <c r="F219" s="13">
        <f t="shared" si="7"/>
        <v>9</v>
      </c>
    </row>
    <row r="220" spans="1:6" x14ac:dyDescent="0.25">
      <c r="A220" s="9">
        <v>421</v>
      </c>
      <c r="B220" s="4" t="s">
        <v>629</v>
      </c>
      <c r="C220" s="4">
        <v>3</v>
      </c>
      <c r="D220" s="4" t="s">
        <v>552</v>
      </c>
      <c r="E220" s="12" t="str">
        <f t="shared" si="8"/>
        <v>3</v>
      </c>
      <c r="F220" s="13">
        <f t="shared" si="7"/>
        <v>9</v>
      </c>
    </row>
    <row r="221" spans="1:6" x14ac:dyDescent="0.25">
      <c r="A221" s="9">
        <v>423</v>
      </c>
      <c r="B221" s="4" t="s">
        <v>629</v>
      </c>
      <c r="C221" s="4">
        <v>3</v>
      </c>
      <c r="D221" s="4" t="s">
        <v>551</v>
      </c>
      <c r="E221" s="12" t="str">
        <f t="shared" si="8"/>
        <v>4</v>
      </c>
      <c r="F221" s="13">
        <f t="shared" si="7"/>
        <v>12</v>
      </c>
    </row>
    <row r="222" spans="1:6" x14ac:dyDescent="0.25">
      <c r="A222" s="9">
        <v>432</v>
      </c>
      <c r="B222" s="4" t="s">
        <v>629</v>
      </c>
      <c r="C222" s="4">
        <v>3</v>
      </c>
      <c r="D222" s="4" t="s">
        <v>555</v>
      </c>
      <c r="E222" s="12" t="str">
        <f t="shared" si="8"/>
        <v>2</v>
      </c>
      <c r="F222" s="13">
        <f t="shared" si="7"/>
        <v>6</v>
      </c>
    </row>
    <row r="223" spans="1:6" x14ac:dyDescent="0.25">
      <c r="A223" s="9">
        <v>461</v>
      </c>
      <c r="B223" s="6" t="s">
        <v>631</v>
      </c>
      <c r="C223" s="6">
        <v>3</v>
      </c>
      <c r="D223" s="6" t="s">
        <v>552</v>
      </c>
      <c r="E223" s="12" t="str">
        <f t="shared" si="8"/>
        <v>3</v>
      </c>
      <c r="F223" s="13">
        <f t="shared" si="7"/>
        <v>9</v>
      </c>
    </row>
    <row r="224" spans="1:6" x14ac:dyDescent="0.25">
      <c r="A224" s="9">
        <v>462</v>
      </c>
      <c r="B224" s="4" t="s">
        <v>629</v>
      </c>
      <c r="C224" s="4">
        <v>3</v>
      </c>
      <c r="D224" s="4" t="s">
        <v>557</v>
      </c>
      <c r="E224" s="12" t="str">
        <f t="shared" si="8"/>
        <v>1</v>
      </c>
      <c r="F224" s="13">
        <f t="shared" si="7"/>
        <v>3</v>
      </c>
    </row>
    <row r="225" spans="1:6" x14ac:dyDescent="0.25">
      <c r="A225" s="9">
        <v>491</v>
      </c>
      <c r="B225" s="6" t="s">
        <v>631</v>
      </c>
      <c r="C225" s="6">
        <v>3</v>
      </c>
      <c r="D225" s="6" t="s">
        <v>552</v>
      </c>
      <c r="E225" s="12" t="str">
        <f t="shared" si="8"/>
        <v>3</v>
      </c>
      <c r="F225" s="13">
        <f t="shared" si="7"/>
        <v>9</v>
      </c>
    </row>
    <row r="226" spans="1:6" x14ac:dyDescent="0.25">
      <c r="A226" s="9">
        <v>501</v>
      </c>
      <c r="B226" s="4" t="s">
        <v>629</v>
      </c>
      <c r="C226" s="4">
        <v>3</v>
      </c>
      <c r="D226" s="4" t="s">
        <v>558</v>
      </c>
      <c r="E226" s="12" t="str">
        <f t="shared" si="8"/>
        <v>2.5</v>
      </c>
      <c r="F226" s="13">
        <f t="shared" si="7"/>
        <v>7.5</v>
      </c>
    </row>
    <row r="227" spans="1:6" x14ac:dyDescent="0.25">
      <c r="A227" s="9">
        <v>511</v>
      </c>
      <c r="B227" s="4" t="s">
        <v>629</v>
      </c>
      <c r="C227" s="4">
        <v>3</v>
      </c>
      <c r="D227" s="4" t="s">
        <v>558</v>
      </c>
      <c r="E227" s="12" t="str">
        <f t="shared" si="8"/>
        <v>2.5</v>
      </c>
      <c r="F227" s="13">
        <f t="shared" si="7"/>
        <v>7.5</v>
      </c>
    </row>
    <row r="228" spans="1:6" x14ac:dyDescent="0.25">
      <c r="A228" s="9">
        <v>524</v>
      </c>
      <c r="B228" s="4" t="s">
        <v>629</v>
      </c>
      <c r="C228" s="4">
        <v>3</v>
      </c>
      <c r="D228" s="4" t="s">
        <v>558</v>
      </c>
      <c r="E228" s="12" t="str">
        <f t="shared" si="8"/>
        <v>2.5</v>
      </c>
      <c r="F228" s="13">
        <f t="shared" si="7"/>
        <v>7.5</v>
      </c>
    </row>
    <row r="229" spans="1:6" x14ac:dyDescent="0.25">
      <c r="A229" s="9">
        <v>536</v>
      </c>
      <c r="B229" s="4" t="s">
        <v>629</v>
      </c>
      <c r="C229" s="4">
        <v>3</v>
      </c>
      <c r="D229" s="4" t="s">
        <v>551</v>
      </c>
      <c r="E229" s="12" t="str">
        <f t="shared" si="8"/>
        <v>4</v>
      </c>
      <c r="F229" s="13">
        <f t="shared" si="7"/>
        <v>12</v>
      </c>
    </row>
    <row r="230" spans="1:6" x14ac:dyDescent="0.25">
      <c r="A230" s="9">
        <v>554</v>
      </c>
      <c r="B230" s="6" t="s">
        <v>631</v>
      </c>
      <c r="C230" s="6">
        <v>3</v>
      </c>
      <c r="D230" s="6" t="s">
        <v>558</v>
      </c>
      <c r="E230" s="12" t="str">
        <f t="shared" si="8"/>
        <v>2.5</v>
      </c>
      <c r="F230" s="13">
        <f t="shared" si="7"/>
        <v>7.5</v>
      </c>
    </row>
    <row r="231" spans="1:6" x14ac:dyDescent="0.25">
      <c r="A231" s="9">
        <v>555</v>
      </c>
      <c r="B231" s="6" t="s">
        <v>631</v>
      </c>
      <c r="C231" s="6">
        <v>3</v>
      </c>
      <c r="D231" s="6" t="s">
        <v>555</v>
      </c>
      <c r="E231" s="12" t="str">
        <f t="shared" si="8"/>
        <v>2</v>
      </c>
      <c r="F231" s="13">
        <f t="shared" si="7"/>
        <v>6</v>
      </c>
    </row>
    <row r="232" spans="1:6" x14ac:dyDescent="0.25">
      <c r="A232" s="9">
        <v>580</v>
      </c>
      <c r="B232" s="4" t="s">
        <v>629</v>
      </c>
      <c r="C232" s="4">
        <v>3</v>
      </c>
      <c r="D232" s="4" t="s">
        <v>551</v>
      </c>
      <c r="E232" s="12" t="str">
        <f t="shared" si="8"/>
        <v>4</v>
      </c>
      <c r="F232" s="13">
        <f t="shared" si="7"/>
        <v>12</v>
      </c>
    </row>
    <row r="233" spans="1:6" x14ac:dyDescent="0.25">
      <c r="A233" s="9">
        <v>610</v>
      </c>
      <c r="B233" s="4" t="s">
        <v>629</v>
      </c>
      <c r="C233" s="4">
        <v>3</v>
      </c>
      <c r="D233" s="4" t="s">
        <v>553</v>
      </c>
      <c r="E233" s="12" t="str">
        <f t="shared" si="8"/>
        <v>3.5</v>
      </c>
      <c r="F233" s="13">
        <f t="shared" si="7"/>
        <v>10.5</v>
      </c>
    </row>
    <row r="234" spans="1:6" x14ac:dyDescent="0.25">
      <c r="A234" s="9">
        <v>612</v>
      </c>
      <c r="B234" s="4" t="s">
        <v>629</v>
      </c>
      <c r="C234" s="4">
        <v>3</v>
      </c>
      <c r="D234" s="4" t="s">
        <v>552</v>
      </c>
      <c r="E234" s="12" t="str">
        <f t="shared" si="8"/>
        <v>3</v>
      </c>
      <c r="F234" s="13">
        <f t="shared" si="7"/>
        <v>9</v>
      </c>
    </row>
    <row r="235" spans="1:6" x14ac:dyDescent="0.25">
      <c r="A235" s="9">
        <v>625</v>
      </c>
      <c r="B235" s="4" t="s">
        <v>629</v>
      </c>
      <c r="C235" s="4">
        <v>3</v>
      </c>
      <c r="D235" s="4" t="s">
        <v>558</v>
      </c>
      <c r="E235" s="12" t="str">
        <f t="shared" si="8"/>
        <v>2.5</v>
      </c>
      <c r="F235" s="13">
        <f t="shared" si="7"/>
        <v>7.5</v>
      </c>
    </row>
    <row r="236" spans="1:6" x14ac:dyDescent="0.25">
      <c r="A236" s="9">
        <v>638</v>
      </c>
      <c r="B236" s="4" t="s">
        <v>629</v>
      </c>
      <c r="C236" s="4">
        <v>3</v>
      </c>
      <c r="D236" s="4" t="s">
        <v>552</v>
      </c>
      <c r="E236" s="12" t="str">
        <f t="shared" si="8"/>
        <v>3</v>
      </c>
      <c r="F236" s="13">
        <f t="shared" si="7"/>
        <v>9</v>
      </c>
    </row>
    <row r="237" spans="1:6" x14ac:dyDescent="0.25">
      <c r="A237" s="9">
        <v>643</v>
      </c>
      <c r="B237" s="4" t="s">
        <v>629</v>
      </c>
      <c r="C237" s="4">
        <v>3</v>
      </c>
      <c r="D237" s="4" t="s">
        <v>551</v>
      </c>
      <c r="E237" s="12" t="str">
        <f t="shared" si="8"/>
        <v>4</v>
      </c>
      <c r="F237" s="13">
        <f t="shared" si="7"/>
        <v>12</v>
      </c>
    </row>
    <row r="238" spans="1:6" x14ac:dyDescent="0.25">
      <c r="A238" s="9">
        <v>644</v>
      </c>
      <c r="B238" s="4" t="s">
        <v>629</v>
      </c>
      <c r="C238" s="4">
        <v>3</v>
      </c>
      <c r="D238" s="4" t="s">
        <v>551</v>
      </c>
      <c r="E238" s="12" t="str">
        <f t="shared" si="8"/>
        <v>4</v>
      </c>
      <c r="F238" s="13">
        <f t="shared" si="7"/>
        <v>12</v>
      </c>
    </row>
    <row r="239" spans="1:6" x14ac:dyDescent="0.25">
      <c r="A239" s="9">
        <v>658</v>
      </c>
      <c r="B239" s="4" t="s">
        <v>629</v>
      </c>
      <c r="C239" s="4">
        <v>3</v>
      </c>
      <c r="D239" s="4" t="s">
        <v>552</v>
      </c>
      <c r="E239" s="12" t="str">
        <f t="shared" si="8"/>
        <v>3</v>
      </c>
      <c r="F239" s="13">
        <f t="shared" si="7"/>
        <v>9</v>
      </c>
    </row>
    <row r="240" spans="1:6" x14ac:dyDescent="0.25">
      <c r="A240" s="9">
        <v>676</v>
      </c>
      <c r="B240" s="4" t="s">
        <v>629</v>
      </c>
      <c r="C240" s="4">
        <v>3</v>
      </c>
      <c r="D240" s="4" t="s">
        <v>555</v>
      </c>
      <c r="E240" s="12" t="str">
        <f t="shared" si="8"/>
        <v>2</v>
      </c>
      <c r="F240" s="13">
        <f t="shared" si="7"/>
        <v>6</v>
      </c>
    </row>
    <row r="241" spans="1:6" x14ac:dyDescent="0.25">
      <c r="A241" s="9">
        <v>679</v>
      </c>
      <c r="B241" s="4" t="s">
        <v>629</v>
      </c>
      <c r="C241" s="4">
        <v>3</v>
      </c>
      <c r="D241" s="4" t="s">
        <v>551</v>
      </c>
      <c r="E241" s="12" t="str">
        <f t="shared" si="8"/>
        <v>4</v>
      </c>
      <c r="F241" s="13">
        <f t="shared" si="7"/>
        <v>12</v>
      </c>
    </row>
    <row r="242" spans="1:6" x14ac:dyDescent="0.25">
      <c r="A242" s="9">
        <v>701</v>
      </c>
      <c r="B242" s="4" t="s">
        <v>629</v>
      </c>
      <c r="C242" s="4">
        <v>3</v>
      </c>
      <c r="D242" s="4" t="s">
        <v>552</v>
      </c>
      <c r="E242" s="12" t="str">
        <f t="shared" si="8"/>
        <v>3</v>
      </c>
      <c r="F242" s="13">
        <f t="shared" si="7"/>
        <v>9</v>
      </c>
    </row>
    <row r="243" spans="1:6" x14ac:dyDescent="0.25">
      <c r="A243" s="9">
        <v>707</v>
      </c>
      <c r="B243" s="4" t="s">
        <v>629</v>
      </c>
      <c r="C243" s="4">
        <v>3</v>
      </c>
      <c r="D243" s="4" t="s">
        <v>552</v>
      </c>
      <c r="E243" s="12" t="str">
        <f t="shared" si="8"/>
        <v>3</v>
      </c>
      <c r="F243" s="13">
        <f t="shared" si="7"/>
        <v>9</v>
      </c>
    </row>
    <row r="244" spans="1:6" x14ac:dyDescent="0.25">
      <c r="A244" s="9">
        <v>713</v>
      </c>
      <c r="B244" s="4" t="s">
        <v>629</v>
      </c>
      <c r="C244" s="4">
        <v>3</v>
      </c>
      <c r="D244" s="4" t="s">
        <v>558</v>
      </c>
      <c r="E244" s="12" t="str">
        <f t="shared" si="8"/>
        <v>2.5</v>
      </c>
      <c r="F244" s="13">
        <f t="shared" si="7"/>
        <v>7.5</v>
      </c>
    </row>
    <row r="245" spans="1:6" x14ac:dyDescent="0.25">
      <c r="A245" s="9">
        <v>723</v>
      </c>
      <c r="B245" s="4" t="s">
        <v>629</v>
      </c>
      <c r="C245" s="4">
        <v>3</v>
      </c>
      <c r="D245" s="4" t="s">
        <v>551</v>
      </c>
      <c r="E245" s="12" t="str">
        <f t="shared" si="8"/>
        <v>4</v>
      </c>
      <c r="F245" s="13">
        <f t="shared" si="7"/>
        <v>12</v>
      </c>
    </row>
    <row r="246" spans="1:6" x14ac:dyDescent="0.25">
      <c r="A246" s="9">
        <v>740</v>
      </c>
      <c r="B246" s="4" t="s">
        <v>629</v>
      </c>
      <c r="C246" s="4">
        <v>3</v>
      </c>
      <c r="D246" s="4" t="s">
        <v>552</v>
      </c>
      <c r="E246" s="12" t="str">
        <f t="shared" si="8"/>
        <v>3</v>
      </c>
      <c r="F246" s="13">
        <f t="shared" si="7"/>
        <v>9</v>
      </c>
    </row>
    <row r="247" spans="1:6" x14ac:dyDescent="0.25">
      <c r="A247" s="9">
        <v>754</v>
      </c>
      <c r="B247" s="6" t="s">
        <v>631</v>
      </c>
      <c r="C247" s="6">
        <v>3</v>
      </c>
      <c r="D247" s="6" t="s">
        <v>552</v>
      </c>
      <c r="E247" s="12" t="str">
        <f t="shared" si="8"/>
        <v>3</v>
      </c>
      <c r="F247" s="13">
        <f t="shared" si="7"/>
        <v>9</v>
      </c>
    </row>
    <row r="248" spans="1:6" x14ac:dyDescent="0.25">
      <c r="A248" s="9">
        <v>763</v>
      </c>
      <c r="B248" s="4" t="s">
        <v>629</v>
      </c>
      <c r="C248" s="4">
        <v>3</v>
      </c>
      <c r="D248" s="4" t="s">
        <v>558</v>
      </c>
      <c r="E248" s="12" t="str">
        <f t="shared" si="8"/>
        <v>2.5</v>
      </c>
      <c r="F248" s="13">
        <f t="shared" si="7"/>
        <v>7.5</v>
      </c>
    </row>
    <row r="249" spans="1:6" x14ac:dyDescent="0.25">
      <c r="A249" s="9">
        <v>769</v>
      </c>
      <c r="B249" s="4" t="s">
        <v>629</v>
      </c>
      <c r="C249" s="4">
        <v>3</v>
      </c>
      <c r="D249" s="4" t="s">
        <v>551</v>
      </c>
      <c r="E249" s="12" t="str">
        <f t="shared" si="8"/>
        <v>4</v>
      </c>
      <c r="F249" s="13">
        <f t="shared" si="7"/>
        <v>12</v>
      </c>
    </row>
    <row r="250" spans="1:6" x14ac:dyDescent="0.25">
      <c r="A250" s="9">
        <v>770</v>
      </c>
      <c r="B250" s="4" t="s">
        <v>629</v>
      </c>
      <c r="C250" s="4">
        <v>3</v>
      </c>
      <c r="D250" s="4" t="s">
        <v>551</v>
      </c>
      <c r="E250" s="12" t="str">
        <f t="shared" si="8"/>
        <v>4</v>
      </c>
      <c r="F250" s="13">
        <f t="shared" si="7"/>
        <v>12</v>
      </c>
    </row>
    <row r="251" spans="1:6" x14ac:dyDescent="0.25">
      <c r="A251" s="9">
        <v>773</v>
      </c>
      <c r="B251" s="4" t="s">
        <v>629</v>
      </c>
      <c r="C251" s="4">
        <v>3</v>
      </c>
      <c r="D251" s="4" t="s">
        <v>552</v>
      </c>
      <c r="E251" s="12" t="str">
        <f t="shared" si="8"/>
        <v>3</v>
      </c>
      <c r="F251" s="13">
        <f t="shared" si="7"/>
        <v>9</v>
      </c>
    </row>
    <row r="252" spans="1:6" x14ac:dyDescent="0.25">
      <c r="A252" s="9">
        <v>783</v>
      </c>
      <c r="B252" s="4" t="s">
        <v>629</v>
      </c>
      <c r="C252" s="4">
        <v>3</v>
      </c>
      <c r="D252" s="4" t="s">
        <v>558</v>
      </c>
      <c r="E252" s="12" t="str">
        <f t="shared" si="8"/>
        <v>2.5</v>
      </c>
      <c r="F252" s="13">
        <f t="shared" si="7"/>
        <v>7.5</v>
      </c>
    </row>
    <row r="253" spans="1:6" x14ac:dyDescent="0.25">
      <c r="A253" s="9">
        <v>807</v>
      </c>
      <c r="B253" s="4" t="s">
        <v>629</v>
      </c>
      <c r="C253" s="4">
        <v>3</v>
      </c>
      <c r="D253" s="4" t="s">
        <v>551</v>
      </c>
      <c r="E253" s="12" t="str">
        <f t="shared" si="8"/>
        <v>4</v>
      </c>
      <c r="F253" s="13">
        <f t="shared" si="7"/>
        <v>12</v>
      </c>
    </row>
    <row r="254" spans="1:6" x14ac:dyDescent="0.25">
      <c r="A254" s="9">
        <v>812</v>
      </c>
      <c r="B254" s="4" t="s">
        <v>629</v>
      </c>
      <c r="C254" s="4">
        <v>3</v>
      </c>
      <c r="D254" s="4" t="s">
        <v>552</v>
      </c>
      <c r="E254" s="12" t="str">
        <f t="shared" si="8"/>
        <v>3</v>
      </c>
      <c r="F254" s="13">
        <f t="shared" si="7"/>
        <v>9</v>
      </c>
    </row>
    <row r="255" spans="1:6" x14ac:dyDescent="0.25">
      <c r="A255" s="9">
        <v>830</v>
      </c>
      <c r="B255" s="4" t="s">
        <v>629</v>
      </c>
      <c r="C255" s="4">
        <v>3</v>
      </c>
      <c r="D255" s="4" t="s">
        <v>558</v>
      </c>
      <c r="E255" s="12" t="str">
        <f t="shared" si="8"/>
        <v>2.5</v>
      </c>
      <c r="F255" s="13">
        <f t="shared" si="7"/>
        <v>7.5</v>
      </c>
    </row>
    <row r="256" spans="1:6" x14ac:dyDescent="0.25">
      <c r="A256" s="9">
        <v>831</v>
      </c>
      <c r="B256" s="4" t="s">
        <v>629</v>
      </c>
      <c r="C256" s="4">
        <v>3</v>
      </c>
      <c r="D256" s="4" t="s">
        <v>552</v>
      </c>
      <c r="E256" s="12" t="str">
        <f t="shared" si="8"/>
        <v>3</v>
      </c>
      <c r="F256" s="13">
        <f t="shared" si="7"/>
        <v>9</v>
      </c>
    </row>
    <row r="257" spans="1:6" x14ac:dyDescent="0.25">
      <c r="A257" s="9">
        <v>833</v>
      </c>
      <c r="B257" s="4" t="s">
        <v>629</v>
      </c>
      <c r="C257" s="4">
        <v>3</v>
      </c>
      <c r="D257" s="4" t="s">
        <v>552</v>
      </c>
      <c r="E257" s="12" t="str">
        <f t="shared" si="8"/>
        <v>3</v>
      </c>
      <c r="F257" s="13">
        <f t="shared" si="7"/>
        <v>9</v>
      </c>
    </row>
    <row r="258" spans="1:6" x14ac:dyDescent="0.25">
      <c r="A258" s="9">
        <v>841</v>
      </c>
      <c r="B258" s="4" t="s">
        <v>629</v>
      </c>
      <c r="C258" s="4">
        <v>3</v>
      </c>
      <c r="D258" s="4" t="s">
        <v>552</v>
      </c>
      <c r="E258" s="12" t="str">
        <f t="shared" si="8"/>
        <v>3</v>
      </c>
      <c r="F258" s="13">
        <f t="shared" si="7"/>
        <v>9</v>
      </c>
    </row>
    <row r="259" spans="1:6" x14ac:dyDescent="0.25">
      <c r="A259" s="9">
        <v>854</v>
      </c>
      <c r="B259" s="4" t="s">
        <v>629</v>
      </c>
      <c r="C259" s="4">
        <v>3</v>
      </c>
      <c r="D259" s="4" t="s">
        <v>553</v>
      </c>
      <c r="E259" s="12" t="str">
        <f t="shared" ref="E259:E321" si="9">IF(D259="A","4",IF(D259="AB","3.5",IF(D259="B","3",IF(D259="BC","2.5",IF(D259="C","2",IF(D259="D","1",IF(D259="E","0","NILAI MUTU TIDAK ADA")))))))</f>
        <v>3.5</v>
      </c>
      <c r="F259" s="13">
        <f t="shared" si="7"/>
        <v>10.5</v>
      </c>
    </row>
    <row r="260" spans="1:6" x14ac:dyDescent="0.25">
      <c r="A260" s="9">
        <v>855</v>
      </c>
      <c r="B260" s="4" t="s">
        <v>629</v>
      </c>
      <c r="C260" s="4">
        <v>3</v>
      </c>
      <c r="D260" s="4" t="s">
        <v>552</v>
      </c>
      <c r="E260" s="12" t="str">
        <f t="shared" si="9"/>
        <v>3</v>
      </c>
      <c r="F260" s="13">
        <f t="shared" ref="F260:F323" si="10">E260*C260</f>
        <v>9</v>
      </c>
    </row>
    <row r="261" spans="1:6" x14ac:dyDescent="0.25">
      <c r="A261" s="9">
        <v>856</v>
      </c>
      <c r="B261" s="4" t="s">
        <v>629</v>
      </c>
      <c r="C261" s="4">
        <v>3</v>
      </c>
      <c r="D261" s="4" t="s">
        <v>553</v>
      </c>
      <c r="E261" s="12" t="str">
        <f t="shared" si="9"/>
        <v>3.5</v>
      </c>
      <c r="F261" s="13">
        <f t="shared" si="10"/>
        <v>10.5</v>
      </c>
    </row>
    <row r="262" spans="1:6" x14ac:dyDescent="0.25">
      <c r="A262" s="9">
        <v>863</v>
      </c>
      <c r="B262" s="4" t="s">
        <v>629</v>
      </c>
      <c r="C262" s="4">
        <v>3</v>
      </c>
      <c r="D262" s="4" t="s">
        <v>551</v>
      </c>
      <c r="E262" s="12" t="str">
        <f t="shared" si="9"/>
        <v>4</v>
      </c>
      <c r="F262" s="13">
        <f t="shared" si="10"/>
        <v>12</v>
      </c>
    </row>
    <row r="263" spans="1:6" x14ac:dyDescent="0.25">
      <c r="A263" s="9">
        <v>874</v>
      </c>
      <c r="B263" s="4" t="s">
        <v>629</v>
      </c>
      <c r="C263" s="4">
        <v>3</v>
      </c>
      <c r="D263" s="4" t="s">
        <v>552</v>
      </c>
      <c r="E263" s="12" t="str">
        <f t="shared" si="9"/>
        <v>3</v>
      </c>
      <c r="F263" s="13">
        <f t="shared" si="10"/>
        <v>9</v>
      </c>
    </row>
    <row r="264" spans="1:6" x14ac:dyDescent="0.25">
      <c r="A264" s="9">
        <v>879</v>
      </c>
      <c r="B264" s="4" t="s">
        <v>629</v>
      </c>
      <c r="C264" s="4">
        <v>3</v>
      </c>
      <c r="D264" s="4" t="s">
        <v>553</v>
      </c>
      <c r="E264" s="12" t="str">
        <f t="shared" si="9"/>
        <v>3.5</v>
      </c>
      <c r="F264" s="13">
        <f t="shared" si="10"/>
        <v>10.5</v>
      </c>
    </row>
    <row r="265" spans="1:6" x14ac:dyDescent="0.25">
      <c r="A265" s="9">
        <v>924</v>
      </c>
      <c r="B265" s="4" t="s">
        <v>629</v>
      </c>
      <c r="C265" s="4">
        <v>3</v>
      </c>
      <c r="D265" s="4" t="s">
        <v>551</v>
      </c>
      <c r="E265" s="12" t="str">
        <f t="shared" si="9"/>
        <v>4</v>
      </c>
      <c r="F265" s="13">
        <f t="shared" si="10"/>
        <v>12</v>
      </c>
    </row>
    <row r="266" spans="1:6" x14ac:dyDescent="0.25">
      <c r="A266" s="9">
        <v>942</v>
      </c>
      <c r="B266" s="4" t="s">
        <v>629</v>
      </c>
      <c r="C266" s="4">
        <v>3</v>
      </c>
      <c r="D266" s="4" t="s">
        <v>552</v>
      </c>
      <c r="E266" s="12" t="str">
        <f t="shared" si="9"/>
        <v>3</v>
      </c>
      <c r="F266" s="13">
        <f t="shared" si="10"/>
        <v>9</v>
      </c>
    </row>
    <row r="267" spans="1:6" x14ac:dyDescent="0.25">
      <c r="A267" s="9">
        <v>950</v>
      </c>
      <c r="B267" s="4" t="s">
        <v>629</v>
      </c>
      <c r="C267" s="4">
        <v>3</v>
      </c>
      <c r="D267" s="4" t="s">
        <v>558</v>
      </c>
      <c r="E267" s="12" t="str">
        <f t="shared" si="9"/>
        <v>2.5</v>
      </c>
      <c r="F267" s="13">
        <f t="shared" si="10"/>
        <v>7.5</v>
      </c>
    </row>
    <row r="268" spans="1:6" x14ac:dyDescent="0.25">
      <c r="A268" s="9">
        <v>982</v>
      </c>
      <c r="B268" s="4" t="s">
        <v>629</v>
      </c>
      <c r="C268" s="4">
        <v>3</v>
      </c>
      <c r="D268" s="4" t="s">
        <v>558</v>
      </c>
      <c r="E268" s="12" t="str">
        <f t="shared" si="9"/>
        <v>2.5</v>
      </c>
      <c r="F268" s="13">
        <f t="shared" si="10"/>
        <v>7.5</v>
      </c>
    </row>
    <row r="269" spans="1:6" x14ac:dyDescent="0.25">
      <c r="A269" s="9">
        <v>36</v>
      </c>
      <c r="B269" s="4" t="s">
        <v>626</v>
      </c>
      <c r="C269" s="4">
        <v>3</v>
      </c>
      <c r="D269" s="4" t="s">
        <v>552</v>
      </c>
      <c r="E269" s="12" t="str">
        <f t="shared" si="9"/>
        <v>3</v>
      </c>
      <c r="F269" s="13">
        <f t="shared" si="10"/>
        <v>9</v>
      </c>
    </row>
    <row r="270" spans="1:6" x14ac:dyDescent="0.25">
      <c r="A270" s="9">
        <v>19</v>
      </c>
      <c r="B270" s="4" t="s">
        <v>628</v>
      </c>
      <c r="C270" s="4">
        <v>3</v>
      </c>
      <c r="D270" s="4" t="s">
        <v>552</v>
      </c>
      <c r="E270" s="12" t="str">
        <f t="shared" si="9"/>
        <v>3</v>
      </c>
      <c r="F270" s="13">
        <f t="shared" si="10"/>
        <v>9</v>
      </c>
    </row>
    <row r="271" spans="1:6" x14ac:dyDescent="0.25">
      <c r="A271" s="9">
        <v>33</v>
      </c>
      <c r="B271" s="4" t="s">
        <v>628</v>
      </c>
      <c r="C271" s="4">
        <v>3</v>
      </c>
      <c r="D271" s="4" t="s">
        <v>553</v>
      </c>
      <c r="E271" s="12" t="str">
        <f t="shared" si="9"/>
        <v>3.5</v>
      </c>
      <c r="F271" s="13">
        <f t="shared" si="10"/>
        <v>10.5</v>
      </c>
    </row>
    <row r="272" spans="1:6" x14ac:dyDescent="0.25">
      <c r="A272" s="9">
        <v>36</v>
      </c>
      <c r="B272" s="4" t="s">
        <v>629</v>
      </c>
      <c r="C272" s="4">
        <v>3</v>
      </c>
      <c r="D272" s="4" t="s">
        <v>552</v>
      </c>
      <c r="E272" s="12" t="str">
        <f t="shared" si="9"/>
        <v>3</v>
      </c>
      <c r="F272" s="13">
        <f t="shared" si="10"/>
        <v>9</v>
      </c>
    </row>
    <row r="273" spans="1:6" x14ac:dyDescent="0.25">
      <c r="A273" s="9">
        <v>39</v>
      </c>
      <c r="B273" s="4" t="s">
        <v>628</v>
      </c>
      <c r="C273" s="4">
        <v>3</v>
      </c>
      <c r="D273" s="4" t="s">
        <v>555</v>
      </c>
      <c r="E273" s="12" t="str">
        <f t="shared" si="9"/>
        <v>2</v>
      </c>
      <c r="F273" s="13">
        <f t="shared" si="10"/>
        <v>6</v>
      </c>
    </row>
    <row r="274" spans="1:6" x14ac:dyDescent="0.25">
      <c r="A274" s="9">
        <v>62</v>
      </c>
      <c r="B274" s="4" t="s">
        <v>628</v>
      </c>
      <c r="C274" s="4">
        <v>3</v>
      </c>
      <c r="D274" s="4" t="s">
        <v>555</v>
      </c>
      <c r="E274" s="12" t="str">
        <f t="shared" si="9"/>
        <v>2</v>
      </c>
      <c r="F274" s="13">
        <f t="shared" si="10"/>
        <v>6</v>
      </c>
    </row>
    <row r="275" spans="1:6" x14ac:dyDescent="0.25">
      <c r="A275" s="9">
        <v>64</v>
      </c>
      <c r="B275" s="4" t="s">
        <v>628</v>
      </c>
      <c r="C275" s="4">
        <v>3</v>
      </c>
      <c r="D275" s="4" t="s">
        <v>558</v>
      </c>
      <c r="E275" s="12" t="str">
        <f t="shared" si="9"/>
        <v>2.5</v>
      </c>
      <c r="F275" s="13">
        <f t="shared" si="10"/>
        <v>7.5</v>
      </c>
    </row>
    <row r="276" spans="1:6" x14ac:dyDescent="0.25">
      <c r="A276" s="9">
        <v>80</v>
      </c>
      <c r="B276" s="4" t="s">
        <v>628</v>
      </c>
      <c r="C276" s="4">
        <v>3</v>
      </c>
      <c r="D276" s="4" t="s">
        <v>555</v>
      </c>
      <c r="E276" s="12" t="str">
        <f t="shared" si="9"/>
        <v>2</v>
      </c>
      <c r="F276" s="13">
        <f t="shared" si="10"/>
        <v>6</v>
      </c>
    </row>
    <row r="277" spans="1:6" x14ac:dyDescent="0.25">
      <c r="A277" s="9">
        <v>90</v>
      </c>
      <c r="B277" s="4" t="s">
        <v>627</v>
      </c>
      <c r="C277" s="4">
        <v>3</v>
      </c>
      <c r="D277" s="4" t="s">
        <v>553</v>
      </c>
      <c r="E277" s="12" t="str">
        <f t="shared" si="9"/>
        <v>3.5</v>
      </c>
      <c r="F277" s="13">
        <f t="shared" si="10"/>
        <v>10.5</v>
      </c>
    </row>
    <row r="278" spans="1:6" x14ac:dyDescent="0.25">
      <c r="A278" s="9">
        <v>92</v>
      </c>
      <c r="B278" s="4" t="s">
        <v>628</v>
      </c>
      <c r="C278" s="4">
        <v>3</v>
      </c>
      <c r="D278" s="4" t="s">
        <v>555</v>
      </c>
      <c r="E278" s="12" t="str">
        <f t="shared" si="9"/>
        <v>2</v>
      </c>
      <c r="F278" s="13">
        <f t="shared" si="10"/>
        <v>6</v>
      </c>
    </row>
    <row r="279" spans="1:6" x14ac:dyDescent="0.25">
      <c r="A279" s="9">
        <v>129</v>
      </c>
      <c r="B279" s="4" t="s">
        <v>628</v>
      </c>
      <c r="C279" s="4">
        <v>3</v>
      </c>
      <c r="D279" s="4" t="s">
        <v>558</v>
      </c>
      <c r="E279" s="12" t="str">
        <f t="shared" si="9"/>
        <v>2.5</v>
      </c>
      <c r="F279" s="13">
        <f t="shared" si="10"/>
        <v>7.5</v>
      </c>
    </row>
    <row r="280" spans="1:6" x14ac:dyDescent="0.25">
      <c r="A280" s="9">
        <v>138</v>
      </c>
      <c r="B280" s="4" t="s">
        <v>628</v>
      </c>
      <c r="C280" s="4">
        <v>3</v>
      </c>
      <c r="D280" s="4" t="s">
        <v>557</v>
      </c>
      <c r="E280" s="12" t="str">
        <f t="shared" si="9"/>
        <v>1</v>
      </c>
      <c r="F280" s="13">
        <f t="shared" si="10"/>
        <v>3</v>
      </c>
    </row>
    <row r="281" spans="1:6" x14ac:dyDescent="0.25">
      <c r="A281" s="9">
        <v>145</v>
      </c>
      <c r="B281" s="4" t="s">
        <v>628</v>
      </c>
      <c r="C281" s="4">
        <v>3</v>
      </c>
      <c r="D281" s="4" t="s">
        <v>558</v>
      </c>
      <c r="E281" s="12" t="str">
        <f t="shared" si="9"/>
        <v>2.5</v>
      </c>
      <c r="F281" s="13">
        <f t="shared" si="10"/>
        <v>7.5</v>
      </c>
    </row>
    <row r="282" spans="1:6" x14ac:dyDescent="0.25">
      <c r="A282" s="9">
        <v>149</v>
      </c>
      <c r="B282" s="4" t="s">
        <v>629</v>
      </c>
      <c r="C282" s="4">
        <v>3</v>
      </c>
      <c r="D282" s="4" t="s">
        <v>553</v>
      </c>
      <c r="E282" s="12" t="str">
        <f t="shared" si="9"/>
        <v>3.5</v>
      </c>
      <c r="F282" s="13">
        <f t="shared" si="10"/>
        <v>10.5</v>
      </c>
    </row>
    <row r="283" spans="1:6" x14ac:dyDescent="0.25">
      <c r="A283" s="9">
        <v>152</v>
      </c>
      <c r="B283" s="4" t="s">
        <v>628</v>
      </c>
      <c r="C283" s="4">
        <v>3</v>
      </c>
      <c r="D283" s="4" t="s">
        <v>558</v>
      </c>
      <c r="E283" s="12" t="str">
        <f t="shared" si="9"/>
        <v>2.5</v>
      </c>
      <c r="F283" s="13">
        <f t="shared" si="10"/>
        <v>7.5</v>
      </c>
    </row>
    <row r="284" spans="1:6" x14ac:dyDescent="0.25">
      <c r="A284" s="9">
        <v>158</v>
      </c>
      <c r="B284" s="4" t="s">
        <v>628</v>
      </c>
      <c r="C284" s="4">
        <v>3</v>
      </c>
      <c r="D284" s="4" t="s">
        <v>552</v>
      </c>
      <c r="E284" s="12" t="str">
        <f t="shared" si="9"/>
        <v>3</v>
      </c>
      <c r="F284" s="13">
        <f t="shared" si="10"/>
        <v>9</v>
      </c>
    </row>
    <row r="285" spans="1:6" x14ac:dyDescent="0.25">
      <c r="A285" s="9">
        <v>163</v>
      </c>
      <c r="B285" s="4" t="s">
        <v>628</v>
      </c>
      <c r="C285" s="4">
        <v>3</v>
      </c>
      <c r="D285" s="4" t="s">
        <v>558</v>
      </c>
      <c r="E285" s="12" t="str">
        <f t="shared" si="9"/>
        <v>2.5</v>
      </c>
      <c r="F285" s="13">
        <f t="shared" si="10"/>
        <v>7.5</v>
      </c>
    </row>
    <row r="286" spans="1:6" x14ac:dyDescent="0.25">
      <c r="A286" s="9">
        <v>166</v>
      </c>
      <c r="B286" s="4" t="s">
        <v>628</v>
      </c>
      <c r="C286" s="4">
        <v>3</v>
      </c>
      <c r="D286" s="4" t="s">
        <v>558</v>
      </c>
      <c r="E286" s="12" t="str">
        <f t="shared" si="9"/>
        <v>2.5</v>
      </c>
      <c r="F286" s="13">
        <f t="shared" si="10"/>
        <v>7.5</v>
      </c>
    </row>
    <row r="287" spans="1:6" x14ac:dyDescent="0.25">
      <c r="A287" s="9">
        <v>169</v>
      </c>
      <c r="B287" s="4" t="s">
        <v>628</v>
      </c>
      <c r="C287" s="4">
        <v>3</v>
      </c>
      <c r="D287" s="4" t="s">
        <v>551</v>
      </c>
      <c r="E287" s="12" t="str">
        <f t="shared" si="9"/>
        <v>4</v>
      </c>
      <c r="F287" s="13">
        <f t="shared" si="10"/>
        <v>12</v>
      </c>
    </row>
    <row r="288" spans="1:6" x14ac:dyDescent="0.25">
      <c r="A288" s="9">
        <v>176</v>
      </c>
      <c r="B288" s="4" t="s">
        <v>628</v>
      </c>
      <c r="C288" s="4">
        <v>3</v>
      </c>
      <c r="D288" s="4" t="s">
        <v>555</v>
      </c>
      <c r="E288" s="12" t="str">
        <f t="shared" si="9"/>
        <v>2</v>
      </c>
      <c r="F288" s="13">
        <f t="shared" si="10"/>
        <v>6</v>
      </c>
    </row>
    <row r="289" spans="1:6" x14ac:dyDescent="0.25">
      <c r="A289" s="9">
        <v>192</v>
      </c>
      <c r="B289" s="4" t="s">
        <v>628</v>
      </c>
      <c r="C289" s="4">
        <v>3</v>
      </c>
      <c r="D289" s="4" t="s">
        <v>555</v>
      </c>
      <c r="E289" s="12" t="str">
        <f t="shared" si="9"/>
        <v>2</v>
      </c>
      <c r="F289" s="13">
        <f t="shared" si="10"/>
        <v>6</v>
      </c>
    </row>
    <row r="290" spans="1:6" x14ac:dyDescent="0.25">
      <c r="A290" s="9">
        <v>213</v>
      </c>
      <c r="B290" s="4" t="s">
        <v>628</v>
      </c>
      <c r="C290" s="4">
        <v>3</v>
      </c>
      <c r="D290" s="4" t="s">
        <v>551</v>
      </c>
      <c r="E290" s="12" t="str">
        <f t="shared" si="9"/>
        <v>4</v>
      </c>
      <c r="F290" s="13">
        <f t="shared" si="10"/>
        <v>12</v>
      </c>
    </row>
    <row r="291" spans="1:6" x14ac:dyDescent="0.25">
      <c r="A291" s="9">
        <v>235</v>
      </c>
      <c r="B291" s="4" t="s">
        <v>628</v>
      </c>
      <c r="C291" s="4">
        <v>3</v>
      </c>
      <c r="D291" s="4" t="s">
        <v>558</v>
      </c>
      <c r="E291" s="12" t="str">
        <f t="shared" si="9"/>
        <v>2.5</v>
      </c>
      <c r="F291" s="13">
        <f t="shared" si="10"/>
        <v>7.5</v>
      </c>
    </row>
    <row r="292" spans="1:6" x14ac:dyDescent="0.25">
      <c r="A292" s="9">
        <v>250</v>
      </c>
      <c r="B292" s="4" t="s">
        <v>628</v>
      </c>
      <c r="C292" s="4">
        <v>3</v>
      </c>
      <c r="D292" s="4" t="s">
        <v>552</v>
      </c>
      <c r="E292" s="12" t="str">
        <f t="shared" si="9"/>
        <v>3</v>
      </c>
      <c r="F292" s="13">
        <f t="shared" si="10"/>
        <v>9</v>
      </c>
    </row>
    <row r="293" spans="1:6" x14ac:dyDescent="0.25">
      <c r="A293" s="9">
        <v>257</v>
      </c>
      <c r="B293" s="4" t="s">
        <v>628</v>
      </c>
      <c r="C293" s="4">
        <v>3</v>
      </c>
      <c r="D293" s="4" t="s">
        <v>553</v>
      </c>
      <c r="E293" s="12" t="str">
        <f t="shared" si="9"/>
        <v>3.5</v>
      </c>
      <c r="F293" s="13">
        <f t="shared" si="10"/>
        <v>10.5</v>
      </c>
    </row>
    <row r="294" spans="1:6" x14ac:dyDescent="0.25">
      <c r="A294" s="9">
        <v>258</v>
      </c>
      <c r="B294" s="4" t="s">
        <v>628</v>
      </c>
      <c r="C294" s="4">
        <v>3</v>
      </c>
      <c r="D294" s="4" t="s">
        <v>558</v>
      </c>
      <c r="E294" s="12" t="str">
        <f t="shared" si="9"/>
        <v>2.5</v>
      </c>
      <c r="F294" s="13">
        <f t="shared" si="10"/>
        <v>7.5</v>
      </c>
    </row>
    <row r="295" spans="1:6" x14ac:dyDescent="0.25">
      <c r="A295" s="9">
        <v>259</v>
      </c>
      <c r="B295" s="4" t="s">
        <v>628</v>
      </c>
      <c r="C295" s="4">
        <v>3</v>
      </c>
      <c r="D295" s="4" t="s">
        <v>552</v>
      </c>
      <c r="E295" s="12" t="str">
        <f t="shared" si="9"/>
        <v>3</v>
      </c>
      <c r="F295" s="13">
        <f t="shared" si="10"/>
        <v>9</v>
      </c>
    </row>
    <row r="296" spans="1:6" x14ac:dyDescent="0.25">
      <c r="A296" s="9">
        <v>268</v>
      </c>
      <c r="B296" s="4" t="s">
        <v>628</v>
      </c>
      <c r="C296" s="4">
        <v>3</v>
      </c>
      <c r="D296" s="4" t="s">
        <v>555</v>
      </c>
      <c r="E296" s="12" t="str">
        <f t="shared" si="9"/>
        <v>2</v>
      </c>
      <c r="F296" s="13">
        <f t="shared" si="10"/>
        <v>6</v>
      </c>
    </row>
    <row r="297" spans="1:6" x14ac:dyDescent="0.25">
      <c r="A297" s="9">
        <v>272</v>
      </c>
      <c r="B297" s="4" t="s">
        <v>628</v>
      </c>
      <c r="C297" s="4">
        <v>3</v>
      </c>
      <c r="D297" s="4" t="s">
        <v>555</v>
      </c>
      <c r="E297" s="12" t="str">
        <f t="shared" si="9"/>
        <v>2</v>
      </c>
      <c r="F297" s="13">
        <f t="shared" si="10"/>
        <v>6</v>
      </c>
    </row>
    <row r="298" spans="1:6" x14ac:dyDescent="0.25">
      <c r="A298" s="9">
        <v>287</v>
      </c>
      <c r="B298" s="4" t="s">
        <v>628</v>
      </c>
      <c r="C298" s="4">
        <v>3</v>
      </c>
      <c r="D298" s="4" t="s">
        <v>551</v>
      </c>
      <c r="E298" s="12" t="str">
        <f t="shared" si="9"/>
        <v>4</v>
      </c>
      <c r="F298" s="13">
        <f t="shared" si="10"/>
        <v>12</v>
      </c>
    </row>
    <row r="299" spans="1:6" x14ac:dyDescent="0.25">
      <c r="A299" s="9">
        <v>320</v>
      </c>
      <c r="B299" s="4" t="s">
        <v>628</v>
      </c>
      <c r="C299" s="4">
        <v>3</v>
      </c>
      <c r="D299" s="4" t="s">
        <v>555</v>
      </c>
      <c r="E299" s="12" t="str">
        <f t="shared" si="9"/>
        <v>2</v>
      </c>
      <c r="F299" s="13">
        <f t="shared" si="10"/>
        <v>6</v>
      </c>
    </row>
    <row r="300" spans="1:6" x14ac:dyDescent="0.25">
      <c r="A300" s="9">
        <v>329</v>
      </c>
      <c r="B300" s="4" t="s">
        <v>628</v>
      </c>
      <c r="C300" s="4">
        <v>3</v>
      </c>
      <c r="D300" s="4" t="s">
        <v>555</v>
      </c>
      <c r="E300" s="12" t="str">
        <f t="shared" si="9"/>
        <v>2</v>
      </c>
      <c r="F300" s="13">
        <f t="shared" si="10"/>
        <v>6</v>
      </c>
    </row>
    <row r="301" spans="1:6" x14ac:dyDescent="0.25">
      <c r="A301" s="9">
        <v>334</v>
      </c>
      <c r="B301" s="4" t="s">
        <v>628</v>
      </c>
      <c r="C301" s="4">
        <v>3</v>
      </c>
      <c r="D301" s="4" t="s">
        <v>551</v>
      </c>
      <c r="E301" s="12" t="str">
        <f t="shared" si="9"/>
        <v>4</v>
      </c>
      <c r="F301" s="13">
        <f t="shared" si="10"/>
        <v>12</v>
      </c>
    </row>
    <row r="302" spans="1:6" x14ac:dyDescent="0.25">
      <c r="A302" s="9">
        <v>369</v>
      </c>
      <c r="B302" s="4" t="s">
        <v>628</v>
      </c>
      <c r="C302" s="4">
        <v>3</v>
      </c>
      <c r="D302" s="4" t="s">
        <v>552</v>
      </c>
      <c r="E302" s="12" t="str">
        <f t="shared" si="9"/>
        <v>3</v>
      </c>
      <c r="F302" s="13">
        <f t="shared" si="10"/>
        <v>9</v>
      </c>
    </row>
    <row r="303" spans="1:6" x14ac:dyDescent="0.25">
      <c r="A303" s="9">
        <v>396</v>
      </c>
      <c r="B303" s="4" t="s">
        <v>628</v>
      </c>
      <c r="C303" s="4">
        <v>3</v>
      </c>
      <c r="D303" s="4" t="s">
        <v>555</v>
      </c>
      <c r="E303" s="12" t="str">
        <f t="shared" si="9"/>
        <v>2</v>
      </c>
      <c r="F303" s="13">
        <f t="shared" si="10"/>
        <v>6</v>
      </c>
    </row>
    <row r="304" spans="1:6" x14ac:dyDescent="0.25">
      <c r="A304" s="9">
        <v>400</v>
      </c>
      <c r="B304" s="4" t="s">
        <v>628</v>
      </c>
      <c r="C304" s="4">
        <v>3</v>
      </c>
      <c r="D304" s="4" t="s">
        <v>552</v>
      </c>
      <c r="E304" s="12" t="str">
        <f t="shared" si="9"/>
        <v>3</v>
      </c>
      <c r="F304" s="13">
        <f t="shared" si="10"/>
        <v>9</v>
      </c>
    </row>
    <row r="305" spans="1:6" x14ac:dyDescent="0.25">
      <c r="A305" s="9">
        <v>405</v>
      </c>
      <c r="B305" s="4" t="s">
        <v>628</v>
      </c>
      <c r="C305" s="4">
        <v>3</v>
      </c>
      <c r="D305" s="4" t="s">
        <v>552</v>
      </c>
      <c r="E305" s="12" t="str">
        <f t="shared" si="9"/>
        <v>3</v>
      </c>
      <c r="F305" s="13">
        <f t="shared" si="10"/>
        <v>9</v>
      </c>
    </row>
    <row r="306" spans="1:6" x14ac:dyDescent="0.25">
      <c r="A306" s="9">
        <v>410</v>
      </c>
      <c r="B306" s="4" t="s">
        <v>627</v>
      </c>
      <c r="C306" s="4">
        <v>3</v>
      </c>
      <c r="D306" s="4" t="s">
        <v>552</v>
      </c>
      <c r="E306" s="12" t="str">
        <f t="shared" si="9"/>
        <v>3</v>
      </c>
      <c r="F306" s="13">
        <f t="shared" si="10"/>
        <v>9</v>
      </c>
    </row>
    <row r="307" spans="1:6" x14ac:dyDescent="0.25">
      <c r="A307" s="9">
        <v>414</v>
      </c>
      <c r="B307" s="4" t="s">
        <v>628</v>
      </c>
      <c r="C307" s="4">
        <v>3</v>
      </c>
      <c r="D307" s="4" t="s">
        <v>555</v>
      </c>
      <c r="E307" s="12" t="str">
        <f t="shared" si="9"/>
        <v>2</v>
      </c>
      <c r="F307" s="13">
        <f t="shared" si="10"/>
        <v>6</v>
      </c>
    </row>
    <row r="308" spans="1:6" x14ac:dyDescent="0.25">
      <c r="A308" s="9">
        <v>421</v>
      </c>
      <c r="B308" s="4" t="s">
        <v>628</v>
      </c>
      <c r="C308" s="4">
        <v>3</v>
      </c>
      <c r="D308" s="4" t="s">
        <v>555</v>
      </c>
      <c r="E308" s="12" t="str">
        <f t="shared" si="9"/>
        <v>2</v>
      </c>
      <c r="F308" s="13">
        <f t="shared" si="10"/>
        <v>6</v>
      </c>
    </row>
    <row r="309" spans="1:6" x14ac:dyDescent="0.25">
      <c r="A309" s="9">
        <v>423</v>
      </c>
      <c r="B309" s="4" t="s">
        <v>628</v>
      </c>
      <c r="C309" s="4">
        <v>3</v>
      </c>
      <c r="D309" s="4" t="s">
        <v>558</v>
      </c>
      <c r="E309" s="12" t="str">
        <f t="shared" si="9"/>
        <v>2.5</v>
      </c>
      <c r="F309" s="13">
        <f t="shared" si="10"/>
        <v>7.5</v>
      </c>
    </row>
    <row r="310" spans="1:6" x14ac:dyDescent="0.25">
      <c r="A310" s="9">
        <v>432</v>
      </c>
      <c r="B310" s="4" t="s">
        <v>628</v>
      </c>
      <c r="C310" s="4">
        <v>3</v>
      </c>
      <c r="D310" s="4" t="s">
        <v>555</v>
      </c>
      <c r="E310" s="12" t="str">
        <f t="shared" si="9"/>
        <v>2</v>
      </c>
      <c r="F310" s="13">
        <f t="shared" si="10"/>
        <v>6</v>
      </c>
    </row>
    <row r="311" spans="1:6" x14ac:dyDescent="0.25">
      <c r="A311" s="9">
        <v>461</v>
      </c>
      <c r="B311" s="4" t="s">
        <v>629</v>
      </c>
      <c r="C311" s="4">
        <v>3</v>
      </c>
      <c r="D311" s="4" t="s">
        <v>552</v>
      </c>
      <c r="E311" s="12" t="str">
        <f t="shared" si="9"/>
        <v>3</v>
      </c>
      <c r="F311" s="13">
        <f t="shared" si="10"/>
        <v>9</v>
      </c>
    </row>
    <row r="312" spans="1:6" x14ac:dyDescent="0.25">
      <c r="A312" s="9">
        <v>462</v>
      </c>
      <c r="B312" s="4" t="s">
        <v>628</v>
      </c>
      <c r="C312" s="4">
        <v>3</v>
      </c>
      <c r="D312" s="4" t="s">
        <v>557</v>
      </c>
      <c r="E312" s="12" t="str">
        <f t="shared" si="9"/>
        <v>1</v>
      </c>
      <c r="F312" s="13">
        <f t="shared" si="10"/>
        <v>3</v>
      </c>
    </row>
    <row r="313" spans="1:6" x14ac:dyDescent="0.25">
      <c r="A313" s="9">
        <v>491</v>
      </c>
      <c r="B313" s="4" t="s">
        <v>629</v>
      </c>
      <c r="C313" s="4">
        <v>3</v>
      </c>
      <c r="D313" s="4" t="s">
        <v>551</v>
      </c>
      <c r="E313" s="12" t="str">
        <f t="shared" si="9"/>
        <v>4</v>
      </c>
      <c r="F313" s="13">
        <f t="shared" si="10"/>
        <v>12</v>
      </c>
    </row>
    <row r="314" spans="1:6" x14ac:dyDescent="0.25">
      <c r="A314" s="9">
        <v>501</v>
      </c>
      <c r="B314" s="4" t="s">
        <v>628</v>
      </c>
      <c r="C314" s="4">
        <v>3</v>
      </c>
      <c r="D314" s="4" t="s">
        <v>552</v>
      </c>
      <c r="E314" s="12" t="str">
        <f t="shared" si="9"/>
        <v>3</v>
      </c>
      <c r="F314" s="13">
        <f t="shared" si="10"/>
        <v>9</v>
      </c>
    </row>
    <row r="315" spans="1:6" x14ac:dyDescent="0.25">
      <c r="A315" s="9">
        <v>511</v>
      </c>
      <c r="B315" s="4" t="s">
        <v>628</v>
      </c>
      <c r="C315" s="4">
        <v>3</v>
      </c>
      <c r="D315" s="4" t="s">
        <v>555</v>
      </c>
      <c r="E315" s="12" t="str">
        <f t="shared" si="9"/>
        <v>2</v>
      </c>
      <c r="F315" s="13">
        <f t="shared" si="10"/>
        <v>6</v>
      </c>
    </row>
    <row r="316" spans="1:6" x14ac:dyDescent="0.25">
      <c r="A316" s="9">
        <v>524</v>
      </c>
      <c r="B316" s="4" t="s">
        <v>628</v>
      </c>
      <c r="C316" s="4">
        <v>3</v>
      </c>
      <c r="D316" s="4" t="s">
        <v>555</v>
      </c>
      <c r="E316" s="12" t="str">
        <f t="shared" si="9"/>
        <v>2</v>
      </c>
      <c r="F316" s="13">
        <f t="shared" si="10"/>
        <v>6</v>
      </c>
    </row>
    <row r="317" spans="1:6" x14ac:dyDescent="0.25">
      <c r="A317" s="9">
        <v>536</v>
      </c>
      <c r="B317" s="4" t="s">
        <v>628</v>
      </c>
      <c r="C317" s="4">
        <v>3</v>
      </c>
      <c r="D317" s="4" t="s">
        <v>558</v>
      </c>
      <c r="E317" s="12" t="str">
        <f t="shared" si="9"/>
        <v>2.5</v>
      </c>
      <c r="F317" s="13">
        <f t="shared" si="10"/>
        <v>7.5</v>
      </c>
    </row>
    <row r="318" spans="1:6" x14ac:dyDescent="0.25">
      <c r="A318" s="9">
        <v>554</v>
      </c>
      <c r="B318" s="4" t="s">
        <v>629</v>
      </c>
      <c r="C318" s="4">
        <v>3</v>
      </c>
      <c r="D318" s="4" t="s">
        <v>555</v>
      </c>
      <c r="E318" s="12" t="str">
        <f t="shared" si="9"/>
        <v>2</v>
      </c>
      <c r="F318" s="13">
        <f t="shared" si="10"/>
        <v>6</v>
      </c>
    </row>
    <row r="319" spans="1:6" x14ac:dyDescent="0.25">
      <c r="A319" s="9">
        <v>555</v>
      </c>
      <c r="B319" s="4" t="s">
        <v>629</v>
      </c>
      <c r="C319" s="4">
        <v>3</v>
      </c>
      <c r="D319" s="4" t="s">
        <v>557</v>
      </c>
      <c r="E319" s="12" t="str">
        <f t="shared" si="9"/>
        <v>1</v>
      </c>
      <c r="F319" s="13">
        <f t="shared" si="10"/>
        <v>3</v>
      </c>
    </row>
    <row r="320" spans="1:6" x14ac:dyDescent="0.25">
      <c r="A320" s="9">
        <v>580</v>
      </c>
      <c r="B320" s="4" t="s">
        <v>628</v>
      </c>
      <c r="C320" s="4">
        <v>3</v>
      </c>
      <c r="D320" s="4" t="s">
        <v>552</v>
      </c>
      <c r="E320" s="12" t="str">
        <f t="shared" si="9"/>
        <v>3</v>
      </c>
      <c r="F320" s="13">
        <f t="shared" si="10"/>
        <v>9</v>
      </c>
    </row>
    <row r="321" spans="1:6" x14ac:dyDescent="0.25">
      <c r="A321" s="9">
        <v>610</v>
      </c>
      <c r="B321" s="4" t="s">
        <v>628</v>
      </c>
      <c r="C321" s="4">
        <v>3</v>
      </c>
      <c r="D321" s="4" t="s">
        <v>552</v>
      </c>
      <c r="E321" s="12" t="str">
        <f t="shared" si="9"/>
        <v>3</v>
      </c>
      <c r="F321" s="13">
        <f t="shared" si="10"/>
        <v>9</v>
      </c>
    </row>
    <row r="322" spans="1:6" x14ac:dyDescent="0.25">
      <c r="A322" s="9">
        <v>612</v>
      </c>
      <c r="B322" s="4" t="s">
        <v>628</v>
      </c>
      <c r="C322" s="4">
        <v>3</v>
      </c>
      <c r="D322" s="4" t="s">
        <v>557</v>
      </c>
      <c r="E322" s="12" t="str">
        <f t="shared" ref="E322:E385" si="11">IF(D322="A","4",IF(D322="AB","3.5",IF(D322="B","3",IF(D322="BC","2.5",IF(D322="C","2",IF(D322="D","1",IF(D322="E","0","NILAI MUTU TIDAK ADA")))))))</f>
        <v>1</v>
      </c>
      <c r="F322" s="13">
        <f t="shared" si="10"/>
        <v>3</v>
      </c>
    </row>
    <row r="323" spans="1:6" x14ac:dyDescent="0.25">
      <c r="A323" s="9">
        <v>625</v>
      </c>
      <c r="B323" s="4" t="s">
        <v>628</v>
      </c>
      <c r="C323" s="4">
        <v>3</v>
      </c>
      <c r="D323" s="4" t="s">
        <v>558</v>
      </c>
      <c r="E323" s="12" t="str">
        <f t="shared" si="11"/>
        <v>2.5</v>
      </c>
      <c r="F323" s="13">
        <f t="shared" si="10"/>
        <v>7.5</v>
      </c>
    </row>
    <row r="324" spans="1:6" x14ac:dyDescent="0.25">
      <c r="A324" s="9">
        <v>638</v>
      </c>
      <c r="B324" s="4" t="s">
        <v>628</v>
      </c>
      <c r="C324" s="4">
        <v>3</v>
      </c>
      <c r="D324" s="4" t="s">
        <v>551</v>
      </c>
      <c r="E324" s="12" t="str">
        <f t="shared" si="11"/>
        <v>4</v>
      </c>
      <c r="F324" s="13">
        <f t="shared" ref="F324:F387" si="12">E324*C324</f>
        <v>12</v>
      </c>
    </row>
    <row r="325" spans="1:6" x14ac:dyDescent="0.25">
      <c r="A325" s="9">
        <v>643</v>
      </c>
      <c r="B325" s="4" t="s">
        <v>628</v>
      </c>
      <c r="C325" s="4">
        <v>3</v>
      </c>
      <c r="D325" s="4" t="s">
        <v>551</v>
      </c>
      <c r="E325" s="12" t="str">
        <f t="shared" si="11"/>
        <v>4</v>
      </c>
      <c r="F325" s="13">
        <f t="shared" si="12"/>
        <v>12</v>
      </c>
    </row>
    <row r="326" spans="1:6" x14ac:dyDescent="0.25">
      <c r="A326" s="9">
        <v>644</v>
      </c>
      <c r="B326" s="4" t="s">
        <v>628</v>
      </c>
      <c r="C326" s="4">
        <v>3</v>
      </c>
      <c r="D326" s="4" t="s">
        <v>551</v>
      </c>
      <c r="E326" s="12" t="str">
        <f t="shared" si="11"/>
        <v>4</v>
      </c>
      <c r="F326" s="13">
        <f t="shared" si="12"/>
        <v>12</v>
      </c>
    </row>
    <row r="327" spans="1:6" x14ac:dyDescent="0.25">
      <c r="A327" s="9">
        <v>658</v>
      </c>
      <c r="B327" s="4" t="s">
        <v>628</v>
      </c>
      <c r="C327" s="4">
        <v>3</v>
      </c>
      <c r="D327" s="4" t="s">
        <v>558</v>
      </c>
      <c r="E327" s="12" t="str">
        <f t="shared" si="11"/>
        <v>2.5</v>
      </c>
      <c r="F327" s="13">
        <f t="shared" si="12"/>
        <v>7.5</v>
      </c>
    </row>
    <row r="328" spans="1:6" x14ac:dyDescent="0.25">
      <c r="A328" s="9">
        <v>676</v>
      </c>
      <c r="B328" s="4" t="s">
        <v>628</v>
      </c>
      <c r="C328" s="4">
        <v>3</v>
      </c>
      <c r="D328" s="4" t="s">
        <v>557</v>
      </c>
      <c r="E328" s="12" t="str">
        <f t="shared" si="11"/>
        <v>1</v>
      </c>
      <c r="F328" s="13">
        <f t="shared" si="12"/>
        <v>3</v>
      </c>
    </row>
    <row r="329" spans="1:6" x14ac:dyDescent="0.25">
      <c r="A329" s="9">
        <v>679</v>
      </c>
      <c r="B329" s="4" t="s">
        <v>628</v>
      </c>
      <c r="C329" s="4">
        <v>3</v>
      </c>
      <c r="D329" s="4" t="s">
        <v>551</v>
      </c>
      <c r="E329" s="12" t="str">
        <f t="shared" si="11"/>
        <v>4</v>
      </c>
      <c r="F329" s="13">
        <f t="shared" si="12"/>
        <v>12</v>
      </c>
    </row>
    <row r="330" spans="1:6" x14ac:dyDescent="0.25">
      <c r="A330" s="9">
        <v>701</v>
      </c>
      <c r="B330" s="4" t="s">
        <v>628</v>
      </c>
      <c r="C330" s="4">
        <v>3</v>
      </c>
      <c r="D330" s="4" t="s">
        <v>558</v>
      </c>
      <c r="E330" s="12" t="str">
        <f t="shared" si="11"/>
        <v>2.5</v>
      </c>
      <c r="F330" s="13">
        <f t="shared" si="12"/>
        <v>7.5</v>
      </c>
    </row>
    <row r="331" spans="1:6" x14ac:dyDescent="0.25">
      <c r="A331" s="9">
        <v>707</v>
      </c>
      <c r="B331" s="4" t="s">
        <v>628</v>
      </c>
      <c r="C331" s="4">
        <v>3</v>
      </c>
      <c r="D331" s="4" t="s">
        <v>558</v>
      </c>
      <c r="E331" s="12" t="str">
        <f t="shared" si="11"/>
        <v>2.5</v>
      </c>
      <c r="F331" s="13">
        <f t="shared" si="12"/>
        <v>7.5</v>
      </c>
    </row>
    <row r="332" spans="1:6" x14ac:dyDescent="0.25">
      <c r="A332" s="9">
        <v>713</v>
      </c>
      <c r="B332" s="4" t="s">
        <v>630</v>
      </c>
      <c r="C332" s="4">
        <v>3</v>
      </c>
      <c r="D332" s="4" t="s">
        <v>552</v>
      </c>
      <c r="E332" s="12" t="str">
        <f t="shared" si="11"/>
        <v>3</v>
      </c>
      <c r="F332" s="13">
        <f t="shared" si="12"/>
        <v>9</v>
      </c>
    </row>
    <row r="333" spans="1:6" x14ac:dyDescent="0.25">
      <c r="A333" s="9">
        <v>723</v>
      </c>
      <c r="B333" s="4" t="s">
        <v>628</v>
      </c>
      <c r="C333" s="4">
        <v>3</v>
      </c>
      <c r="D333" s="4" t="s">
        <v>553</v>
      </c>
      <c r="E333" s="12" t="str">
        <f t="shared" si="11"/>
        <v>3.5</v>
      </c>
      <c r="F333" s="13">
        <f t="shared" si="12"/>
        <v>10.5</v>
      </c>
    </row>
    <row r="334" spans="1:6" x14ac:dyDescent="0.25">
      <c r="A334" s="9">
        <v>740</v>
      </c>
      <c r="B334" s="4" t="s">
        <v>628</v>
      </c>
      <c r="C334" s="4">
        <v>3</v>
      </c>
      <c r="D334" s="4" t="s">
        <v>555</v>
      </c>
      <c r="E334" s="12" t="str">
        <f t="shared" si="11"/>
        <v>2</v>
      </c>
      <c r="F334" s="13">
        <f t="shared" si="12"/>
        <v>6</v>
      </c>
    </row>
    <row r="335" spans="1:6" x14ac:dyDescent="0.25">
      <c r="A335" s="9">
        <v>754</v>
      </c>
      <c r="B335" s="4" t="s">
        <v>629</v>
      </c>
      <c r="C335" s="4">
        <v>3</v>
      </c>
      <c r="D335" s="4" t="s">
        <v>552</v>
      </c>
      <c r="E335" s="12" t="str">
        <f t="shared" si="11"/>
        <v>3</v>
      </c>
      <c r="F335" s="13">
        <f t="shared" si="12"/>
        <v>9</v>
      </c>
    </row>
    <row r="336" spans="1:6" x14ac:dyDescent="0.25">
      <c r="A336" s="9">
        <v>763</v>
      </c>
      <c r="B336" s="4" t="s">
        <v>628</v>
      </c>
      <c r="C336" s="4">
        <v>3</v>
      </c>
      <c r="D336" s="4" t="s">
        <v>552</v>
      </c>
      <c r="E336" s="12" t="str">
        <f t="shared" si="11"/>
        <v>3</v>
      </c>
      <c r="F336" s="13">
        <f t="shared" si="12"/>
        <v>9</v>
      </c>
    </row>
    <row r="337" spans="1:6" x14ac:dyDescent="0.25">
      <c r="A337" s="9">
        <v>769</v>
      </c>
      <c r="B337" s="4" t="s">
        <v>628</v>
      </c>
      <c r="C337" s="4">
        <v>3</v>
      </c>
      <c r="D337" s="4" t="s">
        <v>558</v>
      </c>
      <c r="E337" s="12" t="str">
        <f t="shared" si="11"/>
        <v>2.5</v>
      </c>
      <c r="F337" s="13">
        <f t="shared" si="12"/>
        <v>7.5</v>
      </c>
    </row>
    <row r="338" spans="1:6" x14ac:dyDescent="0.25">
      <c r="A338" s="9">
        <v>770</v>
      </c>
      <c r="B338" s="4" t="s">
        <v>628</v>
      </c>
      <c r="C338" s="4">
        <v>3</v>
      </c>
      <c r="D338" s="4" t="s">
        <v>553</v>
      </c>
      <c r="E338" s="12" t="str">
        <f t="shared" si="11"/>
        <v>3.5</v>
      </c>
      <c r="F338" s="13">
        <f t="shared" si="12"/>
        <v>10.5</v>
      </c>
    </row>
    <row r="339" spans="1:6" x14ac:dyDescent="0.25">
      <c r="A339" s="9">
        <v>773</v>
      </c>
      <c r="B339" s="4" t="s">
        <v>628</v>
      </c>
      <c r="C339" s="4">
        <v>3</v>
      </c>
      <c r="D339" s="4" t="s">
        <v>555</v>
      </c>
      <c r="E339" s="12" t="str">
        <f t="shared" si="11"/>
        <v>2</v>
      </c>
      <c r="F339" s="13">
        <f t="shared" si="12"/>
        <v>6</v>
      </c>
    </row>
    <row r="340" spans="1:6" x14ac:dyDescent="0.25">
      <c r="A340" s="9">
        <v>783</v>
      </c>
      <c r="B340" s="4" t="s">
        <v>628</v>
      </c>
      <c r="C340" s="4">
        <v>3</v>
      </c>
      <c r="D340" s="4" t="s">
        <v>555</v>
      </c>
      <c r="E340" s="12" t="str">
        <f t="shared" si="11"/>
        <v>2</v>
      </c>
      <c r="F340" s="13">
        <f t="shared" si="12"/>
        <v>6</v>
      </c>
    </row>
    <row r="341" spans="1:6" x14ac:dyDescent="0.25">
      <c r="A341" s="9">
        <v>796</v>
      </c>
      <c r="B341" s="4" t="s">
        <v>628</v>
      </c>
      <c r="C341" s="4">
        <v>3</v>
      </c>
      <c r="D341" s="4" t="s">
        <v>557</v>
      </c>
      <c r="E341" s="12" t="str">
        <f t="shared" si="11"/>
        <v>1</v>
      </c>
      <c r="F341" s="13">
        <f t="shared" si="12"/>
        <v>3</v>
      </c>
    </row>
    <row r="342" spans="1:6" x14ac:dyDescent="0.25">
      <c r="A342" s="9">
        <v>807</v>
      </c>
      <c r="B342" s="4" t="s">
        <v>628</v>
      </c>
      <c r="C342" s="4">
        <v>3</v>
      </c>
      <c r="D342" s="4" t="s">
        <v>558</v>
      </c>
      <c r="E342" s="12" t="str">
        <f t="shared" si="11"/>
        <v>2.5</v>
      </c>
      <c r="F342" s="13">
        <f t="shared" si="12"/>
        <v>7.5</v>
      </c>
    </row>
    <row r="343" spans="1:6" x14ac:dyDescent="0.25">
      <c r="A343" s="9">
        <v>812</v>
      </c>
      <c r="B343" s="4" t="s">
        <v>628</v>
      </c>
      <c r="C343" s="4">
        <v>3</v>
      </c>
      <c r="D343" s="4" t="s">
        <v>558</v>
      </c>
      <c r="E343" s="12" t="str">
        <f t="shared" si="11"/>
        <v>2.5</v>
      </c>
      <c r="F343" s="13">
        <f t="shared" si="12"/>
        <v>7.5</v>
      </c>
    </row>
    <row r="344" spans="1:6" x14ac:dyDescent="0.25">
      <c r="A344" s="9">
        <v>830</v>
      </c>
      <c r="B344" s="4" t="s">
        <v>628</v>
      </c>
      <c r="C344" s="4">
        <v>3</v>
      </c>
      <c r="D344" s="4" t="s">
        <v>555</v>
      </c>
      <c r="E344" s="12" t="str">
        <f t="shared" si="11"/>
        <v>2</v>
      </c>
      <c r="F344" s="13">
        <f t="shared" si="12"/>
        <v>6</v>
      </c>
    </row>
    <row r="345" spans="1:6" x14ac:dyDescent="0.25">
      <c r="A345" s="9">
        <v>831</v>
      </c>
      <c r="B345" s="4" t="s">
        <v>628</v>
      </c>
      <c r="C345" s="4">
        <v>3</v>
      </c>
      <c r="D345" s="4" t="s">
        <v>557</v>
      </c>
      <c r="E345" s="12" t="str">
        <f t="shared" si="11"/>
        <v>1</v>
      </c>
      <c r="F345" s="13">
        <f t="shared" si="12"/>
        <v>3</v>
      </c>
    </row>
    <row r="346" spans="1:6" x14ac:dyDescent="0.25">
      <c r="A346" s="9">
        <v>833</v>
      </c>
      <c r="B346" s="4" t="s">
        <v>628</v>
      </c>
      <c r="C346" s="4">
        <v>3</v>
      </c>
      <c r="D346" s="4" t="s">
        <v>558</v>
      </c>
      <c r="E346" s="12" t="str">
        <f t="shared" si="11"/>
        <v>2.5</v>
      </c>
      <c r="F346" s="13">
        <f t="shared" si="12"/>
        <v>7.5</v>
      </c>
    </row>
    <row r="347" spans="1:6" x14ac:dyDescent="0.25">
      <c r="A347" s="9">
        <v>841</v>
      </c>
      <c r="B347" s="4" t="s">
        <v>628</v>
      </c>
      <c r="C347" s="4">
        <v>3</v>
      </c>
      <c r="D347" s="4" t="s">
        <v>553</v>
      </c>
      <c r="E347" s="12" t="str">
        <f t="shared" si="11"/>
        <v>3.5</v>
      </c>
      <c r="F347" s="13">
        <f t="shared" si="12"/>
        <v>10.5</v>
      </c>
    </row>
    <row r="348" spans="1:6" x14ac:dyDescent="0.25">
      <c r="A348" s="9">
        <v>854</v>
      </c>
      <c r="B348" s="4" t="s">
        <v>628</v>
      </c>
      <c r="C348" s="4">
        <v>3</v>
      </c>
      <c r="D348" s="4" t="s">
        <v>558</v>
      </c>
      <c r="E348" s="12" t="str">
        <f t="shared" si="11"/>
        <v>2.5</v>
      </c>
      <c r="F348" s="13">
        <f t="shared" si="12"/>
        <v>7.5</v>
      </c>
    </row>
    <row r="349" spans="1:6" x14ac:dyDescent="0.25">
      <c r="A349" s="9">
        <v>855</v>
      </c>
      <c r="B349" s="4" t="s">
        <v>628</v>
      </c>
      <c r="C349" s="4">
        <v>3</v>
      </c>
      <c r="D349" s="4" t="s">
        <v>552</v>
      </c>
      <c r="E349" s="12" t="str">
        <f t="shared" si="11"/>
        <v>3</v>
      </c>
      <c r="F349" s="13">
        <f t="shared" si="12"/>
        <v>9</v>
      </c>
    </row>
    <row r="350" spans="1:6" x14ac:dyDescent="0.25">
      <c r="A350" s="9">
        <v>856</v>
      </c>
      <c r="B350" s="4" t="s">
        <v>628</v>
      </c>
      <c r="C350" s="4">
        <v>3</v>
      </c>
      <c r="D350" s="4" t="s">
        <v>558</v>
      </c>
      <c r="E350" s="12" t="str">
        <f t="shared" si="11"/>
        <v>2.5</v>
      </c>
      <c r="F350" s="13">
        <f t="shared" si="12"/>
        <v>7.5</v>
      </c>
    </row>
    <row r="351" spans="1:6" x14ac:dyDescent="0.25">
      <c r="A351" s="9">
        <v>863</v>
      </c>
      <c r="B351" s="4" t="s">
        <v>628</v>
      </c>
      <c r="C351" s="4">
        <v>3</v>
      </c>
      <c r="D351" s="4" t="s">
        <v>551</v>
      </c>
      <c r="E351" s="12" t="str">
        <f t="shared" si="11"/>
        <v>4</v>
      </c>
      <c r="F351" s="13">
        <f t="shared" si="12"/>
        <v>12</v>
      </c>
    </row>
    <row r="352" spans="1:6" x14ac:dyDescent="0.25">
      <c r="A352" s="9">
        <v>874</v>
      </c>
      <c r="B352" s="4" t="s">
        <v>628</v>
      </c>
      <c r="C352" s="4">
        <v>3</v>
      </c>
      <c r="D352" s="4" t="s">
        <v>552</v>
      </c>
      <c r="E352" s="12" t="str">
        <f t="shared" si="11"/>
        <v>3</v>
      </c>
      <c r="F352" s="13">
        <f t="shared" si="12"/>
        <v>9</v>
      </c>
    </row>
    <row r="353" spans="1:6" x14ac:dyDescent="0.25">
      <c r="A353" s="9">
        <v>879</v>
      </c>
      <c r="B353" s="4" t="s">
        <v>628</v>
      </c>
      <c r="C353" s="4">
        <v>3</v>
      </c>
      <c r="D353" s="4" t="s">
        <v>552</v>
      </c>
      <c r="E353" s="12" t="str">
        <f t="shared" si="11"/>
        <v>3</v>
      </c>
      <c r="F353" s="13">
        <f t="shared" si="12"/>
        <v>9</v>
      </c>
    </row>
    <row r="354" spans="1:6" x14ac:dyDescent="0.25">
      <c r="A354" s="9">
        <v>924</v>
      </c>
      <c r="B354" s="4" t="s">
        <v>628</v>
      </c>
      <c r="C354" s="4">
        <v>3</v>
      </c>
      <c r="D354" s="4" t="s">
        <v>553</v>
      </c>
      <c r="E354" s="12" t="str">
        <f t="shared" si="11"/>
        <v>3.5</v>
      </c>
      <c r="F354" s="13">
        <f t="shared" si="12"/>
        <v>10.5</v>
      </c>
    </row>
    <row r="355" spans="1:6" x14ac:dyDescent="0.25">
      <c r="A355" s="9">
        <v>942</v>
      </c>
      <c r="B355" s="4" t="s">
        <v>628</v>
      </c>
      <c r="C355" s="4">
        <v>3</v>
      </c>
      <c r="D355" s="4" t="s">
        <v>558</v>
      </c>
      <c r="E355" s="12" t="str">
        <f t="shared" si="11"/>
        <v>2.5</v>
      </c>
      <c r="F355" s="13">
        <f t="shared" si="12"/>
        <v>7.5</v>
      </c>
    </row>
    <row r="356" spans="1:6" x14ac:dyDescent="0.25">
      <c r="A356" s="9">
        <v>950</v>
      </c>
      <c r="B356" s="4" t="s">
        <v>628</v>
      </c>
      <c r="C356" s="4">
        <v>3</v>
      </c>
      <c r="D356" s="4" t="s">
        <v>558</v>
      </c>
      <c r="E356" s="12" t="str">
        <f t="shared" si="11"/>
        <v>2.5</v>
      </c>
      <c r="F356" s="13">
        <f t="shared" si="12"/>
        <v>7.5</v>
      </c>
    </row>
    <row r="357" spans="1:6" x14ac:dyDescent="0.25">
      <c r="A357" s="9">
        <v>972</v>
      </c>
      <c r="B357" s="4" t="s">
        <v>628</v>
      </c>
      <c r="C357" s="4">
        <v>3</v>
      </c>
      <c r="D357" s="4" t="s">
        <v>557</v>
      </c>
      <c r="E357" s="12" t="str">
        <f t="shared" si="11"/>
        <v>1</v>
      </c>
      <c r="F357" s="13">
        <f t="shared" si="12"/>
        <v>3</v>
      </c>
    </row>
    <row r="358" spans="1:6" x14ac:dyDescent="0.25">
      <c r="A358" s="9">
        <v>982</v>
      </c>
      <c r="B358" s="4" t="s">
        <v>628</v>
      </c>
      <c r="C358" s="4">
        <v>3</v>
      </c>
      <c r="D358" s="4" t="s">
        <v>555</v>
      </c>
      <c r="E358" s="12" t="str">
        <f t="shared" si="11"/>
        <v>2</v>
      </c>
      <c r="F358" s="13">
        <f t="shared" si="12"/>
        <v>6</v>
      </c>
    </row>
    <row r="359" spans="1:6" x14ac:dyDescent="0.25">
      <c r="A359" s="9">
        <v>39</v>
      </c>
      <c r="B359" s="4" t="s">
        <v>626</v>
      </c>
      <c r="C359" s="4">
        <v>3</v>
      </c>
      <c r="D359" s="4" t="s">
        <v>552</v>
      </c>
      <c r="E359" s="12" t="str">
        <f t="shared" si="11"/>
        <v>3</v>
      </c>
      <c r="F359" s="13">
        <f t="shared" si="12"/>
        <v>9</v>
      </c>
    </row>
    <row r="360" spans="1:6" x14ac:dyDescent="0.25">
      <c r="A360" s="9">
        <v>19</v>
      </c>
      <c r="B360" s="4" t="s">
        <v>627</v>
      </c>
      <c r="C360" s="4">
        <v>3</v>
      </c>
      <c r="D360" s="4" t="s">
        <v>558</v>
      </c>
      <c r="E360" s="12" t="str">
        <f t="shared" si="11"/>
        <v>2.5</v>
      </c>
      <c r="F360" s="13">
        <f t="shared" si="12"/>
        <v>7.5</v>
      </c>
    </row>
    <row r="361" spans="1:6" x14ac:dyDescent="0.25">
      <c r="A361" s="9">
        <v>33</v>
      </c>
      <c r="B361" s="4" t="s">
        <v>627</v>
      </c>
      <c r="C361" s="4">
        <v>3</v>
      </c>
      <c r="D361" s="4" t="s">
        <v>552</v>
      </c>
      <c r="E361" s="12" t="str">
        <f t="shared" si="11"/>
        <v>3</v>
      </c>
      <c r="F361" s="13">
        <f t="shared" si="12"/>
        <v>9</v>
      </c>
    </row>
    <row r="362" spans="1:6" x14ac:dyDescent="0.25">
      <c r="A362" s="9">
        <v>36</v>
      </c>
      <c r="B362" s="4" t="s">
        <v>627</v>
      </c>
      <c r="C362" s="4">
        <v>3</v>
      </c>
      <c r="D362" s="4" t="s">
        <v>558</v>
      </c>
      <c r="E362" s="12" t="str">
        <f t="shared" si="11"/>
        <v>2.5</v>
      </c>
      <c r="F362" s="13">
        <f t="shared" si="12"/>
        <v>7.5</v>
      </c>
    </row>
    <row r="363" spans="1:6" x14ac:dyDescent="0.25">
      <c r="A363" s="9">
        <v>39</v>
      </c>
      <c r="B363" s="4" t="s">
        <v>627</v>
      </c>
      <c r="C363" s="4">
        <v>3</v>
      </c>
      <c r="D363" s="4" t="s">
        <v>553</v>
      </c>
      <c r="E363" s="12" t="str">
        <f t="shared" si="11"/>
        <v>3.5</v>
      </c>
      <c r="F363" s="13">
        <f t="shared" si="12"/>
        <v>10.5</v>
      </c>
    </row>
    <row r="364" spans="1:6" x14ac:dyDescent="0.25">
      <c r="A364" s="9">
        <v>62</v>
      </c>
      <c r="B364" s="4" t="s">
        <v>627</v>
      </c>
      <c r="C364" s="4">
        <v>3</v>
      </c>
      <c r="D364" s="4" t="s">
        <v>558</v>
      </c>
      <c r="E364" s="12" t="str">
        <f t="shared" si="11"/>
        <v>2.5</v>
      </c>
      <c r="F364" s="13">
        <f t="shared" si="12"/>
        <v>7.5</v>
      </c>
    </row>
    <row r="365" spans="1:6" x14ac:dyDescent="0.25">
      <c r="A365" s="9">
        <v>64</v>
      </c>
      <c r="B365" s="4" t="s">
        <v>627</v>
      </c>
      <c r="C365" s="4">
        <v>3</v>
      </c>
      <c r="D365" s="4" t="s">
        <v>552</v>
      </c>
      <c r="E365" s="12" t="str">
        <f t="shared" si="11"/>
        <v>3</v>
      </c>
      <c r="F365" s="13">
        <f t="shared" si="12"/>
        <v>9</v>
      </c>
    </row>
    <row r="366" spans="1:6" x14ac:dyDescent="0.25">
      <c r="A366" s="9">
        <v>80</v>
      </c>
      <c r="B366" s="4" t="s">
        <v>627</v>
      </c>
      <c r="C366" s="4">
        <v>3</v>
      </c>
      <c r="D366" s="4" t="s">
        <v>552</v>
      </c>
      <c r="E366" s="12" t="str">
        <f t="shared" si="11"/>
        <v>3</v>
      </c>
      <c r="F366" s="13">
        <f t="shared" si="12"/>
        <v>9</v>
      </c>
    </row>
    <row r="367" spans="1:6" x14ac:dyDescent="0.25">
      <c r="A367" s="9">
        <v>90</v>
      </c>
      <c r="B367" s="4" t="s">
        <v>626</v>
      </c>
      <c r="C367" s="4">
        <v>3</v>
      </c>
      <c r="D367" s="4" t="s">
        <v>551</v>
      </c>
      <c r="E367" s="12" t="str">
        <f t="shared" si="11"/>
        <v>4</v>
      </c>
      <c r="F367" s="13">
        <f t="shared" si="12"/>
        <v>12</v>
      </c>
    </row>
    <row r="368" spans="1:6" x14ac:dyDescent="0.25">
      <c r="A368" s="9">
        <v>92</v>
      </c>
      <c r="B368" s="4" t="s">
        <v>627</v>
      </c>
      <c r="C368" s="4">
        <v>3</v>
      </c>
      <c r="D368" s="4" t="s">
        <v>558</v>
      </c>
      <c r="E368" s="12" t="str">
        <f t="shared" si="11"/>
        <v>2.5</v>
      </c>
      <c r="F368" s="13">
        <f t="shared" si="12"/>
        <v>7.5</v>
      </c>
    </row>
    <row r="369" spans="1:6" x14ac:dyDescent="0.25">
      <c r="A369" s="9">
        <v>129</v>
      </c>
      <c r="B369" s="4" t="s">
        <v>627</v>
      </c>
      <c r="C369" s="4">
        <v>3</v>
      </c>
      <c r="D369" s="4" t="s">
        <v>558</v>
      </c>
      <c r="E369" s="12" t="str">
        <f t="shared" si="11"/>
        <v>2.5</v>
      </c>
      <c r="F369" s="13">
        <f t="shared" si="12"/>
        <v>7.5</v>
      </c>
    </row>
    <row r="370" spans="1:6" x14ac:dyDescent="0.25">
      <c r="A370" s="9">
        <v>138</v>
      </c>
      <c r="B370" s="4" t="s">
        <v>627</v>
      </c>
      <c r="C370" s="4">
        <v>3</v>
      </c>
      <c r="D370" s="4" t="s">
        <v>557</v>
      </c>
      <c r="E370" s="12" t="str">
        <f t="shared" si="11"/>
        <v>1</v>
      </c>
      <c r="F370" s="13">
        <f t="shared" si="12"/>
        <v>3</v>
      </c>
    </row>
    <row r="371" spans="1:6" x14ac:dyDescent="0.25">
      <c r="A371" s="9">
        <v>145</v>
      </c>
      <c r="B371" s="4" t="s">
        <v>627</v>
      </c>
      <c r="C371" s="4">
        <v>3</v>
      </c>
      <c r="D371" s="4" t="s">
        <v>558</v>
      </c>
      <c r="E371" s="12" t="str">
        <f t="shared" si="11"/>
        <v>2.5</v>
      </c>
      <c r="F371" s="13">
        <f t="shared" si="12"/>
        <v>7.5</v>
      </c>
    </row>
    <row r="372" spans="1:6" x14ac:dyDescent="0.25">
      <c r="A372" s="9">
        <v>149</v>
      </c>
      <c r="B372" s="4" t="s">
        <v>627</v>
      </c>
      <c r="C372" s="4">
        <v>3</v>
      </c>
      <c r="D372" s="4" t="s">
        <v>558</v>
      </c>
      <c r="E372" s="12" t="str">
        <f t="shared" si="11"/>
        <v>2.5</v>
      </c>
      <c r="F372" s="13">
        <f t="shared" si="12"/>
        <v>7.5</v>
      </c>
    </row>
    <row r="373" spans="1:6" x14ac:dyDescent="0.25">
      <c r="A373" s="9">
        <v>152</v>
      </c>
      <c r="B373" s="4" t="s">
        <v>627</v>
      </c>
      <c r="C373" s="4">
        <v>3</v>
      </c>
      <c r="D373" s="4" t="s">
        <v>551</v>
      </c>
      <c r="E373" s="12" t="str">
        <f t="shared" si="11"/>
        <v>4</v>
      </c>
      <c r="F373" s="13">
        <f t="shared" si="12"/>
        <v>12</v>
      </c>
    </row>
    <row r="374" spans="1:6" x14ac:dyDescent="0.25">
      <c r="A374" s="9">
        <v>158</v>
      </c>
      <c r="B374" s="4" t="s">
        <v>627</v>
      </c>
      <c r="C374" s="4">
        <v>3</v>
      </c>
      <c r="D374" s="4" t="s">
        <v>553</v>
      </c>
      <c r="E374" s="12" t="str">
        <f t="shared" si="11"/>
        <v>3.5</v>
      </c>
      <c r="F374" s="13">
        <f t="shared" si="12"/>
        <v>10.5</v>
      </c>
    </row>
    <row r="375" spans="1:6" x14ac:dyDescent="0.25">
      <c r="A375" s="9">
        <v>163</v>
      </c>
      <c r="B375" s="4" t="s">
        <v>627</v>
      </c>
      <c r="C375" s="4">
        <v>3</v>
      </c>
      <c r="D375" s="4" t="s">
        <v>552</v>
      </c>
      <c r="E375" s="12" t="str">
        <f t="shared" si="11"/>
        <v>3</v>
      </c>
      <c r="F375" s="13">
        <f t="shared" si="12"/>
        <v>9</v>
      </c>
    </row>
    <row r="376" spans="1:6" x14ac:dyDescent="0.25">
      <c r="A376" s="9">
        <v>166</v>
      </c>
      <c r="B376" s="4" t="s">
        <v>627</v>
      </c>
      <c r="C376" s="4">
        <v>3</v>
      </c>
      <c r="D376" s="4" t="s">
        <v>552</v>
      </c>
      <c r="E376" s="12" t="str">
        <f t="shared" si="11"/>
        <v>3</v>
      </c>
      <c r="F376" s="13">
        <f t="shared" si="12"/>
        <v>9</v>
      </c>
    </row>
    <row r="377" spans="1:6" x14ac:dyDescent="0.25">
      <c r="A377" s="9">
        <v>169</v>
      </c>
      <c r="B377" s="4" t="s">
        <v>627</v>
      </c>
      <c r="C377" s="4">
        <v>3</v>
      </c>
      <c r="D377" s="4" t="s">
        <v>551</v>
      </c>
      <c r="E377" s="12" t="str">
        <f t="shared" si="11"/>
        <v>4</v>
      </c>
      <c r="F377" s="13">
        <f t="shared" si="12"/>
        <v>12</v>
      </c>
    </row>
    <row r="378" spans="1:6" x14ac:dyDescent="0.25">
      <c r="A378" s="9">
        <v>176</v>
      </c>
      <c r="B378" s="4" t="s">
        <v>627</v>
      </c>
      <c r="C378" s="4">
        <v>3</v>
      </c>
      <c r="D378" s="4" t="s">
        <v>553</v>
      </c>
      <c r="E378" s="12" t="str">
        <f t="shared" si="11"/>
        <v>3.5</v>
      </c>
      <c r="F378" s="13">
        <f t="shared" si="12"/>
        <v>10.5</v>
      </c>
    </row>
    <row r="379" spans="1:6" x14ac:dyDescent="0.25">
      <c r="A379" s="9">
        <v>192</v>
      </c>
      <c r="B379" s="4" t="s">
        <v>627</v>
      </c>
      <c r="C379" s="4">
        <v>3</v>
      </c>
      <c r="D379" s="4" t="s">
        <v>552</v>
      </c>
      <c r="E379" s="12" t="str">
        <f t="shared" si="11"/>
        <v>3</v>
      </c>
      <c r="F379" s="13">
        <f t="shared" si="12"/>
        <v>9</v>
      </c>
    </row>
    <row r="380" spans="1:6" x14ac:dyDescent="0.25">
      <c r="A380" s="9">
        <v>213</v>
      </c>
      <c r="B380" s="4" t="s">
        <v>627</v>
      </c>
      <c r="C380" s="4">
        <v>3</v>
      </c>
      <c r="D380" s="4" t="s">
        <v>551</v>
      </c>
      <c r="E380" s="12" t="str">
        <f t="shared" si="11"/>
        <v>4</v>
      </c>
      <c r="F380" s="13">
        <f t="shared" si="12"/>
        <v>12</v>
      </c>
    </row>
    <row r="381" spans="1:6" x14ac:dyDescent="0.25">
      <c r="A381" s="9">
        <v>235</v>
      </c>
      <c r="B381" s="4" t="s">
        <v>627</v>
      </c>
      <c r="C381" s="4">
        <v>3</v>
      </c>
      <c r="D381" s="4" t="s">
        <v>552</v>
      </c>
      <c r="E381" s="12" t="str">
        <f t="shared" si="11"/>
        <v>3</v>
      </c>
      <c r="F381" s="13">
        <f t="shared" si="12"/>
        <v>9</v>
      </c>
    </row>
    <row r="382" spans="1:6" x14ac:dyDescent="0.25">
      <c r="A382" s="9">
        <v>250</v>
      </c>
      <c r="B382" s="4" t="s">
        <v>627</v>
      </c>
      <c r="C382" s="4">
        <v>3</v>
      </c>
      <c r="D382" s="4" t="s">
        <v>553</v>
      </c>
      <c r="E382" s="12" t="str">
        <f t="shared" si="11"/>
        <v>3.5</v>
      </c>
      <c r="F382" s="13">
        <f t="shared" si="12"/>
        <v>10.5</v>
      </c>
    </row>
    <row r="383" spans="1:6" x14ac:dyDescent="0.25">
      <c r="A383" s="9">
        <v>257</v>
      </c>
      <c r="B383" s="4" t="s">
        <v>627</v>
      </c>
      <c r="C383" s="4">
        <v>3</v>
      </c>
      <c r="D383" s="4" t="s">
        <v>553</v>
      </c>
      <c r="E383" s="12" t="str">
        <f t="shared" si="11"/>
        <v>3.5</v>
      </c>
      <c r="F383" s="13">
        <f t="shared" si="12"/>
        <v>10.5</v>
      </c>
    </row>
    <row r="384" spans="1:6" x14ac:dyDescent="0.25">
      <c r="A384" s="9">
        <v>258</v>
      </c>
      <c r="B384" s="4" t="s">
        <v>627</v>
      </c>
      <c r="C384" s="4">
        <v>3</v>
      </c>
      <c r="D384" s="4" t="s">
        <v>553</v>
      </c>
      <c r="E384" s="12" t="str">
        <f t="shared" si="11"/>
        <v>3.5</v>
      </c>
      <c r="F384" s="13">
        <f t="shared" si="12"/>
        <v>10.5</v>
      </c>
    </row>
    <row r="385" spans="1:6" x14ac:dyDescent="0.25">
      <c r="A385" s="9">
        <v>259</v>
      </c>
      <c r="B385" s="4" t="s">
        <v>627</v>
      </c>
      <c r="C385" s="4">
        <v>3</v>
      </c>
      <c r="D385" s="4" t="s">
        <v>552</v>
      </c>
      <c r="E385" s="12" t="str">
        <f t="shared" si="11"/>
        <v>3</v>
      </c>
      <c r="F385" s="13">
        <f t="shared" si="12"/>
        <v>9</v>
      </c>
    </row>
    <row r="386" spans="1:6" x14ac:dyDescent="0.25">
      <c r="A386" s="9">
        <v>268</v>
      </c>
      <c r="B386" s="4" t="s">
        <v>627</v>
      </c>
      <c r="C386" s="4">
        <v>3</v>
      </c>
      <c r="D386" s="4" t="s">
        <v>555</v>
      </c>
      <c r="E386" s="12" t="str">
        <f t="shared" ref="E386:E449" si="13">IF(D386="A","4",IF(D386="AB","3.5",IF(D386="B","3",IF(D386="BC","2.5",IF(D386="C","2",IF(D386="D","1",IF(D386="E","0","NILAI MUTU TIDAK ADA")))))))</f>
        <v>2</v>
      </c>
      <c r="F386" s="13">
        <f t="shared" si="12"/>
        <v>6</v>
      </c>
    </row>
    <row r="387" spans="1:6" x14ac:dyDescent="0.25">
      <c r="A387" s="9">
        <v>272</v>
      </c>
      <c r="B387" s="4" t="s">
        <v>627</v>
      </c>
      <c r="C387" s="4">
        <v>3</v>
      </c>
      <c r="D387" s="4" t="s">
        <v>558</v>
      </c>
      <c r="E387" s="12" t="str">
        <f t="shared" si="13"/>
        <v>2.5</v>
      </c>
      <c r="F387" s="13">
        <f t="shared" si="12"/>
        <v>7.5</v>
      </c>
    </row>
    <row r="388" spans="1:6" x14ac:dyDescent="0.25">
      <c r="A388" s="9">
        <v>287</v>
      </c>
      <c r="B388" s="4" t="s">
        <v>627</v>
      </c>
      <c r="C388" s="4">
        <v>3</v>
      </c>
      <c r="D388" s="4" t="s">
        <v>551</v>
      </c>
      <c r="E388" s="12" t="str">
        <f t="shared" si="13"/>
        <v>4</v>
      </c>
      <c r="F388" s="13">
        <f t="shared" ref="F388:F451" si="14">E388*C388</f>
        <v>12</v>
      </c>
    </row>
    <row r="389" spans="1:6" x14ac:dyDescent="0.25">
      <c r="A389" s="9">
        <v>320</v>
      </c>
      <c r="B389" s="4" t="s">
        <v>627</v>
      </c>
      <c r="C389" s="4">
        <v>3</v>
      </c>
      <c r="D389" s="4" t="s">
        <v>558</v>
      </c>
      <c r="E389" s="12" t="str">
        <f t="shared" si="13"/>
        <v>2.5</v>
      </c>
      <c r="F389" s="13">
        <f t="shared" si="14"/>
        <v>7.5</v>
      </c>
    </row>
    <row r="390" spans="1:6" x14ac:dyDescent="0.25">
      <c r="A390" s="9">
        <v>329</v>
      </c>
      <c r="B390" s="4" t="s">
        <v>627</v>
      </c>
      <c r="C390" s="4">
        <v>3</v>
      </c>
      <c r="D390" s="4" t="s">
        <v>558</v>
      </c>
      <c r="E390" s="12" t="str">
        <f t="shared" si="13"/>
        <v>2.5</v>
      </c>
      <c r="F390" s="13">
        <f t="shared" si="14"/>
        <v>7.5</v>
      </c>
    </row>
    <row r="391" spans="1:6" x14ac:dyDescent="0.25">
      <c r="A391" s="9">
        <v>334</v>
      </c>
      <c r="B391" s="4" t="s">
        <v>627</v>
      </c>
      <c r="C391" s="4">
        <v>3</v>
      </c>
      <c r="D391" s="4" t="s">
        <v>551</v>
      </c>
      <c r="E391" s="12" t="str">
        <f t="shared" si="13"/>
        <v>4</v>
      </c>
      <c r="F391" s="13">
        <f t="shared" si="14"/>
        <v>12</v>
      </c>
    </row>
    <row r="392" spans="1:6" x14ac:dyDescent="0.25">
      <c r="A392" s="9">
        <v>369</v>
      </c>
      <c r="B392" s="4" t="s">
        <v>627</v>
      </c>
      <c r="C392" s="4">
        <v>3</v>
      </c>
      <c r="D392" s="4" t="s">
        <v>551</v>
      </c>
      <c r="E392" s="12" t="str">
        <f t="shared" si="13"/>
        <v>4</v>
      </c>
      <c r="F392" s="13">
        <f t="shared" si="14"/>
        <v>12</v>
      </c>
    </row>
    <row r="393" spans="1:6" x14ac:dyDescent="0.25">
      <c r="A393" s="9">
        <v>396</v>
      </c>
      <c r="B393" s="4" t="s">
        <v>627</v>
      </c>
      <c r="C393" s="4">
        <v>3</v>
      </c>
      <c r="D393" s="4" t="s">
        <v>553</v>
      </c>
      <c r="E393" s="12" t="str">
        <f t="shared" si="13"/>
        <v>3.5</v>
      </c>
      <c r="F393" s="13">
        <f t="shared" si="14"/>
        <v>10.5</v>
      </c>
    </row>
    <row r="394" spans="1:6" x14ac:dyDescent="0.25">
      <c r="A394" s="9">
        <v>400</v>
      </c>
      <c r="B394" s="4" t="s">
        <v>627</v>
      </c>
      <c r="C394" s="4">
        <v>3</v>
      </c>
      <c r="D394" s="4" t="s">
        <v>553</v>
      </c>
      <c r="E394" s="12" t="str">
        <f t="shared" si="13"/>
        <v>3.5</v>
      </c>
      <c r="F394" s="13">
        <f t="shared" si="14"/>
        <v>10.5</v>
      </c>
    </row>
    <row r="395" spans="1:6" x14ac:dyDescent="0.25">
      <c r="A395" s="9">
        <v>405</v>
      </c>
      <c r="B395" s="4" t="s">
        <v>627</v>
      </c>
      <c r="C395" s="4">
        <v>3</v>
      </c>
      <c r="D395" s="4" t="s">
        <v>552</v>
      </c>
      <c r="E395" s="12" t="str">
        <f t="shared" si="13"/>
        <v>3</v>
      </c>
      <c r="F395" s="13">
        <f t="shared" si="14"/>
        <v>9</v>
      </c>
    </row>
    <row r="396" spans="1:6" x14ac:dyDescent="0.25">
      <c r="A396" s="9">
        <v>410</v>
      </c>
      <c r="B396" s="4" t="s">
        <v>626</v>
      </c>
      <c r="C396" s="4">
        <v>3</v>
      </c>
      <c r="D396" s="4" t="s">
        <v>555</v>
      </c>
      <c r="E396" s="12" t="str">
        <f t="shared" si="13"/>
        <v>2</v>
      </c>
      <c r="F396" s="13">
        <f t="shared" si="14"/>
        <v>6</v>
      </c>
    </row>
    <row r="397" spans="1:6" x14ac:dyDescent="0.25">
      <c r="A397" s="9">
        <v>414</v>
      </c>
      <c r="B397" s="4" t="s">
        <v>627</v>
      </c>
      <c r="C397" s="4">
        <v>3</v>
      </c>
      <c r="D397" s="4" t="s">
        <v>552</v>
      </c>
      <c r="E397" s="12" t="str">
        <f t="shared" si="13"/>
        <v>3</v>
      </c>
      <c r="F397" s="13">
        <f t="shared" si="14"/>
        <v>9</v>
      </c>
    </row>
    <row r="398" spans="1:6" x14ac:dyDescent="0.25">
      <c r="A398" s="9">
        <v>421</v>
      </c>
      <c r="B398" s="4" t="s">
        <v>627</v>
      </c>
      <c r="C398" s="4">
        <v>3</v>
      </c>
      <c r="D398" s="4" t="s">
        <v>558</v>
      </c>
      <c r="E398" s="12" t="str">
        <f t="shared" si="13"/>
        <v>2.5</v>
      </c>
      <c r="F398" s="13">
        <f t="shared" si="14"/>
        <v>7.5</v>
      </c>
    </row>
    <row r="399" spans="1:6" x14ac:dyDescent="0.25">
      <c r="A399" s="9">
        <v>423</v>
      </c>
      <c r="B399" s="4" t="s">
        <v>627</v>
      </c>
      <c r="C399" s="4">
        <v>3</v>
      </c>
      <c r="D399" s="4" t="s">
        <v>553</v>
      </c>
      <c r="E399" s="12" t="str">
        <f t="shared" si="13"/>
        <v>3.5</v>
      </c>
      <c r="F399" s="13">
        <f t="shared" si="14"/>
        <v>10.5</v>
      </c>
    </row>
    <row r="400" spans="1:6" x14ac:dyDescent="0.25">
      <c r="A400" s="9">
        <v>432</v>
      </c>
      <c r="B400" s="4" t="s">
        <v>627</v>
      </c>
      <c r="C400" s="4">
        <v>3</v>
      </c>
      <c r="D400" s="4" t="s">
        <v>552</v>
      </c>
      <c r="E400" s="12" t="str">
        <f t="shared" si="13"/>
        <v>3</v>
      </c>
      <c r="F400" s="13">
        <f t="shared" si="14"/>
        <v>9</v>
      </c>
    </row>
    <row r="401" spans="1:6" x14ac:dyDescent="0.25">
      <c r="A401" s="9">
        <v>461</v>
      </c>
      <c r="B401" s="4" t="s">
        <v>627</v>
      </c>
      <c r="C401" s="4">
        <v>3</v>
      </c>
      <c r="D401" s="4" t="s">
        <v>558</v>
      </c>
      <c r="E401" s="12" t="str">
        <f t="shared" si="13"/>
        <v>2.5</v>
      </c>
      <c r="F401" s="13">
        <f t="shared" si="14"/>
        <v>7.5</v>
      </c>
    </row>
    <row r="402" spans="1:6" x14ac:dyDescent="0.25">
      <c r="A402" s="9">
        <v>462</v>
      </c>
      <c r="B402" s="4" t="s">
        <v>627</v>
      </c>
      <c r="C402" s="4">
        <v>3</v>
      </c>
      <c r="D402" s="4" t="s">
        <v>558</v>
      </c>
      <c r="E402" s="12" t="str">
        <f t="shared" si="13"/>
        <v>2.5</v>
      </c>
      <c r="F402" s="13">
        <f t="shared" si="14"/>
        <v>7.5</v>
      </c>
    </row>
    <row r="403" spans="1:6" x14ac:dyDescent="0.25">
      <c r="A403" s="9">
        <v>491</v>
      </c>
      <c r="B403" s="4" t="s">
        <v>627</v>
      </c>
      <c r="C403" s="4">
        <v>3</v>
      </c>
      <c r="D403" s="4" t="s">
        <v>551</v>
      </c>
      <c r="E403" s="12" t="str">
        <f t="shared" si="13"/>
        <v>4</v>
      </c>
      <c r="F403" s="13">
        <f t="shared" si="14"/>
        <v>12</v>
      </c>
    </row>
    <row r="404" spans="1:6" x14ac:dyDescent="0.25">
      <c r="A404" s="9">
        <v>501</v>
      </c>
      <c r="B404" s="4" t="s">
        <v>627</v>
      </c>
      <c r="C404" s="4">
        <v>3</v>
      </c>
      <c r="D404" s="4" t="s">
        <v>558</v>
      </c>
      <c r="E404" s="12" t="str">
        <f t="shared" si="13"/>
        <v>2.5</v>
      </c>
      <c r="F404" s="13">
        <f t="shared" si="14"/>
        <v>7.5</v>
      </c>
    </row>
    <row r="405" spans="1:6" x14ac:dyDescent="0.25">
      <c r="A405" s="9">
        <v>511</v>
      </c>
      <c r="B405" s="4" t="s">
        <v>627</v>
      </c>
      <c r="C405" s="4">
        <v>3</v>
      </c>
      <c r="D405" s="4" t="s">
        <v>558</v>
      </c>
      <c r="E405" s="12" t="str">
        <f t="shared" si="13"/>
        <v>2.5</v>
      </c>
      <c r="F405" s="13">
        <f t="shared" si="14"/>
        <v>7.5</v>
      </c>
    </row>
    <row r="406" spans="1:6" x14ac:dyDescent="0.25">
      <c r="A406" s="9">
        <v>524</v>
      </c>
      <c r="B406" s="4" t="s">
        <v>627</v>
      </c>
      <c r="C406" s="4">
        <v>3</v>
      </c>
      <c r="D406" s="4" t="s">
        <v>553</v>
      </c>
      <c r="E406" s="12" t="str">
        <f t="shared" si="13"/>
        <v>3.5</v>
      </c>
      <c r="F406" s="13">
        <f t="shared" si="14"/>
        <v>10.5</v>
      </c>
    </row>
    <row r="407" spans="1:6" x14ac:dyDescent="0.25">
      <c r="A407" s="9">
        <v>536</v>
      </c>
      <c r="B407" s="4" t="s">
        <v>627</v>
      </c>
      <c r="C407" s="4">
        <v>3</v>
      </c>
      <c r="D407" s="4" t="s">
        <v>551</v>
      </c>
      <c r="E407" s="12" t="str">
        <f t="shared" si="13"/>
        <v>4</v>
      </c>
      <c r="F407" s="13">
        <f t="shared" si="14"/>
        <v>12</v>
      </c>
    </row>
    <row r="408" spans="1:6" x14ac:dyDescent="0.25">
      <c r="A408" s="9">
        <v>554</v>
      </c>
      <c r="B408" s="4" t="s">
        <v>627</v>
      </c>
      <c r="C408" s="4">
        <v>3</v>
      </c>
      <c r="D408" s="4" t="s">
        <v>555</v>
      </c>
      <c r="E408" s="12" t="str">
        <f t="shared" si="13"/>
        <v>2</v>
      </c>
      <c r="F408" s="13">
        <f t="shared" si="14"/>
        <v>6</v>
      </c>
    </row>
    <row r="409" spans="1:6" x14ac:dyDescent="0.25">
      <c r="A409" s="9">
        <v>555</v>
      </c>
      <c r="B409" s="4" t="s">
        <v>627</v>
      </c>
      <c r="C409" s="4">
        <v>3</v>
      </c>
      <c r="D409" s="4" t="s">
        <v>555</v>
      </c>
      <c r="E409" s="12" t="str">
        <f t="shared" si="13"/>
        <v>2</v>
      </c>
      <c r="F409" s="13">
        <f t="shared" si="14"/>
        <v>6</v>
      </c>
    </row>
    <row r="410" spans="1:6" x14ac:dyDescent="0.25">
      <c r="A410" s="9">
        <v>580</v>
      </c>
      <c r="B410" s="4" t="s">
        <v>627</v>
      </c>
      <c r="C410" s="4">
        <v>3</v>
      </c>
      <c r="D410" s="4" t="s">
        <v>552</v>
      </c>
      <c r="E410" s="12" t="str">
        <f t="shared" si="13"/>
        <v>3</v>
      </c>
      <c r="F410" s="13">
        <f t="shared" si="14"/>
        <v>9</v>
      </c>
    </row>
    <row r="411" spans="1:6" x14ac:dyDescent="0.25">
      <c r="A411" s="9">
        <v>610</v>
      </c>
      <c r="B411" s="4" t="s">
        <v>627</v>
      </c>
      <c r="C411" s="4">
        <v>3</v>
      </c>
      <c r="D411" s="4" t="s">
        <v>558</v>
      </c>
      <c r="E411" s="12" t="str">
        <f t="shared" si="13"/>
        <v>2.5</v>
      </c>
      <c r="F411" s="13">
        <f t="shared" si="14"/>
        <v>7.5</v>
      </c>
    </row>
    <row r="412" spans="1:6" x14ac:dyDescent="0.25">
      <c r="A412" s="9">
        <v>612</v>
      </c>
      <c r="B412" s="4" t="s">
        <v>627</v>
      </c>
      <c r="C412" s="4">
        <v>3</v>
      </c>
      <c r="D412" s="4" t="s">
        <v>558</v>
      </c>
      <c r="E412" s="12" t="str">
        <f t="shared" si="13"/>
        <v>2.5</v>
      </c>
      <c r="F412" s="13">
        <f t="shared" si="14"/>
        <v>7.5</v>
      </c>
    </row>
    <row r="413" spans="1:6" x14ac:dyDescent="0.25">
      <c r="A413" s="9">
        <v>625</v>
      </c>
      <c r="B413" s="4" t="s">
        <v>627</v>
      </c>
      <c r="C413" s="4">
        <v>3</v>
      </c>
      <c r="D413" s="4" t="s">
        <v>551</v>
      </c>
      <c r="E413" s="12" t="str">
        <f t="shared" si="13"/>
        <v>4</v>
      </c>
      <c r="F413" s="13">
        <f t="shared" si="14"/>
        <v>12</v>
      </c>
    </row>
    <row r="414" spans="1:6" x14ac:dyDescent="0.25">
      <c r="A414" s="9">
        <v>638</v>
      </c>
      <c r="B414" s="4" t="s">
        <v>627</v>
      </c>
      <c r="C414" s="4">
        <v>3</v>
      </c>
      <c r="D414" s="4" t="s">
        <v>552</v>
      </c>
      <c r="E414" s="12" t="str">
        <f t="shared" si="13"/>
        <v>3</v>
      </c>
      <c r="F414" s="13">
        <f t="shared" si="14"/>
        <v>9</v>
      </c>
    </row>
    <row r="415" spans="1:6" x14ac:dyDescent="0.25">
      <c r="A415" s="9">
        <v>643</v>
      </c>
      <c r="B415" s="4" t="s">
        <v>627</v>
      </c>
      <c r="C415" s="4">
        <v>3</v>
      </c>
      <c r="D415" s="4" t="s">
        <v>551</v>
      </c>
      <c r="E415" s="12" t="str">
        <f t="shared" si="13"/>
        <v>4</v>
      </c>
      <c r="F415" s="13">
        <f t="shared" si="14"/>
        <v>12</v>
      </c>
    </row>
    <row r="416" spans="1:6" x14ac:dyDescent="0.25">
      <c r="A416" s="9">
        <v>644</v>
      </c>
      <c r="B416" s="4" t="s">
        <v>627</v>
      </c>
      <c r="C416" s="4">
        <v>3</v>
      </c>
      <c r="D416" s="4" t="s">
        <v>551</v>
      </c>
      <c r="E416" s="12" t="str">
        <f t="shared" si="13"/>
        <v>4</v>
      </c>
      <c r="F416" s="13">
        <f t="shared" si="14"/>
        <v>12</v>
      </c>
    </row>
    <row r="417" spans="1:6" x14ac:dyDescent="0.25">
      <c r="A417" s="9">
        <v>658</v>
      </c>
      <c r="B417" s="4" t="s">
        <v>627</v>
      </c>
      <c r="C417" s="4">
        <v>3</v>
      </c>
      <c r="D417" s="4" t="s">
        <v>551</v>
      </c>
      <c r="E417" s="12" t="str">
        <f t="shared" si="13"/>
        <v>4</v>
      </c>
      <c r="F417" s="13">
        <f t="shared" si="14"/>
        <v>12</v>
      </c>
    </row>
    <row r="418" spans="1:6" x14ac:dyDescent="0.25">
      <c r="A418" s="9">
        <v>676</v>
      </c>
      <c r="B418" s="4" t="s">
        <v>627</v>
      </c>
      <c r="C418" s="4">
        <v>3</v>
      </c>
      <c r="D418" s="4" t="s">
        <v>552</v>
      </c>
      <c r="E418" s="12" t="str">
        <f t="shared" si="13"/>
        <v>3</v>
      </c>
      <c r="F418" s="13">
        <f t="shared" si="14"/>
        <v>9</v>
      </c>
    </row>
    <row r="419" spans="1:6" x14ac:dyDescent="0.25">
      <c r="A419" s="9">
        <v>679</v>
      </c>
      <c r="B419" s="4" t="s">
        <v>627</v>
      </c>
      <c r="C419" s="4">
        <v>3</v>
      </c>
      <c r="D419" s="4" t="s">
        <v>551</v>
      </c>
      <c r="E419" s="12" t="str">
        <f t="shared" si="13"/>
        <v>4</v>
      </c>
      <c r="F419" s="13">
        <f t="shared" si="14"/>
        <v>12</v>
      </c>
    </row>
    <row r="420" spans="1:6" x14ac:dyDescent="0.25">
      <c r="A420" s="9">
        <v>701</v>
      </c>
      <c r="B420" s="4" t="s">
        <v>627</v>
      </c>
      <c r="C420" s="4">
        <v>3</v>
      </c>
      <c r="D420" s="4" t="s">
        <v>552</v>
      </c>
      <c r="E420" s="12" t="str">
        <f t="shared" si="13"/>
        <v>3</v>
      </c>
      <c r="F420" s="13">
        <f t="shared" si="14"/>
        <v>9</v>
      </c>
    </row>
    <row r="421" spans="1:6" x14ac:dyDescent="0.25">
      <c r="A421" s="9">
        <v>707</v>
      </c>
      <c r="B421" s="4" t="s">
        <v>627</v>
      </c>
      <c r="C421" s="4">
        <v>3</v>
      </c>
      <c r="D421" s="4" t="s">
        <v>553</v>
      </c>
      <c r="E421" s="12" t="str">
        <f t="shared" si="13"/>
        <v>3.5</v>
      </c>
      <c r="F421" s="13">
        <f t="shared" si="14"/>
        <v>10.5</v>
      </c>
    </row>
    <row r="422" spans="1:6" x14ac:dyDescent="0.25">
      <c r="A422" s="9">
        <v>713</v>
      </c>
      <c r="B422" s="4" t="s">
        <v>627</v>
      </c>
      <c r="C422" s="4">
        <v>3</v>
      </c>
      <c r="D422" s="4" t="s">
        <v>552</v>
      </c>
      <c r="E422" s="12" t="str">
        <f t="shared" si="13"/>
        <v>3</v>
      </c>
      <c r="F422" s="13">
        <f t="shared" si="14"/>
        <v>9</v>
      </c>
    </row>
    <row r="423" spans="1:6" x14ac:dyDescent="0.25">
      <c r="A423" s="9">
        <v>723</v>
      </c>
      <c r="B423" s="4" t="s">
        <v>627</v>
      </c>
      <c r="C423" s="4">
        <v>3</v>
      </c>
      <c r="D423" s="4" t="s">
        <v>551</v>
      </c>
      <c r="E423" s="12" t="str">
        <f t="shared" si="13"/>
        <v>4</v>
      </c>
      <c r="F423" s="13">
        <f t="shared" si="14"/>
        <v>12</v>
      </c>
    </row>
    <row r="424" spans="1:6" x14ac:dyDescent="0.25">
      <c r="A424" s="9">
        <v>740</v>
      </c>
      <c r="B424" s="4" t="s">
        <v>627</v>
      </c>
      <c r="C424" s="4">
        <v>3</v>
      </c>
      <c r="D424" s="4" t="s">
        <v>552</v>
      </c>
      <c r="E424" s="12" t="str">
        <f t="shared" si="13"/>
        <v>3</v>
      </c>
      <c r="F424" s="13">
        <f t="shared" si="14"/>
        <v>9</v>
      </c>
    </row>
    <row r="425" spans="1:6" x14ac:dyDescent="0.25">
      <c r="A425" s="9">
        <v>754</v>
      </c>
      <c r="B425" s="4" t="s">
        <v>627</v>
      </c>
      <c r="C425" s="4">
        <v>3</v>
      </c>
      <c r="D425" s="4" t="s">
        <v>553</v>
      </c>
      <c r="E425" s="12" t="str">
        <f t="shared" si="13"/>
        <v>3.5</v>
      </c>
      <c r="F425" s="13">
        <f t="shared" si="14"/>
        <v>10.5</v>
      </c>
    </row>
    <row r="426" spans="1:6" x14ac:dyDescent="0.25">
      <c r="A426" s="9">
        <v>763</v>
      </c>
      <c r="B426" s="4" t="s">
        <v>627</v>
      </c>
      <c r="C426" s="4">
        <v>3</v>
      </c>
      <c r="D426" s="4" t="s">
        <v>553</v>
      </c>
      <c r="E426" s="12" t="str">
        <f t="shared" si="13"/>
        <v>3.5</v>
      </c>
      <c r="F426" s="13">
        <f t="shared" si="14"/>
        <v>10.5</v>
      </c>
    </row>
    <row r="427" spans="1:6" x14ac:dyDescent="0.25">
      <c r="A427" s="9">
        <v>769</v>
      </c>
      <c r="B427" s="4" t="s">
        <v>627</v>
      </c>
      <c r="C427" s="4">
        <v>3</v>
      </c>
      <c r="D427" s="4" t="s">
        <v>551</v>
      </c>
      <c r="E427" s="12" t="str">
        <f t="shared" si="13"/>
        <v>4</v>
      </c>
      <c r="F427" s="13">
        <f t="shared" si="14"/>
        <v>12</v>
      </c>
    </row>
    <row r="428" spans="1:6" x14ac:dyDescent="0.25">
      <c r="A428" s="9">
        <v>770</v>
      </c>
      <c r="B428" s="4" t="s">
        <v>627</v>
      </c>
      <c r="C428" s="4">
        <v>3</v>
      </c>
      <c r="D428" s="4" t="s">
        <v>551</v>
      </c>
      <c r="E428" s="12" t="str">
        <f t="shared" si="13"/>
        <v>4</v>
      </c>
      <c r="F428" s="13">
        <f t="shared" si="14"/>
        <v>12</v>
      </c>
    </row>
    <row r="429" spans="1:6" x14ac:dyDescent="0.25">
      <c r="A429" s="9">
        <v>773</v>
      </c>
      <c r="B429" s="4" t="s">
        <v>627</v>
      </c>
      <c r="C429" s="4">
        <v>3</v>
      </c>
      <c r="D429" s="4" t="s">
        <v>553</v>
      </c>
      <c r="E429" s="12" t="str">
        <f t="shared" si="13"/>
        <v>3.5</v>
      </c>
      <c r="F429" s="13">
        <f t="shared" si="14"/>
        <v>10.5</v>
      </c>
    </row>
    <row r="430" spans="1:6" x14ac:dyDescent="0.25">
      <c r="A430" s="9">
        <v>783</v>
      </c>
      <c r="B430" s="4" t="s">
        <v>627</v>
      </c>
      <c r="C430" s="4">
        <v>3</v>
      </c>
      <c r="D430" s="4" t="s">
        <v>552</v>
      </c>
      <c r="E430" s="12" t="str">
        <f t="shared" si="13"/>
        <v>3</v>
      </c>
      <c r="F430" s="13">
        <f t="shared" si="14"/>
        <v>9</v>
      </c>
    </row>
    <row r="431" spans="1:6" x14ac:dyDescent="0.25">
      <c r="A431" s="9">
        <v>796</v>
      </c>
      <c r="B431" s="4" t="s">
        <v>627</v>
      </c>
      <c r="C431" s="4">
        <v>3</v>
      </c>
      <c r="D431" s="4" t="s">
        <v>555</v>
      </c>
      <c r="E431" s="12" t="str">
        <f t="shared" si="13"/>
        <v>2</v>
      </c>
      <c r="F431" s="13">
        <f t="shared" si="14"/>
        <v>6</v>
      </c>
    </row>
    <row r="432" spans="1:6" x14ac:dyDescent="0.25">
      <c r="A432" s="9">
        <v>807</v>
      </c>
      <c r="B432" s="4" t="s">
        <v>627</v>
      </c>
      <c r="C432" s="4">
        <v>3</v>
      </c>
      <c r="D432" s="4" t="s">
        <v>551</v>
      </c>
      <c r="E432" s="12" t="str">
        <f t="shared" si="13"/>
        <v>4</v>
      </c>
      <c r="F432" s="13">
        <f t="shared" si="14"/>
        <v>12</v>
      </c>
    </row>
    <row r="433" spans="1:6" x14ac:dyDescent="0.25">
      <c r="A433" s="9">
        <v>812</v>
      </c>
      <c r="B433" s="4" t="s">
        <v>627</v>
      </c>
      <c r="C433" s="4">
        <v>3</v>
      </c>
      <c r="D433" s="4" t="s">
        <v>551</v>
      </c>
      <c r="E433" s="12" t="str">
        <f t="shared" si="13"/>
        <v>4</v>
      </c>
      <c r="F433" s="13">
        <f t="shared" si="14"/>
        <v>12</v>
      </c>
    </row>
    <row r="434" spans="1:6" x14ac:dyDescent="0.25">
      <c r="A434" s="9">
        <v>830</v>
      </c>
      <c r="B434" s="4" t="s">
        <v>627</v>
      </c>
      <c r="C434" s="4">
        <v>3</v>
      </c>
      <c r="D434" s="4" t="s">
        <v>552</v>
      </c>
      <c r="E434" s="12" t="str">
        <f t="shared" si="13"/>
        <v>3</v>
      </c>
      <c r="F434" s="13">
        <f t="shared" si="14"/>
        <v>9</v>
      </c>
    </row>
    <row r="435" spans="1:6" x14ac:dyDescent="0.25">
      <c r="A435" s="9">
        <v>831</v>
      </c>
      <c r="B435" s="4" t="s">
        <v>627</v>
      </c>
      <c r="C435" s="4">
        <v>3</v>
      </c>
      <c r="D435" s="4" t="s">
        <v>553</v>
      </c>
      <c r="E435" s="12" t="str">
        <f t="shared" si="13"/>
        <v>3.5</v>
      </c>
      <c r="F435" s="13">
        <f t="shared" si="14"/>
        <v>10.5</v>
      </c>
    </row>
    <row r="436" spans="1:6" x14ac:dyDescent="0.25">
      <c r="A436" s="9">
        <v>833</v>
      </c>
      <c r="B436" s="4" t="s">
        <v>627</v>
      </c>
      <c r="C436" s="4">
        <v>3</v>
      </c>
      <c r="D436" s="4" t="s">
        <v>553</v>
      </c>
      <c r="E436" s="12" t="str">
        <f t="shared" si="13"/>
        <v>3.5</v>
      </c>
      <c r="F436" s="13">
        <f t="shared" si="14"/>
        <v>10.5</v>
      </c>
    </row>
    <row r="437" spans="1:6" x14ac:dyDescent="0.25">
      <c r="A437" s="9">
        <v>841</v>
      </c>
      <c r="B437" s="4" t="s">
        <v>627</v>
      </c>
      <c r="C437" s="4">
        <v>3</v>
      </c>
      <c r="D437" s="4" t="s">
        <v>553</v>
      </c>
      <c r="E437" s="12" t="str">
        <f t="shared" si="13"/>
        <v>3.5</v>
      </c>
      <c r="F437" s="13">
        <f t="shared" si="14"/>
        <v>10.5</v>
      </c>
    </row>
    <row r="438" spans="1:6" x14ac:dyDescent="0.25">
      <c r="A438" s="9">
        <v>854</v>
      </c>
      <c r="B438" s="4" t="s">
        <v>627</v>
      </c>
      <c r="C438" s="4">
        <v>3</v>
      </c>
      <c r="D438" s="4" t="s">
        <v>558</v>
      </c>
      <c r="E438" s="12" t="str">
        <f t="shared" si="13"/>
        <v>2.5</v>
      </c>
      <c r="F438" s="13">
        <f t="shared" si="14"/>
        <v>7.5</v>
      </c>
    </row>
    <row r="439" spans="1:6" x14ac:dyDescent="0.25">
      <c r="A439" s="9">
        <v>855</v>
      </c>
      <c r="B439" s="4" t="s">
        <v>627</v>
      </c>
      <c r="C439" s="4">
        <v>3</v>
      </c>
      <c r="D439" s="4" t="s">
        <v>553</v>
      </c>
      <c r="E439" s="12" t="str">
        <f t="shared" si="13"/>
        <v>3.5</v>
      </c>
      <c r="F439" s="13">
        <f t="shared" si="14"/>
        <v>10.5</v>
      </c>
    </row>
    <row r="440" spans="1:6" x14ac:dyDescent="0.25">
      <c r="A440" s="9">
        <v>856</v>
      </c>
      <c r="B440" s="4" t="s">
        <v>627</v>
      </c>
      <c r="C440" s="4">
        <v>3</v>
      </c>
      <c r="D440" s="4" t="s">
        <v>552</v>
      </c>
      <c r="E440" s="12" t="str">
        <f t="shared" si="13"/>
        <v>3</v>
      </c>
      <c r="F440" s="13">
        <f t="shared" si="14"/>
        <v>9</v>
      </c>
    </row>
    <row r="441" spans="1:6" x14ac:dyDescent="0.25">
      <c r="A441" s="9">
        <v>863</v>
      </c>
      <c r="B441" s="4" t="s">
        <v>627</v>
      </c>
      <c r="C441" s="4">
        <v>3</v>
      </c>
      <c r="D441" s="4" t="s">
        <v>553</v>
      </c>
      <c r="E441" s="12" t="str">
        <f t="shared" si="13"/>
        <v>3.5</v>
      </c>
      <c r="F441" s="13">
        <f t="shared" si="14"/>
        <v>10.5</v>
      </c>
    </row>
    <row r="442" spans="1:6" x14ac:dyDescent="0.25">
      <c r="A442" s="9">
        <v>874</v>
      </c>
      <c r="B442" s="4" t="s">
        <v>627</v>
      </c>
      <c r="C442" s="4">
        <v>3</v>
      </c>
      <c r="D442" s="4" t="s">
        <v>553</v>
      </c>
      <c r="E442" s="12" t="str">
        <f t="shared" si="13"/>
        <v>3.5</v>
      </c>
      <c r="F442" s="13">
        <f t="shared" si="14"/>
        <v>10.5</v>
      </c>
    </row>
    <row r="443" spans="1:6" x14ac:dyDescent="0.25">
      <c r="A443" s="9">
        <v>879</v>
      </c>
      <c r="B443" s="4" t="s">
        <v>627</v>
      </c>
      <c r="C443" s="4">
        <v>3</v>
      </c>
      <c r="D443" s="4" t="s">
        <v>553</v>
      </c>
      <c r="E443" s="12" t="str">
        <f t="shared" si="13"/>
        <v>3.5</v>
      </c>
      <c r="F443" s="13">
        <f t="shared" si="14"/>
        <v>10.5</v>
      </c>
    </row>
    <row r="444" spans="1:6" x14ac:dyDescent="0.25">
      <c r="A444" s="9">
        <v>924</v>
      </c>
      <c r="B444" s="4" t="s">
        <v>627</v>
      </c>
      <c r="C444" s="4">
        <v>3</v>
      </c>
      <c r="D444" s="4" t="s">
        <v>553</v>
      </c>
      <c r="E444" s="12" t="str">
        <f t="shared" si="13"/>
        <v>3.5</v>
      </c>
      <c r="F444" s="13">
        <f t="shared" si="14"/>
        <v>10.5</v>
      </c>
    </row>
    <row r="445" spans="1:6" x14ac:dyDescent="0.25">
      <c r="A445" s="9">
        <v>942</v>
      </c>
      <c r="B445" s="4" t="s">
        <v>627</v>
      </c>
      <c r="C445" s="4">
        <v>3</v>
      </c>
      <c r="D445" s="4" t="s">
        <v>553</v>
      </c>
      <c r="E445" s="12" t="str">
        <f t="shared" si="13"/>
        <v>3.5</v>
      </c>
      <c r="F445" s="13">
        <f t="shared" si="14"/>
        <v>10.5</v>
      </c>
    </row>
    <row r="446" spans="1:6" x14ac:dyDescent="0.25">
      <c r="A446" s="9">
        <v>950</v>
      </c>
      <c r="B446" s="4" t="s">
        <v>627</v>
      </c>
      <c r="C446" s="4">
        <v>3</v>
      </c>
      <c r="D446" s="4" t="s">
        <v>553</v>
      </c>
      <c r="E446" s="12" t="str">
        <f t="shared" si="13"/>
        <v>3.5</v>
      </c>
      <c r="F446" s="13">
        <f t="shared" si="14"/>
        <v>10.5</v>
      </c>
    </row>
    <row r="447" spans="1:6" x14ac:dyDescent="0.25">
      <c r="A447" s="9">
        <v>972</v>
      </c>
      <c r="B447" s="4" t="s">
        <v>626</v>
      </c>
      <c r="C447" s="4">
        <v>3</v>
      </c>
      <c r="D447" s="4" t="s">
        <v>555</v>
      </c>
      <c r="E447" s="12" t="str">
        <f t="shared" si="13"/>
        <v>2</v>
      </c>
      <c r="F447" s="13">
        <f t="shared" si="14"/>
        <v>6</v>
      </c>
    </row>
    <row r="448" spans="1:6" x14ac:dyDescent="0.25">
      <c r="A448" s="9">
        <v>982</v>
      </c>
      <c r="B448" s="4" t="s">
        <v>627</v>
      </c>
      <c r="C448" s="4">
        <v>3</v>
      </c>
      <c r="D448" s="4" t="s">
        <v>558</v>
      </c>
      <c r="E448" s="12" t="str">
        <f t="shared" si="13"/>
        <v>2.5</v>
      </c>
      <c r="F448" s="13">
        <f t="shared" si="14"/>
        <v>7.5</v>
      </c>
    </row>
    <row r="449" spans="1:6" x14ac:dyDescent="0.25">
      <c r="A449" s="9">
        <v>62</v>
      </c>
      <c r="B449" s="4" t="s">
        <v>626</v>
      </c>
      <c r="C449" s="4">
        <v>3</v>
      </c>
      <c r="D449" s="4" t="s">
        <v>552</v>
      </c>
      <c r="E449" s="12" t="str">
        <f t="shared" si="13"/>
        <v>3</v>
      </c>
      <c r="F449" s="13">
        <f t="shared" si="14"/>
        <v>9</v>
      </c>
    </row>
    <row r="450" spans="1:6" x14ac:dyDescent="0.25">
      <c r="A450" s="9">
        <v>64</v>
      </c>
      <c r="B450" s="4" t="s">
        <v>626</v>
      </c>
      <c r="C450" s="4">
        <v>3</v>
      </c>
      <c r="D450" s="4" t="s">
        <v>555</v>
      </c>
      <c r="E450" s="12" t="str">
        <f t="shared" ref="E450:E513" si="15">IF(D450="A","4",IF(D450="AB","3.5",IF(D450="B","3",IF(D450="BC","2.5",IF(D450="C","2",IF(D450="D","1",IF(D450="E","0","NILAI MUTU TIDAK ADA")))))))</f>
        <v>2</v>
      </c>
      <c r="F450" s="13">
        <f t="shared" si="14"/>
        <v>6</v>
      </c>
    </row>
    <row r="451" spans="1:6" x14ac:dyDescent="0.25">
      <c r="A451" s="9">
        <v>80</v>
      </c>
      <c r="B451" s="4" t="s">
        <v>626</v>
      </c>
      <c r="C451" s="4">
        <v>3</v>
      </c>
      <c r="D451" s="4" t="s">
        <v>558</v>
      </c>
      <c r="E451" s="12" t="str">
        <f t="shared" si="15"/>
        <v>2.5</v>
      </c>
      <c r="F451" s="13">
        <f t="shared" si="14"/>
        <v>7.5</v>
      </c>
    </row>
    <row r="452" spans="1:6" x14ac:dyDescent="0.25">
      <c r="A452" s="9">
        <v>90</v>
      </c>
      <c r="B452" s="4" t="s">
        <v>622</v>
      </c>
      <c r="C452" s="4">
        <v>3</v>
      </c>
      <c r="D452" s="4" t="s">
        <v>551</v>
      </c>
      <c r="E452" s="12" t="str">
        <f t="shared" si="15"/>
        <v>4</v>
      </c>
      <c r="F452" s="13">
        <f t="shared" ref="F452:F515" si="16">E452*C452</f>
        <v>12</v>
      </c>
    </row>
    <row r="453" spans="1:6" x14ac:dyDescent="0.25">
      <c r="A453" s="9">
        <v>92</v>
      </c>
      <c r="B453" s="4" t="s">
        <v>626</v>
      </c>
      <c r="C453" s="4">
        <v>3</v>
      </c>
      <c r="D453" s="4" t="s">
        <v>555</v>
      </c>
      <c r="E453" s="12" t="str">
        <f t="shared" si="15"/>
        <v>2</v>
      </c>
      <c r="F453" s="13">
        <f t="shared" si="16"/>
        <v>6</v>
      </c>
    </row>
    <row r="454" spans="1:6" x14ac:dyDescent="0.25">
      <c r="A454" s="9">
        <v>129</v>
      </c>
      <c r="B454" s="4" t="s">
        <v>626</v>
      </c>
      <c r="C454" s="4">
        <v>3</v>
      </c>
      <c r="D454" s="4" t="s">
        <v>552</v>
      </c>
      <c r="E454" s="12" t="str">
        <f t="shared" si="15"/>
        <v>3</v>
      </c>
      <c r="F454" s="13">
        <f t="shared" si="16"/>
        <v>9</v>
      </c>
    </row>
    <row r="455" spans="1:6" x14ac:dyDescent="0.25">
      <c r="A455" s="9">
        <v>138</v>
      </c>
      <c r="B455" s="4" t="s">
        <v>626</v>
      </c>
      <c r="C455" s="4">
        <v>3</v>
      </c>
      <c r="D455" s="4" t="s">
        <v>567</v>
      </c>
      <c r="E455" s="12" t="str">
        <f t="shared" si="15"/>
        <v>0</v>
      </c>
      <c r="F455" s="13">
        <f t="shared" si="16"/>
        <v>0</v>
      </c>
    </row>
    <row r="456" spans="1:6" x14ac:dyDescent="0.25">
      <c r="A456" s="9">
        <v>145</v>
      </c>
      <c r="B456" s="4" t="s">
        <v>626</v>
      </c>
      <c r="C456" s="4">
        <v>3</v>
      </c>
      <c r="D456" s="4" t="s">
        <v>552</v>
      </c>
      <c r="E456" s="12" t="str">
        <f t="shared" si="15"/>
        <v>3</v>
      </c>
      <c r="F456" s="13">
        <f t="shared" si="16"/>
        <v>9</v>
      </c>
    </row>
    <row r="457" spans="1:6" x14ac:dyDescent="0.25">
      <c r="A457" s="9">
        <v>149</v>
      </c>
      <c r="B457" s="4" t="s">
        <v>626</v>
      </c>
      <c r="C457" s="4">
        <v>3</v>
      </c>
      <c r="D457" s="4" t="s">
        <v>552</v>
      </c>
      <c r="E457" s="12" t="str">
        <f t="shared" si="15"/>
        <v>3</v>
      </c>
      <c r="F457" s="13">
        <f t="shared" si="16"/>
        <v>9</v>
      </c>
    </row>
    <row r="458" spans="1:6" x14ac:dyDescent="0.25">
      <c r="A458" s="9">
        <v>152</v>
      </c>
      <c r="B458" s="4" t="s">
        <v>626</v>
      </c>
      <c r="C458" s="4">
        <v>3</v>
      </c>
      <c r="D458" s="4" t="s">
        <v>552</v>
      </c>
      <c r="E458" s="12" t="str">
        <f t="shared" si="15"/>
        <v>3</v>
      </c>
      <c r="F458" s="13">
        <f t="shared" si="16"/>
        <v>9</v>
      </c>
    </row>
    <row r="459" spans="1:6" x14ac:dyDescent="0.25">
      <c r="A459" s="9">
        <v>158</v>
      </c>
      <c r="B459" s="4" t="s">
        <v>626</v>
      </c>
      <c r="C459" s="4">
        <v>3</v>
      </c>
      <c r="D459" s="4" t="s">
        <v>552</v>
      </c>
      <c r="E459" s="12" t="str">
        <f t="shared" si="15"/>
        <v>3</v>
      </c>
      <c r="F459" s="13">
        <f t="shared" si="16"/>
        <v>9</v>
      </c>
    </row>
    <row r="460" spans="1:6" x14ac:dyDescent="0.25">
      <c r="A460" s="9">
        <v>163</v>
      </c>
      <c r="B460" s="4" t="s">
        <v>626</v>
      </c>
      <c r="C460" s="4">
        <v>3</v>
      </c>
      <c r="D460" s="4" t="s">
        <v>558</v>
      </c>
      <c r="E460" s="12" t="str">
        <f t="shared" si="15"/>
        <v>2.5</v>
      </c>
      <c r="F460" s="13">
        <f t="shared" si="16"/>
        <v>7.5</v>
      </c>
    </row>
    <row r="461" spans="1:6" x14ac:dyDescent="0.25">
      <c r="A461" s="9">
        <v>166</v>
      </c>
      <c r="B461" s="4" t="s">
        <v>626</v>
      </c>
      <c r="C461" s="4">
        <v>3</v>
      </c>
      <c r="D461" s="4" t="s">
        <v>552</v>
      </c>
      <c r="E461" s="12" t="str">
        <f t="shared" si="15"/>
        <v>3</v>
      </c>
      <c r="F461" s="13">
        <f t="shared" si="16"/>
        <v>9</v>
      </c>
    </row>
    <row r="462" spans="1:6" x14ac:dyDescent="0.25">
      <c r="A462" s="9">
        <v>169</v>
      </c>
      <c r="B462" s="4" t="s">
        <v>626</v>
      </c>
      <c r="C462" s="4">
        <v>3</v>
      </c>
      <c r="D462" s="4" t="s">
        <v>551</v>
      </c>
      <c r="E462" s="12" t="str">
        <f t="shared" si="15"/>
        <v>4</v>
      </c>
      <c r="F462" s="13">
        <f t="shared" si="16"/>
        <v>12</v>
      </c>
    </row>
    <row r="463" spans="1:6" x14ac:dyDescent="0.25">
      <c r="A463" s="9">
        <v>176</v>
      </c>
      <c r="B463" s="4" t="s">
        <v>626</v>
      </c>
      <c r="C463" s="4">
        <v>3</v>
      </c>
      <c r="D463" s="4" t="s">
        <v>553</v>
      </c>
      <c r="E463" s="12" t="str">
        <f t="shared" si="15"/>
        <v>3.5</v>
      </c>
      <c r="F463" s="13">
        <f t="shared" si="16"/>
        <v>10.5</v>
      </c>
    </row>
    <row r="464" spans="1:6" x14ac:dyDescent="0.25">
      <c r="A464" s="9">
        <v>192</v>
      </c>
      <c r="B464" s="4" t="s">
        <v>626</v>
      </c>
      <c r="C464" s="4">
        <v>3</v>
      </c>
      <c r="D464" s="4" t="s">
        <v>558</v>
      </c>
      <c r="E464" s="12" t="str">
        <f t="shared" si="15"/>
        <v>2.5</v>
      </c>
      <c r="F464" s="13">
        <f t="shared" si="16"/>
        <v>7.5</v>
      </c>
    </row>
    <row r="465" spans="1:6" x14ac:dyDescent="0.25">
      <c r="A465" s="9">
        <v>213</v>
      </c>
      <c r="B465" s="4" t="s">
        <v>626</v>
      </c>
      <c r="C465" s="4">
        <v>3</v>
      </c>
      <c r="D465" s="4" t="s">
        <v>552</v>
      </c>
      <c r="E465" s="12" t="str">
        <f t="shared" si="15"/>
        <v>3</v>
      </c>
      <c r="F465" s="13">
        <f t="shared" si="16"/>
        <v>9</v>
      </c>
    </row>
    <row r="466" spans="1:6" x14ac:dyDescent="0.25">
      <c r="A466" s="9">
        <v>235</v>
      </c>
      <c r="B466" s="4" t="s">
        <v>626</v>
      </c>
      <c r="C466" s="4">
        <v>3</v>
      </c>
      <c r="D466" s="4" t="s">
        <v>558</v>
      </c>
      <c r="E466" s="12" t="str">
        <f t="shared" si="15"/>
        <v>2.5</v>
      </c>
      <c r="F466" s="13">
        <f t="shared" si="16"/>
        <v>7.5</v>
      </c>
    </row>
    <row r="467" spans="1:6" x14ac:dyDescent="0.25">
      <c r="A467" s="9">
        <v>250</v>
      </c>
      <c r="B467" s="4" t="s">
        <v>626</v>
      </c>
      <c r="C467" s="4">
        <v>3</v>
      </c>
      <c r="D467" s="4" t="s">
        <v>551</v>
      </c>
      <c r="E467" s="12" t="str">
        <f t="shared" si="15"/>
        <v>4</v>
      </c>
      <c r="F467" s="13">
        <f t="shared" si="16"/>
        <v>12</v>
      </c>
    </row>
    <row r="468" spans="1:6" x14ac:dyDescent="0.25">
      <c r="A468" s="9">
        <v>257</v>
      </c>
      <c r="B468" s="4" t="s">
        <v>626</v>
      </c>
      <c r="C468" s="4">
        <v>3</v>
      </c>
      <c r="D468" s="4" t="s">
        <v>551</v>
      </c>
      <c r="E468" s="12" t="str">
        <f t="shared" si="15"/>
        <v>4</v>
      </c>
      <c r="F468" s="13">
        <f t="shared" si="16"/>
        <v>12</v>
      </c>
    </row>
    <row r="469" spans="1:6" x14ac:dyDescent="0.25">
      <c r="A469" s="9">
        <v>258</v>
      </c>
      <c r="B469" s="4" t="s">
        <v>626</v>
      </c>
      <c r="C469" s="4">
        <v>3</v>
      </c>
      <c r="D469" s="4" t="s">
        <v>558</v>
      </c>
      <c r="E469" s="12" t="str">
        <f t="shared" si="15"/>
        <v>2.5</v>
      </c>
      <c r="F469" s="13">
        <f t="shared" si="16"/>
        <v>7.5</v>
      </c>
    </row>
    <row r="470" spans="1:6" x14ac:dyDescent="0.25">
      <c r="A470" s="9">
        <v>259</v>
      </c>
      <c r="B470" s="4" t="s">
        <v>626</v>
      </c>
      <c r="C470" s="4">
        <v>3</v>
      </c>
      <c r="D470" s="4" t="s">
        <v>553</v>
      </c>
      <c r="E470" s="12" t="str">
        <f t="shared" si="15"/>
        <v>3.5</v>
      </c>
      <c r="F470" s="13">
        <f t="shared" si="16"/>
        <v>10.5</v>
      </c>
    </row>
    <row r="471" spans="1:6" x14ac:dyDescent="0.25">
      <c r="A471" s="9">
        <v>268</v>
      </c>
      <c r="B471" s="4" t="s">
        <v>626</v>
      </c>
      <c r="C471" s="4">
        <v>3</v>
      </c>
      <c r="D471" s="4" t="s">
        <v>557</v>
      </c>
      <c r="E471" s="12" t="str">
        <f t="shared" si="15"/>
        <v>1</v>
      </c>
      <c r="F471" s="13">
        <f t="shared" si="16"/>
        <v>3</v>
      </c>
    </row>
    <row r="472" spans="1:6" x14ac:dyDescent="0.25">
      <c r="A472" s="9">
        <v>272</v>
      </c>
      <c r="B472" s="4" t="s">
        <v>626</v>
      </c>
      <c r="C472" s="4">
        <v>3</v>
      </c>
      <c r="D472" s="4" t="s">
        <v>558</v>
      </c>
      <c r="E472" s="12" t="str">
        <f t="shared" si="15"/>
        <v>2.5</v>
      </c>
      <c r="F472" s="13">
        <f t="shared" si="16"/>
        <v>7.5</v>
      </c>
    </row>
    <row r="473" spans="1:6" x14ac:dyDescent="0.25">
      <c r="A473" s="9">
        <v>287</v>
      </c>
      <c r="B473" s="4" t="s">
        <v>626</v>
      </c>
      <c r="C473" s="4">
        <v>3</v>
      </c>
      <c r="D473" s="4" t="s">
        <v>552</v>
      </c>
      <c r="E473" s="12" t="str">
        <f t="shared" si="15"/>
        <v>3</v>
      </c>
      <c r="F473" s="13">
        <f t="shared" si="16"/>
        <v>9</v>
      </c>
    </row>
    <row r="474" spans="1:6" x14ac:dyDescent="0.25">
      <c r="A474" s="9">
        <v>320</v>
      </c>
      <c r="B474" s="4" t="s">
        <v>626</v>
      </c>
      <c r="C474" s="4">
        <v>3</v>
      </c>
      <c r="D474" s="4" t="s">
        <v>555</v>
      </c>
      <c r="E474" s="12" t="str">
        <f t="shared" si="15"/>
        <v>2</v>
      </c>
      <c r="F474" s="13">
        <f t="shared" si="16"/>
        <v>6</v>
      </c>
    </row>
    <row r="475" spans="1:6" x14ac:dyDescent="0.25">
      <c r="A475" s="9">
        <v>329</v>
      </c>
      <c r="B475" s="4" t="s">
        <v>626</v>
      </c>
      <c r="C475" s="4">
        <v>3</v>
      </c>
      <c r="D475" s="4" t="s">
        <v>555</v>
      </c>
      <c r="E475" s="12" t="str">
        <f t="shared" si="15"/>
        <v>2</v>
      </c>
      <c r="F475" s="13">
        <f t="shared" si="16"/>
        <v>6</v>
      </c>
    </row>
    <row r="476" spans="1:6" x14ac:dyDescent="0.25">
      <c r="A476" s="9">
        <v>334</v>
      </c>
      <c r="B476" s="4" t="s">
        <v>626</v>
      </c>
      <c r="C476" s="4">
        <v>3</v>
      </c>
      <c r="D476" s="4" t="s">
        <v>552</v>
      </c>
      <c r="E476" s="12" t="str">
        <f t="shared" si="15"/>
        <v>3</v>
      </c>
      <c r="F476" s="13">
        <f t="shared" si="16"/>
        <v>9</v>
      </c>
    </row>
    <row r="477" spans="1:6" x14ac:dyDescent="0.25">
      <c r="A477" s="9">
        <v>369</v>
      </c>
      <c r="B477" s="4" t="s">
        <v>626</v>
      </c>
      <c r="C477" s="4">
        <v>3</v>
      </c>
      <c r="D477" s="4" t="s">
        <v>558</v>
      </c>
      <c r="E477" s="12" t="str">
        <f t="shared" si="15"/>
        <v>2.5</v>
      </c>
      <c r="F477" s="13">
        <f t="shared" si="16"/>
        <v>7.5</v>
      </c>
    </row>
    <row r="478" spans="1:6" x14ac:dyDescent="0.25">
      <c r="A478" s="9">
        <v>396</v>
      </c>
      <c r="B478" s="4" t="s">
        <v>626</v>
      </c>
      <c r="C478" s="4">
        <v>3</v>
      </c>
      <c r="D478" s="4" t="s">
        <v>552</v>
      </c>
      <c r="E478" s="12" t="str">
        <f t="shared" si="15"/>
        <v>3</v>
      </c>
      <c r="F478" s="13">
        <f t="shared" si="16"/>
        <v>9</v>
      </c>
    </row>
    <row r="479" spans="1:6" x14ac:dyDescent="0.25">
      <c r="A479" s="9">
        <v>400</v>
      </c>
      <c r="B479" s="4" t="s">
        <v>626</v>
      </c>
      <c r="C479" s="4">
        <v>3</v>
      </c>
      <c r="D479" s="4" t="s">
        <v>558</v>
      </c>
      <c r="E479" s="12" t="str">
        <f t="shared" si="15"/>
        <v>2.5</v>
      </c>
      <c r="F479" s="13">
        <f t="shared" si="16"/>
        <v>7.5</v>
      </c>
    </row>
    <row r="480" spans="1:6" x14ac:dyDescent="0.25">
      <c r="A480" s="9">
        <v>405</v>
      </c>
      <c r="B480" s="4" t="s">
        <v>626</v>
      </c>
      <c r="C480" s="4">
        <v>3</v>
      </c>
      <c r="D480" s="4" t="s">
        <v>555</v>
      </c>
      <c r="E480" s="12" t="str">
        <f t="shared" si="15"/>
        <v>2</v>
      </c>
      <c r="F480" s="13">
        <f t="shared" si="16"/>
        <v>6</v>
      </c>
    </row>
    <row r="481" spans="1:6" x14ac:dyDescent="0.25">
      <c r="A481" s="9">
        <v>410</v>
      </c>
      <c r="B481" s="4" t="s">
        <v>622</v>
      </c>
      <c r="C481" s="4">
        <v>3</v>
      </c>
      <c r="D481" s="4" t="s">
        <v>558</v>
      </c>
      <c r="E481" s="12" t="str">
        <f t="shared" si="15"/>
        <v>2.5</v>
      </c>
      <c r="F481" s="13">
        <f t="shared" si="16"/>
        <v>7.5</v>
      </c>
    </row>
    <row r="482" spans="1:6" x14ac:dyDescent="0.25">
      <c r="A482" s="9">
        <v>414</v>
      </c>
      <c r="B482" s="4" t="s">
        <v>626</v>
      </c>
      <c r="C482" s="4">
        <v>3</v>
      </c>
      <c r="D482" s="4" t="s">
        <v>555</v>
      </c>
      <c r="E482" s="12" t="str">
        <f t="shared" si="15"/>
        <v>2</v>
      </c>
      <c r="F482" s="13">
        <f t="shared" si="16"/>
        <v>6</v>
      </c>
    </row>
    <row r="483" spans="1:6" x14ac:dyDescent="0.25">
      <c r="A483" s="9">
        <v>421</v>
      </c>
      <c r="B483" s="4" t="s">
        <v>626</v>
      </c>
      <c r="C483" s="4">
        <v>3</v>
      </c>
      <c r="D483" s="4" t="s">
        <v>555</v>
      </c>
      <c r="E483" s="12" t="str">
        <f t="shared" si="15"/>
        <v>2</v>
      </c>
      <c r="F483" s="13">
        <f t="shared" si="16"/>
        <v>6</v>
      </c>
    </row>
    <row r="484" spans="1:6" x14ac:dyDescent="0.25">
      <c r="A484" s="9">
        <v>423</v>
      </c>
      <c r="B484" s="4" t="s">
        <v>626</v>
      </c>
      <c r="C484" s="4">
        <v>3</v>
      </c>
      <c r="D484" s="4" t="s">
        <v>553</v>
      </c>
      <c r="E484" s="12" t="str">
        <f t="shared" si="15"/>
        <v>3.5</v>
      </c>
      <c r="F484" s="13">
        <f t="shared" si="16"/>
        <v>10.5</v>
      </c>
    </row>
    <row r="485" spans="1:6" x14ac:dyDescent="0.25">
      <c r="A485" s="9">
        <v>432</v>
      </c>
      <c r="B485" s="4" t="s">
        <v>626</v>
      </c>
      <c r="C485" s="4">
        <v>3</v>
      </c>
      <c r="D485" s="4" t="s">
        <v>558</v>
      </c>
      <c r="E485" s="12" t="str">
        <f t="shared" si="15"/>
        <v>2.5</v>
      </c>
      <c r="F485" s="13">
        <f t="shared" si="16"/>
        <v>7.5</v>
      </c>
    </row>
    <row r="486" spans="1:6" x14ac:dyDescent="0.25">
      <c r="A486" s="9">
        <v>461</v>
      </c>
      <c r="B486" s="4" t="s">
        <v>626</v>
      </c>
      <c r="C486" s="4">
        <v>3</v>
      </c>
      <c r="D486" s="4" t="s">
        <v>555</v>
      </c>
      <c r="E486" s="12" t="str">
        <f t="shared" si="15"/>
        <v>2</v>
      </c>
      <c r="F486" s="13">
        <f t="shared" si="16"/>
        <v>6</v>
      </c>
    </row>
    <row r="487" spans="1:6" x14ac:dyDescent="0.25">
      <c r="A487" s="9">
        <v>462</v>
      </c>
      <c r="B487" s="4" t="s">
        <v>626</v>
      </c>
      <c r="C487" s="4">
        <v>3</v>
      </c>
      <c r="D487" s="4" t="s">
        <v>555</v>
      </c>
      <c r="E487" s="12" t="str">
        <f t="shared" si="15"/>
        <v>2</v>
      </c>
      <c r="F487" s="13">
        <f t="shared" si="16"/>
        <v>6</v>
      </c>
    </row>
    <row r="488" spans="1:6" x14ac:dyDescent="0.25">
      <c r="A488" s="9">
        <v>491</v>
      </c>
      <c r="B488" s="4" t="s">
        <v>626</v>
      </c>
      <c r="C488" s="4">
        <v>3</v>
      </c>
      <c r="D488" s="4" t="s">
        <v>552</v>
      </c>
      <c r="E488" s="12" t="str">
        <f t="shared" si="15"/>
        <v>3</v>
      </c>
      <c r="F488" s="13">
        <f t="shared" si="16"/>
        <v>9</v>
      </c>
    </row>
    <row r="489" spans="1:6" x14ac:dyDescent="0.25">
      <c r="A489" s="9">
        <v>501</v>
      </c>
      <c r="B489" s="4" t="s">
        <v>626</v>
      </c>
      <c r="C489" s="4">
        <v>3</v>
      </c>
      <c r="D489" s="4" t="s">
        <v>552</v>
      </c>
      <c r="E489" s="12" t="str">
        <f t="shared" si="15"/>
        <v>3</v>
      </c>
      <c r="F489" s="13">
        <f t="shared" si="16"/>
        <v>9</v>
      </c>
    </row>
    <row r="490" spans="1:6" x14ac:dyDescent="0.25">
      <c r="A490" s="9">
        <v>511</v>
      </c>
      <c r="B490" s="4" t="s">
        <v>626</v>
      </c>
      <c r="C490" s="4">
        <v>3</v>
      </c>
      <c r="D490" s="4" t="s">
        <v>555</v>
      </c>
      <c r="E490" s="12" t="str">
        <f t="shared" si="15"/>
        <v>2</v>
      </c>
      <c r="F490" s="13">
        <f t="shared" si="16"/>
        <v>6</v>
      </c>
    </row>
    <row r="491" spans="1:6" x14ac:dyDescent="0.25">
      <c r="A491" s="9">
        <v>524</v>
      </c>
      <c r="B491" s="4" t="s">
        <v>626</v>
      </c>
      <c r="C491" s="4">
        <v>3</v>
      </c>
      <c r="D491" s="4" t="s">
        <v>558</v>
      </c>
      <c r="E491" s="12" t="str">
        <f t="shared" si="15"/>
        <v>2.5</v>
      </c>
      <c r="F491" s="13">
        <f t="shared" si="16"/>
        <v>7.5</v>
      </c>
    </row>
    <row r="492" spans="1:6" x14ac:dyDescent="0.25">
      <c r="A492" s="9">
        <v>536</v>
      </c>
      <c r="B492" s="4" t="s">
        <v>626</v>
      </c>
      <c r="C492" s="4">
        <v>3</v>
      </c>
      <c r="D492" s="4" t="s">
        <v>552</v>
      </c>
      <c r="E492" s="12" t="str">
        <f t="shared" si="15"/>
        <v>3</v>
      </c>
      <c r="F492" s="13">
        <f t="shared" si="16"/>
        <v>9</v>
      </c>
    </row>
    <row r="493" spans="1:6" x14ac:dyDescent="0.25">
      <c r="A493" s="9">
        <v>554</v>
      </c>
      <c r="B493" s="4" t="s">
        <v>626</v>
      </c>
      <c r="C493" s="4">
        <v>3</v>
      </c>
      <c r="D493" s="4" t="s">
        <v>555</v>
      </c>
      <c r="E493" s="12" t="str">
        <f t="shared" si="15"/>
        <v>2</v>
      </c>
      <c r="F493" s="13">
        <f t="shared" si="16"/>
        <v>6</v>
      </c>
    </row>
    <row r="494" spans="1:6" x14ac:dyDescent="0.25">
      <c r="A494" s="9">
        <v>555</v>
      </c>
      <c r="B494" s="4" t="s">
        <v>626</v>
      </c>
      <c r="C494" s="4">
        <v>3</v>
      </c>
      <c r="D494" s="4" t="s">
        <v>557</v>
      </c>
      <c r="E494" s="12" t="str">
        <f t="shared" si="15"/>
        <v>1</v>
      </c>
      <c r="F494" s="13">
        <f t="shared" si="16"/>
        <v>3</v>
      </c>
    </row>
    <row r="495" spans="1:6" x14ac:dyDescent="0.25">
      <c r="A495" s="9">
        <v>580</v>
      </c>
      <c r="B495" s="4" t="s">
        <v>626</v>
      </c>
      <c r="C495" s="4">
        <v>3</v>
      </c>
      <c r="D495" s="4" t="s">
        <v>558</v>
      </c>
      <c r="E495" s="12" t="str">
        <f t="shared" si="15"/>
        <v>2.5</v>
      </c>
      <c r="F495" s="13">
        <f t="shared" si="16"/>
        <v>7.5</v>
      </c>
    </row>
    <row r="496" spans="1:6" x14ac:dyDescent="0.25">
      <c r="A496" s="9">
        <v>610</v>
      </c>
      <c r="B496" s="4" t="s">
        <v>626</v>
      </c>
      <c r="C496" s="4">
        <v>3</v>
      </c>
      <c r="D496" s="4" t="s">
        <v>552</v>
      </c>
      <c r="E496" s="12" t="str">
        <f t="shared" si="15"/>
        <v>3</v>
      </c>
      <c r="F496" s="13">
        <f t="shared" si="16"/>
        <v>9</v>
      </c>
    </row>
    <row r="497" spans="1:6" x14ac:dyDescent="0.25">
      <c r="A497" s="9">
        <v>612</v>
      </c>
      <c r="B497" s="4" t="s">
        <v>626</v>
      </c>
      <c r="C497" s="4">
        <v>3</v>
      </c>
      <c r="D497" s="4" t="s">
        <v>555</v>
      </c>
      <c r="E497" s="12" t="str">
        <f t="shared" si="15"/>
        <v>2</v>
      </c>
      <c r="F497" s="13">
        <f t="shared" si="16"/>
        <v>6</v>
      </c>
    </row>
    <row r="498" spans="1:6" x14ac:dyDescent="0.25">
      <c r="A498" s="9">
        <v>625</v>
      </c>
      <c r="B498" s="4" t="s">
        <v>626</v>
      </c>
      <c r="C498" s="4">
        <v>3</v>
      </c>
      <c r="D498" s="4" t="s">
        <v>552</v>
      </c>
      <c r="E498" s="12" t="str">
        <f t="shared" si="15"/>
        <v>3</v>
      </c>
      <c r="F498" s="13">
        <f t="shared" si="16"/>
        <v>9</v>
      </c>
    </row>
    <row r="499" spans="1:6" x14ac:dyDescent="0.25">
      <c r="A499" s="9">
        <v>638</v>
      </c>
      <c r="B499" s="4" t="s">
        <v>626</v>
      </c>
      <c r="C499" s="4">
        <v>3</v>
      </c>
      <c r="D499" s="4" t="s">
        <v>552</v>
      </c>
      <c r="E499" s="12" t="str">
        <f t="shared" si="15"/>
        <v>3</v>
      </c>
      <c r="F499" s="13">
        <f t="shared" si="16"/>
        <v>9</v>
      </c>
    </row>
    <row r="500" spans="1:6" x14ac:dyDescent="0.25">
      <c r="A500" s="9">
        <v>643</v>
      </c>
      <c r="B500" s="4" t="s">
        <v>626</v>
      </c>
      <c r="C500" s="4">
        <v>3</v>
      </c>
      <c r="D500" s="4" t="s">
        <v>551</v>
      </c>
      <c r="E500" s="12" t="str">
        <f t="shared" si="15"/>
        <v>4</v>
      </c>
      <c r="F500" s="13">
        <f t="shared" si="16"/>
        <v>12</v>
      </c>
    </row>
    <row r="501" spans="1:6" x14ac:dyDescent="0.25">
      <c r="A501" s="9">
        <v>644</v>
      </c>
      <c r="B501" s="4" t="s">
        <v>626</v>
      </c>
      <c r="C501" s="4">
        <v>3</v>
      </c>
      <c r="D501" s="4" t="s">
        <v>553</v>
      </c>
      <c r="E501" s="12" t="str">
        <f t="shared" si="15"/>
        <v>3.5</v>
      </c>
      <c r="F501" s="13">
        <f t="shared" si="16"/>
        <v>10.5</v>
      </c>
    </row>
    <row r="502" spans="1:6" x14ac:dyDescent="0.25">
      <c r="A502" s="9">
        <v>658</v>
      </c>
      <c r="B502" s="4" t="s">
        <v>626</v>
      </c>
      <c r="C502" s="4">
        <v>3</v>
      </c>
      <c r="D502" s="4" t="s">
        <v>552</v>
      </c>
      <c r="E502" s="12" t="str">
        <f t="shared" si="15"/>
        <v>3</v>
      </c>
      <c r="F502" s="13">
        <f t="shared" si="16"/>
        <v>9</v>
      </c>
    </row>
    <row r="503" spans="1:6" x14ac:dyDescent="0.25">
      <c r="A503" s="9">
        <v>676</v>
      </c>
      <c r="B503" s="4" t="s">
        <v>626</v>
      </c>
      <c r="C503" s="4">
        <v>3</v>
      </c>
      <c r="D503" s="4" t="s">
        <v>552</v>
      </c>
      <c r="E503" s="12" t="str">
        <f t="shared" si="15"/>
        <v>3</v>
      </c>
      <c r="F503" s="13">
        <f t="shared" si="16"/>
        <v>9</v>
      </c>
    </row>
    <row r="504" spans="1:6" x14ac:dyDescent="0.25">
      <c r="A504" s="9">
        <v>679</v>
      </c>
      <c r="B504" s="4" t="s">
        <v>626</v>
      </c>
      <c r="C504" s="4">
        <v>3</v>
      </c>
      <c r="D504" s="4" t="s">
        <v>551</v>
      </c>
      <c r="E504" s="12" t="str">
        <f t="shared" si="15"/>
        <v>4</v>
      </c>
      <c r="F504" s="13">
        <f t="shared" si="16"/>
        <v>12</v>
      </c>
    </row>
    <row r="505" spans="1:6" x14ac:dyDescent="0.25">
      <c r="A505" s="9">
        <v>701</v>
      </c>
      <c r="B505" s="4" t="s">
        <v>626</v>
      </c>
      <c r="C505" s="4">
        <v>3</v>
      </c>
      <c r="D505" s="4" t="s">
        <v>558</v>
      </c>
      <c r="E505" s="12" t="str">
        <f t="shared" si="15"/>
        <v>2.5</v>
      </c>
      <c r="F505" s="13">
        <f t="shared" si="16"/>
        <v>7.5</v>
      </c>
    </row>
    <row r="506" spans="1:6" x14ac:dyDescent="0.25">
      <c r="A506" s="9">
        <v>707</v>
      </c>
      <c r="B506" s="4" t="s">
        <v>626</v>
      </c>
      <c r="C506" s="4">
        <v>3</v>
      </c>
      <c r="D506" s="4" t="s">
        <v>558</v>
      </c>
      <c r="E506" s="12" t="str">
        <f t="shared" si="15"/>
        <v>2.5</v>
      </c>
      <c r="F506" s="13">
        <f t="shared" si="16"/>
        <v>7.5</v>
      </c>
    </row>
    <row r="507" spans="1:6" x14ac:dyDescent="0.25">
      <c r="A507" s="9">
        <v>713</v>
      </c>
      <c r="B507" s="4" t="s">
        <v>626</v>
      </c>
      <c r="C507" s="4">
        <v>3</v>
      </c>
      <c r="D507" s="4" t="s">
        <v>555</v>
      </c>
      <c r="E507" s="12" t="str">
        <f t="shared" si="15"/>
        <v>2</v>
      </c>
      <c r="F507" s="13">
        <f t="shared" si="16"/>
        <v>6</v>
      </c>
    </row>
    <row r="508" spans="1:6" x14ac:dyDescent="0.25">
      <c r="A508" s="9">
        <v>723</v>
      </c>
      <c r="B508" s="4" t="s">
        <v>626</v>
      </c>
      <c r="C508" s="4">
        <v>3</v>
      </c>
      <c r="D508" s="4" t="s">
        <v>551</v>
      </c>
      <c r="E508" s="12" t="str">
        <f t="shared" si="15"/>
        <v>4</v>
      </c>
      <c r="F508" s="13">
        <f t="shared" si="16"/>
        <v>12</v>
      </c>
    </row>
    <row r="509" spans="1:6" x14ac:dyDescent="0.25">
      <c r="A509" s="9">
        <v>740</v>
      </c>
      <c r="B509" s="4" t="s">
        <v>626</v>
      </c>
      <c r="C509" s="4">
        <v>3</v>
      </c>
      <c r="D509" s="4" t="s">
        <v>558</v>
      </c>
      <c r="E509" s="12" t="str">
        <f t="shared" si="15"/>
        <v>2.5</v>
      </c>
      <c r="F509" s="13">
        <f t="shared" si="16"/>
        <v>7.5</v>
      </c>
    </row>
    <row r="510" spans="1:6" x14ac:dyDescent="0.25">
      <c r="A510" s="9">
        <v>754</v>
      </c>
      <c r="B510" s="4" t="s">
        <v>626</v>
      </c>
      <c r="C510" s="4">
        <v>3</v>
      </c>
      <c r="D510" s="4" t="s">
        <v>552</v>
      </c>
      <c r="E510" s="12" t="str">
        <f t="shared" si="15"/>
        <v>3</v>
      </c>
      <c r="F510" s="13">
        <f t="shared" si="16"/>
        <v>9</v>
      </c>
    </row>
    <row r="511" spans="1:6" x14ac:dyDescent="0.25">
      <c r="A511" s="9">
        <v>763</v>
      </c>
      <c r="B511" s="4" t="s">
        <v>626</v>
      </c>
      <c r="C511" s="4">
        <v>3</v>
      </c>
      <c r="D511" s="4" t="s">
        <v>558</v>
      </c>
      <c r="E511" s="12" t="str">
        <f t="shared" si="15"/>
        <v>2.5</v>
      </c>
      <c r="F511" s="13">
        <f t="shared" si="16"/>
        <v>7.5</v>
      </c>
    </row>
    <row r="512" spans="1:6" x14ac:dyDescent="0.25">
      <c r="A512" s="9">
        <v>769</v>
      </c>
      <c r="B512" s="4" t="s">
        <v>626</v>
      </c>
      <c r="C512" s="4">
        <v>3</v>
      </c>
      <c r="D512" s="4" t="s">
        <v>552</v>
      </c>
      <c r="E512" s="12" t="str">
        <f t="shared" si="15"/>
        <v>3</v>
      </c>
      <c r="F512" s="13">
        <f t="shared" si="16"/>
        <v>9</v>
      </c>
    </row>
    <row r="513" spans="1:6" x14ac:dyDescent="0.25">
      <c r="A513" s="9">
        <v>770</v>
      </c>
      <c r="B513" s="4" t="s">
        <v>626</v>
      </c>
      <c r="C513" s="4">
        <v>3</v>
      </c>
      <c r="D513" s="4" t="s">
        <v>552</v>
      </c>
      <c r="E513" s="12" t="str">
        <f t="shared" si="15"/>
        <v>3</v>
      </c>
      <c r="F513" s="13">
        <f t="shared" si="16"/>
        <v>9</v>
      </c>
    </row>
    <row r="514" spans="1:6" x14ac:dyDescent="0.25">
      <c r="A514" s="9">
        <v>773</v>
      </c>
      <c r="B514" s="4" t="s">
        <v>626</v>
      </c>
      <c r="C514" s="4">
        <v>3</v>
      </c>
      <c r="D514" s="4" t="s">
        <v>558</v>
      </c>
      <c r="E514" s="12" t="str">
        <f t="shared" ref="E514:E577" si="17">IF(D514="A","4",IF(D514="AB","3.5",IF(D514="B","3",IF(D514="BC","2.5",IF(D514="C","2",IF(D514="D","1",IF(D514="E","0","NILAI MUTU TIDAK ADA")))))))</f>
        <v>2.5</v>
      </c>
      <c r="F514" s="13">
        <f t="shared" si="16"/>
        <v>7.5</v>
      </c>
    </row>
    <row r="515" spans="1:6" x14ac:dyDescent="0.25">
      <c r="A515" s="9">
        <v>783</v>
      </c>
      <c r="B515" s="4" t="s">
        <v>626</v>
      </c>
      <c r="C515" s="4">
        <v>3</v>
      </c>
      <c r="D515" s="4" t="s">
        <v>553</v>
      </c>
      <c r="E515" s="12" t="str">
        <f t="shared" si="17"/>
        <v>3.5</v>
      </c>
      <c r="F515" s="13">
        <f t="shared" si="16"/>
        <v>10.5</v>
      </c>
    </row>
    <row r="516" spans="1:6" x14ac:dyDescent="0.25">
      <c r="A516" s="9">
        <v>796</v>
      </c>
      <c r="B516" s="4" t="s">
        <v>626</v>
      </c>
      <c r="C516" s="4">
        <v>3</v>
      </c>
      <c r="D516" s="4" t="s">
        <v>555</v>
      </c>
      <c r="E516" s="12" t="str">
        <f t="shared" si="17"/>
        <v>2</v>
      </c>
      <c r="F516" s="13">
        <f t="shared" ref="F516:F579" si="18">E516*C516</f>
        <v>6</v>
      </c>
    </row>
    <row r="517" spans="1:6" x14ac:dyDescent="0.25">
      <c r="A517" s="9">
        <v>807</v>
      </c>
      <c r="B517" s="4" t="s">
        <v>626</v>
      </c>
      <c r="C517" s="4">
        <v>3</v>
      </c>
      <c r="D517" s="4" t="s">
        <v>552</v>
      </c>
      <c r="E517" s="12" t="str">
        <f t="shared" si="17"/>
        <v>3</v>
      </c>
      <c r="F517" s="13">
        <f t="shared" si="18"/>
        <v>9</v>
      </c>
    </row>
    <row r="518" spans="1:6" x14ac:dyDescent="0.25">
      <c r="A518" s="9">
        <v>812</v>
      </c>
      <c r="B518" s="4" t="s">
        <v>626</v>
      </c>
      <c r="C518" s="4">
        <v>3</v>
      </c>
      <c r="D518" s="4" t="s">
        <v>552</v>
      </c>
      <c r="E518" s="12" t="str">
        <f t="shared" si="17"/>
        <v>3</v>
      </c>
      <c r="F518" s="13">
        <f t="shared" si="18"/>
        <v>9</v>
      </c>
    </row>
    <row r="519" spans="1:6" x14ac:dyDescent="0.25">
      <c r="A519" s="9">
        <v>830</v>
      </c>
      <c r="B519" s="4" t="s">
        <v>626</v>
      </c>
      <c r="C519" s="4">
        <v>3</v>
      </c>
      <c r="D519" s="4" t="s">
        <v>555</v>
      </c>
      <c r="E519" s="12" t="str">
        <f t="shared" si="17"/>
        <v>2</v>
      </c>
      <c r="F519" s="13">
        <f t="shared" si="18"/>
        <v>6</v>
      </c>
    </row>
    <row r="520" spans="1:6" x14ac:dyDescent="0.25">
      <c r="A520" s="9">
        <v>831</v>
      </c>
      <c r="B520" s="4" t="s">
        <v>626</v>
      </c>
      <c r="C520" s="4">
        <v>3</v>
      </c>
      <c r="D520" s="4" t="s">
        <v>552</v>
      </c>
      <c r="E520" s="12" t="str">
        <f t="shared" si="17"/>
        <v>3</v>
      </c>
      <c r="F520" s="13">
        <f t="shared" si="18"/>
        <v>9</v>
      </c>
    </row>
    <row r="521" spans="1:6" x14ac:dyDescent="0.25">
      <c r="A521" s="9">
        <v>833</v>
      </c>
      <c r="B521" s="4" t="s">
        <v>626</v>
      </c>
      <c r="C521" s="4">
        <v>3</v>
      </c>
      <c r="D521" s="4" t="s">
        <v>552</v>
      </c>
      <c r="E521" s="12" t="str">
        <f t="shared" si="17"/>
        <v>3</v>
      </c>
      <c r="F521" s="13">
        <f t="shared" si="18"/>
        <v>9</v>
      </c>
    </row>
    <row r="522" spans="1:6" x14ac:dyDescent="0.25">
      <c r="A522" s="9">
        <v>841</v>
      </c>
      <c r="B522" s="4" t="s">
        <v>626</v>
      </c>
      <c r="C522" s="4">
        <v>3</v>
      </c>
      <c r="D522" s="4" t="s">
        <v>551</v>
      </c>
      <c r="E522" s="12" t="str">
        <f t="shared" si="17"/>
        <v>4</v>
      </c>
      <c r="F522" s="13">
        <f t="shared" si="18"/>
        <v>12</v>
      </c>
    </row>
    <row r="523" spans="1:6" x14ac:dyDescent="0.25">
      <c r="A523" s="9">
        <v>854</v>
      </c>
      <c r="B523" s="4" t="s">
        <v>626</v>
      </c>
      <c r="C523" s="4">
        <v>3</v>
      </c>
      <c r="D523" s="4" t="s">
        <v>552</v>
      </c>
      <c r="E523" s="12" t="str">
        <f t="shared" si="17"/>
        <v>3</v>
      </c>
      <c r="F523" s="13">
        <f t="shared" si="18"/>
        <v>9</v>
      </c>
    </row>
    <row r="524" spans="1:6" x14ac:dyDescent="0.25">
      <c r="A524" s="9">
        <v>855</v>
      </c>
      <c r="B524" s="4" t="s">
        <v>626</v>
      </c>
      <c r="C524" s="4">
        <v>3</v>
      </c>
      <c r="D524" s="4" t="s">
        <v>552</v>
      </c>
      <c r="E524" s="12" t="str">
        <f t="shared" si="17"/>
        <v>3</v>
      </c>
      <c r="F524" s="13">
        <f t="shared" si="18"/>
        <v>9</v>
      </c>
    </row>
    <row r="525" spans="1:6" x14ac:dyDescent="0.25">
      <c r="A525" s="9">
        <v>856</v>
      </c>
      <c r="B525" s="4" t="s">
        <v>626</v>
      </c>
      <c r="C525" s="4">
        <v>3</v>
      </c>
      <c r="D525" s="4" t="s">
        <v>558</v>
      </c>
      <c r="E525" s="12" t="str">
        <f t="shared" si="17"/>
        <v>2.5</v>
      </c>
      <c r="F525" s="13">
        <f t="shared" si="18"/>
        <v>7.5</v>
      </c>
    </row>
    <row r="526" spans="1:6" x14ac:dyDescent="0.25">
      <c r="A526" s="9">
        <v>863</v>
      </c>
      <c r="B526" s="4" t="s">
        <v>626</v>
      </c>
      <c r="C526" s="4">
        <v>3</v>
      </c>
      <c r="D526" s="4" t="s">
        <v>553</v>
      </c>
      <c r="E526" s="12" t="str">
        <f t="shared" si="17"/>
        <v>3.5</v>
      </c>
      <c r="F526" s="13">
        <f t="shared" si="18"/>
        <v>10.5</v>
      </c>
    </row>
    <row r="527" spans="1:6" x14ac:dyDescent="0.25">
      <c r="A527" s="9">
        <v>874</v>
      </c>
      <c r="B527" s="4" t="s">
        <v>626</v>
      </c>
      <c r="C527" s="4">
        <v>3</v>
      </c>
      <c r="D527" s="4" t="s">
        <v>552</v>
      </c>
      <c r="E527" s="12" t="str">
        <f t="shared" si="17"/>
        <v>3</v>
      </c>
      <c r="F527" s="13">
        <f t="shared" si="18"/>
        <v>9</v>
      </c>
    </row>
    <row r="528" spans="1:6" x14ac:dyDescent="0.25">
      <c r="A528" s="9">
        <v>879</v>
      </c>
      <c r="B528" s="4" t="s">
        <v>626</v>
      </c>
      <c r="C528" s="4">
        <v>3</v>
      </c>
      <c r="D528" s="4" t="s">
        <v>552</v>
      </c>
      <c r="E528" s="12" t="str">
        <f t="shared" si="17"/>
        <v>3</v>
      </c>
      <c r="F528" s="13">
        <f t="shared" si="18"/>
        <v>9</v>
      </c>
    </row>
    <row r="529" spans="1:6" x14ac:dyDescent="0.25">
      <c r="A529" s="9">
        <v>924</v>
      </c>
      <c r="B529" s="4" t="s">
        <v>626</v>
      </c>
      <c r="C529" s="4">
        <v>3</v>
      </c>
      <c r="D529" s="4" t="s">
        <v>551</v>
      </c>
      <c r="E529" s="12" t="str">
        <f t="shared" si="17"/>
        <v>4</v>
      </c>
      <c r="F529" s="13">
        <f t="shared" si="18"/>
        <v>12</v>
      </c>
    </row>
    <row r="530" spans="1:6" x14ac:dyDescent="0.25">
      <c r="A530" s="9">
        <v>942</v>
      </c>
      <c r="B530" s="4" t="s">
        <v>626</v>
      </c>
      <c r="C530" s="4">
        <v>3</v>
      </c>
      <c r="D530" s="4" t="s">
        <v>555</v>
      </c>
      <c r="E530" s="12" t="str">
        <f t="shared" si="17"/>
        <v>2</v>
      </c>
      <c r="F530" s="13">
        <f t="shared" si="18"/>
        <v>6</v>
      </c>
    </row>
    <row r="531" spans="1:6" x14ac:dyDescent="0.25">
      <c r="A531" s="9">
        <v>950</v>
      </c>
      <c r="B531" s="4" t="s">
        <v>626</v>
      </c>
      <c r="C531" s="4">
        <v>3</v>
      </c>
      <c r="D531" s="4" t="s">
        <v>558</v>
      </c>
      <c r="E531" s="12" t="str">
        <f t="shared" si="17"/>
        <v>2.5</v>
      </c>
      <c r="F531" s="13">
        <f t="shared" si="18"/>
        <v>7.5</v>
      </c>
    </row>
    <row r="532" spans="1:6" x14ac:dyDescent="0.25">
      <c r="A532" s="9">
        <v>972</v>
      </c>
      <c r="B532" s="4" t="s">
        <v>622</v>
      </c>
      <c r="C532" s="4">
        <v>3</v>
      </c>
      <c r="D532" s="4" t="s">
        <v>567</v>
      </c>
      <c r="E532" s="12" t="str">
        <f t="shared" si="17"/>
        <v>0</v>
      </c>
      <c r="F532" s="13">
        <f t="shared" si="18"/>
        <v>0</v>
      </c>
    </row>
    <row r="533" spans="1:6" x14ac:dyDescent="0.25">
      <c r="A533" s="9">
        <v>982</v>
      </c>
      <c r="B533" s="4" t="s">
        <v>626</v>
      </c>
      <c r="C533" s="4">
        <v>3</v>
      </c>
      <c r="D533" s="4" t="s">
        <v>555</v>
      </c>
      <c r="E533" s="12" t="str">
        <f t="shared" si="17"/>
        <v>2</v>
      </c>
      <c r="F533" s="13">
        <f t="shared" si="18"/>
        <v>6</v>
      </c>
    </row>
    <row r="534" spans="1:6" x14ac:dyDescent="0.25">
      <c r="A534" s="9">
        <v>33</v>
      </c>
      <c r="B534" s="4" t="s">
        <v>622</v>
      </c>
      <c r="C534" s="4">
        <v>3</v>
      </c>
      <c r="D534" s="4" t="s">
        <v>555</v>
      </c>
      <c r="E534" s="12" t="str">
        <f t="shared" si="17"/>
        <v>2</v>
      </c>
      <c r="F534" s="13">
        <f t="shared" si="18"/>
        <v>6</v>
      </c>
    </row>
    <row r="535" spans="1:6" x14ac:dyDescent="0.25">
      <c r="A535" s="9">
        <v>36</v>
      </c>
      <c r="B535" s="4" t="s">
        <v>622</v>
      </c>
      <c r="C535" s="4">
        <v>3</v>
      </c>
      <c r="D535" s="4" t="s">
        <v>555</v>
      </c>
      <c r="E535" s="12" t="str">
        <f t="shared" si="17"/>
        <v>2</v>
      </c>
      <c r="F535" s="13">
        <f t="shared" si="18"/>
        <v>6</v>
      </c>
    </row>
    <row r="536" spans="1:6" x14ac:dyDescent="0.25">
      <c r="A536" s="9">
        <v>39</v>
      </c>
      <c r="B536" s="4" t="s">
        <v>622</v>
      </c>
      <c r="C536" s="4">
        <v>3</v>
      </c>
      <c r="D536" s="4" t="s">
        <v>555</v>
      </c>
      <c r="E536" s="12" t="str">
        <f t="shared" si="17"/>
        <v>2</v>
      </c>
      <c r="F536" s="13">
        <f t="shared" si="18"/>
        <v>6</v>
      </c>
    </row>
    <row r="537" spans="1:6" x14ac:dyDescent="0.25">
      <c r="A537" s="9">
        <v>62</v>
      </c>
      <c r="B537" s="4" t="s">
        <v>622</v>
      </c>
      <c r="C537" s="4">
        <v>3</v>
      </c>
      <c r="D537" s="4" t="s">
        <v>567</v>
      </c>
      <c r="E537" s="12" t="str">
        <f t="shared" si="17"/>
        <v>0</v>
      </c>
      <c r="F537" s="13">
        <f t="shared" si="18"/>
        <v>0</v>
      </c>
    </row>
    <row r="538" spans="1:6" x14ac:dyDescent="0.25">
      <c r="A538" s="9">
        <v>64</v>
      </c>
      <c r="B538" s="4" t="s">
        <v>622</v>
      </c>
      <c r="C538" s="4">
        <v>3</v>
      </c>
      <c r="D538" s="4" t="s">
        <v>557</v>
      </c>
      <c r="E538" s="12" t="str">
        <f t="shared" si="17"/>
        <v>1</v>
      </c>
      <c r="F538" s="13">
        <f t="shared" si="18"/>
        <v>3</v>
      </c>
    </row>
    <row r="539" spans="1:6" x14ac:dyDescent="0.25">
      <c r="A539" s="9">
        <v>80</v>
      </c>
      <c r="B539" s="4" t="s">
        <v>622</v>
      </c>
      <c r="C539" s="4">
        <v>3</v>
      </c>
      <c r="D539" s="4" t="s">
        <v>552</v>
      </c>
      <c r="E539" s="12" t="str">
        <f t="shared" si="17"/>
        <v>3</v>
      </c>
      <c r="F539" s="13">
        <f t="shared" si="18"/>
        <v>9</v>
      </c>
    </row>
    <row r="540" spans="1:6" x14ac:dyDescent="0.25">
      <c r="A540" s="9">
        <v>90</v>
      </c>
      <c r="B540" s="6" t="s">
        <v>623</v>
      </c>
      <c r="C540" s="6">
        <v>3</v>
      </c>
      <c r="D540" s="6" t="s">
        <v>552</v>
      </c>
      <c r="E540" s="12" t="str">
        <f t="shared" si="17"/>
        <v>3</v>
      </c>
      <c r="F540" s="13">
        <f t="shared" si="18"/>
        <v>9</v>
      </c>
    </row>
    <row r="541" spans="1:6" x14ac:dyDescent="0.25">
      <c r="A541" s="9">
        <v>92</v>
      </c>
      <c r="B541" s="4" t="s">
        <v>622</v>
      </c>
      <c r="C541" s="4">
        <v>3</v>
      </c>
      <c r="D541" s="4" t="s">
        <v>555</v>
      </c>
      <c r="E541" s="12" t="str">
        <f t="shared" si="17"/>
        <v>2</v>
      </c>
      <c r="F541" s="13">
        <f t="shared" si="18"/>
        <v>6</v>
      </c>
    </row>
    <row r="542" spans="1:6" x14ac:dyDescent="0.25">
      <c r="A542" s="9">
        <v>129</v>
      </c>
      <c r="B542" s="4" t="s">
        <v>622</v>
      </c>
      <c r="C542" s="4">
        <v>3</v>
      </c>
      <c r="D542" s="4" t="s">
        <v>555</v>
      </c>
      <c r="E542" s="12" t="str">
        <f t="shared" si="17"/>
        <v>2</v>
      </c>
      <c r="F542" s="13">
        <f t="shared" si="18"/>
        <v>6</v>
      </c>
    </row>
    <row r="543" spans="1:6" x14ac:dyDescent="0.25">
      <c r="A543" s="9">
        <v>138</v>
      </c>
      <c r="B543" s="4" t="s">
        <v>622</v>
      </c>
      <c r="C543" s="4">
        <v>3</v>
      </c>
      <c r="D543" s="4" t="s">
        <v>567</v>
      </c>
      <c r="E543" s="12" t="str">
        <f t="shared" si="17"/>
        <v>0</v>
      </c>
      <c r="F543" s="13">
        <f t="shared" si="18"/>
        <v>0</v>
      </c>
    </row>
    <row r="544" spans="1:6" x14ac:dyDescent="0.25">
      <c r="A544" s="9">
        <v>145</v>
      </c>
      <c r="B544" s="4" t="s">
        <v>622</v>
      </c>
      <c r="C544" s="4">
        <v>3</v>
      </c>
      <c r="D544" s="4" t="s">
        <v>553</v>
      </c>
      <c r="E544" s="12" t="str">
        <f t="shared" si="17"/>
        <v>3.5</v>
      </c>
      <c r="F544" s="13">
        <f t="shared" si="18"/>
        <v>10.5</v>
      </c>
    </row>
    <row r="545" spans="1:6" x14ac:dyDescent="0.25">
      <c r="A545" s="9">
        <v>149</v>
      </c>
      <c r="B545" s="4" t="s">
        <v>622</v>
      </c>
      <c r="C545" s="4">
        <v>3</v>
      </c>
      <c r="D545" s="4" t="s">
        <v>557</v>
      </c>
      <c r="E545" s="12" t="str">
        <f t="shared" si="17"/>
        <v>1</v>
      </c>
      <c r="F545" s="13">
        <f t="shared" si="18"/>
        <v>3</v>
      </c>
    </row>
    <row r="546" spans="1:6" x14ac:dyDescent="0.25">
      <c r="A546" s="9">
        <v>152</v>
      </c>
      <c r="B546" s="4" t="s">
        <v>622</v>
      </c>
      <c r="C546" s="4">
        <v>3</v>
      </c>
      <c r="D546" s="4" t="s">
        <v>552</v>
      </c>
      <c r="E546" s="12" t="str">
        <f t="shared" si="17"/>
        <v>3</v>
      </c>
      <c r="F546" s="13">
        <f t="shared" si="18"/>
        <v>9</v>
      </c>
    </row>
    <row r="547" spans="1:6" x14ac:dyDescent="0.25">
      <c r="A547" s="9">
        <v>158</v>
      </c>
      <c r="B547" s="4" t="s">
        <v>622</v>
      </c>
      <c r="C547" s="4">
        <v>3</v>
      </c>
      <c r="D547" s="4" t="s">
        <v>558</v>
      </c>
      <c r="E547" s="12" t="str">
        <f t="shared" si="17"/>
        <v>2.5</v>
      </c>
      <c r="F547" s="13">
        <f t="shared" si="18"/>
        <v>7.5</v>
      </c>
    </row>
    <row r="548" spans="1:6" x14ac:dyDescent="0.25">
      <c r="A548" s="9">
        <v>163</v>
      </c>
      <c r="B548" s="4" t="s">
        <v>622</v>
      </c>
      <c r="C548" s="4">
        <v>3</v>
      </c>
      <c r="D548" s="4" t="s">
        <v>553</v>
      </c>
      <c r="E548" s="12" t="str">
        <f t="shared" si="17"/>
        <v>3.5</v>
      </c>
      <c r="F548" s="13">
        <f t="shared" si="18"/>
        <v>10.5</v>
      </c>
    </row>
    <row r="549" spans="1:6" x14ac:dyDescent="0.25">
      <c r="A549" s="9">
        <v>166</v>
      </c>
      <c r="B549" s="4" t="s">
        <v>622</v>
      </c>
      <c r="C549" s="4">
        <v>3</v>
      </c>
      <c r="D549" s="4" t="s">
        <v>558</v>
      </c>
      <c r="E549" s="12" t="str">
        <f t="shared" si="17"/>
        <v>2.5</v>
      </c>
      <c r="F549" s="13">
        <f t="shared" si="18"/>
        <v>7.5</v>
      </c>
    </row>
    <row r="550" spans="1:6" x14ac:dyDescent="0.25">
      <c r="A550" s="9">
        <v>169</v>
      </c>
      <c r="B550" s="4" t="s">
        <v>622</v>
      </c>
      <c r="C550" s="4">
        <v>3</v>
      </c>
      <c r="D550" s="4" t="s">
        <v>551</v>
      </c>
      <c r="E550" s="12" t="str">
        <f t="shared" si="17"/>
        <v>4</v>
      </c>
      <c r="F550" s="13">
        <f t="shared" si="18"/>
        <v>12</v>
      </c>
    </row>
    <row r="551" spans="1:6" x14ac:dyDescent="0.25">
      <c r="A551" s="9">
        <v>176</v>
      </c>
      <c r="B551" s="4" t="s">
        <v>622</v>
      </c>
      <c r="C551" s="4">
        <v>3</v>
      </c>
      <c r="D551" s="4" t="s">
        <v>552</v>
      </c>
      <c r="E551" s="12" t="str">
        <f t="shared" si="17"/>
        <v>3</v>
      </c>
      <c r="F551" s="13">
        <f t="shared" si="18"/>
        <v>9</v>
      </c>
    </row>
    <row r="552" spans="1:6" x14ac:dyDescent="0.25">
      <c r="A552" s="9">
        <v>192</v>
      </c>
      <c r="B552" s="4" t="s">
        <v>622</v>
      </c>
      <c r="C552" s="4">
        <v>3</v>
      </c>
      <c r="D552" s="4" t="s">
        <v>555</v>
      </c>
      <c r="E552" s="12" t="str">
        <f t="shared" si="17"/>
        <v>2</v>
      </c>
      <c r="F552" s="13">
        <f t="shared" si="18"/>
        <v>6</v>
      </c>
    </row>
    <row r="553" spans="1:6" x14ac:dyDescent="0.25">
      <c r="A553" s="9">
        <v>213</v>
      </c>
      <c r="B553" s="4" t="s">
        <v>622</v>
      </c>
      <c r="C553" s="4">
        <v>3</v>
      </c>
      <c r="D553" s="4" t="s">
        <v>558</v>
      </c>
      <c r="E553" s="12" t="str">
        <f t="shared" si="17"/>
        <v>2.5</v>
      </c>
      <c r="F553" s="13">
        <f t="shared" si="18"/>
        <v>7.5</v>
      </c>
    </row>
    <row r="554" spans="1:6" x14ac:dyDescent="0.25">
      <c r="A554" s="9">
        <v>235</v>
      </c>
      <c r="B554" s="4" t="s">
        <v>622</v>
      </c>
      <c r="C554" s="4">
        <v>3</v>
      </c>
      <c r="D554" s="4" t="s">
        <v>555</v>
      </c>
      <c r="E554" s="12" t="str">
        <f t="shared" si="17"/>
        <v>2</v>
      </c>
      <c r="F554" s="13">
        <f t="shared" si="18"/>
        <v>6</v>
      </c>
    </row>
    <row r="555" spans="1:6" x14ac:dyDescent="0.25">
      <c r="A555" s="9">
        <v>250</v>
      </c>
      <c r="B555" s="4" t="s">
        <v>622</v>
      </c>
      <c r="C555" s="4">
        <v>3</v>
      </c>
      <c r="D555" s="4" t="s">
        <v>558</v>
      </c>
      <c r="E555" s="12" t="str">
        <f t="shared" si="17"/>
        <v>2.5</v>
      </c>
      <c r="F555" s="13">
        <f t="shared" si="18"/>
        <v>7.5</v>
      </c>
    </row>
    <row r="556" spans="1:6" x14ac:dyDescent="0.25">
      <c r="A556" s="9">
        <v>257</v>
      </c>
      <c r="B556" s="4" t="s">
        <v>622</v>
      </c>
      <c r="C556" s="4">
        <v>3</v>
      </c>
      <c r="D556" s="4" t="s">
        <v>552</v>
      </c>
      <c r="E556" s="12" t="str">
        <f t="shared" si="17"/>
        <v>3</v>
      </c>
      <c r="F556" s="13">
        <f t="shared" si="18"/>
        <v>9</v>
      </c>
    </row>
    <row r="557" spans="1:6" x14ac:dyDescent="0.25">
      <c r="A557" s="9">
        <v>258</v>
      </c>
      <c r="B557" s="4" t="s">
        <v>622</v>
      </c>
      <c r="C557" s="4">
        <v>3</v>
      </c>
      <c r="D557" s="4" t="s">
        <v>555</v>
      </c>
      <c r="E557" s="12" t="str">
        <f t="shared" si="17"/>
        <v>2</v>
      </c>
      <c r="F557" s="13">
        <f t="shared" si="18"/>
        <v>6</v>
      </c>
    </row>
    <row r="558" spans="1:6" x14ac:dyDescent="0.25">
      <c r="A558" s="9">
        <v>259</v>
      </c>
      <c r="B558" s="4" t="s">
        <v>622</v>
      </c>
      <c r="C558" s="4">
        <v>3</v>
      </c>
      <c r="D558" s="4" t="s">
        <v>552</v>
      </c>
      <c r="E558" s="12" t="str">
        <f t="shared" si="17"/>
        <v>3</v>
      </c>
      <c r="F558" s="13">
        <f t="shared" si="18"/>
        <v>9</v>
      </c>
    </row>
    <row r="559" spans="1:6" x14ac:dyDescent="0.25">
      <c r="A559" s="9">
        <v>268</v>
      </c>
      <c r="B559" s="4" t="s">
        <v>622</v>
      </c>
      <c r="C559" s="4">
        <v>3</v>
      </c>
      <c r="D559" s="4" t="s">
        <v>557</v>
      </c>
      <c r="E559" s="12" t="str">
        <f t="shared" si="17"/>
        <v>1</v>
      </c>
      <c r="F559" s="13">
        <f t="shared" si="18"/>
        <v>3</v>
      </c>
    </row>
    <row r="560" spans="1:6" x14ac:dyDescent="0.25">
      <c r="A560" s="9">
        <v>272</v>
      </c>
      <c r="B560" s="4" t="s">
        <v>622</v>
      </c>
      <c r="C560" s="4">
        <v>3</v>
      </c>
      <c r="D560" s="4" t="s">
        <v>558</v>
      </c>
      <c r="E560" s="12" t="str">
        <f t="shared" si="17"/>
        <v>2.5</v>
      </c>
      <c r="F560" s="13">
        <f t="shared" si="18"/>
        <v>7.5</v>
      </c>
    </row>
    <row r="561" spans="1:6" x14ac:dyDescent="0.25">
      <c r="A561" s="9">
        <v>287</v>
      </c>
      <c r="B561" s="4" t="s">
        <v>622</v>
      </c>
      <c r="C561" s="4">
        <v>3</v>
      </c>
      <c r="D561" s="4" t="s">
        <v>553</v>
      </c>
      <c r="E561" s="12" t="str">
        <f t="shared" si="17"/>
        <v>3.5</v>
      </c>
      <c r="F561" s="13">
        <f t="shared" si="18"/>
        <v>10.5</v>
      </c>
    </row>
    <row r="562" spans="1:6" x14ac:dyDescent="0.25">
      <c r="A562" s="9">
        <v>320</v>
      </c>
      <c r="B562" s="4" t="s">
        <v>622</v>
      </c>
      <c r="C562" s="4">
        <v>3</v>
      </c>
      <c r="D562" s="4" t="s">
        <v>558</v>
      </c>
      <c r="E562" s="12" t="str">
        <f t="shared" si="17"/>
        <v>2.5</v>
      </c>
      <c r="F562" s="13">
        <f t="shared" si="18"/>
        <v>7.5</v>
      </c>
    </row>
    <row r="563" spans="1:6" x14ac:dyDescent="0.25">
      <c r="A563" s="9">
        <v>329</v>
      </c>
      <c r="B563" s="4" t="s">
        <v>622</v>
      </c>
      <c r="C563" s="4">
        <v>3</v>
      </c>
      <c r="D563" s="4" t="s">
        <v>557</v>
      </c>
      <c r="E563" s="12" t="str">
        <f t="shared" si="17"/>
        <v>1</v>
      </c>
      <c r="F563" s="13">
        <f t="shared" si="18"/>
        <v>3</v>
      </c>
    </row>
    <row r="564" spans="1:6" x14ac:dyDescent="0.25">
      <c r="A564" s="9">
        <v>334</v>
      </c>
      <c r="B564" s="4" t="s">
        <v>622</v>
      </c>
      <c r="C564" s="4">
        <v>3</v>
      </c>
      <c r="D564" s="4" t="s">
        <v>558</v>
      </c>
      <c r="E564" s="12" t="str">
        <f t="shared" si="17"/>
        <v>2.5</v>
      </c>
      <c r="F564" s="13">
        <f t="shared" si="18"/>
        <v>7.5</v>
      </c>
    </row>
    <row r="565" spans="1:6" x14ac:dyDescent="0.25">
      <c r="A565" s="9">
        <v>369</v>
      </c>
      <c r="B565" s="4" t="s">
        <v>622</v>
      </c>
      <c r="C565" s="4">
        <v>3</v>
      </c>
      <c r="D565" s="4" t="s">
        <v>558</v>
      </c>
      <c r="E565" s="12" t="str">
        <f t="shared" si="17"/>
        <v>2.5</v>
      </c>
      <c r="F565" s="13">
        <f t="shared" si="18"/>
        <v>7.5</v>
      </c>
    </row>
    <row r="566" spans="1:6" x14ac:dyDescent="0.25">
      <c r="A566" s="9">
        <v>396</v>
      </c>
      <c r="B566" s="4" t="s">
        <v>622</v>
      </c>
      <c r="C566" s="4">
        <v>3</v>
      </c>
      <c r="D566" s="4" t="s">
        <v>558</v>
      </c>
      <c r="E566" s="12" t="str">
        <f t="shared" si="17"/>
        <v>2.5</v>
      </c>
      <c r="F566" s="13">
        <f t="shared" si="18"/>
        <v>7.5</v>
      </c>
    </row>
    <row r="567" spans="1:6" x14ac:dyDescent="0.25">
      <c r="A567" s="9">
        <v>400</v>
      </c>
      <c r="B567" s="4" t="s">
        <v>622</v>
      </c>
      <c r="C567" s="4">
        <v>3</v>
      </c>
      <c r="D567" s="4" t="s">
        <v>555</v>
      </c>
      <c r="E567" s="12" t="str">
        <f t="shared" si="17"/>
        <v>2</v>
      </c>
      <c r="F567" s="13">
        <f t="shared" si="18"/>
        <v>6</v>
      </c>
    </row>
    <row r="568" spans="1:6" x14ac:dyDescent="0.25">
      <c r="A568" s="9">
        <v>405</v>
      </c>
      <c r="B568" s="4" t="s">
        <v>622</v>
      </c>
      <c r="C568" s="4">
        <v>3</v>
      </c>
      <c r="D568" s="4" t="s">
        <v>557</v>
      </c>
      <c r="E568" s="12" t="str">
        <f t="shared" si="17"/>
        <v>1</v>
      </c>
      <c r="F568" s="13">
        <f t="shared" si="18"/>
        <v>3</v>
      </c>
    </row>
    <row r="569" spans="1:6" x14ac:dyDescent="0.25">
      <c r="A569" s="9">
        <v>410</v>
      </c>
      <c r="B569" s="6" t="s">
        <v>623</v>
      </c>
      <c r="C569" s="6">
        <v>3</v>
      </c>
      <c r="D569" s="6" t="s">
        <v>624</v>
      </c>
      <c r="E569" s="12"/>
      <c r="F569" s="13"/>
    </row>
    <row r="570" spans="1:6" x14ac:dyDescent="0.25">
      <c r="A570" s="9">
        <v>414</v>
      </c>
      <c r="B570" s="4" t="s">
        <v>622</v>
      </c>
      <c r="C570" s="4">
        <v>3</v>
      </c>
      <c r="D570" s="4" t="s">
        <v>567</v>
      </c>
      <c r="E570" s="12" t="str">
        <f t="shared" si="17"/>
        <v>0</v>
      </c>
      <c r="F570" s="13">
        <f t="shared" si="18"/>
        <v>0</v>
      </c>
    </row>
    <row r="571" spans="1:6" x14ac:dyDescent="0.25">
      <c r="A571" s="9">
        <v>421</v>
      </c>
      <c r="B571" s="4" t="s">
        <v>622</v>
      </c>
      <c r="C571" s="4">
        <v>3</v>
      </c>
      <c r="D571" s="4" t="s">
        <v>558</v>
      </c>
      <c r="E571" s="12" t="str">
        <f t="shared" si="17"/>
        <v>2.5</v>
      </c>
      <c r="F571" s="13">
        <f t="shared" si="18"/>
        <v>7.5</v>
      </c>
    </row>
    <row r="572" spans="1:6" x14ac:dyDescent="0.25">
      <c r="A572" s="9">
        <v>423</v>
      </c>
      <c r="B572" s="4" t="s">
        <v>622</v>
      </c>
      <c r="C572" s="4">
        <v>3</v>
      </c>
      <c r="D572" s="4" t="s">
        <v>553</v>
      </c>
      <c r="E572" s="12" t="str">
        <f t="shared" si="17"/>
        <v>3.5</v>
      </c>
      <c r="F572" s="13">
        <f t="shared" si="18"/>
        <v>10.5</v>
      </c>
    </row>
    <row r="573" spans="1:6" x14ac:dyDescent="0.25">
      <c r="A573" s="9">
        <v>432</v>
      </c>
      <c r="B573" s="4" t="s">
        <v>622</v>
      </c>
      <c r="C573" s="4">
        <v>3</v>
      </c>
      <c r="D573" s="4" t="s">
        <v>555</v>
      </c>
      <c r="E573" s="12" t="str">
        <f t="shared" si="17"/>
        <v>2</v>
      </c>
      <c r="F573" s="13">
        <f t="shared" si="18"/>
        <v>6</v>
      </c>
    </row>
    <row r="574" spans="1:6" x14ac:dyDescent="0.25">
      <c r="A574" s="9">
        <v>461</v>
      </c>
      <c r="B574" s="4" t="s">
        <v>622</v>
      </c>
      <c r="C574" s="4">
        <v>3</v>
      </c>
      <c r="D574" s="4" t="s">
        <v>555</v>
      </c>
      <c r="E574" s="12" t="str">
        <f t="shared" si="17"/>
        <v>2</v>
      </c>
      <c r="F574" s="13">
        <f t="shared" si="18"/>
        <v>6</v>
      </c>
    </row>
    <row r="575" spans="1:6" x14ac:dyDescent="0.25">
      <c r="A575" s="9">
        <v>462</v>
      </c>
      <c r="B575" s="4" t="s">
        <v>622</v>
      </c>
      <c r="C575" s="4">
        <v>3</v>
      </c>
      <c r="D575" s="4" t="s">
        <v>557</v>
      </c>
      <c r="E575" s="12" t="str">
        <f t="shared" si="17"/>
        <v>1</v>
      </c>
      <c r="F575" s="13">
        <f t="shared" si="18"/>
        <v>3</v>
      </c>
    </row>
    <row r="576" spans="1:6" x14ac:dyDescent="0.25">
      <c r="A576" s="9">
        <v>491</v>
      </c>
      <c r="B576" s="4" t="s">
        <v>622</v>
      </c>
      <c r="C576" s="4">
        <v>3</v>
      </c>
      <c r="D576" s="4" t="s">
        <v>551</v>
      </c>
      <c r="E576" s="12" t="str">
        <f t="shared" si="17"/>
        <v>4</v>
      </c>
      <c r="F576" s="13">
        <f t="shared" si="18"/>
        <v>12</v>
      </c>
    </row>
    <row r="577" spans="1:6" x14ac:dyDescent="0.25">
      <c r="A577" s="9">
        <v>501</v>
      </c>
      <c r="B577" s="4" t="s">
        <v>622</v>
      </c>
      <c r="C577" s="4">
        <v>3</v>
      </c>
      <c r="D577" s="4" t="s">
        <v>551</v>
      </c>
      <c r="E577" s="12" t="str">
        <f t="shared" si="17"/>
        <v>4</v>
      </c>
      <c r="F577" s="13">
        <f t="shared" si="18"/>
        <v>12</v>
      </c>
    </row>
    <row r="578" spans="1:6" x14ac:dyDescent="0.25">
      <c r="A578" s="9">
        <v>511</v>
      </c>
      <c r="B578" s="4" t="s">
        <v>622</v>
      </c>
      <c r="C578" s="4">
        <v>3</v>
      </c>
      <c r="D578" s="4" t="s">
        <v>567</v>
      </c>
      <c r="E578" s="12" t="str">
        <f t="shared" ref="E578:E621" si="19">IF(D578="A","4",IF(D578="AB","3.5",IF(D578="B","3",IF(D578="BC","2.5",IF(D578="C","2",IF(D578="D","1",IF(D578="E","0","NILAI MUTU TIDAK ADA")))))))</f>
        <v>0</v>
      </c>
      <c r="F578" s="13">
        <f t="shared" si="18"/>
        <v>0</v>
      </c>
    </row>
    <row r="579" spans="1:6" x14ac:dyDescent="0.25">
      <c r="A579" s="9">
        <v>524</v>
      </c>
      <c r="B579" s="4" t="s">
        <v>622</v>
      </c>
      <c r="C579" s="4">
        <v>3</v>
      </c>
      <c r="D579" s="4" t="s">
        <v>555</v>
      </c>
      <c r="E579" s="12" t="str">
        <f t="shared" si="19"/>
        <v>2</v>
      </c>
      <c r="F579" s="13">
        <f t="shared" si="18"/>
        <v>6</v>
      </c>
    </row>
    <row r="580" spans="1:6" x14ac:dyDescent="0.25">
      <c r="A580" s="9">
        <v>536</v>
      </c>
      <c r="B580" s="4" t="s">
        <v>622</v>
      </c>
      <c r="C580" s="4">
        <v>3</v>
      </c>
      <c r="D580" s="4" t="s">
        <v>555</v>
      </c>
      <c r="E580" s="12" t="str">
        <f t="shared" si="19"/>
        <v>2</v>
      </c>
      <c r="F580" s="13">
        <f t="shared" ref="F580:F621" si="20">E580*C580</f>
        <v>6</v>
      </c>
    </row>
    <row r="581" spans="1:6" x14ac:dyDescent="0.25">
      <c r="A581" s="9">
        <v>554</v>
      </c>
      <c r="B581" s="4" t="s">
        <v>622</v>
      </c>
      <c r="C581" s="4">
        <v>3</v>
      </c>
      <c r="D581" s="4" t="s">
        <v>557</v>
      </c>
      <c r="E581" s="12" t="str">
        <f t="shared" si="19"/>
        <v>1</v>
      </c>
      <c r="F581" s="13">
        <f t="shared" si="20"/>
        <v>3</v>
      </c>
    </row>
    <row r="582" spans="1:6" x14ac:dyDescent="0.25">
      <c r="A582" s="9">
        <v>555</v>
      </c>
      <c r="B582" s="4" t="s">
        <v>622</v>
      </c>
      <c r="C582" s="4">
        <v>3</v>
      </c>
      <c r="D582" s="4" t="s">
        <v>567</v>
      </c>
      <c r="E582" s="12" t="str">
        <f t="shared" si="19"/>
        <v>0</v>
      </c>
      <c r="F582" s="13">
        <f t="shared" si="20"/>
        <v>0</v>
      </c>
    </row>
    <row r="583" spans="1:6" x14ac:dyDescent="0.25">
      <c r="A583" s="9">
        <v>580</v>
      </c>
      <c r="B583" s="4" t="s">
        <v>622</v>
      </c>
      <c r="C583" s="4">
        <v>3</v>
      </c>
      <c r="D583" s="4" t="s">
        <v>552</v>
      </c>
      <c r="E583" s="12" t="str">
        <f t="shared" si="19"/>
        <v>3</v>
      </c>
      <c r="F583" s="13">
        <f t="shared" si="20"/>
        <v>9</v>
      </c>
    </row>
    <row r="584" spans="1:6" x14ac:dyDescent="0.25">
      <c r="A584" s="9">
        <v>610</v>
      </c>
      <c r="B584" s="4" t="s">
        <v>622</v>
      </c>
      <c r="C584" s="4">
        <v>3</v>
      </c>
      <c r="D584" s="4" t="s">
        <v>557</v>
      </c>
      <c r="E584" s="12" t="str">
        <f t="shared" si="19"/>
        <v>1</v>
      </c>
      <c r="F584" s="13">
        <f t="shared" si="20"/>
        <v>3</v>
      </c>
    </row>
    <row r="585" spans="1:6" x14ac:dyDescent="0.25">
      <c r="A585" s="9">
        <v>612</v>
      </c>
      <c r="B585" s="4" t="s">
        <v>622</v>
      </c>
      <c r="C585" s="4">
        <v>3</v>
      </c>
      <c r="D585" s="4" t="s">
        <v>555</v>
      </c>
      <c r="E585" s="12" t="str">
        <f t="shared" si="19"/>
        <v>2</v>
      </c>
      <c r="F585" s="13">
        <f t="shared" si="20"/>
        <v>6</v>
      </c>
    </row>
    <row r="586" spans="1:6" x14ac:dyDescent="0.25">
      <c r="A586" s="9">
        <v>625</v>
      </c>
      <c r="B586" s="4" t="s">
        <v>622</v>
      </c>
      <c r="C586" s="4">
        <v>3</v>
      </c>
      <c r="D586" s="4" t="s">
        <v>557</v>
      </c>
      <c r="E586" s="12" t="str">
        <f t="shared" si="19"/>
        <v>1</v>
      </c>
      <c r="F586" s="13">
        <f t="shared" si="20"/>
        <v>3</v>
      </c>
    </row>
    <row r="587" spans="1:6" x14ac:dyDescent="0.25">
      <c r="A587" s="9">
        <v>638</v>
      </c>
      <c r="B587" s="4" t="s">
        <v>622</v>
      </c>
      <c r="C587" s="4">
        <v>3</v>
      </c>
      <c r="D587" s="4" t="s">
        <v>552</v>
      </c>
      <c r="E587" s="12" t="str">
        <f t="shared" si="19"/>
        <v>3</v>
      </c>
      <c r="F587" s="13">
        <f t="shared" si="20"/>
        <v>9</v>
      </c>
    </row>
    <row r="588" spans="1:6" x14ac:dyDescent="0.25">
      <c r="A588" s="9">
        <v>643</v>
      </c>
      <c r="B588" s="4" t="s">
        <v>622</v>
      </c>
      <c r="C588" s="4">
        <v>3</v>
      </c>
      <c r="D588" s="4" t="s">
        <v>551</v>
      </c>
      <c r="E588" s="12" t="str">
        <f t="shared" si="19"/>
        <v>4</v>
      </c>
      <c r="F588" s="13">
        <f t="shared" si="20"/>
        <v>12</v>
      </c>
    </row>
    <row r="589" spans="1:6" x14ac:dyDescent="0.25">
      <c r="A589" s="9">
        <v>644</v>
      </c>
      <c r="B589" s="4" t="s">
        <v>622</v>
      </c>
      <c r="C589" s="4">
        <v>3</v>
      </c>
      <c r="D589" s="4" t="s">
        <v>552</v>
      </c>
      <c r="E589" s="12" t="str">
        <f t="shared" si="19"/>
        <v>3</v>
      </c>
      <c r="F589" s="13">
        <f t="shared" si="20"/>
        <v>9</v>
      </c>
    </row>
    <row r="590" spans="1:6" x14ac:dyDescent="0.25">
      <c r="A590" s="9">
        <v>658</v>
      </c>
      <c r="B590" s="4" t="s">
        <v>622</v>
      </c>
      <c r="C590" s="4">
        <v>3</v>
      </c>
      <c r="D590" s="4" t="s">
        <v>552</v>
      </c>
      <c r="E590" s="12" t="str">
        <f t="shared" si="19"/>
        <v>3</v>
      </c>
      <c r="F590" s="13">
        <f t="shared" si="20"/>
        <v>9</v>
      </c>
    </row>
    <row r="591" spans="1:6" x14ac:dyDescent="0.25">
      <c r="A591" s="9">
        <v>676</v>
      </c>
      <c r="B591" s="4" t="s">
        <v>622</v>
      </c>
      <c r="C591" s="4">
        <v>3</v>
      </c>
      <c r="D591" s="4" t="s">
        <v>555</v>
      </c>
      <c r="E591" s="12" t="str">
        <f t="shared" si="19"/>
        <v>2</v>
      </c>
      <c r="F591" s="13">
        <f t="shared" si="20"/>
        <v>6</v>
      </c>
    </row>
    <row r="592" spans="1:6" x14ac:dyDescent="0.25">
      <c r="A592" s="9">
        <v>679</v>
      </c>
      <c r="B592" s="4" t="s">
        <v>622</v>
      </c>
      <c r="C592" s="4">
        <v>3</v>
      </c>
      <c r="D592" s="4" t="s">
        <v>558</v>
      </c>
      <c r="E592" s="12" t="str">
        <f t="shared" si="19"/>
        <v>2.5</v>
      </c>
      <c r="F592" s="13">
        <f t="shared" si="20"/>
        <v>7.5</v>
      </c>
    </row>
    <row r="593" spans="1:6" x14ac:dyDescent="0.25">
      <c r="A593" s="9">
        <v>701</v>
      </c>
      <c r="B593" s="4" t="s">
        <v>622</v>
      </c>
      <c r="C593" s="4">
        <v>3</v>
      </c>
      <c r="D593" s="4" t="s">
        <v>557</v>
      </c>
      <c r="E593" s="12" t="str">
        <f t="shared" si="19"/>
        <v>1</v>
      </c>
      <c r="F593" s="13">
        <f t="shared" si="20"/>
        <v>3</v>
      </c>
    </row>
    <row r="594" spans="1:6" x14ac:dyDescent="0.25">
      <c r="A594" s="9">
        <v>707</v>
      </c>
      <c r="B594" s="4" t="s">
        <v>622</v>
      </c>
      <c r="C594" s="4">
        <v>3</v>
      </c>
      <c r="D594" s="4" t="s">
        <v>558</v>
      </c>
      <c r="E594" s="12" t="str">
        <f t="shared" si="19"/>
        <v>2.5</v>
      </c>
      <c r="F594" s="13">
        <f t="shared" si="20"/>
        <v>7.5</v>
      </c>
    </row>
    <row r="595" spans="1:6" x14ac:dyDescent="0.25">
      <c r="A595" s="9">
        <v>713</v>
      </c>
      <c r="B595" s="4" t="s">
        <v>622</v>
      </c>
      <c r="C595" s="4">
        <v>3</v>
      </c>
      <c r="D595" s="4" t="s">
        <v>558</v>
      </c>
      <c r="E595" s="12" t="str">
        <f t="shared" si="19"/>
        <v>2.5</v>
      </c>
      <c r="F595" s="13">
        <f t="shared" si="20"/>
        <v>7.5</v>
      </c>
    </row>
    <row r="596" spans="1:6" x14ac:dyDescent="0.25">
      <c r="A596" s="9">
        <v>723</v>
      </c>
      <c r="B596" s="4" t="s">
        <v>622</v>
      </c>
      <c r="C596" s="4">
        <v>3</v>
      </c>
      <c r="D596" s="4" t="s">
        <v>558</v>
      </c>
      <c r="E596" s="12" t="str">
        <f t="shared" si="19"/>
        <v>2.5</v>
      </c>
      <c r="F596" s="13">
        <f t="shared" si="20"/>
        <v>7.5</v>
      </c>
    </row>
    <row r="597" spans="1:6" x14ac:dyDescent="0.25">
      <c r="A597" s="9">
        <v>740</v>
      </c>
      <c r="B597" s="4" t="s">
        <v>622</v>
      </c>
      <c r="C597" s="4">
        <v>3</v>
      </c>
      <c r="D597" s="4" t="s">
        <v>555</v>
      </c>
      <c r="E597" s="12" t="str">
        <f t="shared" si="19"/>
        <v>2</v>
      </c>
      <c r="F597" s="13">
        <f t="shared" si="20"/>
        <v>6</v>
      </c>
    </row>
    <row r="598" spans="1:6" x14ac:dyDescent="0.25">
      <c r="A598" s="9">
        <v>754</v>
      </c>
      <c r="B598" s="4" t="s">
        <v>622</v>
      </c>
      <c r="C598" s="4">
        <v>3</v>
      </c>
      <c r="D598" s="4" t="s">
        <v>552</v>
      </c>
      <c r="E598" s="12" t="str">
        <f t="shared" si="19"/>
        <v>3</v>
      </c>
      <c r="F598" s="13">
        <f t="shared" si="20"/>
        <v>9</v>
      </c>
    </row>
    <row r="599" spans="1:6" x14ac:dyDescent="0.25">
      <c r="A599" s="9">
        <v>763</v>
      </c>
      <c r="B599" s="4" t="s">
        <v>622</v>
      </c>
      <c r="C599" s="4">
        <v>3</v>
      </c>
      <c r="D599" s="4" t="s">
        <v>558</v>
      </c>
      <c r="E599" s="12" t="str">
        <f t="shared" si="19"/>
        <v>2.5</v>
      </c>
      <c r="F599" s="13">
        <f t="shared" si="20"/>
        <v>7.5</v>
      </c>
    </row>
    <row r="600" spans="1:6" x14ac:dyDescent="0.25">
      <c r="A600" s="9">
        <v>769</v>
      </c>
      <c r="B600" s="4" t="s">
        <v>622</v>
      </c>
      <c r="C600" s="4">
        <v>3</v>
      </c>
      <c r="D600" s="4" t="s">
        <v>551</v>
      </c>
      <c r="E600" s="12" t="str">
        <f t="shared" si="19"/>
        <v>4</v>
      </c>
      <c r="F600" s="13">
        <f t="shared" si="20"/>
        <v>12</v>
      </c>
    </row>
    <row r="601" spans="1:6" x14ac:dyDescent="0.25">
      <c r="A601" s="9">
        <v>770</v>
      </c>
      <c r="B601" s="4" t="s">
        <v>622</v>
      </c>
      <c r="C601" s="4">
        <v>3</v>
      </c>
      <c r="D601" s="4" t="s">
        <v>552</v>
      </c>
      <c r="E601" s="12" t="str">
        <f t="shared" si="19"/>
        <v>3</v>
      </c>
      <c r="F601" s="13">
        <f t="shared" si="20"/>
        <v>9</v>
      </c>
    </row>
    <row r="602" spans="1:6" x14ac:dyDescent="0.25">
      <c r="A602" s="9">
        <v>773</v>
      </c>
      <c r="B602" s="4" t="s">
        <v>622</v>
      </c>
      <c r="C602" s="4">
        <v>3</v>
      </c>
      <c r="D602" s="4" t="s">
        <v>557</v>
      </c>
      <c r="E602" s="12" t="str">
        <f t="shared" si="19"/>
        <v>1</v>
      </c>
      <c r="F602" s="13">
        <f t="shared" si="20"/>
        <v>3</v>
      </c>
    </row>
    <row r="603" spans="1:6" x14ac:dyDescent="0.25">
      <c r="A603" s="9">
        <v>783</v>
      </c>
      <c r="B603" s="4" t="s">
        <v>622</v>
      </c>
      <c r="C603" s="4">
        <v>3</v>
      </c>
      <c r="D603" s="4" t="s">
        <v>555</v>
      </c>
      <c r="E603" s="12" t="str">
        <f t="shared" si="19"/>
        <v>2</v>
      </c>
      <c r="F603" s="13">
        <f t="shared" si="20"/>
        <v>6</v>
      </c>
    </row>
    <row r="604" spans="1:6" x14ac:dyDescent="0.25">
      <c r="A604" s="9">
        <v>796</v>
      </c>
      <c r="B604" s="4" t="s">
        <v>622</v>
      </c>
      <c r="C604" s="4">
        <v>3</v>
      </c>
      <c r="D604" s="4" t="s">
        <v>555</v>
      </c>
      <c r="E604" s="12" t="str">
        <f t="shared" si="19"/>
        <v>2</v>
      </c>
      <c r="F604" s="13">
        <f t="shared" si="20"/>
        <v>6</v>
      </c>
    </row>
    <row r="605" spans="1:6" x14ac:dyDescent="0.25">
      <c r="A605" s="9">
        <v>807</v>
      </c>
      <c r="B605" s="4" t="s">
        <v>622</v>
      </c>
      <c r="C605" s="4">
        <v>3</v>
      </c>
      <c r="D605" s="4" t="s">
        <v>558</v>
      </c>
      <c r="E605" s="12" t="str">
        <f t="shared" si="19"/>
        <v>2.5</v>
      </c>
      <c r="F605" s="13">
        <f t="shared" si="20"/>
        <v>7.5</v>
      </c>
    </row>
    <row r="606" spans="1:6" x14ac:dyDescent="0.25">
      <c r="A606" s="9">
        <v>812</v>
      </c>
      <c r="B606" s="4" t="s">
        <v>622</v>
      </c>
      <c r="C606" s="4">
        <v>3</v>
      </c>
      <c r="D606" s="4" t="s">
        <v>555</v>
      </c>
      <c r="E606" s="12" t="str">
        <f t="shared" si="19"/>
        <v>2</v>
      </c>
      <c r="F606" s="13">
        <f t="shared" si="20"/>
        <v>6</v>
      </c>
    </row>
    <row r="607" spans="1:6" x14ac:dyDescent="0.25">
      <c r="A607" s="9">
        <v>830</v>
      </c>
      <c r="B607" s="4" t="s">
        <v>622</v>
      </c>
      <c r="C607" s="4">
        <v>3</v>
      </c>
      <c r="D607" s="4" t="s">
        <v>557</v>
      </c>
      <c r="E607" s="12" t="str">
        <f t="shared" si="19"/>
        <v>1</v>
      </c>
      <c r="F607" s="13">
        <f t="shared" si="20"/>
        <v>3</v>
      </c>
    </row>
    <row r="608" spans="1:6" x14ac:dyDescent="0.25">
      <c r="A608" s="9">
        <v>831</v>
      </c>
      <c r="B608" s="4" t="s">
        <v>622</v>
      </c>
      <c r="C608" s="4">
        <v>3</v>
      </c>
      <c r="D608" s="4" t="s">
        <v>552</v>
      </c>
      <c r="E608" s="12" t="str">
        <f t="shared" si="19"/>
        <v>3</v>
      </c>
      <c r="F608" s="13">
        <f t="shared" si="20"/>
        <v>9</v>
      </c>
    </row>
    <row r="609" spans="1:6" x14ac:dyDescent="0.25">
      <c r="A609" s="9">
        <v>833</v>
      </c>
      <c r="B609" s="4" t="s">
        <v>622</v>
      </c>
      <c r="C609" s="4">
        <v>3</v>
      </c>
      <c r="D609" s="4" t="s">
        <v>552</v>
      </c>
      <c r="E609" s="12" t="str">
        <f t="shared" si="19"/>
        <v>3</v>
      </c>
      <c r="F609" s="13">
        <f t="shared" si="20"/>
        <v>9</v>
      </c>
    </row>
    <row r="610" spans="1:6" x14ac:dyDescent="0.25">
      <c r="A610" s="9">
        <v>841</v>
      </c>
      <c r="B610" s="4" t="s">
        <v>622</v>
      </c>
      <c r="C610" s="4">
        <v>3</v>
      </c>
      <c r="D610" s="4" t="s">
        <v>553</v>
      </c>
      <c r="E610" s="12" t="str">
        <f t="shared" si="19"/>
        <v>3.5</v>
      </c>
      <c r="F610" s="13">
        <f t="shared" si="20"/>
        <v>10.5</v>
      </c>
    </row>
    <row r="611" spans="1:6" x14ac:dyDescent="0.25">
      <c r="A611" s="9">
        <v>854</v>
      </c>
      <c r="B611" s="4" t="s">
        <v>622</v>
      </c>
      <c r="C611" s="4">
        <v>3</v>
      </c>
      <c r="D611" s="4" t="s">
        <v>555</v>
      </c>
      <c r="E611" s="12" t="str">
        <f t="shared" si="19"/>
        <v>2</v>
      </c>
      <c r="F611" s="13">
        <f t="shared" si="20"/>
        <v>6</v>
      </c>
    </row>
    <row r="612" spans="1:6" x14ac:dyDescent="0.25">
      <c r="A612" s="9">
        <v>855</v>
      </c>
      <c r="B612" s="4" t="s">
        <v>622</v>
      </c>
      <c r="C612" s="4">
        <v>3</v>
      </c>
      <c r="D612" s="4" t="s">
        <v>555</v>
      </c>
      <c r="E612" s="12" t="str">
        <f t="shared" si="19"/>
        <v>2</v>
      </c>
      <c r="F612" s="13">
        <f t="shared" si="20"/>
        <v>6</v>
      </c>
    </row>
    <row r="613" spans="1:6" x14ac:dyDescent="0.25">
      <c r="A613" s="9">
        <v>856</v>
      </c>
      <c r="B613" s="4" t="s">
        <v>622</v>
      </c>
      <c r="C613" s="4">
        <v>3</v>
      </c>
      <c r="D613" s="4" t="s">
        <v>555</v>
      </c>
      <c r="E613" s="12" t="str">
        <f t="shared" si="19"/>
        <v>2</v>
      </c>
      <c r="F613" s="13">
        <f t="shared" si="20"/>
        <v>6</v>
      </c>
    </row>
    <row r="614" spans="1:6" x14ac:dyDescent="0.25">
      <c r="A614" s="9">
        <v>863</v>
      </c>
      <c r="B614" s="4" t="s">
        <v>622</v>
      </c>
      <c r="C614" s="4">
        <v>3</v>
      </c>
      <c r="D614" s="4" t="s">
        <v>551</v>
      </c>
      <c r="E614" s="12" t="str">
        <f t="shared" si="19"/>
        <v>4</v>
      </c>
      <c r="F614" s="13">
        <f t="shared" si="20"/>
        <v>12</v>
      </c>
    </row>
    <row r="615" spans="1:6" x14ac:dyDescent="0.25">
      <c r="A615" s="9">
        <v>874</v>
      </c>
      <c r="B615" s="4" t="s">
        <v>622</v>
      </c>
      <c r="C615" s="4">
        <v>3</v>
      </c>
      <c r="D615" s="4" t="s">
        <v>552</v>
      </c>
      <c r="E615" s="12" t="str">
        <f t="shared" si="19"/>
        <v>3</v>
      </c>
      <c r="F615" s="13">
        <f t="shared" si="20"/>
        <v>9</v>
      </c>
    </row>
    <row r="616" spans="1:6" x14ac:dyDescent="0.25">
      <c r="A616" s="9">
        <v>879</v>
      </c>
      <c r="B616" s="4" t="s">
        <v>622</v>
      </c>
      <c r="C616" s="4">
        <v>3</v>
      </c>
      <c r="D616" s="4" t="s">
        <v>551</v>
      </c>
      <c r="E616" s="12" t="str">
        <f t="shared" si="19"/>
        <v>4</v>
      </c>
      <c r="F616" s="13">
        <f t="shared" si="20"/>
        <v>12</v>
      </c>
    </row>
    <row r="617" spans="1:6" x14ac:dyDescent="0.25">
      <c r="A617" s="9">
        <v>924</v>
      </c>
      <c r="B617" s="4" t="s">
        <v>622</v>
      </c>
      <c r="C617" s="4">
        <v>3</v>
      </c>
      <c r="D617" s="4" t="s">
        <v>553</v>
      </c>
      <c r="E617" s="12" t="str">
        <f t="shared" si="19"/>
        <v>3.5</v>
      </c>
      <c r="F617" s="13">
        <f t="shared" si="20"/>
        <v>10.5</v>
      </c>
    </row>
    <row r="618" spans="1:6" x14ac:dyDescent="0.25">
      <c r="A618" s="9">
        <v>942</v>
      </c>
      <c r="B618" s="4" t="s">
        <v>622</v>
      </c>
      <c r="C618" s="4">
        <v>3</v>
      </c>
      <c r="D618" s="4" t="s">
        <v>557</v>
      </c>
      <c r="E618" s="12" t="str">
        <f t="shared" si="19"/>
        <v>1</v>
      </c>
      <c r="F618" s="13">
        <f t="shared" si="20"/>
        <v>3</v>
      </c>
    </row>
    <row r="619" spans="1:6" x14ac:dyDescent="0.25">
      <c r="A619" s="9">
        <v>950</v>
      </c>
      <c r="B619" s="4" t="s">
        <v>622</v>
      </c>
      <c r="C619" s="4">
        <v>3</v>
      </c>
      <c r="D619" s="4" t="s">
        <v>557</v>
      </c>
      <c r="E619" s="12" t="str">
        <f t="shared" si="19"/>
        <v>1</v>
      </c>
      <c r="F619" s="13">
        <f t="shared" si="20"/>
        <v>3</v>
      </c>
    </row>
    <row r="620" spans="1:6" x14ac:dyDescent="0.25">
      <c r="A620" s="9">
        <v>972</v>
      </c>
      <c r="B620" s="6" t="s">
        <v>625</v>
      </c>
      <c r="C620" s="6">
        <v>3</v>
      </c>
      <c r="D620" s="6" t="s">
        <v>551</v>
      </c>
      <c r="E620" s="12" t="str">
        <f t="shared" si="19"/>
        <v>4</v>
      </c>
      <c r="F620" s="13">
        <f t="shared" si="20"/>
        <v>12</v>
      </c>
    </row>
    <row r="621" spans="1:6" x14ac:dyDescent="0.25">
      <c r="A621" s="9">
        <v>982</v>
      </c>
      <c r="B621" s="4" t="s">
        <v>622</v>
      </c>
      <c r="C621" s="4">
        <v>3</v>
      </c>
      <c r="D621" s="4" t="s">
        <v>555</v>
      </c>
      <c r="E621" s="12" t="str">
        <f t="shared" si="19"/>
        <v>2</v>
      </c>
      <c r="F621" s="13">
        <f t="shared" si="20"/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03"/>
  <sheetViews>
    <sheetView topLeftCell="A606" zoomScaleNormal="100" workbookViewId="0">
      <selection activeCell="D621" sqref="D621"/>
    </sheetView>
  </sheetViews>
  <sheetFormatPr defaultRowHeight="15" x14ac:dyDescent="0.25"/>
  <cols>
    <col min="4" max="4" width="15.140625" customWidth="1"/>
  </cols>
  <sheetData>
    <row r="1" spans="1:26" x14ac:dyDescent="0.25">
      <c r="A1" s="7">
        <v>19</v>
      </c>
      <c r="B1" s="4" t="s">
        <v>633</v>
      </c>
      <c r="C1" s="4">
        <v>3</v>
      </c>
      <c r="D1" s="4" t="s">
        <v>555</v>
      </c>
      <c r="E1" s="12" t="str">
        <f>IF(D1="A","4",IF(D1="AB","3.5",IF(D1="B","3",IF(D1="BC","2.5",IF(D1="C","2",IF(D1="D","1",IF(D1="E","0","NILAI MUTU TIDAK ADA")))))))</f>
        <v>2</v>
      </c>
      <c r="F1">
        <f>E1*C1</f>
        <v>6</v>
      </c>
      <c r="I1" s="4" t="s">
        <v>633</v>
      </c>
      <c r="J1" s="4" t="s">
        <v>642</v>
      </c>
      <c r="K1" s="4" t="s">
        <v>644</v>
      </c>
      <c r="L1" s="4" t="s">
        <v>643</v>
      </c>
      <c r="M1" s="6" t="s">
        <v>647</v>
      </c>
      <c r="N1" s="6" t="s">
        <v>645</v>
      </c>
      <c r="O1" s="4" t="s">
        <v>646</v>
      </c>
      <c r="P1" s="4" t="s">
        <v>641</v>
      </c>
      <c r="Q1" s="4" t="s">
        <v>628</v>
      </c>
      <c r="R1" s="4" t="s">
        <v>640</v>
      </c>
      <c r="S1" s="4" t="s">
        <v>636</v>
      </c>
      <c r="T1" s="4" t="s">
        <v>625</v>
      </c>
      <c r="U1" s="6" t="s">
        <v>639</v>
      </c>
      <c r="V1" s="6" t="s">
        <v>637</v>
      </c>
      <c r="W1" s="4" t="s">
        <v>634</v>
      </c>
      <c r="X1" s="6" t="s">
        <v>635</v>
      </c>
      <c r="Y1" s="4" t="s">
        <v>638</v>
      </c>
      <c r="Z1" s="6" t="s">
        <v>569</v>
      </c>
    </row>
    <row r="2" spans="1:26" x14ac:dyDescent="0.25">
      <c r="A2" s="7">
        <v>19</v>
      </c>
      <c r="B2" s="4" t="s">
        <v>642</v>
      </c>
      <c r="C2" s="4">
        <v>3</v>
      </c>
      <c r="D2" s="4" t="s">
        <v>558</v>
      </c>
      <c r="E2" s="12" t="str">
        <f>IF(D2="A","4",IF(D2="AB","3.5",IF(D2="B","3",IF(D2="BC","2.5",IF(D2="C","2",IF(D2="D","1",IF(D2="E","0","NILAI MUTU TIDAK ADA")))))))</f>
        <v>2.5</v>
      </c>
      <c r="F2">
        <f>E2*C2</f>
        <v>7.5</v>
      </c>
      <c r="H2" s="7">
        <v>19</v>
      </c>
      <c r="I2" t="str">
        <f t="array" ref="I2">INDEX($A$1:$F$703,MATCH(1,($A$1:$A$703=$H2)*($B$1:$B$703=I$1),0),4)</f>
        <v>C</v>
      </c>
      <c r="J2" t="str">
        <f t="array" ref="J2">INDEX($A$1:$F$703,MATCH(1,($A$1:$A$703=$H2)*($B$1:$B$703=J$1),0),4)</f>
        <v>BC</v>
      </c>
      <c r="K2" t="str">
        <f t="array" ref="K2">INDEX($A$1:$F$703,MATCH(1,($A$1:$A$703=$H2)*($B$1:$B$703=K$1),0),4)</f>
        <v>AB</v>
      </c>
      <c r="L2" t="str">
        <f t="array" ref="L2">INDEX($A$1:$F$703,MATCH(1,($A$1:$A$703=$H2)*($B$1:$B$703=L$1),0),4)</f>
        <v>AB</v>
      </c>
      <c r="M2" t="str">
        <f t="array" ref="M2">INDEX($A$1:$F$703,MATCH(1,($A$1:$A$703=$H2)*($B$1:$B$703=M$1),0),4)</f>
        <v>C</v>
      </c>
      <c r="N2" t="e">
        <f t="array" ref="N2">INDEX($A$1:$F$703,MATCH(1,($A$1:$A$703=$H2)*($B$1:$B$703=N$1),0),4)</f>
        <v>#N/A</v>
      </c>
      <c r="O2" t="e">
        <f t="array" ref="O2">INDEX($A$1:$F$703,MATCH(1,($A$1:$A$703=$H2)*($B$1:$B$703=O$1),0),4)</f>
        <v>#N/A</v>
      </c>
      <c r="P2" t="str">
        <f t="array" ref="P2">INDEX($A$1:$F$703,MATCH(1,($A$1:$A$703=$H2)*($B$1:$B$703=P$1),0),4)</f>
        <v>B</v>
      </c>
      <c r="Q2" t="e">
        <f t="array" ref="Q2">INDEX($A$1:$F$703,MATCH(1,($A$1:$A$703=$H2)*($B$1:$B$703=Q$1),0),4)</f>
        <v>#N/A</v>
      </c>
      <c r="R2" t="str">
        <f t="array" ref="R2">INDEX($A$1:$F$703,MATCH(1,($A$1:$A$703=$H2)*($B$1:$B$703=R$1),0),4)</f>
        <v>C</v>
      </c>
      <c r="S2" t="str">
        <f t="array" ref="S2">INDEX($A$1:$F$703,MATCH(1,($A$1:$A$703=$H2)*($B$1:$B$703=S$1),0),4)</f>
        <v>B</v>
      </c>
      <c r="T2" t="e">
        <f t="array" ref="T2">INDEX($A$1:$F$703,MATCH(1,($A$1:$A$703=$H2)*($B$1:$B$703=T$1),0),4)</f>
        <v>#N/A</v>
      </c>
      <c r="U2" t="e">
        <f t="array" ref="U2">INDEX($A$1:$F$703,MATCH(1,($A$1:$A$703=$H2)*($B$1:$B$703=U$1),0),4)</f>
        <v>#N/A</v>
      </c>
      <c r="V2" t="e">
        <f t="array" ref="V2">INDEX($A$1:$F$703,MATCH(1,($A$1:$A$703=$H2)*($B$1:$B$703=V$1),0),4)</f>
        <v>#N/A</v>
      </c>
      <c r="W2" t="e">
        <f t="array" ref="W2">INDEX($A$1:$F$703,MATCH(1,($A$1:$A$703=$H2)*($B$1:$B$703=W$1),0),4)</f>
        <v>#N/A</v>
      </c>
      <c r="X2" t="e">
        <f t="array" ref="X2">INDEX($A$1:$F$703,MATCH(1,($A$1:$A$703=$H2)*($B$1:$B$703=X$1),0),4)</f>
        <v>#N/A</v>
      </c>
      <c r="Y2" t="e">
        <f t="array" ref="Y2">INDEX($A$1:$F$703,MATCH(1,($A$1:$A$703=$H2)*($B$1:$B$703=Y$1),0),4)</f>
        <v>#N/A</v>
      </c>
      <c r="Z2" t="e">
        <f t="array" ref="Z2">INDEX($A$1:$F$703,MATCH(1,($A$1:$A$703=$H2)*($B$1:$B$703=Z$1),0),4)</f>
        <v>#N/A</v>
      </c>
    </row>
    <row r="3" spans="1:26" x14ac:dyDescent="0.25">
      <c r="A3" s="7">
        <v>19</v>
      </c>
      <c r="B3" s="4" t="s">
        <v>644</v>
      </c>
      <c r="C3" s="4">
        <v>3</v>
      </c>
      <c r="D3" s="4" t="s">
        <v>553</v>
      </c>
      <c r="E3" s="12" t="str">
        <f>IF(D3="A","4",IF(D3="AB","3.5",IF(D3="B","3",IF(D3="BC","2.5",IF(D3="C","2",IF(D3="D","1",IF(D3="E","0","NILAI MUTU TIDAK ADA")))))))</f>
        <v>3.5</v>
      </c>
      <c r="F3">
        <f>E3*C3</f>
        <v>10.5</v>
      </c>
      <c r="H3" s="7">
        <v>33</v>
      </c>
      <c r="I3" t="str">
        <f t="array" ref="I3">INDEX($A$1:$F$703,MATCH(1,($A$1:$A$703=$H3)*($B$1:$B$703=I$1),0),4)</f>
        <v>B</v>
      </c>
      <c r="J3" t="str">
        <f t="array" ref="J3">INDEX($A$1:$F$703,MATCH(1,($A$1:$A$703=$H3)*($B$1:$B$703=J$1),0),4)</f>
        <v>B</v>
      </c>
      <c r="K3" t="e">
        <f t="array" ref="K3">INDEX($A$1:$F$703,MATCH(1,($A$1:$A$703=$H3)*($B$1:$B$703=K$1),0),4)</f>
        <v>#N/A</v>
      </c>
      <c r="L3" t="str">
        <f t="array" ref="L3">INDEX($A$1:$F$703,MATCH(1,($A$1:$A$703=$H3)*($B$1:$B$703=L$1),0),4)</f>
        <v>B</v>
      </c>
      <c r="M3" t="e">
        <f t="array" ref="M3">INDEX($A$1:$F$703,MATCH(1,($A$1:$A$703=$H3)*($B$1:$B$703=M$1),0),4)</f>
        <v>#N/A</v>
      </c>
      <c r="N3" t="str">
        <f t="array" ref="N3">INDEX($A$1:$F$703,MATCH(1,($A$1:$A$703=$H3)*($B$1:$B$703=N$1),0),4)</f>
        <v>C</v>
      </c>
      <c r="O3" t="e">
        <f t="array" ref="O3">INDEX($A$1:$F$703,MATCH(1,($A$1:$A$703=$H3)*($B$1:$B$703=O$1),0),4)</f>
        <v>#N/A</v>
      </c>
      <c r="P3" t="str">
        <f t="array" ref="P3">INDEX($A$1:$F$703,MATCH(1,($A$1:$A$703=$H3)*($B$1:$B$703=P$1),0),4)</f>
        <v>AB</v>
      </c>
      <c r="Q3" t="e">
        <f t="array" ref="Q3">INDEX($A$1:$F$703,MATCH(1,($A$1:$A$703=$H3)*($B$1:$B$703=Q$1),0),4)</f>
        <v>#N/A</v>
      </c>
      <c r="R3" t="str">
        <f t="array" ref="R3">INDEX($A$1:$F$703,MATCH(1,($A$1:$A$703=$H3)*($B$1:$B$703=R$1),0),4)</f>
        <v>BC</v>
      </c>
      <c r="S3" t="str">
        <f t="array" ref="S3">INDEX($A$1:$F$703,MATCH(1,($A$1:$A$703=$H3)*($B$1:$B$703=S$1),0),4)</f>
        <v>AB</v>
      </c>
      <c r="T3" t="e">
        <f t="array" ref="T3">INDEX($A$1:$F$703,MATCH(1,($A$1:$A$703=$H3)*($B$1:$B$703=T$1),0),4)</f>
        <v>#N/A</v>
      </c>
      <c r="U3" t="e">
        <f t="array" ref="U3">INDEX($A$1:$F$703,MATCH(1,($A$1:$A$703=$H3)*($B$1:$B$703=U$1),0),4)</f>
        <v>#N/A</v>
      </c>
      <c r="V3" t="e">
        <f t="array" ref="V3">INDEX($A$1:$F$703,MATCH(1,($A$1:$A$703=$H3)*($B$1:$B$703=V$1),0),4)</f>
        <v>#N/A</v>
      </c>
      <c r="W3" t="e">
        <f t="array" ref="W3">INDEX($A$1:$F$703,MATCH(1,($A$1:$A$703=$H3)*($B$1:$B$703=W$1),0),4)</f>
        <v>#N/A</v>
      </c>
      <c r="X3" t="e">
        <f t="array" ref="X3">INDEX($A$1:$F$703,MATCH(1,($A$1:$A$703=$H3)*($B$1:$B$703=X$1),0),4)</f>
        <v>#N/A</v>
      </c>
      <c r="Y3" t="e">
        <f t="array" ref="Y3">INDEX($A$1:$F$703,MATCH(1,($A$1:$A$703=$H3)*($B$1:$B$703=Y$1),0),4)</f>
        <v>#N/A</v>
      </c>
      <c r="Z3" t="e">
        <f t="array" ref="Z3">INDEX($A$1:$F$703,MATCH(1,($A$1:$A$703=$H3)*($B$1:$B$703=Z$1),0),4)</f>
        <v>#N/A</v>
      </c>
    </row>
    <row r="4" spans="1:26" x14ac:dyDescent="0.25">
      <c r="A4" s="7">
        <v>33</v>
      </c>
      <c r="B4" s="4" t="s">
        <v>643</v>
      </c>
      <c r="C4" s="4">
        <v>3</v>
      </c>
      <c r="D4" s="4" t="s">
        <v>552</v>
      </c>
      <c r="E4" s="12" t="str">
        <f>IF(D4="A","4",IF(D4="AB","3.5",IF(D4="B","3",IF(D4="BC","2.5",IF(D4="C","2",IF(D4="D","1",IF(D4="E","0","NILAI MUTU TIDAK ADA")))))))</f>
        <v>3</v>
      </c>
      <c r="F4">
        <f>E4*C4</f>
        <v>9</v>
      </c>
      <c r="H4" s="7">
        <v>36</v>
      </c>
      <c r="I4" t="str">
        <f t="array" ref="I4">INDEX($A$1:$F$703,MATCH(1,($A$1:$A$703=$H4)*($B$1:$B$703=I$1),0),4)</f>
        <v>C</v>
      </c>
      <c r="J4" t="str">
        <f t="array" ref="J4">INDEX($A$1:$F$703,MATCH(1,($A$1:$A$703=$H4)*($B$1:$B$703=J$1),0),4)</f>
        <v>BC</v>
      </c>
      <c r="K4" t="e">
        <f t="array" ref="K4">INDEX($A$1:$F$703,MATCH(1,($A$1:$A$703=$H4)*($B$1:$B$703=K$1),0),4)</f>
        <v>#N/A</v>
      </c>
      <c r="L4" t="str">
        <f t="array" ref="L4">INDEX($A$1:$F$703,MATCH(1,($A$1:$A$703=$H4)*($B$1:$B$703=L$1),0),4)</f>
        <v>BC</v>
      </c>
      <c r="M4" t="e">
        <f t="array" ref="M4">INDEX($A$1:$F$703,MATCH(1,($A$1:$A$703=$H4)*($B$1:$B$703=M$1),0),4)</f>
        <v>#N/A</v>
      </c>
      <c r="N4" t="e">
        <f t="array" ref="N4">INDEX($A$1:$F$703,MATCH(1,($A$1:$A$703=$H4)*($B$1:$B$703=N$1),0),4)</f>
        <v>#N/A</v>
      </c>
      <c r="O4" t="e">
        <f t="array" ref="O4">INDEX($A$1:$F$703,MATCH(1,($A$1:$A$703=$H4)*($B$1:$B$703=O$1),0),4)</f>
        <v>#N/A</v>
      </c>
      <c r="P4" t="str">
        <f t="array" ref="P4">INDEX($A$1:$F$703,MATCH(1,($A$1:$A$703=$H4)*($B$1:$B$703=P$1),0),4)</f>
        <v>B</v>
      </c>
      <c r="Q4" t="str">
        <f t="array" ref="Q4">INDEX($A$1:$F$703,MATCH(1,($A$1:$A$703=$H4)*($B$1:$B$703=Q$1),0),4)</f>
        <v>C</v>
      </c>
      <c r="R4" t="str">
        <f t="array" ref="R4">INDEX($A$1:$F$703,MATCH(1,($A$1:$A$703=$H4)*($B$1:$B$703=R$1),0),4)</f>
        <v>C</v>
      </c>
      <c r="S4" t="str">
        <f t="array" ref="S4">INDEX($A$1:$F$703,MATCH(1,($A$1:$A$703=$H4)*($B$1:$B$703=S$1),0),4)</f>
        <v>B</v>
      </c>
      <c r="T4" t="e">
        <f t="array" ref="T4">INDEX($A$1:$F$703,MATCH(1,($A$1:$A$703=$H4)*($B$1:$B$703=T$1),0),4)</f>
        <v>#N/A</v>
      </c>
      <c r="U4" t="e">
        <f t="array" ref="U4">INDEX($A$1:$F$703,MATCH(1,($A$1:$A$703=$H4)*($B$1:$B$703=U$1),0),4)</f>
        <v>#N/A</v>
      </c>
      <c r="V4" t="e">
        <f t="array" ref="V4">INDEX($A$1:$F$703,MATCH(1,($A$1:$A$703=$H4)*($B$1:$B$703=V$1),0),4)</f>
        <v>#N/A</v>
      </c>
      <c r="W4" t="e">
        <f t="array" ref="W4">INDEX($A$1:$F$703,MATCH(1,($A$1:$A$703=$H4)*($B$1:$B$703=W$1),0),4)</f>
        <v>#N/A</v>
      </c>
      <c r="X4" t="e">
        <f t="array" ref="X4">INDEX($A$1:$F$703,MATCH(1,($A$1:$A$703=$H4)*($B$1:$B$703=X$1),0),4)</f>
        <v>#N/A</v>
      </c>
      <c r="Y4" t="e">
        <f t="array" ref="Y4">INDEX($A$1:$F$703,MATCH(1,($A$1:$A$703=$H4)*($B$1:$B$703=Y$1),0),4)</f>
        <v>#N/A</v>
      </c>
      <c r="Z4" t="e">
        <f t="array" ref="Z4">INDEX($A$1:$F$703,MATCH(1,($A$1:$A$703=$H4)*($B$1:$B$703=Z$1),0),4)</f>
        <v>#N/A</v>
      </c>
    </row>
    <row r="5" spans="1:26" x14ac:dyDescent="0.25">
      <c r="A5" s="7">
        <v>19</v>
      </c>
      <c r="B5" s="6" t="s">
        <v>647</v>
      </c>
      <c r="C5">
        <v>3</v>
      </c>
      <c r="D5" t="s">
        <v>555</v>
      </c>
      <c r="E5" s="12" t="str">
        <f>IF(D5="A","4",IF(D5="AB","3.5",IF(D5="B","3",IF(D5="BC","2.5",IF(D5="C","2",IF(D5="D","1",IF(D5="E","0","NILAI MUTU TIDAK ADA")))))))</f>
        <v>2</v>
      </c>
      <c r="F5">
        <f>E5*C5</f>
        <v>6</v>
      </c>
      <c r="H5" s="7">
        <v>39</v>
      </c>
      <c r="I5" t="str">
        <f t="array" ref="I5">INDEX($A$1:$F$703,MATCH(1,($A$1:$A$703=$H5)*($B$1:$B$703=I$1),0),4)</f>
        <v>BC</v>
      </c>
      <c r="J5" t="str">
        <f t="array" ref="J5">INDEX($A$1:$F$703,MATCH(1,($A$1:$A$703=$H5)*($B$1:$B$703=J$1),0),4)</f>
        <v>AB</v>
      </c>
      <c r="K5" t="e">
        <f t="array" ref="K5">INDEX($A$1:$F$703,MATCH(1,($A$1:$A$703=$H5)*($B$1:$B$703=K$1),0),4)</f>
        <v>#N/A</v>
      </c>
      <c r="L5" t="str">
        <f t="array" ref="L5">INDEX($A$1:$F$703,MATCH(1,($A$1:$A$703=$H5)*($B$1:$B$703=L$1),0),4)</f>
        <v>B</v>
      </c>
      <c r="M5" t="e">
        <f t="array" ref="M5">INDEX($A$1:$F$703,MATCH(1,($A$1:$A$703=$H5)*($B$1:$B$703=M$1),0),4)</f>
        <v>#N/A</v>
      </c>
      <c r="N5" t="e">
        <f t="array" ref="N5">INDEX($A$1:$F$703,MATCH(1,($A$1:$A$703=$H5)*($B$1:$B$703=N$1),0),4)</f>
        <v>#N/A</v>
      </c>
      <c r="O5" t="e">
        <f t="array" ref="O5">INDEX($A$1:$F$703,MATCH(1,($A$1:$A$703=$H5)*($B$1:$B$703=O$1),0),4)</f>
        <v>#N/A</v>
      </c>
      <c r="P5" t="str">
        <f t="array" ref="P5">INDEX($A$1:$F$703,MATCH(1,($A$1:$A$703=$H5)*($B$1:$B$703=P$1),0),4)</f>
        <v>B</v>
      </c>
      <c r="Q5" t="e">
        <f t="array" ref="Q5">INDEX($A$1:$F$703,MATCH(1,($A$1:$A$703=$H5)*($B$1:$B$703=Q$1),0),4)</f>
        <v>#N/A</v>
      </c>
      <c r="R5" t="str">
        <f t="array" ref="R5">INDEX($A$1:$F$703,MATCH(1,($A$1:$A$703=$H5)*($B$1:$B$703=R$1),0),4)</f>
        <v>BC</v>
      </c>
      <c r="S5" t="str">
        <f t="array" ref="S5">INDEX($A$1:$F$703,MATCH(1,($A$1:$A$703=$H5)*($B$1:$B$703=S$1),0),4)</f>
        <v>AB</v>
      </c>
      <c r="T5" t="str">
        <f t="array" ref="T5">INDEX($A$1:$F$703,MATCH(1,($A$1:$A$703=$H5)*($B$1:$B$703=T$1),0),4)</f>
        <v>A</v>
      </c>
      <c r="U5" t="e">
        <f t="array" ref="U5">INDEX($A$1:$F$703,MATCH(1,($A$1:$A$703=$H5)*($B$1:$B$703=U$1),0),4)</f>
        <v>#N/A</v>
      </c>
      <c r="V5" t="e">
        <f t="array" ref="V5">INDEX($A$1:$F$703,MATCH(1,($A$1:$A$703=$H5)*($B$1:$B$703=V$1),0),4)</f>
        <v>#N/A</v>
      </c>
      <c r="W5" t="e">
        <f t="array" ref="W5">INDEX($A$1:$F$703,MATCH(1,($A$1:$A$703=$H5)*($B$1:$B$703=W$1),0),4)</f>
        <v>#N/A</v>
      </c>
      <c r="X5" t="e">
        <f t="array" ref="X5">INDEX($A$1:$F$703,MATCH(1,($A$1:$A$703=$H5)*($B$1:$B$703=X$1),0),4)</f>
        <v>#N/A</v>
      </c>
      <c r="Y5" t="e">
        <f t="array" ref="Y5">INDEX($A$1:$F$703,MATCH(1,($A$1:$A$703=$H5)*($B$1:$B$703=Y$1),0),4)</f>
        <v>#N/A</v>
      </c>
      <c r="Z5" t="e">
        <f t="array" ref="Z5">INDEX($A$1:$F$703,MATCH(1,($A$1:$A$703=$H5)*($B$1:$B$703=Z$1),0),4)</f>
        <v>#N/A</v>
      </c>
    </row>
    <row r="6" spans="1:26" x14ac:dyDescent="0.25">
      <c r="A6" s="7">
        <v>33</v>
      </c>
      <c r="B6" s="5"/>
      <c r="H6" s="7">
        <v>62</v>
      </c>
      <c r="I6" t="e">
        <f t="array" ref="I6">INDEX($A$1:$F$703,MATCH(1,($A$1:$A$703=$H6)*($B$1:$B$703=I$1),0),4)</f>
        <v>#N/A</v>
      </c>
      <c r="J6" t="e">
        <f t="array" ref="J6">INDEX($A$1:$F$703,MATCH(1,($A$1:$A$703=$H6)*($B$1:$B$703=J$1),0),4)</f>
        <v>#N/A</v>
      </c>
      <c r="K6" t="e">
        <f t="array" ref="K6">INDEX($A$1:$F$703,MATCH(1,($A$1:$A$703=$H6)*($B$1:$B$703=K$1),0),4)</f>
        <v>#N/A</v>
      </c>
      <c r="L6" t="str">
        <f t="array" ref="L6">INDEX($A$1:$F$703,MATCH(1,($A$1:$A$703=$H6)*($B$1:$B$703=L$1),0),4)</f>
        <v>AB</v>
      </c>
      <c r="M6" t="e">
        <f t="array" ref="M6">INDEX($A$1:$F$703,MATCH(1,($A$1:$A$703=$H6)*($B$1:$B$703=M$1),0),4)</f>
        <v>#N/A</v>
      </c>
      <c r="N6" t="e">
        <f t="array" ref="N6">INDEX($A$1:$F$703,MATCH(1,($A$1:$A$703=$H6)*($B$1:$B$703=N$1),0),4)</f>
        <v>#N/A</v>
      </c>
      <c r="O6" t="e">
        <f t="array" ref="O6">INDEX($A$1:$F$703,MATCH(1,($A$1:$A$703=$H6)*($B$1:$B$703=O$1),0),4)</f>
        <v>#N/A</v>
      </c>
      <c r="P6" t="str">
        <f t="array" ref="P6">INDEX($A$1:$F$703,MATCH(1,($A$1:$A$703=$H6)*($B$1:$B$703=P$1),0),4)</f>
        <v>B</v>
      </c>
      <c r="Q6" t="e">
        <f t="array" ref="Q6">INDEX($A$1:$F$703,MATCH(1,($A$1:$A$703=$H6)*($B$1:$B$703=Q$1),0),4)</f>
        <v>#N/A</v>
      </c>
      <c r="R6" t="str">
        <f t="array" ref="R6">INDEX($A$1:$F$703,MATCH(1,($A$1:$A$703=$H6)*($B$1:$B$703=R$1),0),4)</f>
        <v>C</v>
      </c>
      <c r="S6" t="str">
        <f t="array" ref="S6">INDEX($A$1:$F$703,MATCH(1,($A$1:$A$703=$H6)*($B$1:$B$703=S$1),0),4)</f>
        <v>B</v>
      </c>
      <c r="T6" t="str">
        <f t="array" ref="T6">INDEX($A$1:$F$703,MATCH(1,($A$1:$A$703=$H6)*($B$1:$B$703=T$1),0),4)</f>
        <v>A</v>
      </c>
      <c r="U6" t="e">
        <f t="array" ref="U6">INDEX($A$1:$F$703,MATCH(1,($A$1:$A$703=$H6)*($B$1:$B$703=U$1),0),4)</f>
        <v>#N/A</v>
      </c>
      <c r="V6" t="str">
        <f t="array" ref="V6">INDEX($A$1:$F$703,MATCH(1,($A$1:$A$703=$H6)*($B$1:$B$703=V$1),0),4)</f>
        <v>BC</v>
      </c>
      <c r="W6">
        <f t="array" ref="W6">INDEX($A$1:$F$703,MATCH(1,($A$1:$A$703=$H6)*($B$1:$B$703=W$1),0),4)</f>
        <v>0</v>
      </c>
      <c r="X6" t="e">
        <f t="array" ref="X6">INDEX($A$1:$F$703,MATCH(1,($A$1:$A$703=$H6)*($B$1:$B$703=X$1),0),4)</f>
        <v>#N/A</v>
      </c>
      <c r="Y6" t="e">
        <f t="array" ref="Y6">INDEX($A$1:$F$703,MATCH(1,($A$1:$A$703=$H6)*($B$1:$B$703=Y$1),0),4)</f>
        <v>#N/A</v>
      </c>
      <c r="Z6" t="e">
        <f t="array" ref="Z6">INDEX($A$1:$F$703,MATCH(1,($A$1:$A$703=$H6)*($B$1:$B$703=Z$1),0),4)</f>
        <v>#N/A</v>
      </c>
    </row>
    <row r="7" spans="1:26" x14ac:dyDescent="0.25">
      <c r="A7" s="7">
        <v>36</v>
      </c>
      <c r="B7" s="5"/>
      <c r="H7" s="7">
        <v>64</v>
      </c>
      <c r="I7" t="str">
        <f t="array" ref="I7">INDEX($A$1:$F$703,MATCH(1,($A$1:$A$703=$H7)*($B$1:$B$703=I$1),0),4)</f>
        <v>D</v>
      </c>
      <c r="J7" t="str">
        <f t="array" ref="J7">INDEX($A$1:$F$703,MATCH(1,($A$1:$A$703=$H7)*($B$1:$B$703=J$1),0),4)</f>
        <v>BC</v>
      </c>
      <c r="K7" t="e">
        <f t="array" ref="K7">INDEX($A$1:$F$703,MATCH(1,($A$1:$A$703=$H7)*($B$1:$B$703=K$1),0),4)</f>
        <v>#N/A</v>
      </c>
      <c r="L7" t="str">
        <f t="array" ref="L7">INDEX($A$1:$F$703,MATCH(1,($A$1:$A$703=$H7)*($B$1:$B$703=L$1),0),4)</f>
        <v>AB</v>
      </c>
      <c r="M7" t="e">
        <f t="array" ref="M7">INDEX($A$1:$F$703,MATCH(1,($A$1:$A$703=$H7)*($B$1:$B$703=M$1),0),4)</f>
        <v>#N/A</v>
      </c>
      <c r="N7" t="e">
        <f t="array" ref="N7">INDEX($A$1:$F$703,MATCH(1,($A$1:$A$703=$H7)*($B$1:$B$703=N$1),0),4)</f>
        <v>#N/A</v>
      </c>
      <c r="O7" t="e">
        <f t="array" ref="O7">INDEX($A$1:$F$703,MATCH(1,($A$1:$A$703=$H7)*($B$1:$B$703=O$1),0),4)</f>
        <v>#N/A</v>
      </c>
      <c r="P7" t="str">
        <f t="array" ref="P7">INDEX($A$1:$F$703,MATCH(1,($A$1:$A$703=$H7)*($B$1:$B$703=P$1),0),4)</f>
        <v>B</v>
      </c>
      <c r="Q7" t="e">
        <f t="array" ref="Q7">INDEX($A$1:$F$703,MATCH(1,($A$1:$A$703=$H7)*($B$1:$B$703=Q$1),0),4)</f>
        <v>#N/A</v>
      </c>
      <c r="R7" t="str">
        <f t="array" ref="R7">INDEX($A$1:$F$703,MATCH(1,($A$1:$A$703=$H7)*($B$1:$B$703=R$1),0),4)</f>
        <v>BC</v>
      </c>
      <c r="S7" t="str">
        <f t="array" ref="S7">INDEX($A$1:$F$703,MATCH(1,($A$1:$A$703=$H7)*($B$1:$B$703=S$1),0),4)</f>
        <v>B</v>
      </c>
      <c r="T7" t="str">
        <f t="array" ref="T7">INDEX($A$1:$F$703,MATCH(1,($A$1:$A$703=$H7)*($B$1:$B$703=T$1),0),4)</f>
        <v>AB</v>
      </c>
      <c r="U7" t="e">
        <f t="array" ref="U7">INDEX($A$1:$F$703,MATCH(1,($A$1:$A$703=$H7)*($B$1:$B$703=U$1),0),4)</f>
        <v>#N/A</v>
      </c>
      <c r="V7" t="e">
        <f t="array" ref="V7">INDEX($A$1:$F$703,MATCH(1,($A$1:$A$703=$H7)*($B$1:$B$703=V$1),0),4)</f>
        <v>#N/A</v>
      </c>
      <c r="W7" t="e">
        <f t="array" ref="W7">INDEX($A$1:$F$703,MATCH(1,($A$1:$A$703=$H7)*($B$1:$B$703=W$1),0),4)</f>
        <v>#N/A</v>
      </c>
      <c r="X7" t="e">
        <f t="array" ref="X7">INDEX($A$1:$F$703,MATCH(1,($A$1:$A$703=$H7)*($B$1:$B$703=X$1),0),4)</f>
        <v>#N/A</v>
      </c>
      <c r="Y7" t="e">
        <f t="array" ref="Y7">INDEX($A$1:$F$703,MATCH(1,($A$1:$A$703=$H7)*($B$1:$B$703=Y$1),0),4)</f>
        <v>#N/A</v>
      </c>
      <c r="Z7" t="e">
        <f t="array" ref="Z7">INDEX($A$1:$F$703,MATCH(1,($A$1:$A$703=$H7)*($B$1:$B$703=Z$1),0),4)</f>
        <v>#N/A</v>
      </c>
    </row>
    <row r="8" spans="1:26" x14ac:dyDescent="0.25">
      <c r="A8" s="7">
        <v>39</v>
      </c>
      <c r="B8" s="5"/>
      <c r="H8" s="7">
        <v>80</v>
      </c>
      <c r="I8" t="str">
        <f t="array" ref="I8">INDEX($A$1:$F$703,MATCH(1,($A$1:$A$703=$H8)*($B$1:$B$703=I$1),0),4)</f>
        <v>BC</v>
      </c>
      <c r="J8" t="str">
        <f t="array" ref="J8">INDEX($A$1:$F$703,MATCH(1,($A$1:$A$703=$H8)*($B$1:$B$703=J$1),0),4)</f>
        <v>AB</v>
      </c>
      <c r="K8" t="e">
        <f t="array" ref="K8">INDEX($A$1:$F$703,MATCH(1,($A$1:$A$703=$H8)*($B$1:$B$703=K$1),0),4)</f>
        <v>#N/A</v>
      </c>
      <c r="L8" t="str">
        <f t="array" ref="L8">INDEX($A$1:$F$703,MATCH(1,($A$1:$A$703=$H8)*($B$1:$B$703=L$1),0),4)</f>
        <v>AB</v>
      </c>
      <c r="M8" t="e">
        <f t="array" ref="M8">INDEX($A$1:$F$703,MATCH(1,($A$1:$A$703=$H8)*($B$1:$B$703=M$1),0),4)</f>
        <v>#N/A</v>
      </c>
      <c r="N8" t="e">
        <f t="array" ref="N8">INDEX($A$1:$F$703,MATCH(1,($A$1:$A$703=$H8)*($B$1:$B$703=N$1),0),4)</f>
        <v>#N/A</v>
      </c>
      <c r="O8" t="str">
        <f t="array" ref="O8">INDEX($A$1:$F$703,MATCH(1,($A$1:$A$703=$H8)*($B$1:$B$703=O$1),0),4)</f>
        <v>BC</v>
      </c>
      <c r="P8" t="str">
        <f t="array" ref="P8">INDEX($A$1:$F$703,MATCH(1,($A$1:$A$703=$H8)*($B$1:$B$703=P$1),0),4)</f>
        <v>B</v>
      </c>
      <c r="Q8" t="e">
        <f t="array" ref="Q8">INDEX($A$1:$F$703,MATCH(1,($A$1:$A$703=$H8)*($B$1:$B$703=Q$1),0),4)</f>
        <v>#N/A</v>
      </c>
      <c r="R8" t="str">
        <f t="array" ref="R8">INDEX($A$1:$F$703,MATCH(1,($A$1:$A$703=$H8)*($B$1:$B$703=R$1),0),4)</f>
        <v>BC</v>
      </c>
      <c r="S8" t="str">
        <f t="array" ref="S8">INDEX($A$1:$F$703,MATCH(1,($A$1:$A$703=$H8)*($B$1:$B$703=S$1),0),4)</f>
        <v>AB</v>
      </c>
      <c r="T8" t="e">
        <f t="array" ref="T8">INDEX($A$1:$F$703,MATCH(1,($A$1:$A$703=$H8)*($B$1:$B$703=T$1),0),4)</f>
        <v>#N/A</v>
      </c>
      <c r="U8" t="e">
        <f t="array" ref="U8">INDEX($A$1:$F$703,MATCH(1,($A$1:$A$703=$H8)*($B$1:$B$703=U$1),0),4)</f>
        <v>#N/A</v>
      </c>
      <c r="V8" t="e">
        <f t="array" ref="V8">INDEX($A$1:$F$703,MATCH(1,($A$1:$A$703=$H8)*($B$1:$B$703=V$1),0),4)</f>
        <v>#N/A</v>
      </c>
      <c r="W8" t="e">
        <f t="array" ref="W8">INDEX($A$1:$F$703,MATCH(1,($A$1:$A$703=$H8)*($B$1:$B$703=W$1),0),4)</f>
        <v>#N/A</v>
      </c>
      <c r="X8" t="e">
        <f t="array" ref="X8">INDEX($A$1:$F$703,MATCH(1,($A$1:$A$703=$H8)*($B$1:$B$703=X$1),0),4)</f>
        <v>#N/A</v>
      </c>
      <c r="Y8" t="e">
        <f t="array" ref="Y8">INDEX($A$1:$F$703,MATCH(1,($A$1:$A$703=$H8)*($B$1:$B$703=Y$1),0),4)</f>
        <v>#N/A</v>
      </c>
      <c r="Z8" t="e">
        <f t="array" ref="Z8">INDEX($A$1:$F$703,MATCH(1,($A$1:$A$703=$H8)*($B$1:$B$703=Z$1),0),4)</f>
        <v>#N/A</v>
      </c>
    </row>
    <row r="9" spans="1:26" x14ac:dyDescent="0.25">
      <c r="A9" s="7">
        <v>62</v>
      </c>
      <c r="B9" s="5"/>
      <c r="H9" s="7">
        <v>90</v>
      </c>
      <c r="I9" t="str">
        <f t="array" ref="I9">INDEX($A$1:$F$703,MATCH(1,($A$1:$A$703=$H9)*($B$1:$B$703=I$1),0),4)</f>
        <v>B</v>
      </c>
      <c r="J9" t="str">
        <f t="array" ref="J9">INDEX($A$1:$F$703,MATCH(1,($A$1:$A$703=$H9)*($B$1:$B$703=J$1),0),4)</f>
        <v>A</v>
      </c>
      <c r="K9" t="str">
        <f t="array" ref="K9">INDEX($A$1:$F$703,MATCH(1,($A$1:$A$703=$H9)*($B$1:$B$703=K$1),0),4)</f>
        <v>A</v>
      </c>
      <c r="L9" t="str">
        <f t="array" ref="L9">INDEX($A$1:$F$703,MATCH(1,($A$1:$A$703=$H9)*($B$1:$B$703=L$1),0),4)</f>
        <v>AB</v>
      </c>
      <c r="M9" t="e">
        <f t="array" ref="M9">INDEX($A$1:$F$703,MATCH(1,($A$1:$A$703=$H9)*($B$1:$B$703=M$1),0),4)</f>
        <v>#N/A</v>
      </c>
      <c r="N9" t="e">
        <f t="array" ref="N9">INDEX($A$1:$F$703,MATCH(1,($A$1:$A$703=$H9)*($B$1:$B$703=N$1),0),4)</f>
        <v>#N/A</v>
      </c>
      <c r="O9" t="e">
        <f t="array" ref="O9">INDEX($A$1:$F$703,MATCH(1,($A$1:$A$703=$H9)*($B$1:$B$703=O$1),0),4)</f>
        <v>#N/A</v>
      </c>
      <c r="P9" t="str">
        <f t="array" ref="P9">INDEX($A$1:$F$703,MATCH(1,($A$1:$A$703=$H9)*($B$1:$B$703=P$1),0),4)</f>
        <v>B</v>
      </c>
      <c r="Q9" t="e">
        <f t="array" ref="Q9">INDEX($A$1:$F$703,MATCH(1,($A$1:$A$703=$H9)*($B$1:$B$703=Q$1),0),4)</f>
        <v>#N/A</v>
      </c>
      <c r="R9" t="str">
        <f t="array" ref="R9">INDEX($A$1:$F$703,MATCH(1,($A$1:$A$703=$H9)*($B$1:$B$703=R$1),0),4)</f>
        <v>A</v>
      </c>
      <c r="S9" t="str">
        <f t="array" ref="S9">INDEX($A$1:$F$703,MATCH(1,($A$1:$A$703=$H9)*($B$1:$B$703=S$1),0),4)</f>
        <v>A</v>
      </c>
      <c r="T9" t="e">
        <f t="array" ref="T9">INDEX($A$1:$F$703,MATCH(1,($A$1:$A$703=$H9)*($B$1:$B$703=T$1),0),4)</f>
        <v>#N/A</v>
      </c>
      <c r="U9" t="e">
        <f t="array" ref="U9">INDEX($A$1:$F$703,MATCH(1,($A$1:$A$703=$H9)*($B$1:$B$703=U$1),0),4)</f>
        <v>#N/A</v>
      </c>
      <c r="V9" t="e">
        <f t="array" ref="V9">INDEX($A$1:$F$703,MATCH(1,($A$1:$A$703=$H9)*($B$1:$B$703=V$1),0),4)</f>
        <v>#N/A</v>
      </c>
      <c r="W9" t="e">
        <f t="array" ref="W9">INDEX($A$1:$F$703,MATCH(1,($A$1:$A$703=$H9)*($B$1:$B$703=W$1),0),4)</f>
        <v>#N/A</v>
      </c>
      <c r="X9" t="str">
        <f t="array" ref="X9">INDEX($A$1:$F$703,MATCH(1,($A$1:$A$703=$H9)*($B$1:$B$703=X$1),0),4)</f>
        <v>A</v>
      </c>
      <c r="Y9" t="e">
        <f t="array" ref="Y9">INDEX($A$1:$F$703,MATCH(1,($A$1:$A$703=$H9)*($B$1:$B$703=Y$1),0),4)</f>
        <v>#N/A</v>
      </c>
      <c r="Z9" t="e">
        <f t="array" ref="Z9">INDEX($A$1:$F$703,MATCH(1,($A$1:$A$703=$H9)*($B$1:$B$703=Z$1),0),4)</f>
        <v>#N/A</v>
      </c>
    </row>
    <row r="10" spans="1:26" x14ac:dyDescent="0.25">
      <c r="A10" s="7">
        <v>64</v>
      </c>
      <c r="B10" s="5"/>
      <c r="H10" s="7">
        <v>92</v>
      </c>
      <c r="I10" t="str">
        <f t="array" ref="I10">INDEX($A$1:$F$703,MATCH(1,($A$1:$A$703=$H10)*($B$1:$B$703=I$1),0),4)</f>
        <v>D</v>
      </c>
      <c r="J10" t="str">
        <f t="array" ref="J10">INDEX($A$1:$F$703,MATCH(1,($A$1:$A$703=$H10)*($B$1:$B$703=J$1),0),4)</f>
        <v>BC</v>
      </c>
      <c r="K10" t="str">
        <f t="array" ref="K10">INDEX($A$1:$F$703,MATCH(1,($A$1:$A$703=$H10)*($B$1:$B$703=K$1),0),4)</f>
        <v>BC</v>
      </c>
      <c r="L10" t="str">
        <f t="array" ref="L10">INDEX($A$1:$F$703,MATCH(1,($A$1:$A$703=$H10)*($B$1:$B$703=L$1),0),4)</f>
        <v>BC</v>
      </c>
      <c r="M10" t="e">
        <f t="array" ref="M10">INDEX($A$1:$F$703,MATCH(1,($A$1:$A$703=$H10)*($B$1:$B$703=M$1),0),4)</f>
        <v>#N/A</v>
      </c>
      <c r="N10" t="e">
        <f t="array" ref="N10">INDEX($A$1:$F$703,MATCH(1,($A$1:$A$703=$H10)*($B$1:$B$703=N$1),0),4)</f>
        <v>#N/A</v>
      </c>
      <c r="O10" t="e">
        <f t="array" ref="O10">INDEX($A$1:$F$703,MATCH(1,($A$1:$A$703=$H10)*($B$1:$B$703=O$1),0),4)</f>
        <v>#N/A</v>
      </c>
      <c r="P10" t="str">
        <f t="array" ref="P10">INDEX($A$1:$F$703,MATCH(1,($A$1:$A$703=$H10)*($B$1:$B$703=P$1),0),4)</f>
        <v>C</v>
      </c>
      <c r="Q10" t="e">
        <f t="array" ref="Q10">INDEX($A$1:$F$703,MATCH(1,($A$1:$A$703=$H10)*($B$1:$B$703=Q$1),0),4)</f>
        <v>#N/A</v>
      </c>
      <c r="R10" t="str">
        <f t="array" ref="R10">INDEX($A$1:$F$703,MATCH(1,($A$1:$A$703=$H10)*($B$1:$B$703=R$1),0),4)</f>
        <v>C</v>
      </c>
      <c r="S10" t="str">
        <f t="array" ref="S10">INDEX($A$1:$F$703,MATCH(1,($A$1:$A$703=$H10)*($B$1:$B$703=S$1),0),4)</f>
        <v>B</v>
      </c>
      <c r="T10" t="e">
        <f t="array" ref="T10">INDEX($A$1:$F$703,MATCH(1,($A$1:$A$703=$H10)*($B$1:$B$703=T$1),0),4)</f>
        <v>#N/A</v>
      </c>
      <c r="U10" t="e">
        <f t="array" ref="U10">INDEX($A$1:$F$703,MATCH(1,($A$1:$A$703=$H10)*($B$1:$B$703=U$1),0),4)</f>
        <v>#N/A</v>
      </c>
      <c r="V10" t="e">
        <f t="array" ref="V10">INDEX($A$1:$F$703,MATCH(1,($A$1:$A$703=$H10)*($B$1:$B$703=V$1),0),4)</f>
        <v>#N/A</v>
      </c>
      <c r="W10" t="e">
        <f t="array" ref="W10">INDEX($A$1:$F$703,MATCH(1,($A$1:$A$703=$H10)*($B$1:$B$703=W$1),0),4)</f>
        <v>#N/A</v>
      </c>
      <c r="X10" t="e">
        <f t="array" ref="X10">INDEX($A$1:$F$703,MATCH(1,($A$1:$A$703=$H10)*($B$1:$B$703=X$1),0),4)</f>
        <v>#N/A</v>
      </c>
      <c r="Y10" t="e">
        <f t="array" ref="Y10">INDEX($A$1:$F$703,MATCH(1,($A$1:$A$703=$H10)*($B$1:$B$703=Y$1),0),4)</f>
        <v>#N/A</v>
      </c>
      <c r="Z10" t="e">
        <f t="array" ref="Z10">INDEX($A$1:$F$703,MATCH(1,($A$1:$A$703=$H10)*($B$1:$B$703=Z$1),0),4)</f>
        <v>#N/A</v>
      </c>
    </row>
    <row r="11" spans="1:26" x14ac:dyDescent="0.25">
      <c r="A11" s="7">
        <v>80</v>
      </c>
      <c r="B11" s="5"/>
      <c r="H11" s="7">
        <v>129</v>
      </c>
      <c r="I11" t="str">
        <f t="array" ref="I11">INDEX($A$1:$F$703,MATCH(1,($A$1:$A$703=$H11)*($B$1:$B$703=I$1),0),4)</f>
        <v>BC</v>
      </c>
      <c r="J11" t="str">
        <f t="array" ref="J11">INDEX($A$1:$F$703,MATCH(1,($A$1:$A$703=$H11)*($B$1:$B$703=J$1),0),4)</f>
        <v>BC</v>
      </c>
      <c r="K11" t="e">
        <f t="array" ref="K11">INDEX($A$1:$F$703,MATCH(1,($A$1:$A$703=$H11)*($B$1:$B$703=K$1),0),4)</f>
        <v>#N/A</v>
      </c>
      <c r="L11" t="str">
        <f t="array" ref="L11">INDEX($A$1:$F$703,MATCH(1,($A$1:$A$703=$H11)*($B$1:$B$703=L$1),0),4)</f>
        <v>B</v>
      </c>
      <c r="M11" t="e">
        <f t="array" ref="M11">INDEX($A$1:$F$703,MATCH(1,($A$1:$A$703=$H11)*($B$1:$B$703=M$1),0),4)</f>
        <v>#N/A</v>
      </c>
      <c r="N11" t="e">
        <f t="array" ref="N11">INDEX($A$1:$F$703,MATCH(1,($A$1:$A$703=$H11)*($B$1:$B$703=N$1),0),4)</f>
        <v>#N/A</v>
      </c>
      <c r="O11" t="e">
        <f t="array" ref="O11">INDEX($A$1:$F$703,MATCH(1,($A$1:$A$703=$H11)*($B$1:$B$703=O$1),0),4)</f>
        <v>#N/A</v>
      </c>
      <c r="P11" t="str">
        <f t="array" ref="P11">INDEX($A$1:$F$703,MATCH(1,($A$1:$A$703=$H11)*($B$1:$B$703=P$1),0),4)</f>
        <v>AB</v>
      </c>
      <c r="Q11" t="e">
        <f t="array" ref="Q11">INDEX($A$1:$F$703,MATCH(1,($A$1:$A$703=$H11)*($B$1:$B$703=Q$1),0),4)</f>
        <v>#N/A</v>
      </c>
      <c r="R11" t="str">
        <f t="array" ref="R11">INDEX($A$1:$F$703,MATCH(1,($A$1:$A$703=$H11)*($B$1:$B$703=R$1),0),4)</f>
        <v>B</v>
      </c>
      <c r="S11" t="str">
        <f t="array" ref="S11">INDEX($A$1:$F$703,MATCH(1,($A$1:$A$703=$H11)*($B$1:$B$703=S$1),0),4)</f>
        <v>AB</v>
      </c>
      <c r="T11" t="str">
        <f t="array" ref="T11">INDEX($A$1:$F$703,MATCH(1,($A$1:$A$703=$H11)*($B$1:$B$703=T$1),0),4)</f>
        <v>A</v>
      </c>
      <c r="U11" t="e">
        <f t="array" ref="U11">INDEX($A$1:$F$703,MATCH(1,($A$1:$A$703=$H11)*($B$1:$B$703=U$1),0),4)</f>
        <v>#N/A</v>
      </c>
      <c r="V11" t="e">
        <f t="array" ref="V11">INDEX($A$1:$F$703,MATCH(1,($A$1:$A$703=$H11)*($B$1:$B$703=V$1),0),4)</f>
        <v>#N/A</v>
      </c>
      <c r="W11" t="e">
        <f t="array" ref="W11">INDEX($A$1:$F$703,MATCH(1,($A$1:$A$703=$H11)*($B$1:$B$703=W$1),0),4)</f>
        <v>#N/A</v>
      </c>
      <c r="X11" t="e">
        <f t="array" ref="X11">INDEX($A$1:$F$703,MATCH(1,($A$1:$A$703=$H11)*($B$1:$B$703=X$1),0),4)</f>
        <v>#N/A</v>
      </c>
      <c r="Y11" t="e">
        <f t="array" ref="Y11">INDEX($A$1:$F$703,MATCH(1,($A$1:$A$703=$H11)*($B$1:$B$703=Y$1),0),4)</f>
        <v>#N/A</v>
      </c>
      <c r="Z11" t="e">
        <f t="array" ref="Z11">INDEX($A$1:$F$703,MATCH(1,($A$1:$A$703=$H11)*($B$1:$B$703=Z$1),0),4)</f>
        <v>#N/A</v>
      </c>
    </row>
    <row r="12" spans="1:26" x14ac:dyDescent="0.25">
      <c r="A12" s="7">
        <v>90</v>
      </c>
      <c r="B12" s="6" t="s">
        <v>643</v>
      </c>
      <c r="C12">
        <v>3</v>
      </c>
      <c r="D12" t="s">
        <v>553</v>
      </c>
      <c r="E12" s="12" t="str">
        <f>IF(D12="A","4",IF(D12="AB","3.5",IF(D12="B","3",IF(D12="BC","2.5",IF(D12="C","2",IF(D12="D","1",IF(D12="E","0","NILAI MUTU TIDAK ADA")))))))</f>
        <v>3.5</v>
      </c>
      <c r="F12">
        <f>E12*C12</f>
        <v>10.5</v>
      </c>
      <c r="H12" s="7">
        <v>138</v>
      </c>
      <c r="I12" t="e">
        <f t="array" ref="I12">INDEX($A$1:$F$703,MATCH(1,($A$1:$A$703=$H12)*($B$1:$B$703=I$1),0),4)</f>
        <v>#N/A</v>
      </c>
      <c r="J12" t="e">
        <f t="array" ref="J12">INDEX($A$1:$F$703,MATCH(1,($A$1:$A$703=$H12)*($B$1:$B$703=J$1),0),4)</f>
        <v>#N/A</v>
      </c>
      <c r="K12" t="e">
        <f t="array" ref="K12">INDEX($A$1:$F$703,MATCH(1,($A$1:$A$703=$H12)*($B$1:$B$703=K$1),0),4)</f>
        <v>#N/A</v>
      </c>
      <c r="L12">
        <f t="array" ref="L12">INDEX($A$1:$F$703,MATCH(1,($A$1:$A$703=$H12)*($B$1:$B$703=L$1),0),4)</f>
        <v>0</v>
      </c>
      <c r="M12" t="e">
        <f t="array" ref="M12">INDEX($A$1:$F$703,MATCH(1,($A$1:$A$703=$H12)*($B$1:$B$703=M$1),0),4)</f>
        <v>#N/A</v>
      </c>
      <c r="N12" t="e">
        <f t="array" ref="N12">INDEX($A$1:$F$703,MATCH(1,($A$1:$A$703=$H12)*($B$1:$B$703=N$1),0),4)</f>
        <v>#N/A</v>
      </c>
      <c r="O12" t="e">
        <f t="array" ref="O12">INDEX($A$1:$F$703,MATCH(1,($A$1:$A$703=$H12)*($B$1:$B$703=O$1),0),4)</f>
        <v>#N/A</v>
      </c>
      <c r="P12">
        <f t="array" ref="P12">INDEX($A$1:$F$703,MATCH(1,($A$1:$A$703=$H12)*($B$1:$B$703=P$1),0),4)</f>
        <v>0</v>
      </c>
      <c r="Q12" t="str">
        <f t="array" ref="Q12">INDEX($A$1:$F$703,MATCH(1,($A$1:$A$703=$H12)*($B$1:$B$703=Q$1),0),4)</f>
        <v>E</v>
      </c>
      <c r="R12" t="e">
        <f t="array" ref="R12">INDEX($A$1:$F$703,MATCH(1,($A$1:$A$703=$H12)*($B$1:$B$703=R$1),0),4)</f>
        <v>#N/A</v>
      </c>
      <c r="S12" t="str">
        <f t="array" ref="S12">INDEX($A$1:$F$703,MATCH(1,($A$1:$A$703=$H12)*($B$1:$B$703=S$1),0),4)</f>
        <v>E</v>
      </c>
      <c r="T12" t="e">
        <f t="array" ref="T12">INDEX($A$1:$F$703,MATCH(1,($A$1:$A$703=$H12)*($B$1:$B$703=T$1),0),4)</f>
        <v>#N/A</v>
      </c>
      <c r="U12" t="e">
        <f t="array" ref="U12">INDEX($A$1:$F$703,MATCH(1,($A$1:$A$703=$H12)*($B$1:$B$703=U$1),0),4)</f>
        <v>#N/A</v>
      </c>
      <c r="V12" t="e">
        <f t="array" ref="V12">INDEX($A$1:$F$703,MATCH(1,($A$1:$A$703=$H12)*($B$1:$B$703=V$1),0),4)</f>
        <v>#N/A</v>
      </c>
      <c r="W12" t="e">
        <f t="array" ref="W12">INDEX($A$1:$F$703,MATCH(1,($A$1:$A$703=$H12)*($B$1:$B$703=W$1),0),4)</f>
        <v>#N/A</v>
      </c>
      <c r="X12" t="e">
        <f t="array" ref="X12">INDEX($A$1:$F$703,MATCH(1,($A$1:$A$703=$H12)*($B$1:$B$703=X$1),0),4)</f>
        <v>#N/A</v>
      </c>
      <c r="Y12" t="e">
        <f t="array" ref="Y12">INDEX($A$1:$F$703,MATCH(1,($A$1:$A$703=$H12)*($B$1:$B$703=Y$1),0),4)</f>
        <v>#N/A</v>
      </c>
      <c r="Z12" t="e">
        <f t="array" ref="Z12">INDEX($A$1:$F$703,MATCH(1,($A$1:$A$703=$H12)*($B$1:$B$703=Z$1),0),4)</f>
        <v>#N/A</v>
      </c>
    </row>
    <row r="13" spans="1:26" x14ac:dyDescent="0.25">
      <c r="A13" s="7">
        <v>92</v>
      </c>
      <c r="B13" s="5"/>
      <c r="H13" s="7">
        <v>145</v>
      </c>
      <c r="I13" t="str">
        <f t="array" ref="I13">INDEX($A$1:$F$703,MATCH(1,($A$1:$A$703=$H13)*($B$1:$B$703=I$1),0),4)</f>
        <v>B</v>
      </c>
      <c r="J13" t="str">
        <f t="array" ref="J13">INDEX($A$1:$F$703,MATCH(1,($A$1:$A$703=$H13)*($B$1:$B$703=J$1),0),4)</f>
        <v>A</v>
      </c>
      <c r="K13" t="e">
        <f t="array" ref="K13">INDEX($A$1:$F$703,MATCH(1,($A$1:$A$703=$H13)*($B$1:$B$703=K$1),0),4)</f>
        <v>#N/A</v>
      </c>
      <c r="L13" t="str">
        <f t="array" ref="L13">INDEX($A$1:$F$703,MATCH(1,($A$1:$A$703=$H13)*($B$1:$B$703=L$1),0),4)</f>
        <v>AB</v>
      </c>
      <c r="M13" t="str">
        <f t="array" ref="M13">INDEX($A$1:$F$703,MATCH(1,($A$1:$A$703=$H13)*($B$1:$B$703=M$1),0),4)</f>
        <v>AB</v>
      </c>
      <c r="N13" t="e">
        <f t="array" ref="N13">INDEX($A$1:$F$703,MATCH(1,($A$1:$A$703=$H13)*($B$1:$B$703=N$1),0),4)</f>
        <v>#N/A</v>
      </c>
      <c r="O13" t="e">
        <f t="array" ref="O13">INDEX($A$1:$F$703,MATCH(1,($A$1:$A$703=$H13)*($B$1:$B$703=O$1),0),4)</f>
        <v>#N/A</v>
      </c>
      <c r="P13" t="str">
        <f t="array" ref="P13">INDEX($A$1:$F$703,MATCH(1,($A$1:$A$703=$H13)*($B$1:$B$703=P$1),0),4)</f>
        <v>A</v>
      </c>
      <c r="Q13" t="e">
        <f t="array" ref="Q13">INDEX($A$1:$F$703,MATCH(1,($A$1:$A$703=$H13)*($B$1:$B$703=Q$1),0),4)</f>
        <v>#N/A</v>
      </c>
      <c r="R13" t="str">
        <f t="array" ref="R13">INDEX($A$1:$F$703,MATCH(1,($A$1:$A$703=$H13)*($B$1:$B$703=R$1),0),4)</f>
        <v>BC</v>
      </c>
      <c r="S13" t="str">
        <f t="array" ref="S13">INDEX($A$1:$F$703,MATCH(1,($A$1:$A$703=$H13)*($B$1:$B$703=S$1),0),4)</f>
        <v>B</v>
      </c>
      <c r="T13" t="e">
        <f t="array" ref="T13">INDEX($A$1:$F$703,MATCH(1,($A$1:$A$703=$H13)*($B$1:$B$703=T$1),0),4)</f>
        <v>#N/A</v>
      </c>
      <c r="U13" t="e">
        <f t="array" ref="U13">INDEX($A$1:$F$703,MATCH(1,($A$1:$A$703=$H13)*($B$1:$B$703=U$1),0),4)</f>
        <v>#N/A</v>
      </c>
      <c r="V13" t="e">
        <f t="array" ref="V13">INDEX($A$1:$F$703,MATCH(1,($A$1:$A$703=$H13)*($B$1:$B$703=V$1),0),4)</f>
        <v>#N/A</v>
      </c>
      <c r="W13" t="e">
        <f t="array" ref="W13">INDEX($A$1:$F$703,MATCH(1,($A$1:$A$703=$H13)*($B$1:$B$703=W$1),0),4)</f>
        <v>#N/A</v>
      </c>
      <c r="X13" t="e">
        <f t="array" ref="X13">INDEX($A$1:$F$703,MATCH(1,($A$1:$A$703=$H13)*($B$1:$B$703=X$1),0),4)</f>
        <v>#N/A</v>
      </c>
      <c r="Y13" t="e">
        <f t="array" ref="Y13">INDEX($A$1:$F$703,MATCH(1,($A$1:$A$703=$H13)*($B$1:$B$703=Y$1),0),4)</f>
        <v>#N/A</v>
      </c>
      <c r="Z13" t="e">
        <f t="array" ref="Z13">INDEX($A$1:$F$703,MATCH(1,($A$1:$A$703=$H13)*($B$1:$B$703=Z$1),0),4)</f>
        <v>#N/A</v>
      </c>
    </row>
    <row r="14" spans="1:26" x14ac:dyDescent="0.25">
      <c r="A14" s="7">
        <v>129</v>
      </c>
      <c r="B14" s="5"/>
      <c r="H14" s="7">
        <v>149</v>
      </c>
      <c r="I14" t="str">
        <f t="array" ref="I14">INDEX($A$1:$F$703,MATCH(1,($A$1:$A$703=$H14)*($B$1:$B$703=I$1),0),4)</f>
        <v>D</v>
      </c>
      <c r="J14" t="str">
        <f t="array" ref="J14">INDEX($A$1:$F$703,MATCH(1,($A$1:$A$703=$H14)*($B$1:$B$703=J$1),0),4)</f>
        <v>BC</v>
      </c>
      <c r="K14" t="e">
        <f t="array" ref="K14">INDEX($A$1:$F$703,MATCH(1,($A$1:$A$703=$H14)*($B$1:$B$703=K$1),0),4)</f>
        <v>#N/A</v>
      </c>
      <c r="L14" t="str">
        <f t="array" ref="L14">INDEX($A$1:$F$703,MATCH(1,($A$1:$A$703=$H14)*($B$1:$B$703=L$1),0),4)</f>
        <v>BC</v>
      </c>
      <c r="M14" t="e">
        <f t="array" ref="M14">INDEX($A$1:$F$703,MATCH(1,($A$1:$A$703=$H14)*($B$1:$B$703=M$1),0),4)</f>
        <v>#N/A</v>
      </c>
      <c r="N14" t="e">
        <f t="array" ref="N14">INDEX($A$1:$F$703,MATCH(1,($A$1:$A$703=$H14)*($B$1:$B$703=N$1),0),4)</f>
        <v>#N/A</v>
      </c>
      <c r="O14" t="e">
        <f t="array" ref="O14">INDEX($A$1:$F$703,MATCH(1,($A$1:$A$703=$H14)*($B$1:$B$703=O$1),0),4)</f>
        <v>#N/A</v>
      </c>
      <c r="P14" t="str">
        <f t="array" ref="P14">INDEX($A$1:$F$703,MATCH(1,($A$1:$A$703=$H14)*($B$1:$B$703=P$1),0),4)</f>
        <v>AB</v>
      </c>
      <c r="Q14" t="str">
        <f t="array" ref="Q14">INDEX($A$1:$F$703,MATCH(1,($A$1:$A$703=$H14)*($B$1:$B$703=Q$1),0),4)</f>
        <v>AB</v>
      </c>
      <c r="R14" t="str">
        <f t="array" ref="R14">INDEX($A$1:$F$703,MATCH(1,($A$1:$A$703=$H14)*($B$1:$B$703=R$1),0),4)</f>
        <v>C</v>
      </c>
      <c r="S14" t="str">
        <f t="array" ref="S14">INDEX($A$1:$F$703,MATCH(1,($A$1:$A$703=$H14)*($B$1:$B$703=S$1),0),4)</f>
        <v>B</v>
      </c>
      <c r="T14" t="e">
        <f t="array" ref="T14">INDEX($A$1:$F$703,MATCH(1,($A$1:$A$703=$H14)*($B$1:$B$703=T$1),0),4)</f>
        <v>#N/A</v>
      </c>
      <c r="U14" t="e">
        <f t="array" ref="U14">INDEX($A$1:$F$703,MATCH(1,($A$1:$A$703=$H14)*($B$1:$B$703=U$1),0),4)</f>
        <v>#N/A</v>
      </c>
      <c r="V14" t="e">
        <f t="array" ref="V14">INDEX($A$1:$F$703,MATCH(1,($A$1:$A$703=$H14)*($B$1:$B$703=V$1),0),4)</f>
        <v>#N/A</v>
      </c>
      <c r="W14" t="e">
        <f t="array" ref="W14">INDEX($A$1:$F$703,MATCH(1,($A$1:$A$703=$H14)*($B$1:$B$703=W$1),0),4)</f>
        <v>#N/A</v>
      </c>
      <c r="X14" t="e">
        <f t="array" ref="X14">INDEX($A$1:$F$703,MATCH(1,($A$1:$A$703=$H14)*($B$1:$B$703=X$1),0),4)</f>
        <v>#N/A</v>
      </c>
      <c r="Y14" t="e">
        <f t="array" ref="Y14">INDEX($A$1:$F$703,MATCH(1,($A$1:$A$703=$H14)*($B$1:$B$703=Y$1),0),4)</f>
        <v>#N/A</v>
      </c>
      <c r="Z14" t="e">
        <f t="array" ref="Z14">INDEX($A$1:$F$703,MATCH(1,($A$1:$A$703=$H14)*($B$1:$B$703=Z$1),0),4)</f>
        <v>#N/A</v>
      </c>
    </row>
    <row r="15" spans="1:26" x14ac:dyDescent="0.25">
      <c r="A15" s="7">
        <v>138</v>
      </c>
      <c r="B15" s="5"/>
      <c r="H15" s="7">
        <v>152</v>
      </c>
      <c r="I15" t="str">
        <f t="array" ref="I15">INDEX($A$1:$F$703,MATCH(1,($A$1:$A$703=$H15)*($B$1:$B$703=I$1),0),4)</f>
        <v>BC</v>
      </c>
      <c r="J15" t="str">
        <f t="array" ref="J15">INDEX($A$1:$F$703,MATCH(1,($A$1:$A$703=$H15)*($B$1:$B$703=J$1),0),4)</f>
        <v>A</v>
      </c>
      <c r="K15" t="e">
        <f t="array" ref="K15">INDEX($A$1:$F$703,MATCH(1,($A$1:$A$703=$H15)*($B$1:$B$703=K$1),0),4)</f>
        <v>#N/A</v>
      </c>
      <c r="L15" t="str">
        <f t="array" ref="L15">INDEX($A$1:$F$703,MATCH(1,($A$1:$A$703=$H15)*($B$1:$B$703=L$1),0),4)</f>
        <v>B</v>
      </c>
      <c r="M15" t="str">
        <f t="array" ref="M15">INDEX($A$1:$F$703,MATCH(1,($A$1:$A$703=$H15)*($B$1:$B$703=M$1),0),4)</f>
        <v>C</v>
      </c>
      <c r="N15" t="e">
        <f t="array" ref="N15">INDEX($A$1:$F$703,MATCH(1,($A$1:$A$703=$H15)*($B$1:$B$703=N$1),0),4)</f>
        <v>#N/A</v>
      </c>
      <c r="O15" t="e">
        <f t="array" ref="O15">INDEX($A$1:$F$703,MATCH(1,($A$1:$A$703=$H15)*($B$1:$B$703=O$1),0),4)</f>
        <v>#N/A</v>
      </c>
      <c r="P15" t="str">
        <f t="array" ref="P15">INDEX($A$1:$F$703,MATCH(1,($A$1:$A$703=$H15)*($B$1:$B$703=P$1),0),4)</f>
        <v>BC</v>
      </c>
      <c r="Q15" t="e">
        <f t="array" ref="Q15">INDEX($A$1:$F$703,MATCH(1,($A$1:$A$703=$H15)*($B$1:$B$703=Q$1),0),4)</f>
        <v>#N/A</v>
      </c>
      <c r="R15" t="str">
        <f t="array" ref="R15">INDEX($A$1:$F$703,MATCH(1,($A$1:$A$703=$H15)*($B$1:$B$703=R$1),0),4)</f>
        <v>C</v>
      </c>
      <c r="S15" t="str">
        <f t="array" ref="S15">INDEX($A$1:$F$703,MATCH(1,($A$1:$A$703=$H15)*($B$1:$B$703=S$1),0),4)</f>
        <v>AB</v>
      </c>
      <c r="T15" t="e">
        <f t="array" ref="T15">INDEX($A$1:$F$703,MATCH(1,($A$1:$A$703=$H15)*($B$1:$B$703=T$1),0),4)</f>
        <v>#N/A</v>
      </c>
      <c r="U15" t="e">
        <f t="array" ref="U15">INDEX($A$1:$F$703,MATCH(1,($A$1:$A$703=$H15)*($B$1:$B$703=U$1),0),4)</f>
        <v>#N/A</v>
      </c>
      <c r="V15" t="e">
        <f t="array" ref="V15">INDEX($A$1:$F$703,MATCH(1,($A$1:$A$703=$H15)*($B$1:$B$703=V$1),0),4)</f>
        <v>#N/A</v>
      </c>
      <c r="W15" t="e">
        <f t="array" ref="W15">INDEX($A$1:$F$703,MATCH(1,($A$1:$A$703=$H15)*($B$1:$B$703=W$1),0),4)</f>
        <v>#N/A</v>
      </c>
      <c r="X15" t="e">
        <f t="array" ref="X15">INDEX($A$1:$F$703,MATCH(1,($A$1:$A$703=$H15)*($B$1:$B$703=X$1),0),4)</f>
        <v>#N/A</v>
      </c>
      <c r="Y15" t="e">
        <f t="array" ref="Y15">INDEX($A$1:$F$703,MATCH(1,($A$1:$A$703=$H15)*($B$1:$B$703=Y$1),0),4)</f>
        <v>#N/A</v>
      </c>
      <c r="Z15" t="e">
        <f t="array" ref="Z15">INDEX($A$1:$F$703,MATCH(1,($A$1:$A$703=$H15)*($B$1:$B$703=Z$1),0),4)</f>
        <v>#N/A</v>
      </c>
    </row>
    <row r="16" spans="1:26" x14ac:dyDescent="0.25">
      <c r="A16" s="7">
        <v>145</v>
      </c>
      <c r="B16" s="5"/>
      <c r="H16" s="7">
        <v>158</v>
      </c>
      <c r="I16" t="str">
        <f t="array" ref="I16">INDEX($A$1:$F$703,MATCH(1,($A$1:$A$703=$H16)*($B$1:$B$703=I$1),0),4)</f>
        <v>AB</v>
      </c>
      <c r="J16" t="str">
        <f t="array" ref="J16">INDEX($A$1:$F$703,MATCH(1,($A$1:$A$703=$H16)*($B$1:$B$703=J$1),0),4)</f>
        <v>AB</v>
      </c>
      <c r="K16" t="e">
        <f t="array" ref="K16">INDEX($A$1:$F$703,MATCH(1,($A$1:$A$703=$H16)*($B$1:$B$703=K$1),0),4)</f>
        <v>#N/A</v>
      </c>
      <c r="L16" t="str">
        <f t="array" ref="L16">INDEX($A$1:$F$703,MATCH(1,($A$1:$A$703=$H16)*($B$1:$B$703=L$1),0),4)</f>
        <v>AB</v>
      </c>
      <c r="M16" t="e">
        <f t="array" ref="M16">INDEX($A$1:$F$703,MATCH(1,($A$1:$A$703=$H16)*($B$1:$B$703=M$1),0),4)</f>
        <v>#N/A</v>
      </c>
      <c r="N16" t="str">
        <f t="array" ref="N16">INDEX($A$1:$F$703,MATCH(1,($A$1:$A$703=$H16)*($B$1:$B$703=N$1),0),4)</f>
        <v>AB</v>
      </c>
      <c r="O16" t="e">
        <f t="array" ref="O16">INDEX($A$1:$F$703,MATCH(1,($A$1:$A$703=$H16)*($B$1:$B$703=O$1),0),4)</f>
        <v>#N/A</v>
      </c>
      <c r="P16" t="str">
        <f t="array" ref="P16">INDEX($A$1:$F$703,MATCH(1,($A$1:$A$703=$H16)*($B$1:$B$703=P$1),0),4)</f>
        <v>AB</v>
      </c>
      <c r="Q16" t="e">
        <f t="array" ref="Q16">INDEX($A$1:$F$703,MATCH(1,($A$1:$A$703=$H16)*($B$1:$B$703=Q$1),0),4)</f>
        <v>#N/A</v>
      </c>
      <c r="R16" t="str">
        <f t="array" ref="R16">INDEX($A$1:$F$703,MATCH(1,($A$1:$A$703=$H16)*($B$1:$B$703=R$1),0),4)</f>
        <v>B</v>
      </c>
      <c r="S16" t="str">
        <f t="array" ref="S16">INDEX($A$1:$F$703,MATCH(1,($A$1:$A$703=$H16)*($B$1:$B$703=S$1),0),4)</f>
        <v>A</v>
      </c>
      <c r="T16" t="e">
        <f t="array" ref="T16">INDEX($A$1:$F$703,MATCH(1,($A$1:$A$703=$H16)*($B$1:$B$703=T$1),0),4)</f>
        <v>#N/A</v>
      </c>
      <c r="U16" t="e">
        <f t="array" ref="U16">INDEX($A$1:$F$703,MATCH(1,($A$1:$A$703=$H16)*($B$1:$B$703=U$1),0),4)</f>
        <v>#N/A</v>
      </c>
      <c r="V16" t="e">
        <f t="array" ref="V16">INDEX($A$1:$F$703,MATCH(1,($A$1:$A$703=$H16)*($B$1:$B$703=V$1),0),4)</f>
        <v>#N/A</v>
      </c>
      <c r="W16" t="e">
        <f t="array" ref="W16">INDEX($A$1:$F$703,MATCH(1,($A$1:$A$703=$H16)*($B$1:$B$703=W$1),0),4)</f>
        <v>#N/A</v>
      </c>
      <c r="X16" t="e">
        <f t="array" ref="X16">INDEX($A$1:$F$703,MATCH(1,($A$1:$A$703=$H16)*($B$1:$B$703=X$1),0),4)</f>
        <v>#N/A</v>
      </c>
      <c r="Y16" t="e">
        <f t="array" ref="Y16">INDEX($A$1:$F$703,MATCH(1,($A$1:$A$703=$H16)*($B$1:$B$703=Y$1),0),4)</f>
        <v>#N/A</v>
      </c>
      <c r="Z16" t="e">
        <f t="array" ref="Z16">INDEX($A$1:$F$703,MATCH(1,($A$1:$A$703=$H16)*($B$1:$B$703=Z$1),0),4)</f>
        <v>#N/A</v>
      </c>
    </row>
    <row r="17" spans="1:26" x14ac:dyDescent="0.25">
      <c r="A17" s="7">
        <v>149</v>
      </c>
      <c r="B17" s="5"/>
      <c r="H17" s="7">
        <v>163</v>
      </c>
      <c r="I17" t="str">
        <f t="array" ref="I17">INDEX($A$1:$F$703,MATCH(1,($A$1:$A$703=$H17)*($B$1:$B$703=I$1),0),4)</f>
        <v>B</v>
      </c>
      <c r="J17" t="str">
        <f t="array" ref="J17">INDEX($A$1:$F$703,MATCH(1,($A$1:$A$703=$H17)*($B$1:$B$703=J$1),0),4)</f>
        <v>AB</v>
      </c>
      <c r="K17" t="e">
        <f t="array" ref="K17">INDEX($A$1:$F$703,MATCH(1,($A$1:$A$703=$H17)*($B$1:$B$703=K$1),0),4)</f>
        <v>#N/A</v>
      </c>
      <c r="L17" t="str">
        <f t="array" ref="L17">INDEX($A$1:$F$703,MATCH(1,($A$1:$A$703=$H17)*($B$1:$B$703=L$1),0),4)</f>
        <v>A</v>
      </c>
      <c r="M17" t="e">
        <f t="array" ref="M17">INDEX($A$1:$F$703,MATCH(1,($A$1:$A$703=$H17)*($B$1:$B$703=M$1),0),4)</f>
        <v>#N/A</v>
      </c>
      <c r="N17" t="e">
        <f t="array" ref="N17">INDEX($A$1:$F$703,MATCH(1,($A$1:$A$703=$H17)*($B$1:$B$703=N$1),0),4)</f>
        <v>#N/A</v>
      </c>
      <c r="O17" t="e">
        <f t="array" ref="O17">INDEX($A$1:$F$703,MATCH(1,($A$1:$A$703=$H17)*($B$1:$B$703=O$1),0),4)</f>
        <v>#N/A</v>
      </c>
      <c r="P17" t="str">
        <f t="array" ref="P17">INDEX($A$1:$F$703,MATCH(1,($A$1:$A$703=$H17)*($B$1:$B$703=P$1),0),4)</f>
        <v>B</v>
      </c>
      <c r="Q17" t="e">
        <f t="array" ref="Q17">INDEX($A$1:$F$703,MATCH(1,($A$1:$A$703=$H17)*($B$1:$B$703=Q$1),0),4)</f>
        <v>#N/A</v>
      </c>
      <c r="R17" t="str">
        <f t="array" ref="R17">INDEX($A$1:$F$703,MATCH(1,($A$1:$A$703=$H17)*($B$1:$B$703=R$1),0),4)</f>
        <v>BC</v>
      </c>
      <c r="S17" t="str">
        <f t="array" ref="S17">INDEX($A$1:$F$703,MATCH(1,($A$1:$A$703=$H17)*($B$1:$B$703=S$1),0),4)</f>
        <v>AB</v>
      </c>
      <c r="T17" t="e">
        <f t="array" ref="T17">INDEX($A$1:$F$703,MATCH(1,($A$1:$A$703=$H17)*($B$1:$B$703=T$1),0),4)</f>
        <v>#N/A</v>
      </c>
      <c r="U17" t="e">
        <f t="array" ref="U17">INDEX($A$1:$F$703,MATCH(1,($A$1:$A$703=$H17)*($B$1:$B$703=U$1),0),4)</f>
        <v>#N/A</v>
      </c>
      <c r="V17" t="e">
        <f t="array" ref="V17">INDEX($A$1:$F$703,MATCH(1,($A$1:$A$703=$H17)*($B$1:$B$703=V$1),0),4)</f>
        <v>#N/A</v>
      </c>
      <c r="W17" t="e">
        <f t="array" ref="W17">INDEX($A$1:$F$703,MATCH(1,($A$1:$A$703=$H17)*($B$1:$B$703=W$1),0),4)</f>
        <v>#N/A</v>
      </c>
      <c r="X17" t="e">
        <f t="array" ref="X17">INDEX($A$1:$F$703,MATCH(1,($A$1:$A$703=$H17)*($B$1:$B$703=X$1),0),4)</f>
        <v>#N/A</v>
      </c>
      <c r="Y17" t="e">
        <f t="array" ref="Y17">INDEX($A$1:$F$703,MATCH(1,($A$1:$A$703=$H17)*($B$1:$B$703=Y$1),0),4)</f>
        <v>#N/A</v>
      </c>
      <c r="Z17" t="e">
        <f t="array" ref="Z17">INDEX($A$1:$F$703,MATCH(1,($A$1:$A$703=$H17)*($B$1:$B$703=Z$1),0),4)</f>
        <v>#N/A</v>
      </c>
    </row>
    <row r="18" spans="1:26" x14ac:dyDescent="0.25">
      <c r="A18" s="7">
        <v>152</v>
      </c>
      <c r="B18" s="5"/>
      <c r="H18" s="7">
        <v>166</v>
      </c>
      <c r="I18" t="str">
        <f t="array" ref="I18">INDEX($A$1:$F$703,MATCH(1,($A$1:$A$703=$H18)*($B$1:$B$703=I$1),0),4)</f>
        <v>BC</v>
      </c>
      <c r="J18" t="str">
        <f t="array" ref="J18">INDEX($A$1:$F$703,MATCH(1,($A$1:$A$703=$H18)*($B$1:$B$703=J$1),0),4)</f>
        <v>BC</v>
      </c>
      <c r="K18" t="e">
        <f t="array" ref="K18">INDEX($A$1:$F$703,MATCH(1,($A$1:$A$703=$H18)*($B$1:$B$703=K$1),0),4)</f>
        <v>#N/A</v>
      </c>
      <c r="L18" t="str">
        <f t="array" ref="L18">INDEX($A$1:$F$703,MATCH(1,($A$1:$A$703=$H18)*($B$1:$B$703=L$1),0),4)</f>
        <v>B</v>
      </c>
      <c r="M18" t="str">
        <f t="array" ref="M18">INDEX($A$1:$F$703,MATCH(1,($A$1:$A$703=$H18)*($B$1:$B$703=M$1),0),4)</f>
        <v>B</v>
      </c>
      <c r="N18" t="e">
        <f t="array" ref="N18">INDEX($A$1:$F$703,MATCH(1,($A$1:$A$703=$H18)*($B$1:$B$703=N$1),0),4)</f>
        <v>#N/A</v>
      </c>
      <c r="O18" t="e">
        <f t="array" ref="O18">INDEX($A$1:$F$703,MATCH(1,($A$1:$A$703=$H18)*($B$1:$B$703=O$1),0),4)</f>
        <v>#N/A</v>
      </c>
      <c r="P18" t="str">
        <f t="array" ref="P18">INDEX($A$1:$F$703,MATCH(1,($A$1:$A$703=$H18)*($B$1:$B$703=P$1),0),4)</f>
        <v>A</v>
      </c>
      <c r="Q18" t="e">
        <f t="array" ref="Q18">INDEX($A$1:$F$703,MATCH(1,($A$1:$A$703=$H18)*($B$1:$B$703=Q$1),0),4)</f>
        <v>#N/A</v>
      </c>
      <c r="R18" t="str">
        <f t="array" ref="R18">INDEX($A$1:$F$703,MATCH(1,($A$1:$A$703=$H18)*($B$1:$B$703=R$1),0),4)</f>
        <v>B</v>
      </c>
      <c r="S18" t="str">
        <f t="array" ref="S18">INDEX($A$1:$F$703,MATCH(1,($A$1:$A$703=$H18)*($B$1:$B$703=S$1),0),4)</f>
        <v>B</v>
      </c>
      <c r="T18" t="e">
        <f t="array" ref="T18">INDEX($A$1:$F$703,MATCH(1,($A$1:$A$703=$H18)*($B$1:$B$703=T$1),0),4)</f>
        <v>#N/A</v>
      </c>
      <c r="U18" t="e">
        <f t="array" ref="U18">INDEX($A$1:$F$703,MATCH(1,($A$1:$A$703=$H18)*($B$1:$B$703=U$1),0),4)</f>
        <v>#N/A</v>
      </c>
      <c r="V18" t="e">
        <f t="array" ref="V18">INDEX($A$1:$F$703,MATCH(1,($A$1:$A$703=$H18)*($B$1:$B$703=V$1),0),4)</f>
        <v>#N/A</v>
      </c>
      <c r="W18" t="e">
        <f t="array" ref="W18">INDEX($A$1:$F$703,MATCH(1,($A$1:$A$703=$H18)*($B$1:$B$703=W$1),0),4)</f>
        <v>#N/A</v>
      </c>
      <c r="X18" t="e">
        <f t="array" ref="X18">INDEX($A$1:$F$703,MATCH(1,($A$1:$A$703=$H18)*($B$1:$B$703=X$1),0),4)</f>
        <v>#N/A</v>
      </c>
      <c r="Y18" t="e">
        <f t="array" ref="Y18">INDEX($A$1:$F$703,MATCH(1,($A$1:$A$703=$H18)*($B$1:$B$703=Y$1),0),4)</f>
        <v>#N/A</v>
      </c>
      <c r="Z18" t="e">
        <f t="array" ref="Z18">INDEX($A$1:$F$703,MATCH(1,($A$1:$A$703=$H18)*($B$1:$B$703=Z$1),0),4)</f>
        <v>#N/A</v>
      </c>
    </row>
    <row r="19" spans="1:26" x14ac:dyDescent="0.25">
      <c r="A19" s="7">
        <v>158</v>
      </c>
      <c r="B19" s="5"/>
      <c r="H19" s="7">
        <v>169</v>
      </c>
      <c r="I19" t="str">
        <f t="array" ref="I19">INDEX($A$1:$F$703,MATCH(1,($A$1:$A$703=$H19)*($B$1:$B$703=I$1),0),4)</f>
        <v>A</v>
      </c>
      <c r="J19" t="str">
        <f t="array" ref="J19">INDEX($A$1:$F$703,MATCH(1,($A$1:$A$703=$H19)*($B$1:$B$703=J$1),0),4)</f>
        <v>A</v>
      </c>
      <c r="K19" t="e">
        <f t="array" ref="K19">INDEX($A$1:$F$703,MATCH(1,($A$1:$A$703=$H19)*($B$1:$B$703=K$1),0),4)</f>
        <v>#N/A</v>
      </c>
      <c r="L19" t="str">
        <f t="array" ref="L19">INDEX($A$1:$F$703,MATCH(1,($A$1:$A$703=$H19)*($B$1:$B$703=L$1),0),4)</f>
        <v>AB</v>
      </c>
      <c r="M19" t="str">
        <f t="array" ref="M19">INDEX($A$1:$F$703,MATCH(1,($A$1:$A$703=$H19)*($B$1:$B$703=M$1),0),4)</f>
        <v>AB</v>
      </c>
      <c r="N19" t="e">
        <f t="array" ref="N19">INDEX($A$1:$F$703,MATCH(1,($A$1:$A$703=$H19)*($B$1:$B$703=N$1),0),4)</f>
        <v>#N/A</v>
      </c>
      <c r="O19" t="e">
        <f t="array" ref="O19">INDEX($A$1:$F$703,MATCH(1,($A$1:$A$703=$H19)*($B$1:$B$703=O$1),0),4)</f>
        <v>#N/A</v>
      </c>
      <c r="P19" t="str">
        <f t="array" ref="P19">INDEX($A$1:$F$703,MATCH(1,($A$1:$A$703=$H19)*($B$1:$B$703=P$1),0),4)</f>
        <v>A</v>
      </c>
      <c r="Q19" t="e">
        <f t="array" ref="Q19">INDEX($A$1:$F$703,MATCH(1,($A$1:$A$703=$H19)*($B$1:$B$703=Q$1),0),4)</f>
        <v>#N/A</v>
      </c>
      <c r="R19" t="str">
        <f t="array" ref="R19">INDEX($A$1:$F$703,MATCH(1,($A$1:$A$703=$H19)*($B$1:$B$703=R$1),0),4)</f>
        <v>B</v>
      </c>
      <c r="S19" t="str">
        <f t="array" ref="S19">INDEX($A$1:$F$703,MATCH(1,($A$1:$A$703=$H19)*($B$1:$B$703=S$1),0),4)</f>
        <v>A</v>
      </c>
      <c r="T19" t="e">
        <f t="array" ref="T19">INDEX($A$1:$F$703,MATCH(1,($A$1:$A$703=$H19)*($B$1:$B$703=T$1),0),4)</f>
        <v>#N/A</v>
      </c>
      <c r="U19" t="e">
        <f t="array" ref="U19">INDEX($A$1:$F$703,MATCH(1,($A$1:$A$703=$H19)*($B$1:$B$703=U$1),0),4)</f>
        <v>#N/A</v>
      </c>
      <c r="V19" t="e">
        <f t="array" ref="V19">INDEX($A$1:$F$703,MATCH(1,($A$1:$A$703=$H19)*($B$1:$B$703=V$1),0),4)</f>
        <v>#N/A</v>
      </c>
      <c r="W19" t="e">
        <f t="array" ref="W19">INDEX($A$1:$F$703,MATCH(1,($A$1:$A$703=$H19)*($B$1:$B$703=W$1),0),4)</f>
        <v>#N/A</v>
      </c>
      <c r="X19" t="e">
        <f t="array" ref="X19">INDEX($A$1:$F$703,MATCH(1,($A$1:$A$703=$H19)*($B$1:$B$703=X$1),0),4)</f>
        <v>#N/A</v>
      </c>
      <c r="Y19" t="e">
        <f t="array" ref="Y19">INDEX($A$1:$F$703,MATCH(1,($A$1:$A$703=$H19)*($B$1:$B$703=Y$1),0),4)</f>
        <v>#N/A</v>
      </c>
      <c r="Z19" t="e">
        <f t="array" ref="Z19">INDEX($A$1:$F$703,MATCH(1,($A$1:$A$703=$H19)*($B$1:$B$703=Z$1),0),4)</f>
        <v>#N/A</v>
      </c>
    </row>
    <row r="20" spans="1:26" x14ac:dyDescent="0.25">
      <c r="A20" s="7">
        <v>163</v>
      </c>
      <c r="B20" s="5"/>
      <c r="H20" s="7">
        <v>176</v>
      </c>
      <c r="I20" t="str">
        <f t="array" ref="I20">INDEX($A$1:$F$703,MATCH(1,($A$1:$A$703=$H20)*($B$1:$B$703=I$1),0),4)</f>
        <v>AB</v>
      </c>
      <c r="J20" t="str">
        <f t="array" ref="J20">INDEX($A$1:$F$703,MATCH(1,($A$1:$A$703=$H20)*($B$1:$B$703=J$1),0),4)</f>
        <v>A</v>
      </c>
      <c r="K20" t="e">
        <f t="array" ref="K20">INDEX($A$1:$F$703,MATCH(1,($A$1:$A$703=$H20)*($B$1:$B$703=K$1),0),4)</f>
        <v>#N/A</v>
      </c>
      <c r="L20" t="str">
        <f t="array" ref="L20">INDEX($A$1:$F$703,MATCH(1,($A$1:$A$703=$H20)*($B$1:$B$703=L$1),0),4)</f>
        <v>B</v>
      </c>
      <c r="M20" t="e">
        <f t="array" ref="M20">INDEX($A$1:$F$703,MATCH(1,($A$1:$A$703=$H20)*($B$1:$B$703=M$1),0),4)</f>
        <v>#N/A</v>
      </c>
      <c r="N20" t="e">
        <f t="array" ref="N20">INDEX($A$1:$F$703,MATCH(1,($A$1:$A$703=$H20)*($B$1:$B$703=N$1),0),4)</f>
        <v>#N/A</v>
      </c>
      <c r="O20" t="e">
        <f t="array" ref="O20">INDEX($A$1:$F$703,MATCH(1,($A$1:$A$703=$H20)*($B$1:$B$703=O$1),0),4)</f>
        <v>#N/A</v>
      </c>
      <c r="P20" t="str">
        <f t="array" ref="P20">INDEX($A$1:$F$703,MATCH(1,($A$1:$A$703=$H20)*($B$1:$B$703=P$1),0),4)</f>
        <v>B</v>
      </c>
      <c r="Q20" t="e">
        <f t="array" ref="Q20">INDEX($A$1:$F$703,MATCH(1,($A$1:$A$703=$H20)*($B$1:$B$703=Q$1),0),4)</f>
        <v>#N/A</v>
      </c>
      <c r="R20" t="str">
        <f t="array" ref="R20">INDEX($A$1:$F$703,MATCH(1,($A$1:$A$703=$H20)*($B$1:$B$703=R$1),0),4)</f>
        <v>B</v>
      </c>
      <c r="S20" t="str">
        <f t="array" ref="S20">INDEX($A$1:$F$703,MATCH(1,($A$1:$A$703=$H20)*($B$1:$B$703=S$1),0),4)</f>
        <v>AB</v>
      </c>
      <c r="T20" t="str">
        <f t="array" ref="T20">INDEX($A$1:$F$703,MATCH(1,($A$1:$A$703=$H20)*($B$1:$B$703=T$1),0),4)</f>
        <v>AB</v>
      </c>
      <c r="U20" t="e">
        <f t="array" ref="U20">INDEX($A$1:$F$703,MATCH(1,($A$1:$A$703=$H20)*($B$1:$B$703=U$1),0),4)</f>
        <v>#N/A</v>
      </c>
      <c r="V20" t="e">
        <f t="array" ref="V20">INDEX($A$1:$F$703,MATCH(1,($A$1:$A$703=$H20)*($B$1:$B$703=V$1),0),4)</f>
        <v>#N/A</v>
      </c>
      <c r="W20" t="e">
        <f t="array" ref="W20">INDEX($A$1:$F$703,MATCH(1,($A$1:$A$703=$H20)*($B$1:$B$703=W$1),0),4)</f>
        <v>#N/A</v>
      </c>
      <c r="X20" t="e">
        <f t="array" ref="X20">INDEX($A$1:$F$703,MATCH(1,($A$1:$A$703=$H20)*($B$1:$B$703=X$1),0),4)</f>
        <v>#N/A</v>
      </c>
      <c r="Y20" t="e">
        <f t="array" ref="Y20">INDEX($A$1:$F$703,MATCH(1,($A$1:$A$703=$H20)*($B$1:$B$703=Y$1),0),4)</f>
        <v>#N/A</v>
      </c>
      <c r="Z20" t="e">
        <f t="array" ref="Z20">INDEX($A$1:$F$703,MATCH(1,($A$1:$A$703=$H20)*($B$1:$B$703=Z$1),0),4)</f>
        <v>#N/A</v>
      </c>
    </row>
    <row r="21" spans="1:26" x14ac:dyDescent="0.25">
      <c r="A21" s="7">
        <v>166</v>
      </c>
      <c r="B21" s="5"/>
      <c r="H21" s="7">
        <v>192</v>
      </c>
      <c r="I21" t="str">
        <f t="array" ref="I21">INDEX($A$1:$F$703,MATCH(1,($A$1:$A$703=$H21)*($B$1:$B$703=I$1),0),4)</f>
        <v>C</v>
      </c>
      <c r="J21" t="str">
        <f t="array" ref="J21">INDEX($A$1:$F$703,MATCH(1,($A$1:$A$703=$H21)*($B$1:$B$703=J$1),0),4)</f>
        <v>BC</v>
      </c>
      <c r="K21" t="e">
        <f t="array" ref="K21">INDEX($A$1:$F$703,MATCH(1,($A$1:$A$703=$H21)*($B$1:$B$703=K$1),0),4)</f>
        <v>#N/A</v>
      </c>
      <c r="L21" t="str">
        <f t="array" ref="L21">INDEX($A$1:$F$703,MATCH(1,($A$1:$A$703=$H21)*($B$1:$B$703=L$1),0),4)</f>
        <v>B</v>
      </c>
      <c r="M21" t="e">
        <f t="array" ref="M21">INDEX($A$1:$F$703,MATCH(1,($A$1:$A$703=$H21)*($B$1:$B$703=M$1),0),4)</f>
        <v>#N/A</v>
      </c>
      <c r="N21" t="e">
        <f t="array" ref="N21">INDEX($A$1:$F$703,MATCH(1,($A$1:$A$703=$H21)*($B$1:$B$703=N$1),0),4)</f>
        <v>#N/A</v>
      </c>
      <c r="O21" t="e">
        <f t="array" ref="O21">INDEX($A$1:$F$703,MATCH(1,($A$1:$A$703=$H21)*($B$1:$B$703=O$1),0),4)</f>
        <v>#N/A</v>
      </c>
      <c r="P21" t="str">
        <f t="array" ref="P21">INDEX($A$1:$F$703,MATCH(1,($A$1:$A$703=$H21)*($B$1:$B$703=P$1),0),4)</f>
        <v>B</v>
      </c>
      <c r="Q21" t="e">
        <f t="array" ref="Q21">INDEX($A$1:$F$703,MATCH(1,($A$1:$A$703=$H21)*($B$1:$B$703=Q$1),0),4)</f>
        <v>#N/A</v>
      </c>
      <c r="R21" t="str">
        <f t="array" ref="R21">INDEX($A$1:$F$703,MATCH(1,($A$1:$A$703=$H21)*($B$1:$B$703=R$1),0),4)</f>
        <v>BC</v>
      </c>
      <c r="S21" t="str">
        <f t="array" ref="S21">INDEX($A$1:$F$703,MATCH(1,($A$1:$A$703=$H21)*($B$1:$B$703=S$1),0),4)</f>
        <v>AB</v>
      </c>
      <c r="T21" t="str">
        <f t="array" ref="T21">INDEX($A$1:$F$703,MATCH(1,($A$1:$A$703=$H21)*($B$1:$B$703=T$1),0),4)</f>
        <v>A</v>
      </c>
      <c r="U21" t="e">
        <f t="array" ref="U21">INDEX($A$1:$F$703,MATCH(1,($A$1:$A$703=$H21)*($B$1:$B$703=U$1),0),4)</f>
        <v>#N/A</v>
      </c>
      <c r="V21" t="e">
        <f t="array" ref="V21">INDEX($A$1:$F$703,MATCH(1,($A$1:$A$703=$H21)*($B$1:$B$703=V$1),0),4)</f>
        <v>#N/A</v>
      </c>
      <c r="W21" t="e">
        <f t="array" ref="W21">INDEX($A$1:$F$703,MATCH(1,($A$1:$A$703=$H21)*($B$1:$B$703=W$1),0),4)</f>
        <v>#N/A</v>
      </c>
      <c r="X21" t="e">
        <f t="array" ref="X21">INDEX($A$1:$F$703,MATCH(1,($A$1:$A$703=$H21)*($B$1:$B$703=X$1),0),4)</f>
        <v>#N/A</v>
      </c>
      <c r="Y21" t="e">
        <f t="array" ref="Y21">INDEX($A$1:$F$703,MATCH(1,($A$1:$A$703=$H21)*($B$1:$B$703=Y$1),0),4)</f>
        <v>#N/A</v>
      </c>
      <c r="Z21" t="e">
        <f t="array" ref="Z21">INDEX($A$1:$F$703,MATCH(1,($A$1:$A$703=$H21)*($B$1:$B$703=Z$1),0),4)</f>
        <v>#N/A</v>
      </c>
    </row>
    <row r="22" spans="1:26" x14ac:dyDescent="0.25">
      <c r="A22" s="7">
        <v>169</v>
      </c>
      <c r="B22" s="5"/>
      <c r="H22" s="7">
        <v>213</v>
      </c>
      <c r="I22" t="str">
        <f t="array" ref="I22">INDEX($A$1:$F$703,MATCH(1,($A$1:$A$703=$H22)*($B$1:$B$703=I$1),0),4)</f>
        <v>AB</v>
      </c>
      <c r="J22" t="str">
        <f t="array" ref="J22">INDEX($A$1:$F$703,MATCH(1,($A$1:$A$703=$H22)*($B$1:$B$703=J$1),0),4)</f>
        <v>A</v>
      </c>
      <c r="K22" t="e">
        <f t="array" ref="K22">INDEX($A$1:$F$703,MATCH(1,($A$1:$A$703=$H22)*($B$1:$B$703=K$1),0),4)</f>
        <v>#N/A</v>
      </c>
      <c r="L22" t="str">
        <f t="array" ref="L22">INDEX($A$1:$F$703,MATCH(1,($A$1:$A$703=$H22)*($B$1:$B$703=L$1),0),4)</f>
        <v>B</v>
      </c>
      <c r="M22" t="str">
        <f t="array" ref="M22">INDEX($A$1:$F$703,MATCH(1,($A$1:$A$703=$H22)*($B$1:$B$703=M$1),0),4)</f>
        <v>BC</v>
      </c>
      <c r="N22" t="e">
        <f t="array" ref="N22">INDEX($A$1:$F$703,MATCH(1,($A$1:$A$703=$H22)*($B$1:$B$703=N$1),0),4)</f>
        <v>#N/A</v>
      </c>
      <c r="O22" t="e">
        <f t="array" ref="O22">INDEX($A$1:$F$703,MATCH(1,($A$1:$A$703=$H22)*($B$1:$B$703=O$1),0),4)</f>
        <v>#N/A</v>
      </c>
      <c r="P22" t="str">
        <f t="array" ref="P22">INDEX($A$1:$F$703,MATCH(1,($A$1:$A$703=$H22)*($B$1:$B$703=P$1),0),4)</f>
        <v>AB</v>
      </c>
      <c r="Q22" t="e">
        <f t="array" ref="Q22">INDEX($A$1:$F$703,MATCH(1,($A$1:$A$703=$H22)*($B$1:$B$703=Q$1),0),4)</f>
        <v>#N/A</v>
      </c>
      <c r="R22" t="str">
        <f t="array" ref="R22">INDEX($A$1:$F$703,MATCH(1,($A$1:$A$703=$H22)*($B$1:$B$703=R$1),0),4)</f>
        <v>AB</v>
      </c>
      <c r="S22" t="str">
        <f t="array" ref="S22">INDEX($A$1:$F$703,MATCH(1,($A$1:$A$703=$H22)*($B$1:$B$703=S$1),0),4)</f>
        <v>A</v>
      </c>
      <c r="T22" t="e">
        <f t="array" ref="T22">INDEX($A$1:$F$703,MATCH(1,($A$1:$A$703=$H22)*($B$1:$B$703=T$1),0),4)</f>
        <v>#N/A</v>
      </c>
      <c r="U22" t="e">
        <f t="array" ref="U22">INDEX($A$1:$F$703,MATCH(1,($A$1:$A$703=$H22)*($B$1:$B$703=U$1),0),4)</f>
        <v>#N/A</v>
      </c>
      <c r="V22" t="e">
        <f t="array" ref="V22">INDEX($A$1:$F$703,MATCH(1,($A$1:$A$703=$H22)*($B$1:$B$703=V$1),0),4)</f>
        <v>#N/A</v>
      </c>
      <c r="W22" t="e">
        <f t="array" ref="W22">INDEX($A$1:$F$703,MATCH(1,($A$1:$A$703=$H22)*($B$1:$B$703=W$1),0),4)</f>
        <v>#N/A</v>
      </c>
      <c r="X22" t="e">
        <f t="array" ref="X22">INDEX($A$1:$F$703,MATCH(1,($A$1:$A$703=$H22)*($B$1:$B$703=X$1),0),4)</f>
        <v>#N/A</v>
      </c>
      <c r="Y22" t="e">
        <f t="array" ref="Y22">INDEX($A$1:$F$703,MATCH(1,($A$1:$A$703=$H22)*($B$1:$B$703=Y$1),0),4)</f>
        <v>#N/A</v>
      </c>
      <c r="Z22" t="e">
        <f t="array" ref="Z22">INDEX($A$1:$F$703,MATCH(1,($A$1:$A$703=$H22)*($B$1:$B$703=Z$1),0),4)</f>
        <v>#N/A</v>
      </c>
    </row>
    <row r="23" spans="1:26" x14ac:dyDescent="0.25">
      <c r="A23" s="7">
        <v>176</v>
      </c>
      <c r="B23" s="5"/>
      <c r="H23" s="7">
        <v>235</v>
      </c>
      <c r="I23" t="str">
        <f t="array" ref="I23">INDEX($A$1:$F$703,MATCH(1,($A$1:$A$703=$H23)*($B$1:$B$703=I$1),0),4)</f>
        <v>BC</v>
      </c>
      <c r="J23" t="str">
        <f t="array" ref="J23">INDEX($A$1:$F$703,MATCH(1,($A$1:$A$703=$H23)*($B$1:$B$703=J$1),0),4)</f>
        <v>B</v>
      </c>
      <c r="K23" t="str">
        <f t="array" ref="K23">INDEX($A$1:$F$703,MATCH(1,($A$1:$A$703=$H23)*($B$1:$B$703=K$1),0),4)</f>
        <v>A</v>
      </c>
      <c r="L23" t="str">
        <f t="array" ref="L23">INDEX($A$1:$F$703,MATCH(1,($A$1:$A$703=$H23)*($B$1:$B$703=L$1),0),4)</f>
        <v>AB</v>
      </c>
      <c r="M23" t="e">
        <f t="array" ref="M23">INDEX($A$1:$F$703,MATCH(1,($A$1:$A$703=$H23)*($B$1:$B$703=M$1),0),4)</f>
        <v>#N/A</v>
      </c>
      <c r="N23" t="e">
        <f t="array" ref="N23">INDEX($A$1:$F$703,MATCH(1,($A$1:$A$703=$H23)*($B$1:$B$703=N$1),0),4)</f>
        <v>#N/A</v>
      </c>
      <c r="O23" t="e">
        <f t="array" ref="O23">INDEX($A$1:$F$703,MATCH(1,($A$1:$A$703=$H23)*($B$1:$B$703=O$1),0),4)</f>
        <v>#N/A</v>
      </c>
      <c r="P23" t="str">
        <f t="array" ref="P23">INDEX($A$1:$F$703,MATCH(1,($A$1:$A$703=$H23)*($B$1:$B$703=P$1),0),4)</f>
        <v>B</v>
      </c>
      <c r="Q23" t="e">
        <f t="array" ref="Q23">INDEX($A$1:$F$703,MATCH(1,($A$1:$A$703=$H23)*($B$1:$B$703=Q$1),0),4)</f>
        <v>#N/A</v>
      </c>
      <c r="R23" t="str">
        <f t="array" ref="R23">INDEX($A$1:$F$703,MATCH(1,($A$1:$A$703=$H23)*($B$1:$B$703=R$1),0),4)</f>
        <v>B</v>
      </c>
      <c r="S23" t="str">
        <f t="array" ref="S23">INDEX($A$1:$F$703,MATCH(1,($A$1:$A$703=$H23)*($B$1:$B$703=S$1),0),4)</f>
        <v>B</v>
      </c>
      <c r="T23" t="e">
        <f t="array" ref="T23">INDEX($A$1:$F$703,MATCH(1,($A$1:$A$703=$H23)*($B$1:$B$703=T$1),0),4)</f>
        <v>#N/A</v>
      </c>
      <c r="U23" t="e">
        <f t="array" ref="U23">INDEX($A$1:$F$703,MATCH(1,($A$1:$A$703=$H23)*($B$1:$B$703=U$1),0),4)</f>
        <v>#N/A</v>
      </c>
      <c r="V23" t="e">
        <f t="array" ref="V23">INDEX($A$1:$F$703,MATCH(1,($A$1:$A$703=$H23)*($B$1:$B$703=V$1),0),4)</f>
        <v>#N/A</v>
      </c>
      <c r="W23" t="e">
        <f t="array" ref="W23">INDEX($A$1:$F$703,MATCH(1,($A$1:$A$703=$H23)*($B$1:$B$703=W$1),0),4)</f>
        <v>#N/A</v>
      </c>
      <c r="X23" t="e">
        <f t="array" ref="X23">INDEX($A$1:$F$703,MATCH(1,($A$1:$A$703=$H23)*($B$1:$B$703=X$1),0),4)</f>
        <v>#N/A</v>
      </c>
      <c r="Y23" t="e">
        <f t="array" ref="Y23">INDEX($A$1:$F$703,MATCH(1,($A$1:$A$703=$H23)*($B$1:$B$703=Y$1),0),4)</f>
        <v>#N/A</v>
      </c>
      <c r="Z23" t="e">
        <f t="array" ref="Z23">INDEX($A$1:$F$703,MATCH(1,($A$1:$A$703=$H23)*($B$1:$B$703=Z$1),0),4)</f>
        <v>#N/A</v>
      </c>
    </row>
    <row r="24" spans="1:26" x14ac:dyDescent="0.25">
      <c r="A24" s="7">
        <v>192</v>
      </c>
      <c r="B24" s="5"/>
      <c r="H24" s="7">
        <v>250</v>
      </c>
      <c r="I24" t="str">
        <f t="array" ref="I24">INDEX($A$1:$F$703,MATCH(1,($A$1:$A$703=$H24)*($B$1:$B$703=I$1),0),4)</f>
        <v>C</v>
      </c>
      <c r="J24" t="str">
        <f t="array" ref="J24">INDEX($A$1:$F$703,MATCH(1,($A$1:$A$703=$H24)*($B$1:$B$703=J$1),0),4)</f>
        <v>A</v>
      </c>
      <c r="K24" t="str">
        <f t="array" ref="K24">INDEX($A$1:$F$703,MATCH(1,($A$1:$A$703=$H24)*($B$1:$B$703=K$1),0),4)</f>
        <v>A</v>
      </c>
      <c r="L24" t="str">
        <f t="array" ref="L24">INDEX($A$1:$F$703,MATCH(1,($A$1:$A$703=$H24)*($B$1:$B$703=L$1),0),4)</f>
        <v>B</v>
      </c>
      <c r="M24" t="e">
        <f t="array" ref="M24">INDEX($A$1:$F$703,MATCH(1,($A$1:$A$703=$H24)*($B$1:$B$703=M$1),0),4)</f>
        <v>#N/A</v>
      </c>
      <c r="N24" t="e">
        <f t="array" ref="N24">INDEX($A$1:$F$703,MATCH(1,($A$1:$A$703=$H24)*($B$1:$B$703=N$1),0),4)</f>
        <v>#N/A</v>
      </c>
      <c r="O24" t="e">
        <f t="array" ref="O24">INDEX($A$1:$F$703,MATCH(1,($A$1:$A$703=$H24)*($B$1:$B$703=O$1),0),4)</f>
        <v>#N/A</v>
      </c>
      <c r="P24" t="str">
        <f t="array" ref="P24">INDEX($A$1:$F$703,MATCH(1,($A$1:$A$703=$H24)*($B$1:$B$703=P$1),0),4)</f>
        <v>A</v>
      </c>
      <c r="Q24" t="e">
        <f t="array" ref="Q24">INDEX($A$1:$F$703,MATCH(1,($A$1:$A$703=$H24)*($B$1:$B$703=Q$1),0),4)</f>
        <v>#N/A</v>
      </c>
      <c r="R24" t="str">
        <f t="array" ref="R24">INDEX($A$1:$F$703,MATCH(1,($A$1:$A$703=$H24)*($B$1:$B$703=R$1),0),4)</f>
        <v>BC</v>
      </c>
      <c r="S24" t="str">
        <f t="array" ref="S24">INDEX($A$1:$F$703,MATCH(1,($A$1:$A$703=$H24)*($B$1:$B$703=S$1),0),4)</f>
        <v>AB</v>
      </c>
      <c r="T24" t="str">
        <f t="array" ref="T24">INDEX($A$1:$F$703,MATCH(1,($A$1:$A$703=$H24)*($B$1:$B$703=T$1),0),4)</f>
        <v>A</v>
      </c>
      <c r="U24" t="e">
        <f t="array" ref="U24">INDEX($A$1:$F$703,MATCH(1,($A$1:$A$703=$H24)*($B$1:$B$703=U$1),0),4)</f>
        <v>#N/A</v>
      </c>
      <c r="V24" t="e">
        <f t="array" ref="V24">INDEX($A$1:$F$703,MATCH(1,($A$1:$A$703=$H24)*($B$1:$B$703=V$1),0),4)</f>
        <v>#N/A</v>
      </c>
      <c r="W24" t="e">
        <f t="array" ref="W24">INDEX($A$1:$F$703,MATCH(1,($A$1:$A$703=$H24)*($B$1:$B$703=W$1),0),4)</f>
        <v>#N/A</v>
      </c>
      <c r="X24" t="e">
        <f t="array" ref="X24">INDEX($A$1:$F$703,MATCH(1,($A$1:$A$703=$H24)*($B$1:$B$703=X$1),0),4)</f>
        <v>#N/A</v>
      </c>
      <c r="Y24" t="e">
        <f t="array" ref="Y24">INDEX($A$1:$F$703,MATCH(1,($A$1:$A$703=$H24)*($B$1:$B$703=Y$1),0),4)</f>
        <v>#N/A</v>
      </c>
      <c r="Z24" t="e">
        <f t="array" ref="Z24">INDEX($A$1:$F$703,MATCH(1,($A$1:$A$703=$H24)*($B$1:$B$703=Z$1),0),4)</f>
        <v>#N/A</v>
      </c>
    </row>
    <row r="25" spans="1:26" x14ac:dyDescent="0.25">
      <c r="A25" s="7">
        <v>213</v>
      </c>
      <c r="B25" s="5"/>
      <c r="H25" s="7">
        <v>257</v>
      </c>
      <c r="I25" t="str">
        <f t="array" ref="I25">INDEX($A$1:$F$703,MATCH(1,($A$1:$A$703=$H25)*($B$1:$B$703=I$1),0),4)</f>
        <v>C</v>
      </c>
      <c r="J25" t="str">
        <f t="array" ref="J25">INDEX($A$1:$F$703,MATCH(1,($A$1:$A$703=$H25)*($B$1:$B$703=J$1),0),4)</f>
        <v>AB</v>
      </c>
      <c r="K25" t="e">
        <f t="array" ref="K25">INDEX($A$1:$F$703,MATCH(1,($A$1:$A$703=$H25)*($B$1:$B$703=K$1),0),4)</f>
        <v>#N/A</v>
      </c>
      <c r="L25" t="str">
        <f t="array" ref="L25">INDEX($A$1:$F$703,MATCH(1,($A$1:$A$703=$H25)*($B$1:$B$703=L$1),0),4)</f>
        <v>BC</v>
      </c>
      <c r="M25" t="str">
        <f t="array" ref="M25">INDEX($A$1:$F$703,MATCH(1,($A$1:$A$703=$H25)*($B$1:$B$703=M$1),0),4)</f>
        <v>A</v>
      </c>
      <c r="N25" t="e">
        <f t="array" ref="N25">INDEX($A$1:$F$703,MATCH(1,($A$1:$A$703=$H25)*($B$1:$B$703=N$1),0),4)</f>
        <v>#N/A</v>
      </c>
      <c r="O25" t="e">
        <f t="array" ref="O25">INDEX($A$1:$F$703,MATCH(1,($A$1:$A$703=$H25)*($B$1:$B$703=O$1),0),4)</f>
        <v>#N/A</v>
      </c>
      <c r="P25" t="str">
        <f t="array" ref="P25">INDEX($A$1:$F$703,MATCH(1,($A$1:$A$703=$H25)*($B$1:$B$703=P$1),0),4)</f>
        <v>BC</v>
      </c>
      <c r="Q25" t="e">
        <f t="array" ref="Q25">INDEX($A$1:$F$703,MATCH(1,($A$1:$A$703=$H25)*($B$1:$B$703=Q$1),0),4)</f>
        <v>#N/A</v>
      </c>
      <c r="R25" t="str">
        <f t="array" ref="R25">INDEX($A$1:$F$703,MATCH(1,($A$1:$A$703=$H25)*($B$1:$B$703=R$1),0),4)</f>
        <v>BC</v>
      </c>
      <c r="S25" t="str">
        <f t="array" ref="S25">INDEX($A$1:$F$703,MATCH(1,($A$1:$A$703=$H25)*($B$1:$B$703=S$1),0),4)</f>
        <v>B</v>
      </c>
      <c r="T25" t="e">
        <f t="array" ref="T25">INDEX($A$1:$F$703,MATCH(1,($A$1:$A$703=$H25)*($B$1:$B$703=T$1),0),4)</f>
        <v>#N/A</v>
      </c>
      <c r="U25" t="e">
        <f t="array" ref="U25">INDEX($A$1:$F$703,MATCH(1,($A$1:$A$703=$H25)*($B$1:$B$703=U$1),0),4)</f>
        <v>#N/A</v>
      </c>
      <c r="V25" t="e">
        <f t="array" ref="V25">INDEX($A$1:$F$703,MATCH(1,($A$1:$A$703=$H25)*($B$1:$B$703=V$1),0),4)</f>
        <v>#N/A</v>
      </c>
      <c r="W25" t="e">
        <f t="array" ref="W25">INDEX($A$1:$F$703,MATCH(1,($A$1:$A$703=$H25)*($B$1:$B$703=W$1),0),4)</f>
        <v>#N/A</v>
      </c>
      <c r="X25" t="e">
        <f t="array" ref="X25">INDEX($A$1:$F$703,MATCH(1,($A$1:$A$703=$H25)*($B$1:$B$703=X$1),0),4)</f>
        <v>#N/A</v>
      </c>
      <c r="Y25" t="e">
        <f t="array" ref="Y25">INDEX($A$1:$F$703,MATCH(1,($A$1:$A$703=$H25)*($B$1:$B$703=Y$1),0),4)</f>
        <v>#N/A</v>
      </c>
      <c r="Z25" t="e">
        <f t="array" ref="Z25">INDEX($A$1:$F$703,MATCH(1,($A$1:$A$703=$H25)*($B$1:$B$703=Z$1),0),4)</f>
        <v>#N/A</v>
      </c>
    </row>
    <row r="26" spans="1:26" x14ac:dyDescent="0.25">
      <c r="A26" s="7">
        <v>235</v>
      </c>
      <c r="B26" s="5"/>
      <c r="H26" s="7">
        <v>258</v>
      </c>
      <c r="I26" t="str">
        <f t="array" ref="I26">INDEX($A$1:$F$703,MATCH(1,($A$1:$A$703=$H26)*($B$1:$B$703=I$1),0),4)</f>
        <v>B</v>
      </c>
      <c r="J26" t="str">
        <f t="array" ref="J26">INDEX($A$1:$F$703,MATCH(1,($A$1:$A$703=$H26)*($B$1:$B$703=J$1),0),4)</f>
        <v>B</v>
      </c>
      <c r="K26" t="e">
        <f t="array" ref="K26">INDEX($A$1:$F$703,MATCH(1,($A$1:$A$703=$H26)*($B$1:$B$703=K$1),0),4)</f>
        <v>#N/A</v>
      </c>
      <c r="L26" t="str">
        <f t="array" ref="L26">INDEX($A$1:$F$703,MATCH(1,($A$1:$A$703=$H26)*($B$1:$B$703=L$1),0),4)</f>
        <v>AB</v>
      </c>
      <c r="M26" t="e">
        <f t="array" ref="M26">INDEX($A$1:$F$703,MATCH(1,($A$1:$A$703=$H26)*($B$1:$B$703=M$1),0),4)</f>
        <v>#N/A</v>
      </c>
      <c r="N26" t="str">
        <f t="array" ref="N26">INDEX($A$1:$F$703,MATCH(1,($A$1:$A$703=$H26)*($B$1:$B$703=N$1),0),4)</f>
        <v>BC</v>
      </c>
      <c r="O26" t="e">
        <f t="array" ref="O26">INDEX($A$1:$F$703,MATCH(1,($A$1:$A$703=$H26)*($B$1:$B$703=O$1),0),4)</f>
        <v>#N/A</v>
      </c>
      <c r="P26" t="str">
        <f t="array" ref="P26">INDEX($A$1:$F$703,MATCH(1,($A$1:$A$703=$H26)*($B$1:$B$703=P$1),0),4)</f>
        <v>BC</v>
      </c>
      <c r="Q26" t="e">
        <f t="array" ref="Q26">INDEX($A$1:$F$703,MATCH(1,($A$1:$A$703=$H26)*($B$1:$B$703=Q$1),0),4)</f>
        <v>#N/A</v>
      </c>
      <c r="R26" t="str">
        <f t="array" ref="R26">INDEX($A$1:$F$703,MATCH(1,($A$1:$A$703=$H26)*($B$1:$B$703=R$1),0),4)</f>
        <v>B</v>
      </c>
      <c r="S26" t="str">
        <f t="array" ref="S26">INDEX($A$1:$F$703,MATCH(1,($A$1:$A$703=$H26)*($B$1:$B$703=S$1),0),4)</f>
        <v>A</v>
      </c>
      <c r="T26" t="e">
        <f t="array" ref="T26">INDEX($A$1:$F$703,MATCH(1,($A$1:$A$703=$H26)*($B$1:$B$703=T$1),0),4)</f>
        <v>#N/A</v>
      </c>
      <c r="U26" t="e">
        <f t="array" ref="U26">INDEX($A$1:$F$703,MATCH(1,($A$1:$A$703=$H26)*($B$1:$B$703=U$1),0),4)</f>
        <v>#N/A</v>
      </c>
      <c r="V26" t="e">
        <f t="array" ref="V26">INDEX($A$1:$F$703,MATCH(1,($A$1:$A$703=$H26)*($B$1:$B$703=V$1),0),4)</f>
        <v>#N/A</v>
      </c>
      <c r="W26" t="e">
        <f t="array" ref="W26">INDEX($A$1:$F$703,MATCH(1,($A$1:$A$703=$H26)*($B$1:$B$703=W$1),0),4)</f>
        <v>#N/A</v>
      </c>
      <c r="X26" t="e">
        <f t="array" ref="X26">INDEX($A$1:$F$703,MATCH(1,($A$1:$A$703=$H26)*($B$1:$B$703=X$1),0),4)</f>
        <v>#N/A</v>
      </c>
      <c r="Y26" t="e">
        <f t="array" ref="Y26">INDEX($A$1:$F$703,MATCH(1,($A$1:$A$703=$H26)*($B$1:$B$703=Y$1),0),4)</f>
        <v>#N/A</v>
      </c>
      <c r="Z26" t="e">
        <f t="array" ref="Z26">INDEX($A$1:$F$703,MATCH(1,($A$1:$A$703=$H26)*($B$1:$B$703=Z$1),0),4)</f>
        <v>#N/A</v>
      </c>
    </row>
    <row r="27" spans="1:26" x14ac:dyDescent="0.25">
      <c r="A27" s="7">
        <v>250</v>
      </c>
      <c r="B27" s="6" t="s">
        <v>643</v>
      </c>
      <c r="C27">
        <v>3</v>
      </c>
      <c r="D27" t="s">
        <v>552</v>
      </c>
      <c r="E27" s="12" t="str">
        <f>IF(D27="A","4",IF(D27="AB","3.5",IF(D27="B","3",IF(D27="BC","2.5",IF(D27="C","2",IF(D27="D","1",IF(D27="E","0","NILAI MUTU TIDAK ADA")))))))</f>
        <v>3</v>
      </c>
      <c r="F27">
        <f>E27*C27</f>
        <v>9</v>
      </c>
      <c r="H27" s="7">
        <v>259</v>
      </c>
      <c r="I27" t="str">
        <f t="array" ref="I27">INDEX($A$1:$F$703,MATCH(1,($A$1:$A$703=$H27)*($B$1:$B$703=I$1),0),4)</f>
        <v>B</v>
      </c>
      <c r="J27" t="str">
        <f t="array" ref="J27">INDEX($A$1:$F$703,MATCH(1,($A$1:$A$703=$H27)*($B$1:$B$703=J$1),0),4)</f>
        <v>A</v>
      </c>
      <c r="K27" t="e">
        <f t="array" ref="K27">INDEX($A$1:$F$703,MATCH(1,($A$1:$A$703=$H27)*($B$1:$B$703=K$1),0),4)</f>
        <v>#N/A</v>
      </c>
      <c r="L27" t="str">
        <f t="array" ref="L27">INDEX($A$1:$F$703,MATCH(1,($A$1:$A$703=$H27)*($B$1:$B$703=L$1),0),4)</f>
        <v>AB</v>
      </c>
      <c r="M27" t="e">
        <f t="array" ref="M27">INDEX($A$1:$F$703,MATCH(1,($A$1:$A$703=$H27)*($B$1:$B$703=M$1),0),4)</f>
        <v>#N/A</v>
      </c>
      <c r="N27" t="e">
        <f t="array" ref="N27">INDEX($A$1:$F$703,MATCH(1,($A$1:$A$703=$H27)*($B$1:$B$703=N$1),0),4)</f>
        <v>#N/A</v>
      </c>
      <c r="O27" t="e">
        <f t="array" ref="O27">INDEX($A$1:$F$703,MATCH(1,($A$1:$A$703=$H27)*($B$1:$B$703=O$1),0),4)</f>
        <v>#N/A</v>
      </c>
      <c r="P27" t="str">
        <f t="array" ref="P27">INDEX($A$1:$F$703,MATCH(1,($A$1:$A$703=$H27)*($B$1:$B$703=P$1),0),4)</f>
        <v>AB</v>
      </c>
      <c r="Q27" t="e">
        <f t="array" ref="Q27">INDEX($A$1:$F$703,MATCH(1,($A$1:$A$703=$H27)*($B$1:$B$703=Q$1),0),4)</f>
        <v>#N/A</v>
      </c>
      <c r="R27" t="str">
        <f t="array" ref="R27">INDEX($A$1:$F$703,MATCH(1,($A$1:$A$703=$H27)*($B$1:$B$703=R$1),0),4)</f>
        <v>B</v>
      </c>
      <c r="S27" t="str">
        <f t="array" ref="S27">INDEX($A$1:$F$703,MATCH(1,($A$1:$A$703=$H27)*($B$1:$B$703=S$1),0),4)</f>
        <v>AB</v>
      </c>
      <c r="T27" t="str">
        <f t="array" ref="T27">INDEX($A$1:$F$703,MATCH(1,($A$1:$A$703=$H27)*($B$1:$B$703=T$1),0),4)</f>
        <v>AB</v>
      </c>
      <c r="U27" t="e">
        <f t="array" ref="U27">INDEX($A$1:$F$703,MATCH(1,($A$1:$A$703=$H27)*($B$1:$B$703=U$1),0),4)</f>
        <v>#N/A</v>
      </c>
      <c r="V27" t="e">
        <f t="array" ref="V27">INDEX($A$1:$F$703,MATCH(1,($A$1:$A$703=$H27)*($B$1:$B$703=V$1),0),4)</f>
        <v>#N/A</v>
      </c>
      <c r="W27" t="e">
        <f t="array" ref="W27">INDEX($A$1:$F$703,MATCH(1,($A$1:$A$703=$H27)*($B$1:$B$703=W$1),0),4)</f>
        <v>#N/A</v>
      </c>
      <c r="X27" t="e">
        <f t="array" ref="X27">INDEX($A$1:$F$703,MATCH(1,($A$1:$A$703=$H27)*($B$1:$B$703=X$1),0),4)</f>
        <v>#N/A</v>
      </c>
      <c r="Y27" t="e">
        <f t="array" ref="Y27">INDEX($A$1:$F$703,MATCH(1,($A$1:$A$703=$H27)*($B$1:$B$703=Y$1),0),4)</f>
        <v>#N/A</v>
      </c>
      <c r="Z27" t="e">
        <f t="array" ref="Z27">INDEX($A$1:$F$703,MATCH(1,($A$1:$A$703=$H27)*($B$1:$B$703=Z$1),0),4)</f>
        <v>#N/A</v>
      </c>
    </row>
    <row r="28" spans="1:26" x14ac:dyDescent="0.25">
      <c r="A28" s="7">
        <v>257</v>
      </c>
      <c r="B28" s="5"/>
      <c r="H28" s="7">
        <v>268</v>
      </c>
      <c r="I28" t="str">
        <f t="array" ref="I28">INDEX($A$1:$F$703,MATCH(1,($A$1:$A$703=$H28)*($B$1:$B$703=I$1),0),4)</f>
        <v>D</v>
      </c>
      <c r="J28" t="str">
        <f t="array" ref="J28">INDEX($A$1:$F$703,MATCH(1,($A$1:$A$703=$H28)*($B$1:$B$703=J$1),0),4)</f>
        <v>BC</v>
      </c>
      <c r="K28" t="e">
        <f t="array" ref="K28">INDEX($A$1:$F$703,MATCH(1,($A$1:$A$703=$H28)*($B$1:$B$703=K$1),0),4)</f>
        <v>#N/A</v>
      </c>
      <c r="L28" t="str">
        <f t="array" ref="L28">INDEX($A$1:$F$703,MATCH(1,($A$1:$A$703=$H28)*($B$1:$B$703=L$1),0),4)</f>
        <v>B</v>
      </c>
      <c r="M28" t="e">
        <f t="array" ref="M28">INDEX($A$1:$F$703,MATCH(1,($A$1:$A$703=$H28)*($B$1:$B$703=M$1),0),4)</f>
        <v>#N/A</v>
      </c>
      <c r="N28" t="e">
        <f t="array" ref="N28">INDEX($A$1:$F$703,MATCH(1,($A$1:$A$703=$H28)*($B$1:$B$703=N$1),0),4)</f>
        <v>#N/A</v>
      </c>
      <c r="O28" t="e">
        <f t="array" ref="O28">INDEX($A$1:$F$703,MATCH(1,($A$1:$A$703=$H28)*($B$1:$B$703=O$1),0),4)</f>
        <v>#N/A</v>
      </c>
      <c r="P28" t="str">
        <f t="array" ref="P28">INDEX($A$1:$F$703,MATCH(1,($A$1:$A$703=$H28)*($B$1:$B$703=P$1),0),4)</f>
        <v>B</v>
      </c>
      <c r="Q28" t="e">
        <f t="array" ref="Q28">INDEX($A$1:$F$703,MATCH(1,($A$1:$A$703=$H28)*($B$1:$B$703=Q$1),0),4)</f>
        <v>#N/A</v>
      </c>
      <c r="R28" t="str">
        <f t="array" ref="R28">INDEX($A$1:$F$703,MATCH(1,($A$1:$A$703=$H28)*($B$1:$B$703=R$1),0),4)</f>
        <v>BC</v>
      </c>
      <c r="S28" t="str">
        <f t="array" ref="S28">INDEX($A$1:$F$703,MATCH(1,($A$1:$A$703=$H28)*($B$1:$B$703=S$1),0),4)</f>
        <v>B</v>
      </c>
      <c r="T28" t="str">
        <f t="array" ref="T28">INDEX($A$1:$F$703,MATCH(1,($A$1:$A$703=$H28)*($B$1:$B$703=T$1),0),4)</f>
        <v>AB</v>
      </c>
      <c r="U28" t="e">
        <f t="array" ref="U28">INDEX($A$1:$F$703,MATCH(1,($A$1:$A$703=$H28)*($B$1:$B$703=U$1),0),4)</f>
        <v>#N/A</v>
      </c>
      <c r="V28" t="e">
        <f t="array" ref="V28">INDEX($A$1:$F$703,MATCH(1,($A$1:$A$703=$H28)*($B$1:$B$703=V$1),0),4)</f>
        <v>#N/A</v>
      </c>
      <c r="W28" t="e">
        <f t="array" ref="W28">INDEX($A$1:$F$703,MATCH(1,($A$1:$A$703=$H28)*($B$1:$B$703=W$1),0),4)</f>
        <v>#N/A</v>
      </c>
      <c r="X28" t="e">
        <f t="array" ref="X28">INDEX($A$1:$F$703,MATCH(1,($A$1:$A$703=$H28)*($B$1:$B$703=X$1),0),4)</f>
        <v>#N/A</v>
      </c>
      <c r="Y28" t="e">
        <f t="array" ref="Y28">INDEX($A$1:$F$703,MATCH(1,($A$1:$A$703=$H28)*($B$1:$B$703=Y$1),0),4)</f>
        <v>#N/A</v>
      </c>
      <c r="Z28" t="e">
        <f t="array" ref="Z28">INDEX($A$1:$F$703,MATCH(1,($A$1:$A$703=$H28)*($B$1:$B$703=Z$1),0),4)</f>
        <v>#N/A</v>
      </c>
    </row>
    <row r="29" spans="1:26" x14ac:dyDescent="0.25">
      <c r="A29" s="7">
        <v>258</v>
      </c>
      <c r="B29" s="5"/>
      <c r="H29" s="7">
        <v>272</v>
      </c>
      <c r="I29" t="str">
        <f t="array" ref="I29">INDEX($A$1:$F$703,MATCH(1,($A$1:$A$703=$H29)*($B$1:$B$703=I$1),0),4)</f>
        <v>BC</v>
      </c>
      <c r="J29" t="str">
        <f t="array" ref="J29">INDEX($A$1:$F$703,MATCH(1,($A$1:$A$703=$H29)*($B$1:$B$703=J$1),0),4)</f>
        <v>A</v>
      </c>
      <c r="K29" t="e">
        <f t="array" ref="K29">INDEX($A$1:$F$703,MATCH(1,($A$1:$A$703=$H29)*($B$1:$B$703=K$1),0),4)</f>
        <v>#N/A</v>
      </c>
      <c r="L29" t="str">
        <f t="array" ref="L29">INDEX($A$1:$F$703,MATCH(1,($A$1:$A$703=$H29)*($B$1:$B$703=L$1),0),4)</f>
        <v>AB</v>
      </c>
      <c r="M29" t="e">
        <f t="array" ref="M29">INDEX($A$1:$F$703,MATCH(1,($A$1:$A$703=$H29)*($B$1:$B$703=M$1),0),4)</f>
        <v>#N/A</v>
      </c>
      <c r="N29" t="str">
        <f t="array" ref="N29">INDEX($A$1:$F$703,MATCH(1,($A$1:$A$703=$H29)*($B$1:$B$703=N$1),0),4)</f>
        <v>B</v>
      </c>
      <c r="O29" t="e">
        <f t="array" ref="O29">INDEX($A$1:$F$703,MATCH(1,($A$1:$A$703=$H29)*($B$1:$B$703=O$1),0),4)</f>
        <v>#N/A</v>
      </c>
      <c r="P29" t="str">
        <f t="array" ref="P29">INDEX($A$1:$F$703,MATCH(1,($A$1:$A$703=$H29)*($B$1:$B$703=P$1),0),4)</f>
        <v>A</v>
      </c>
      <c r="Q29" t="e">
        <f t="array" ref="Q29">INDEX($A$1:$F$703,MATCH(1,($A$1:$A$703=$H29)*($B$1:$B$703=Q$1),0),4)</f>
        <v>#N/A</v>
      </c>
      <c r="R29" t="str">
        <f t="array" ref="R29">INDEX($A$1:$F$703,MATCH(1,($A$1:$A$703=$H29)*($B$1:$B$703=R$1),0),4)</f>
        <v>B</v>
      </c>
      <c r="S29" t="str">
        <f t="array" ref="S29">INDEX($A$1:$F$703,MATCH(1,($A$1:$A$703=$H29)*($B$1:$B$703=S$1),0),4)</f>
        <v>AB</v>
      </c>
      <c r="T29" t="e">
        <f t="array" ref="T29">INDEX($A$1:$F$703,MATCH(1,($A$1:$A$703=$H29)*($B$1:$B$703=T$1),0),4)</f>
        <v>#N/A</v>
      </c>
      <c r="U29" t="e">
        <f t="array" ref="U29">INDEX($A$1:$F$703,MATCH(1,($A$1:$A$703=$H29)*($B$1:$B$703=U$1),0),4)</f>
        <v>#N/A</v>
      </c>
      <c r="V29" t="e">
        <f t="array" ref="V29">INDEX($A$1:$F$703,MATCH(1,($A$1:$A$703=$H29)*($B$1:$B$703=V$1),0),4)</f>
        <v>#N/A</v>
      </c>
      <c r="W29" t="e">
        <f t="array" ref="W29">INDEX($A$1:$F$703,MATCH(1,($A$1:$A$703=$H29)*($B$1:$B$703=W$1),0),4)</f>
        <v>#N/A</v>
      </c>
      <c r="X29" t="e">
        <f t="array" ref="X29">INDEX($A$1:$F$703,MATCH(1,($A$1:$A$703=$H29)*($B$1:$B$703=X$1),0),4)</f>
        <v>#N/A</v>
      </c>
      <c r="Y29" t="e">
        <f t="array" ref="Y29">INDEX($A$1:$F$703,MATCH(1,($A$1:$A$703=$H29)*($B$1:$B$703=Y$1),0),4)</f>
        <v>#N/A</v>
      </c>
      <c r="Z29" t="e">
        <f t="array" ref="Z29">INDEX($A$1:$F$703,MATCH(1,($A$1:$A$703=$H29)*($B$1:$B$703=Z$1),0),4)</f>
        <v>#N/A</v>
      </c>
    </row>
    <row r="30" spans="1:26" x14ac:dyDescent="0.25">
      <c r="A30" s="7">
        <v>259</v>
      </c>
      <c r="B30" s="5"/>
      <c r="H30" s="7">
        <v>287</v>
      </c>
      <c r="I30" t="str">
        <f t="array" ref="I30">INDEX($A$1:$F$703,MATCH(1,($A$1:$A$703=$H30)*($B$1:$B$703=I$1),0),4)</f>
        <v>A</v>
      </c>
      <c r="J30" t="str">
        <f t="array" ref="J30">INDEX($A$1:$F$703,MATCH(1,($A$1:$A$703=$H30)*($B$1:$B$703=J$1),0),4)</f>
        <v>A</v>
      </c>
      <c r="K30" t="str">
        <f t="array" ref="K30">INDEX($A$1:$F$703,MATCH(1,($A$1:$A$703=$H30)*($B$1:$B$703=K$1),0),4)</f>
        <v>A</v>
      </c>
      <c r="L30" t="str">
        <f t="array" ref="L30">INDEX($A$1:$F$703,MATCH(1,($A$1:$A$703=$H30)*($B$1:$B$703=L$1),0),4)</f>
        <v>A</v>
      </c>
      <c r="M30" t="e">
        <f t="array" ref="M30">INDEX($A$1:$F$703,MATCH(1,($A$1:$A$703=$H30)*($B$1:$B$703=M$1),0),4)</f>
        <v>#N/A</v>
      </c>
      <c r="N30" t="e">
        <f t="array" ref="N30">INDEX($A$1:$F$703,MATCH(1,($A$1:$A$703=$H30)*($B$1:$B$703=N$1),0),4)</f>
        <v>#N/A</v>
      </c>
      <c r="O30" t="e">
        <f t="array" ref="O30">INDEX($A$1:$F$703,MATCH(1,($A$1:$A$703=$H30)*($B$1:$B$703=O$1),0),4)</f>
        <v>#N/A</v>
      </c>
      <c r="P30" t="str">
        <f t="array" ref="P30">INDEX($A$1:$F$703,MATCH(1,($A$1:$A$703=$H30)*($B$1:$B$703=P$1),0),4)</f>
        <v>A</v>
      </c>
      <c r="Q30" t="e">
        <f t="array" ref="Q30">INDEX($A$1:$F$703,MATCH(1,($A$1:$A$703=$H30)*($B$1:$B$703=Q$1),0),4)</f>
        <v>#N/A</v>
      </c>
      <c r="R30" t="str">
        <f t="array" ref="R30">INDEX($A$1:$F$703,MATCH(1,($A$1:$A$703=$H30)*($B$1:$B$703=R$1),0),4)</f>
        <v>AB</v>
      </c>
      <c r="S30" t="str">
        <f t="array" ref="S30">INDEX($A$1:$F$703,MATCH(1,($A$1:$A$703=$H30)*($B$1:$B$703=S$1),0),4)</f>
        <v>AB</v>
      </c>
      <c r="T30" t="e">
        <f t="array" ref="T30">INDEX($A$1:$F$703,MATCH(1,($A$1:$A$703=$H30)*($B$1:$B$703=T$1),0),4)</f>
        <v>#N/A</v>
      </c>
      <c r="U30" t="e">
        <f t="array" ref="U30">INDEX($A$1:$F$703,MATCH(1,($A$1:$A$703=$H30)*($B$1:$B$703=U$1),0),4)</f>
        <v>#N/A</v>
      </c>
      <c r="V30" t="e">
        <f t="array" ref="V30">INDEX($A$1:$F$703,MATCH(1,($A$1:$A$703=$H30)*($B$1:$B$703=V$1),0),4)</f>
        <v>#N/A</v>
      </c>
      <c r="W30" t="e">
        <f t="array" ref="W30">INDEX($A$1:$F$703,MATCH(1,($A$1:$A$703=$H30)*($B$1:$B$703=W$1),0),4)</f>
        <v>#N/A</v>
      </c>
      <c r="X30" t="e">
        <f t="array" ref="X30">INDEX($A$1:$F$703,MATCH(1,($A$1:$A$703=$H30)*($B$1:$B$703=X$1),0),4)</f>
        <v>#N/A</v>
      </c>
      <c r="Y30" t="e">
        <f t="array" ref="Y30">INDEX($A$1:$F$703,MATCH(1,($A$1:$A$703=$H30)*($B$1:$B$703=Y$1),0),4)</f>
        <v>#N/A</v>
      </c>
      <c r="Z30" t="e">
        <f t="array" ref="Z30">INDEX($A$1:$F$703,MATCH(1,($A$1:$A$703=$H30)*($B$1:$B$703=Z$1),0),4)</f>
        <v>#N/A</v>
      </c>
    </row>
    <row r="31" spans="1:26" x14ac:dyDescent="0.25">
      <c r="A31" s="7">
        <v>268</v>
      </c>
      <c r="B31" s="5"/>
      <c r="H31" s="7">
        <v>320</v>
      </c>
      <c r="I31" t="str">
        <f t="array" ref="I31">INDEX($A$1:$F$703,MATCH(1,($A$1:$A$703=$H31)*($B$1:$B$703=I$1),0),4)</f>
        <v>C</v>
      </c>
      <c r="J31" t="str">
        <f t="array" ref="J31">INDEX($A$1:$F$703,MATCH(1,($A$1:$A$703=$H31)*($B$1:$B$703=J$1),0),4)</f>
        <v>BC</v>
      </c>
      <c r="K31" t="e">
        <f t="array" ref="K31">INDEX($A$1:$F$703,MATCH(1,($A$1:$A$703=$H31)*($B$1:$B$703=K$1),0),4)</f>
        <v>#N/A</v>
      </c>
      <c r="L31" t="str">
        <f t="array" ref="L31">INDEX($A$1:$F$703,MATCH(1,($A$1:$A$703=$H31)*($B$1:$B$703=L$1),0),4)</f>
        <v>BC</v>
      </c>
      <c r="M31" t="str">
        <f t="array" ref="M31">INDEX($A$1:$F$703,MATCH(1,($A$1:$A$703=$H31)*($B$1:$B$703=M$1),0),4)</f>
        <v>C</v>
      </c>
      <c r="N31" t="e">
        <f t="array" ref="N31">INDEX($A$1:$F$703,MATCH(1,($A$1:$A$703=$H31)*($B$1:$B$703=N$1),0),4)</f>
        <v>#N/A</v>
      </c>
      <c r="O31" t="e">
        <f t="array" ref="O31">INDEX($A$1:$F$703,MATCH(1,($A$1:$A$703=$H31)*($B$1:$B$703=O$1),0),4)</f>
        <v>#N/A</v>
      </c>
      <c r="P31" t="str">
        <f t="array" ref="P31">INDEX($A$1:$F$703,MATCH(1,($A$1:$A$703=$H31)*($B$1:$B$703=P$1),0),4)</f>
        <v>BC</v>
      </c>
      <c r="Q31" t="e">
        <f t="array" ref="Q31">INDEX($A$1:$F$703,MATCH(1,($A$1:$A$703=$H31)*($B$1:$B$703=Q$1),0),4)</f>
        <v>#N/A</v>
      </c>
      <c r="R31" t="str">
        <f t="array" ref="R31">INDEX($A$1:$F$703,MATCH(1,($A$1:$A$703=$H31)*($B$1:$B$703=R$1),0),4)</f>
        <v>C</v>
      </c>
      <c r="S31" t="str">
        <f t="array" ref="S31">INDEX($A$1:$F$703,MATCH(1,($A$1:$A$703=$H31)*($B$1:$B$703=S$1),0),4)</f>
        <v>B</v>
      </c>
      <c r="T31" t="e">
        <f t="array" ref="T31">INDEX($A$1:$F$703,MATCH(1,($A$1:$A$703=$H31)*($B$1:$B$703=T$1),0),4)</f>
        <v>#N/A</v>
      </c>
      <c r="U31" t="e">
        <f t="array" ref="U31">INDEX($A$1:$F$703,MATCH(1,($A$1:$A$703=$H31)*($B$1:$B$703=U$1),0),4)</f>
        <v>#N/A</v>
      </c>
      <c r="V31" t="e">
        <f t="array" ref="V31">INDEX($A$1:$F$703,MATCH(1,($A$1:$A$703=$H31)*($B$1:$B$703=V$1),0),4)</f>
        <v>#N/A</v>
      </c>
      <c r="W31" t="e">
        <f t="array" ref="W31">INDEX($A$1:$F$703,MATCH(1,($A$1:$A$703=$H31)*($B$1:$B$703=W$1),0),4)</f>
        <v>#N/A</v>
      </c>
      <c r="X31" t="e">
        <f t="array" ref="X31">INDEX($A$1:$F$703,MATCH(1,($A$1:$A$703=$H31)*($B$1:$B$703=X$1),0),4)</f>
        <v>#N/A</v>
      </c>
      <c r="Y31" t="e">
        <f t="array" ref="Y31">INDEX($A$1:$F$703,MATCH(1,($A$1:$A$703=$H31)*($B$1:$B$703=Y$1),0),4)</f>
        <v>#N/A</v>
      </c>
      <c r="Z31" t="e">
        <f t="array" ref="Z31">INDEX($A$1:$F$703,MATCH(1,($A$1:$A$703=$H31)*($B$1:$B$703=Z$1),0),4)</f>
        <v>#N/A</v>
      </c>
    </row>
    <row r="32" spans="1:26" x14ac:dyDescent="0.25">
      <c r="A32" s="7">
        <v>272</v>
      </c>
      <c r="B32" s="5"/>
      <c r="H32" s="7">
        <v>329</v>
      </c>
      <c r="I32" t="str">
        <f t="array" ref="I32">INDEX($A$1:$F$703,MATCH(1,($A$1:$A$703=$H32)*($B$1:$B$703=I$1),0),4)</f>
        <v>E</v>
      </c>
      <c r="J32" t="str">
        <f t="array" ref="J32">INDEX($A$1:$F$703,MATCH(1,($A$1:$A$703=$H32)*($B$1:$B$703=J$1),0),4)</f>
        <v>BC</v>
      </c>
      <c r="K32" t="e">
        <f t="array" ref="K32">INDEX($A$1:$F$703,MATCH(1,($A$1:$A$703=$H32)*($B$1:$B$703=K$1),0),4)</f>
        <v>#N/A</v>
      </c>
      <c r="L32" t="str">
        <f t="array" ref="L32">INDEX($A$1:$F$703,MATCH(1,($A$1:$A$703=$H32)*($B$1:$B$703=L$1),0),4)</f>
        <v>B</v>
      </c>
      <c r="M32" t="e">
        <f t="array" ref="M32">INDEX($A$1:$F$703,MATCH(1,($A$1:$A$703=$H32)*($B$1:$B$703=M$1),0),4)</f>
        <v>#N/A</v>
      </c>
      <c r="N32" t="e">
        <f t="array" ref="N32">INDEX($A$1:$F$703,MATCH(1,($A$1:$A$703=$H32)*($B$1:$B$703=N$1),0),4)</f>
        <v>#N/A</v>
      </c>
      <c r="O32" t="e">
        <f t="array" ref="O32">INDEX($A$1:$F$703,MATCH(1,($A$1:$A$703=$H32)*($B$1:$B$703=O$1),0),4)</f>
        <v>#N/A</v>
      </c>
      <c r="P32" t="str">
        <f t="array" ref="P32">INDEX($A$1:$F$703,MATCH(1,($A$1:$A$703=$H32)*($B$1:$B$703=P$1),0),4)</f>
        <v>C</v>
      </c>
      <c r="Q32" t="e">
        <f t="array" ref="Q32">INDEX($A$1:$F$703,MATCH(1,($A$1:$A$703=$H32)*($B$1:$B$703=Q$1),0),4)</f>
        <v>#N/A</v>
      </c>
      <c r="R32" t="str">
        <f t="array" ref="R32">INDEX($A$1:$F$703,MATCH(1,($A$1:$A$703=$H32)*($B$1:$B$703=R$1),0),4)</f>
        <v>C</v>
      </c>
      <c r="S32" t="str">
        <f t="array" ref="S32">INDEX($A$1:$F$703,MATCH(1,($A$1:$A$703=$H32)*($B$1:$B$703=S$1),0),4)</f>
        <v>BC</v>
      </c>
      <c r="T32" t="e">
        <f t="array" ref="T32">INDEX($A$1:$F$703,MATCH(1,($A$1:$A$703=$H32)*($B$1:$B$703=T$1),0),4)</f>
        <v>#N/A</v>
      </c>
      <c r="U32" t="e">
        <f t="array" ref="U32">INDEX($A$1:$F$703,MATCH(1,($A$1:$A$703=$H32)*($B$1:$B$703=U$1),0),4)</f>
        <v>#N/A</v>
      </c>
      <c r="V32" t="e">
        <f t="array" ref="V32">INDEX($A$1:$F$703,MATCH(1,($A$1:$A$703=$H32)*($B$1:$B$703=V$1),0),4)</f>
        <v>#N/A</v>
      </c>
      <c r="W32" t="e">
        <f t="array" ref="W32">INDEX($A$1:$F$703,MATCH(1,($A$1:$A$703=$H32)*($B$1:$B$703=W$1),0),4)</f>
        <v>#N/A</v>
      </c>
      <c r="X32" t="e">
        <f t="array" ref="X32">INDEX($A$1:$F$703,MATCH(1,($A$1:$A$703=$H32)*($B$1:$B$703=X$1),0),4)</f>
        <v>#N/A</v>
      </c>
      <c r="Y32" t="e">
        <f t="array" ref="Y32">INDEX($A$1:$F$703,MATCH(1,($A$1:$A$703=$H32)*($B$1:$B$703=Y$1),0),4)</f>
        <v>#N/A</v>
      </c>
      <c r="Z32" t="e">
        <f t="array" ref="Z32">INDEX($A$1:$F$703,MATCH(1,($A$1:$A$703=$H32)*($B$1:$B$703=Z$1),0),4)</f>
        <v>#N/A</v>
      </c>
    </row>
    <row r="33" spans="1:26" x14ac:dyDescent="0.25">
      <c r="A33" s="7">
        <v>287</v>
      </c>
      <c r="B33" s="5"/>
      <c r="H33" s="7">
        <v>334</v>
      </c>
      <c r="I33" t="str">
        <f t="array" ref="I33">INDEX($A$1:$F$703,MATCH(1,($A$1:$A$703=$H33)*($B$1:$B$703=I$1),0),4)</f>
        <v>AB</v>
      </c>
      <c r="J33" t="str">
        <f t="array" ref="J33">INDEX($A$1:$F$703,MATCH(1,($A$1:$A$703=$H33)*($B$1:$B$703=J$1),0),4)</f>
        <v>A</v>
      </c>
      <c r="K33" t="e">
        <f t="array" ref="K33">INDEX($A$1:$F$703,MATCH(1,($A$1:$A$703=$H33)*($B$1:$B$703=K$1),0),4)</f>
        <v>#N/A</v>
      </c>
      <c r="L33" t="str">
        <f t="array" ref="L33">INDEX($A$1:$F$703,MATCH(1,($A$1:$A$703=$H33)*($B$1:$B$703=L$1),0),4)</f>
        <v>AB</v>
      </c>
      <c r="M33" t="str">
        <f t="array" ref="M33">INDEX($A$1:$F$703,MATCH(1,($A$1:$A$703=$H33)*($B$1:$B$703=M$1),0),4)</f>
        <v>BC</v>
      </c>
      <c r="N33" t="e">
        <f t="array" ref="N33">INDEX($A$1:$F$703,MATCH(1,($A$1:$A$703=$H33)*($B$1:$B$703=N$1),0),4)</f>
        <v>#N/A</v>
      </c>
      <c r="O33" t="e">
        <f t="array" ref="O33">INDEX($A$1:$F$703,MATCH(1,($A$1:$A$703=$H33)*($B$1:$B$703=O$1),0),4)</f>
        <v>#N/A</v>
      </c>
      <c r="P33" t="str">
        <f t="array" ref="P33">INDEX($A$1:$F$703,MATCH(1,($A$1:$A$703=$H33)*($B$1:$B$703=P$1),0),4)</f>
        <v>B</v>
      </c>
      <c r="Q33" t="e">
        <f t="array" ref="Q33">INDEX($A$1:$F$703,MATCH(1,($A$1:$A$703=$H33)*($B$1:$B$703=Q$1),0),4)</f>
        <v>#N/A</v>
      </c>
      <c r="R33" t="str">
        <f t="array" ref="R33">INDEX($A$1:$F$703,MATCH(1,($A$1:$A$703=$H33)*($B$1:$B$703=R$1),0),4)</f>
        <v>BC</v>
      </c>
      <c r="S33" t="str">
        <f t="array" ref="S33">INDEX($A$1:$F$703,MATCH(1,($A$1:$A$703=$H33)*($B$1:$B$703=S$1),0),4)</f>
        <v>A</v>
      </c>
      <c r="T33" t="e">
        <f t="array" ref="T33">INDEX($A$1:$F$703,MATCH(1,($A$1:$A$703=$H33)*($B$1:$B$703=T$1),0),4)</f>
        <v>#N/A</v>
      </c>
      <c r="U33" t="e">
        <f t="array" ref="U33">INDEX($A$1:$F$703,MATCH(1,($A$1:$A$703=$H33)*($B$1:$B$703=U$1),0),4)</f>
        <v>#N/A</v>
      </c>
      <c r="V33" t="e">
        <f t="array" ref="V33">INDEX($A$1:$F$703,MATCH(1,($A$1:$A$703=$H33)*($B$1:$B$703=V$1),0),4)</f>
        <v>#N/A</v>
      </c>
      <c r="W33" t="e">
        <f t="array" ref="W33">INDEX($A$1:$F$703,MATCH(1,($A$1:$A$703=$H33)*($B$1:$B$703=W$1),0),4)</f>
        <v>#N/A</v>
      </c>
      <c r="X33" t="e">
        <f t="array" ref="X33">INDEX($A$1:$F$703,MATCH(1,($A$1:$A$703=$H33)*($B$1:$B$703=X$1),0),4)</f>
        <v>#N/A</v>
      </c>
      <c r="Y33" t="e">
        <f t="array" ref="Y33">INDEX($A$1:$F$703,MATCH(1,($A$1:$A$703=$H33)*($B$1:$B$703=Y$1),0),4)</f>
        <v>#N/A</v>
      </c>
      <c r="Z33" t="e">
        <f t="array" ref="Z33">INDEX($A$1:$F$703,MATCH(1,($A$1:$A$703=$H33)*($B$1:$B$703=Z$1),0),4)</f>
        <v>#N/A</v>
      </c>
    </row>
    <row r="34" spans="1:26" x14ac:dyDescent="0.25">
      <c r="A34" s="7">
        <v>320</v>
      </c>
      <c r="B34" s="5"/>
      <c r="H34" s="7">
        <v>369</v>
      </c>
      <c r="I34" t="str">
        <f t="array" ref="I34">INDEX($A$1:$F$703,MATCH(1,($A$1:$A$703=$H34)*($B$1:$B$703=I$1),0),4)</f>
        <v>B</v>
      </c>
      <c r="J34" t="str">
        <f t="array" ref="J34">INDEX($A$1:$F$703,MATCH(1,($A$1:$A$703=$H34)*($B$1:$B$703=J$1),0),4)</f>
        <v>AB</v>
      </c>
      <c r="K34" t="str">
        <f t="array" ref="K34">INDEX($A$1:$F$703,MATCH(1,($A$1:$A$703=$H34)*($B$1:$B$703=K$1),0),4)</f>
        <v>AB</v>
      </c>
      <c r="L34" t="str">
        <f t="array" ref="L34">INDEX($A$1:$F$703,MATCH(1,($A$1:$A$703=$H34)*($B$1:$B$703=L$1),0),4)</f>
        <v>AB</v>
      </c>
      <c r="M34" t="e">
        <f t="array" ref="M34">INDEX($A$1:$F$703,MATCH(1,($A$1:$A$703=$H34)*($B$1:$B$703=M$1),0),4)</f>
        <v>#N/A</v>
      </c>
      <c r="N34" t="e">
        <f t="array" ref="N34">INDEX($A$1:$F$703,MATCH(1,($A$1:$A$703=$H34)*($B$1:$B$703=N$1),0),4)</f>
        <v>#N/A</v>
      </c>
      <c r="O34" t="e">
        <f t="array" ref="O34">INDEX($A$1:$F$703,MATCH(1,($A$1:$A$703=$H34)*($B$1:$B$703=O$1),0),4)</f>
        <v>#N/A</v>
      </c>
      <c r="P34" t="str">
        <f t="array" ref="P34">INDEX($A$1:$F$703,MATCH(1,($A$1:$A$703=$H34)*($B$1:$B$703=P$1),0),4)</f>
        <v>A</v>
      </c>
      <c r="Q34" t="e">
        <f t="array" ref="Q34">INDEX($A$1:$F$703,MATCH(1,($A$1:$A$703=$H34)*($B$1:$B$703=Q$1),0),4)</f>
        <v>#N/A</v>
      </c>
      <c r="R34" t="str">
        <f t="array" ref="R34">INDEX($A$1:$F$703,MATCH(1,($A$1:$A$703=$H34)*($B$1:$B$703=R$1),0),4)</f>
        <v>AB</v>
      </c>
      <c r="S34" t="str">
        <f t="array" ref="S34">INDEX($A$1:$F$703,MATCH(1,($A$1:$A$703=$H34)*($B$1:$B$703=S$1),0),4)</f>
        <v>A</v>
      </c>
      <c r="T34" t="e">
        <f t="array" ref="T34">INDEX($A$1:$F$703,MATCH(1,($A$1:$A$703=$H34)*($B$1:$B$703=T$1),0),4)</f>
        <v>#N/A</v>
      </c>
      <c r="U34" t="e">
        <f t="array" ref="U34">INDEX($A$1:$F$703,MATCH(1,($A$1:$A$703=$H34)*($B$1:$B$703=U$1),0),4)</f>
        <v>#N/A</v>
      </c>
      <c r="V34" t="e">
        <f t="array" ref="V34">INDEX($A$1:$F$703,MATCH(1,($A$1:$A$703=$H34)*($B$1:$B$703=V$1),0),4)</f>
        <v>#N/A</v>
      </c>
      <c r="W34" t="e">
        <f t="array" ref="W34">INDEX($A$1:$F$703,MATCH(1,($A$1:$A$703=$H34)*($B$1:$B$703=W$1),0),4)</f>
        <v>#N/A</v>
      </c>
      <c r="X34" t="e">
        <f t="array" ref="X34">INDEX($A$1:$F$703,MATCH(1,($A$1:$A$703=$H34)*($B$1:$B$703=X$1),0),4)</f>
        <v>#N/A</v>
      </c>
      <c r="Y34" t="e">
        <f t="array" ref="Y34">INDEX($A$1:$F$703,MATCH(1,($A$1:$A$703=$H34)*($B$1:$B$703=Y$1),0),4)</f>
        <v>#N/A</v>
      </c>
      <c r="Z34" t="e">
        <f t="array" ref="Z34">INDEX($A$1:$F$703,MATCH(1,($A$1:$A$703=$H34)*($B$1:$B$703=Z$1),0),4)</f>
        <v>#N/A</v>
      </c>
    </row>
    <row r="35" spans="1:26" x14ac:dyDescent="0.25">
      <c r="A35" s="7">
        <v>329</v>
      </c>
      <c r="B35" s="5"/>
      <c r="H35" s="7">
        <v>396</v>
      </c>
      <c r="I35" t="str">
        <f t="array" ref="I35">INDEX($A$1:$F$703,MATCH(1,($A$1:$A$703=$H35)*($B$1:$B$703=I$1),0),4)</f>
        <v>C</v>
      </c>
      <c r="J35" t="str">
        <f t="array" ref="J35">INDEX($A$1:$F$703,MATCH(1,($A$1:$A$703=$H35)*($B$1:$B$703=J$1),0),4)</f>
        <v>AB</v>
      </c>
      <c r="K35" t="e">
        <f t="array" ref="K35">INDEX($A$1:$F$703,MATCH(1,($A$1:$A$703=$H35)*($B$1:$B$703=K$1),0),4)</f>
        <v>#N/A</v>
      </c>
      <c r="L35" t="str">
        <f t="array" ref="L35">INDEX($A$1:$F$703,MATCH(1,($A$1:$A$703=$H35)*($B$1:$B$703=L$1),0),4)</f>
        <v>B</v>
      </c>
      <c r="M35" t="e">
        <f t="array" ref="M35">INDEX($A$1:$F$703,MATCH(1,($A$1:$A$703=$H35)*($B$1:$B$703=M$1),0),4)</f>
        <v>#N/A</v>
      </c>
      <c r="N35" t="str">
        <f t="array" ref="N35">INDEX($A$1:$F$703,MATCH(1,($A$1:$A$703=$H35)*($B$1:$B$703=N$1),0),4)</f>
        <v>B</v>
      </c>
      <c r="O35" t="e">
        <f t="array" ref="O35">INDEX($A$1:$F$703,MATCH(1,($A$1:$A$703=$H35)*($B$1:$B$703=O$1),0),4)</f>
        <v>#N/A</v>
      </c>
      <c r="P35" t="str">
        <f t="array" ref="P35">INDEX($A$1:$F$703,MATCH(1,($A$1:$A$703=$H35)*($B$1:$B$703=P$1),0),4)</f>
        <v>B</v>
      </c>
      <c r="Q35" t="e">
        <f t="array" ref="Q35">INDEX($A$1:$F$703,MATCH(1,($A$1:$A$703=$H35)*($B$1:$B$703=Q$1),0),4)</f>
        <v>#N/A</v>
      </c>
      <c r="R35" t="str">
        <f t="array" ref="R35">INDEX($A$1:$F$703,MATCH(1,($A$1:$A$703=$H35)*($B$1:$B$703=R$1),0),4)</f>
        <v>B</v>
      </c>
      <c r="S35" t="str">
        <f t="array" ref="S35">INDEX($A$1:$F$703,MATCH(1,($A$1:$A$703=$H35)*($B$1:$B$703=S$1),0),4)</f>
        <v>AB</v>
      </c>
      <c r="T35" t="e">
        <f t="array" ref="T35">INDEX($A$1:$F$703,MATCH(1,($A$1:$A$703=$H35)*($B$1:$B$703=T$1),0),4)</f>
        <v>#N/A</v>
      </c>
      <c r="U35" t="e">
        <f t="array" ref="U35">INDEX($A$1:$F$703,MATCH(1,($A$1:$A$703=$H35)*($B$1:$B$703=U$1),0),4)</f>
        <v>#N/A</v>
      </c>
      <c r="V35" t="e">
        <f t="array" ref="V35">INDEX($A$1:$F$703,MATCH(1,($A$1:$A$703=$H35)*($B$1:$B$703=V$1),0),4)</f>
        <v>#N/A</v>
      </c>
      <c r="W35" t="e">
        <f t="array" ref="W35">INDEX($A$1:$F$703,MATCH(1,($A$1:$A$703=$H35)*($B$1:$B$703=W$1),0),4)</f>
        <v>#N/A</v>
      </c>
      <c r="X35" t="e">
        <f t="array" ref="X35">INDEX($A$1:$F$703,MATCH(1,($A$1:$A$703=$H35)*($B$1:$B$703=X$1),0),4)</f>
        <v>#N/A</v>
      </c>
      <c r="Y35" t="e">
        <f t="array" ref="Y35">INDEX($A$1:$F$703,MATCH(1,($A$1:$A$703=$H35)*($B$1:$B$703=Y$1),0),4)</f>
        <v>#N/A</v>
      </c>
      <c r="Z35" t="e">
        <f t="array" ref="Z35">INDEX($A$1:$F$703,MATCH(1,($A$1:$A$703=$H35)*($B$1:$B$703=Z$1),0),4)</f>
        <v>#N/A</v>
      </c>
    </row>
    <row r="36" spans="1:26" x14ac:dyDescent="0.25">
      <c r="A36" s="7">
        <v>334</v>
      </c>
      <c r="B36" s="5"/>
      <c r="H36" s="7">
        <v>400</v>
      </c>
      <c r="I36" t="str">
        <f t="array" ref="I36">INDEX($A$1:$F$703,MATCH(1,($A$1:$A$703=$H36)*($B$1:$B$703=I$1),0),4)</f>
        <v>BC</v>
      </c>
      <c r="J36" t="str">
        <f t="array" ref="J36">INDEX($A$1:$F$703,MATCH(1,($A$1:$A$703=$H36)*($B$1:$B$703=J$1),0),4)</f>
        <v>BC</v>
      </c>
      <c r="K36" t="e">
        <f t="array" ref="K36">INDEX($A$1:$F$703,MATCH(1,($A$1:$A$703=$H36)*($B$1:$B$703=K$1),0),4)</f>
        <v>#N/A</v>
      </c>
      <c r="L36" t="str">
        <f t="array" ref="L36">INDEX($A$1:$F$703,MATCH(1,($A$1:$A$703=$H36)*($B$1:$B$703=L$1),0),4)</f>
        <v>BC</v>
      </c>
      <c r="M36" t="e">
        <f t="array" ref="M36">INDEX($A$1:$F$703,MATCH(1,($A$1:$A$703=$H36)*($B$1:$B$703=M$1),0),4)</f>
        <v>#N/A</v>
      </c>
      <c r="N36" t="e">
        <f t="array" ref="N36">INDEX($A$1:$F$703,MATCH(1,($A$1:$A$703=$H36)*($B$1:$B$703=N$1),0),4)</f>
        <v>#N/A</v>
      </c>
      <c r="O36" t="e">
        <f t="array" ref="O36">INDEX($A$1:$F$703,MATCH(1,($A$1:$A$703=$H36)*($B$1:$B$703=O$1),0),4)</f>
        <v>#N/A</v>
      </c>
      <c r="P36" t="str">
        <f t="array" ref="P36">INDEX($A$1:$F$703,MATCH(1,($A$1:$A$703=$H36)*($B$1:$B$703=P$1),0),4)</f>
        <v>AB</v>
      </c>
      <c r="Q36" t="e">
        <f t="array" ref="Q36">INDEX($A$1:$F$703,MATCH(1,($A$1:$A$703=$H36)*($B$1:$B$703=Q$1),0),4)</f>
        <v>#N/A</v>
      </c>
      <c r="R36" t="str">
        <f t="array" ref="R36">INDEX($A$1:$F$703,MATCH(1,($A$1:$A$703=$H36)*($B$1:$B$703=R$1),0),4)</f>
        <v>BC</v>
      </c>
      <c r="S36" t="str">
        <f t="array" ref="S36">INDEX($A$1:$F$703,MATCH(1,($A$1:$A$703=$H36)*($B$1:$B$703=S$1),0),4)</f>
        <v>AB</v>
      </c>
      <c r="T36" t="str">
        <f t="array" ref="T36">INDEX($A$1:$F$703,MATCH(1,($A$1:$A$703=$H36)*($B$1:$B$703=T$1),0),4)</f>
        <v>AB</v>
      </c>
      <c r="U36" t="e">
        <f t="array" ref="U36">INDEX($A$1:$F$703,MATCH(1,($A$1:$A$703=$H36)*($B$1:$B$703=U$1),0),4)</f>
        <v>#N/A</v>
      </c>
      <c r="V36" t="e">
        <f t="array" ref="V36">INDEX($A$1:$F$703,MATCH(1,($A$1:$A$703=$H36)*($B$1:$B$703=V$1),0),4)</f>
        <v>#N/A</v>
      </c>
      <c r="W36" t="e">
        <f t="array" ref="W36">INDEX($A$1:$F$703,MATCH(1,($A$1:$A$703=$H36)*($B$1:$B$703=W$1),0),4)</f>
        <v>#N/A</v>
      </c>
      <c r="X36" t="e">
        <f t="array" ref="X36">INDEX($A$1:$F$703,MATCH(1,($A$1:$A$703=$H36)*($B$1:$B$703=X$1),0),4)</f>
        <v>#N/A</v>
      </c>
      <c r="Y36" t="e">
        <f t="array" ref="Y36">INDEX($A$1:$F$703,MATCH(1,($A$1:$A$703=$H36)*($B$1:$B$703=Y$1),0),4)</f>
        <v>#N/A</v>
      </c>
      <c r="Z36" t="e">
        <f t="array" ref="Z36">INDEX($A$1:$F$703,MATCH(1,($A$1:$A$703=$H36)*($B$1:$B$703=Z$1),0),4)</f>
        <v>#N/A</v>
      </c>
    </row>
    <row r="37" spans="1:26" x14ac:dyDescent="0.25">
      <c r="A37" s="7">
        <v>369</v>
      </c>
      <c r="B37" s="5"/>
      <c r="H37" s="7">
        <v>405</v>
      </c>
      <c r="I37" t="str">
        <f t="array" ref="I37">INDEX($A$1:$F$703,MATCH(1,($A$1:$A$703=$H37)*($B$1:$B$703=I$1),0),4)</f>
        <v>C</v>
      </c>
      <c r="J37" t="str">
        <f t="array" ref="J37">INDEX($A$1:$F$703,MATCH(1,($A$1:$A$703=$H37)*($B$1:$B$703=J$1),0),4)</f>
        <v>B</v>
      </c>
      <c r="K37" t="e">
        <f t="array" ref="K37">INDEX($A$1:$F$703,MATCH(1,($A$1:$A$703=$H37)*($B$1:$B$703=K$1),0),4)</f>
        <v>#N/A</v>
      </c>
      <c r="L37" t="str">
        <f t="array" ref="L37">INDEX($A$1:$F$703,MATCH(1,($A$1:$A$703=$H37)*($B$1:$B$703=L$1),0),4)</f>
        <v>BC</v>
      </c>
      <c r="M37" t="e">
        <f t="array" ref="M37">INDEX($A$1:$F$703,MATCH(1,($A$1:$A$703=$H37)*($B$1:$B$703=M$1),0),4)</f>
        <v>#N/A</v>
      </c>
      <c r="N37" t="e">
        <f t="array" ref="N37">INDEX($A$1:$F$703,MATCH(1,($A$1:$A$703=$H37)*($B$1:$B$703=N$1),0),4)</f>
        <v>#N/A</v>
      </c>
      <c r="O37" t="e">
        <f t="array" ref="O37">INDEX($A$1:$F$703,MATCH(1,($A$1:$A$703=$H37)*($B$1:$B$703=O$1),0),4)</f>
        <v>#N/A</v>
      </c>
      <c r="P37" t="str">
        <f t="array" ref="P37">INDEX($A$1:$F$703,MATCH(1,($A$1:$A$703=$H37)*($B$1:$B$703=P$1),0),4)</f>
        <v>AB</v>
      </c>
      <c r="Q37" t="e">
        <f t="array" ref="Q37">INDEX($A$1:$F$703,MATCH(1,($A$1:$A$703=$H37)*($B$1:$B$703=Q$1),0),4)</f>
        <v>#N/A</v>
      </c>
      <c r="R37" t="str">
        <f t="array" ref="R37">INDEX($A$1:$F$703,MATCH(1,($A$1:$A$703=$H37)*($B$1:$B$703=R$1),0),4)</f>
        <v>BC</v>
      </c>
      <c r="S37" t="str">
        <f t="array" ref="S37">INDEX($A$1:$F$703,MATCH(1,($A$1:$A$703=$H37)*($B$1:$B$703=S$1),0),4)</f>
        <v>A</v>
      </c>
      <c r="T37" t="str">
        <f t="array" ref="T37">INDEX($A$1:$F$703,MATCH(1,($A$1:$A$703=$H37)*($B$1:$B$703=T$1),0),4)</f>
        <v>A</v>
      </c>
      <c r="U37" t="e">
        <f t="array" ref="U37">INDEX($A$1:$F$703,MATCH(1,($A$1:$A$703=$H37)*($B$1:$B$703=U$1),0),4)</f>
        <v>#N/A</v>
      </c>
      <c r="V37" t="e">
        <f t="array" ref="V37">INDEX($A$1:$F$703,MATCH(1,($A$1:$A$703=$H37)*($B$1:$B$703=V$1),0),4)</f>
        <v>#N/A</v>
      </c>
      <c r="W37" t="e">
        <f t="array" ref="W37">INDEX($A$1:$F$703,MATCH(1,($A$1:$A$703=$H37)*($B$1:$B$703=W$1),0),4)</f>
        <v>#N/A</v>
      </c>
      <c r="X37" t="e">
        <f t="array" ref="X37">INDEX($A$1:$F$703,MATCH(1,($A$1:$A$703=$H37)*($B$1:$B$703=X$1),0),4)</f>
        <v>#N/A</v>
      </c>
      <c r="Y37" t="e">
        <f t="array" ref="Y37">INDEX($A$1:$F$703,MATCH(1,($A$1:$A$703=$H37)*($B$1:$B$703=Y$1),0),4)</f>
        <v>#N/A</v>
      </c>
      <c r="Z37" t="e">
        <f t="array" ref="Z37">INDEX($A$1:$F$703,MATCH(1,($A$1:$A$703=$H37)*($B$1:$B$703=Z$1),0),4)</f>
        <v>#N/A</v>
      </c>
    </row>
    <row r="38" spans="1:26" x14ac:dyDescent="0.25">
      <c r="A38" s="7">
        <v>396</v>
      </c>
      <c r="B38" s="5"/>
      <c r="H38" s="7">
        <v>410</v>
      </c>
      <c r="I38" t="str">
        <f t="array" ref="I38">INDEX($A$1:$F$703,MATCH(1,($A$1:$A$703=$H38)*($B$1:$B$703=I$1),0),4)</f>
        <v>D</v>
      </c>
      <c r="J38" t="str">
        <f t="array" ref="J38">INDEX($A$1:$F$703,MATCH(1,($A$1:$A$703=$H38)*($B$1:$B$703=J$1),0),4)</f>
        <v>D</v>
      </c>
      <c r="K38" t="e">
        <f t="array" ref="K38">INDEX($A$1:$F$703,MATCH(1,($A$1:$A$703=$H38)*($B$1:$B$703=K$1),0),4)</f>
        <v>#N/A</v>
      </c>
      <c r="L38" t="str">
        <f t="array" ref="L38">INDEX($A$1:$F$703,MATCH(1,($A$1:$A$703=$H38)*($B$1:$B$703=L$1),0),4)</f>
        <v>BC</v>
      </c>
      <c r="M38" t="e">
        <f t="array" ref="M38">INDEX($A$1:$F$703,MATCH(1,($A$1:$A$703=$H38)*($B$1:$B$703=M$1),0),4)</f>
        <v>#N/A</v>
      </c>
      <c r="N38" t="e">
        <f t="array" ref="N38">INDEX($A$1:$F$703,MATCH(1,($A$1:$A$703=$H38)*($B$1:$B$703=N$1),0),4)</f>
        <v>#N/A</v>
      </c>
      <c r="O38" t="e">
        <f t="array" ref="O38">INDEX($A$1:$F$703,MATCH(1,($A$1:$A$703=$H38)*($B$1:$B$703=O$1),0),4)</f>
        <v>#N/A</v>
      </c>
      <c r="P38" t="str">
        <f t="array" ref="P38">INDEX($A$1:$F$703,MATCH(1,($A$1:$A$703=$H38)*($B$1:$B$703=P$1),0),4)</f>
        <v>D</v>
      </c>
      <c r="Q38" t="str">
        <f t="array" ref="Q38">INDEX($A$1:$F$703,MATCH(1,($A$1:$A$703=$H38)*($B$1:$B$703=Q$1),0),4)</f>
        <v>C</v>
      </c>
      <c r="R38" t="str">
        <f t="array" ref="R38">INDEX($A$1:$F$703,MATCH(1,($A$1:$A$703=$H38)*($B$1:$B$703=R$1),0),4)</f>
        <v>BC</v>
      </c>
      <c r="S38" t="str">
        <f t="array" ref="S38">INDEX($A$1:$F$703,MATCH(1,($A$1:$A$703=$H38)*($B$1:$B$703=S$1),0),4)</f>
        <v>BC</v>
      </c>
      <c r="T38" t="e">
        <f t="array" ref="T38">INDEX($A$1:$F$703,MATCH(1,($A$1:$A$703=$H38)*($B$1:$B$703=T$1),0),4)</f>
        <v>#N/A</v>
      </c>
      <c r="U38" t="e">
        <f t="array" ref="U38">INDEX($A$1:$F$703,MATCH(1,($A$1:$A$703=$H38)*($B$1:$B$703=U$1),0),4)</f>
        <v>#N/A</v>
      </c>
      <c r="V38" t="e">
        <f t="array" ref="V38">INDEX($A$1:$F$703,MATCH(1,($A$1:$A$703=$H38)*($B$1:$B$703=V$1),0),4)</f>
        <v>#N/A</v>
      </c>
      <c r="W38" t="e">
        <f t="array" ref="W38">INDEX($A$1:$F$703,MATCH(1,($A$1:$A$703=$H38)*($B$1:$B$703=W$1),0),4)</f>
        <v>#N/A</v>
      </c>
      <c r="X38" t="e">
        <f t="array" ref="X38">INDEX($A$1:$F$703,MATCH(1,($A$1:$A$703=$H38)*($B$1:$B$703=X$1),0),4)</f>
        <v>#N/A</v>
      </c>
      <c r="Y38" t="e">
        <f t="array" ref="Y38">INDEX($A$1:$F$703,MATCH(1,($A$1:$A$703=$H38)*($B$1:$B$703=Y$1),0),4)</f>
        <v>#N/A</v>
      </c>
      <c r="Z38" t="e">
        <f t="array" ref="Z38">INDEX($A$1:$F$703,MATCH(1,($A$1:$A$703=$H38)*($B$1:$B$703=Z$1),0),4)</f>
        <v>#N/A</v>
      </c>
    </row>
    <row r="39" spans="1:26" x14ac:dyDescent="0.25">
      <c r="A39" s="7">
        <v>400</v>
      </c>
      <c r="B39" s="5"/>
      <c r="H39" s="7">
        <v>414</v>
      </c>
      <c r="I39" t="e">
        <f t="array" ref="I39">INDEX($A$1:$F$703,MATCH(1,($A$1:$A$703=$H39)*($B$1:$B$703=I$1),0),4)</f>
        <v>#N/A</v>
      </c>
      <c r="J39" t="e">
        <f t="array" ref="J39">INDEX($A$1:$F$703,MATCH(1,($A$1:$A$703=$H39)*($B$1:$B$703=J$1),0),4)</f>
        <v>#N/A</v>
      </c>
      <c r="K39" t="e">
        <f t="array" ref="K39">INDEX($A$1:$F$703,MATCH(1,($A$1:$A$703=$H39)*($B$1:$B$703=K$1),0),4)</f>
        <v>#N/A</v>
      </c>
      <c r="L39" t="str">
        <f t="array" ref="L39">INDEX($A$1:$F$703,MATCH(1,($A$1:$A$703=$H39)*($B$1:$B$703=L$1),0),4)</f>
        <v>B</v>
      </c>
      <c r="M39" t="e">
        <f t="array" ref="M39">INDEX($A$1:$F$703,MATCH(1,($A$1:$A$703=$H39)*($B$1:$B$703=M$1),0),4)</f>
        <v>#N/A</v>
      </c>
      <c r="N39" t="e">
        <f t="array" ref="N39">INDEX($A$1:$F$703,MATCH(1,($A$1:$A$703=$H39)*($B$1:$B$703=N$1),0),4)</f>
        <v>#N/A</v>
      </c>
      <c r="O39" t="e">
        <f t="array" ref="O39">INDEX($A$1:$F$703,MATCH(1,($A$1:$A$703=$H39)*($B$1:$B$703=O$1),0),4)</f>
        <v>#N/A</v>
      </c>
      <c r="P39" t="str">
        <f t="array" ref="P39">INDEX($A$1:$F$703,MATCH(1,($A$1:$A$703=$H39)*($B$1:$B$703=P$1),0),4)</f>
        <v>A</v>
      </c>
      <c r="Q39" t="e">
        <f t="array" ref="Q39">INDEX($A$1:$F$703,MATCH(1,($A$1:$A$703=$H39)*($B$1:$B$703=Q$1),0),4)</f>
        <v>#N/A</v>
      </c>
      <c r="R39" t="str">
        <f t="array" ref="R39">INDEX($A$1:$F$703,MATCH(1,($A$1:$A$703=$H39)*($B$1:$B$703=R$1),0),4)</f>
        <v>BC</v>
      </c>
      <c r="S39" t="str">
        <f t="array" ref="S39">INDEX($A$1:$F$703,MATCH(1,($A$1:$A$703=$H39)*($B$1:$B$703=S$1),0),4)</f>
        <v>B</v>
      </c>
      <c r="T39" t="str">
        <f t="array" ref="T39">INDEX($A$1:$F$703,MATCH(1,($A$1:$A$703=$H39)*($B$1:$B$703=T$1),0),4)</f>
        <v>A</v>
      </c>
      <c r="U39" t="str">
        <f t="array" ref="U39">INDEX($A$1:$F$703,MATCH(1,($A$1:$A$703=$H39)*($B$1:$B$703=U$1),0),4)</f>
        <v>C</v>
      </c>
      <c r="V39" t="str">
        <f t="array" ref="V39">INDEX($A$1:$F$703,MATCH(1,($A$1:$A$703=$H39)*($B$1:$B$703=V$1),0),4)</f>
        <v>B</v>
      </c>
      <c r="W39" t="e">
        <f t="array" ref="W39">INDEX($A$1:$F$703,MATCH(1,($A$1:$A$703=$H39)*($B$1:$B$703=W$1),0),4)</f>
        <v>#N/A</v>
      </c>
      <c r="X39" t="e">
        <f t="array" ref="X39">INDEX($A$1:$F$703,MATCH(1,($A$1:$A$703=$H39)*($B$1:$B$703=X$1),0),4)</f>
        <v>#N/A</v>
      </c>
      <c r="Y39" t="e">
        <f t="array" ref="Y39">INDEX($A$1:$F$703,MATCH(1,($A$1:$A$703=$H39)*($B$1:$B$703=Y$1),0),4)</f>
        <v>#N/A</v>
      </c>
      <c r="Z39" t="e">
        <f t="array" ref="Z39">INDEX($A$1:$F$703,MATCH(1,($A$1:$A$703=$H39)*($B$1:$B$703=Z$1),0),4)</f>
        <v>#N/A</v>
      </c>
    </row>
    <row r="40" spans="1:26" x14ac:dyDescent="0.25">
      <c r="A40" s="7">
        <v>405</v>
      </c>
      <c r="B40" s="5"/>
      <c r="H40" s="7">
        <v>421</v>
      </c>
      <c r="I40" t="str">
        <f t="array" ref="I40">INDEX($A$1:$F$703,MATCH(1,($A$1:$A$703=$H40)*($B$1:$B$703=I$1),0),4)</f>
        <v>B</v>
      </c>
      <c r="J40" t="str">
        <f t="array" ref="J40">INDEX($A$1:$F$703,MATCH(1,($A$1:$A$703=$H40)*($B$1:$B$703=J$1),0),4)</f>
        <v>AB</v>
      </c>
      <c r="K40" t="str">
        <f t="array" ref="K40">INDEX($A$1:$F$703,MATCH(1,($A$1:$A$703=$H40)*($B$1:$B$703=K$1),0),4)</f>
        <v>AB</v>
      </c>
      <c r="L40" t="str">
        <f t="array" ref="L40">INDEX($A$1:$F$703,MATCH(1,($A$1:$A$703=$H40)*($B$1:$B$703=L$1),0),4)</f>
        <v>AB</v>
      </c>
      <c r="M40" t="e">
        <f t="array" ref="M40">INDEX($A$1:$F$703,MATCH(1,($A$1:$A$703=$H40)*($B$1:$B$703=M$1),0),4)</f>
        <v>#N/A</v>
      </c>
      <c r="N40" t="e">
        <f t="array" ref="N40">INDEX($A$1:$F$703,MATCH(1,($A$1:$A$703=$H40)*($B$1:$B$703=N$1),0),4)</f>
        <v>#N/A</v>
      </c>
      <c r="O40" t="e">
        <f t="array" ref="O40">INDEX($A$1:$F$703,MATCH(1,($A$1:$A$703=$H40)*($B$1:$B$703=O$1),0),4)</f>
        <v>#N/A</v>
      </c>
      <c r="P40" t="str">
        <f t="array" ref="P40">INDEX($A$1:$F$703,MATCH(1,($A$1:$A$703=$H40)*($B$1:$B$703=P$1),0),4)</f>
        <v>A</v>
      </c>
      <c r="Q40" t="e">
        <f t="array" ref="Q40">INDEX($A$1:$F$703,MATCH(1,($A$1:$A$703=$H40)*($B$1:$B$703=Q$1),0),4)</f>
        <v>#N/A</v>
      </c>
      <c r="R40" t="str">
        <f t="array" ref="R40">INDEX($A$1:$F$703,MATCH(1,($A$1:$A$703=$H40)*($B$1:$B$703=R$1),0),4)</f>
        <v>C</v>
      </c>
      <c r="S40" t="str">
        <f t="array" ref="S40">INDEX($A$1:$F$703,MATCH(1,($A$1:$A$703=$H40)*($B$1:$B$703=S$1),0),4)</f>
        <v>AB</v>
      </c>
      <c r="T40" t="e">
        <f t="array" ref="T40">INDEX($A$1:$F$703,MATCH(1,($A$1:$A$703=$H40)*($B$1:$B$703=T$1),0),4)</f>
        <v>#N/A</v>
      </c>
      <c r="U40" t="e">
        <f t="array" ref="U40">INDEX($A$1:$F$703,MATCH(1,($A$1:$A$703=$H40)*($B$1:$B$703=U$1),0),4)</f>
        <v>#N/A</v>
      </c>
      <c r="V40" t="e">
        <f t="array" ref="V40">INDEX($A$1:$F$703,MATCH(1,($A$1:$A$703=$H40)*($B$1:$B$703=V$1),0),4)</f>
        <v>#N/A</v>
      </c>
      <c r="W40" t="e">
        <f t="array" ref="W40">INDEX($A$1:$F$703,MATCH(1,($A$1:$A$703=$H40)*($B$1:$B$703=W$1),0),4)</f>
        <v>#N/A</v>
      </c>
      <c r="X40" t="e">
        <f t="array" ref="X40">INDEX($A$1:$F$703,MATCH(1,($A$1:$A$703=$H40)*($B$1:$B$703=X$1),0),4)</f>
        <v>#N/A</v>
      </c>
      <c r="Y40" t="e">
        <f t="array" ref="Y40">INDEX($A$1:$F$703,MATCH(1,($A$1:$A$703=$H40)*($B$1:$B$703=Y$1),0),4)</f>
        <v>#N/A</v>
      </c>
      <c r="Z40" t="e">
        <f t="array" ref="Z40">INDEX($A$1:$F$703,MATCH(1,($A$1:$A$703=$H40)*($B$1:$B$703=Z$1),0),4)</f>
        <v>#N/A</v>
      </c>
    </row>
    <row r="41" spans="1:26" x14ac:dyDescent="0.25">
      <c r="A41" s="7">
        <v>410</v>
      </c>
      <c r="B41" s="5"/>
      <c r="H41" s="7">
        <v>423</v>
      </c>
      <c r="I41" t="str">
        <f t="array" ref="I41">INDEX($A$1:$F$703,MATCH(1,($A$1:$A$703=$H41)*($B$1:$B$703=I$1),0),4)</f>
        <v>A</v>
      </c>
      <c r="J41" t="str">
        <f t="array" ref="J41">INDEX($A$1:$F$703,MATCH(1,($A$1:$A$703=$H41)*($B$1:$B$703=J$1),0),4)</f>
        <v>A</v>
      </c>
      <c r="K41" t="str">
        <f t="array" ref="K41">INDEX($A$1:$F$703,MATCH(1,($A$1:$A$703=$H41)*($B$1:$B$703=K$1),0),4)</f>
        <v>AB</v>
      </c>
      <c r="L41" t="str">
        <f t="array" ref="L41">INDEX($A$1:$F$703,MATCH(1,($A$1:$A$703=$H41)*($B$1:$B$703=L$1),0),4)</f>
        <v>B</v>
      </c>
      <c r="M41" t="str">
        <f t="array" ref="M41">INDEX($A$1:$F$703,MATCH(1,($A$1:$A$703=$H41)*($B$1:$B$703=M$1),0),4)</f>
        <v>B</v>
      </c>
      <c r="N41" t="e">
        <f t="array" ref="N41">INDEX($A$1:$F$703,MATCH(1,($A$1:$A$703=$H41)*($B$1:$B$703=N$1),0),4)</f>
        <v>#N/A</v>
      </c>
      <c r="O41" t="e">
        <f t="array" ref="O41">INDEX($A$1:$F$703,MATCH(1,($A$1:$A$703=$H41)*($B$1:$B$703=O$1),0),4)</f>
        <v>#N/A</v>
      </c>
      <c r="P41" t="str">
        <f t="array" ref="P41">INDEX($A$1:$F$703,MATCH(1,($A$1:$A$703=$H41)*($B$1:$B$703=P$1),0),4)</f>
        <v>AB</v>
      </c>
      <c r="Q41" t="e">
        <f t="array" ref="Q41">INDEX($A$1:$F$703,MATCH(1,($A$1:$A$703=$H41)*($B$1:$B$703=Q$1),0),4)</f>
        <v>#N/A</v>
      </c>
      <c r="R41" t="str">
        <f t="array" ref="R41">INDEX($A$1:$F$703,MATCH(1,($A$1:$A$703=$H41)*($B$1:$B$703=R$1),0),4)</f>
        <v>AB</v>
      </c>
      <c r="S41" t="str">
        <f t="array" ref="S41">INDEX($A$1:$F$703,MATCH(1,($A$1:$A$703=$H41)*($B$1:$B$703=S$1),0),4)</f>
        <v>AB</v>
      </c>
      <c r="T41" t="e">
        <f t="array" ref="T41">INDEX($A$1:$F$703,MATCH(1,($A$1:$A$703=$H41)*($B$1:$B$703=T$1),0),4)</f>
        <v>#N/A</v>
      </c>
      <c r="U41" t="e">
        <f t="array" ref="U41">INDEX($A$1:$F$703,MATCH(1,($A$1:$A$703=$H41)*($B$1:$B$703=U$1),0),4)</f>
        <v>#N/A</v>
      </c>
      <c r="V41" t="e">
        <f t="array" ref="V41">INDEX($A$1:$F$703,MATCH(1,($A$1:$A$703=$H41)*($B$1:$B$703=V$1),0),4)</f>
        <v>#N/A</v>
      </c>
      <c r="W41" t="e">
        <f t="array" ref="W41">INDEX($A$1:$F$703,MATCH(1,($A$1:$A$703=$H41)*($B$1:$B$703=W$1),0),4)</f>
        <v>#N/A</v>
      </c>
      <c r="X41" t="e">
        <f t="array" ref="X41">INDEX($A$1:$F$703,MATCH(1,($A$1:$A$703=$H41)*($B$1:$B$703=X$1),0),4)</f>
        <v>#N/A</v>
      </c>
      <c r="Y41" t="e">
        <f t="array" ref="Y41">INDEX($A$1:$F$703,MATCH(1,($A$1:$A$703=$H41)*($B$1:$B$703=Y$1),0),4)</f>
        <v>#N/A</v>
      </c>
      <c r="Z41" t="e">
        <f t="array" ref="Z41">INDEX($A$1:$F$703,MATCH(1,($A$1:$A$703=$H41)*($B$1:$B$703=Z$1),0),4)</f>
        <v>#N/A</v>
      </c>
    </row>
    <row r="42" spans="1:26" x14ac:dyDescent="0.25">
      <c r="A42" s="7">
        <v>414</v>
      </c>
      <c r="B42" s="5"/>
      <c r="H42" s="7">
        <v>432</v>
      </c>
      <c r="I42" t="str">
        <f t="array" ref="I42">INDEX($A$1:$F$703,MATCH(1,($A$1:$A$703=$H42)*($B$1:$B$703=I$1),0),4)</f>
        <v>BC</v>
      </c>
      <c r="J42" t="str">
        <f t="array" ref="J42">INDEX($A$1:$F$703,MATCH(1,($A$1:$A$703=$H42)*($B$1:$B$703=J$1),0),4)</f>
        <v>BC</v>
      </c>
      <c r="K42" t="e">
        <f t="array" ref="K42">INDEX($A$1:$F$703,MATCH(1,($A$1:$A$703=$H42)*($B$1:$B$703=K$1),0),4)</f>
        <v>#N/A</v>
      </c>
      <c r="L42" t="str">
        <f t="array" ref="L42">INDEX($A$1:$F$703,MATCH(1,($A$1:$A$703=$H42)*($B$1:$B$703=L$1),0),4)</f>
        <v>B</v>
      </c>
      <c r="M42" t="str">
        <f t="array" ref="M42">INDEX($A$1:$F$703,MATCH(1,($A$1:$A$703=$H42)*($B$1:$B$703=M$1),0),4)</f>
        <v>C</v>
      </c>
      <c r="N42" t="e">
        <f t="array" ref="N42">INDEX($A$1:$F$703,MATCH(1,($A$1:$A$703=$H42)*($B$1:$B$703=N$1),0),4)</f>
        <v>#N/A</v>
      </c>
      <c r="O42" t="e">
        <f t="array" ref="O42">INDEX($A$1:$F$703,MATCH(1,($A$1:$A$703=$H42)*($B$1:$B$703=O$1),0),4)</f>
        <v>#N/A</v>
      </c>
      <c r="P42" t="str">
        <f t="array" ref="P42">INDEX($A$1:$F$703,MATCH(1,($A$1:$A$703=$H42)*($B$1:$B$703=P$1),0),4)</f>
        <v>BC</v>
      </c>
      <c r="Q42" t="e">
        <f t="array" ref="Q42">INDEX($A$1:$F$703,MATCH(1,($A$1:$A$703=$H42)*($B$1:$B$703=Q$1),0),4)</f>
        <v>#N/A</v>
      </c>
      <c r="R42" t="str">
        <f t="array" ref="R42">INDEX($A$1:$F$703,MATCH(1,($A$1:$A$703=$H42)*($B$1:$B$703=R$1),0),4)</f>
        <v>BC</v>
      </c>
      <c r="S42" t="str">
        <f t="array" ref="S42">INDEX($A$1:$F$703,MATCH(1,($A$1:$A$703=$H42)*($B$1:$B$703=S$1),0),4)</f>
        <v>AB</v>
      </c>
      <c r="T42" t="e">
        <f t="array" ref="T42">INDEX($A$1:$F$703,MATCH(1,($A$1:$A$703=$H42)*($B$1:$B$703=T$1),0),4)</f>
        <v>#N/A</v>
      </c>
      <c r="U42" t="e">
        <f t="array" ref="U42">INDEX($A$1:$F$703,MATCH(1,($A$1:$A$703=$H42)*($B$1:$B$703=U$1),0),4)</f>
        <v>#N/A</v>
      </c>
      <c r="V42" t="e">
        <f t="array" ref="V42">INDEX($A$1:$F$703,MATCH(1,($A$1:$A$703=$H42)*($B$1:$B$703=V$1),0),4)</f>
        <v>#N/A</v>
      </c>
      <c r="W42" t="e">
        <f t="array" ref="W42">INDEX($A$1:$F$703,MATCH(1,($A$1:$A$703=$H42)*($B$1:$B$703=W$1),0),4)</f>
        <v>#N/A</v>
      </c>
      <c r="X42" t="e">
        <f t="array" ref="X42">INDEX($A$1:$F$703,MATCH(1,($A$1:$A$703=$H42)*($B$1:$B$703=X$1),0),4)</f>
        <v>#N/A</v>
      </c>
      <c r="Y42" t="e">
        <f t="array" ref="Y42">INDEX($A$1:$F$703,MATCH(1,($A$1:$A$703=$H42)*($B$1:$B$703=Y$1),0),4)</f>
        <v>#N/A</v>
      </c>
      <c r="Z42" t="e">
        <f t="array" ref="Z42">INDEX($A$1:$F$703,MATCH(1,($A$1:$A$703=$H42)*($B$1:$B$703=Z$1),0),4)</f>
        <v>#N/A</v>
      </c>
    </row>
    <row r="43" spans="1:26" x14ac:dyDescent="0.25">
      <c r="A43" s="7">
        <v>421</v>
      </c>
      <c r="B43" s="5"/>
      <c r="H43" s="7">
        <v>462</v>
      </c>
      <c r="I43" t="str">
        <f t="array" ref="I43">INDEX($A$1:$F$703,MATCH(1,($A$1:$A$703=$H43)*($B$1:$B$703=I$1),0),4)</f>
        <v>D</v>
      </c>
      <c r="J43" t="str">
        <f t="array" ref="J43">INDEX($A$1:$F$703,MATCH(1,($A$1:$A$703=$H43)*($B$1:$B$703=J$1),0),4)</f>
        <v>BC</v>
      </c>
      <c r="K43" t="e">
        <f t="array" ref="K43">INDEX($A$1:$F$703,MATCH(1,($A$1:$A$703=$H43)*($B$1:$B$703=K$1),0),4)</f>
        <v>#N/A</v>
      </c>
      <c r="L43" t="str">
        <f t="array" ref="L43">INDEX($A$1:$F$703,MATCH(1,($A$1:$A$703=$H43)*($B$1:$B$703=L$1),0),4)</f>
        <v>BC</v>
      </c>
      <c r="M43" t="e">
        <f t="array" ref="M43">INDEX($A$1:$F$703,MATCH(1,($A$1:$A$703=$H43)*($B$1:$B$703=M$1),0),4)</f>
        <v>#N/A</v>
      </c>
      <c r="N43" t="e">
        <f t="array" ref="N43">INDEX($A$1:$F$703,MATCH(1,($A$1:$A$703=$H43)*($B$1:$B$703=N$1),0),4)</f>
        <v>#N/A</v>
      </c>
      <c r="O43" t="e">
        <f t="array" ref="O43">INDEX($A$1:$F$703,MATCH(1,($A$1:$A$703=$H43)*($B$1:$B$703=O$1),0),4)</f>
        <v>#N/A</v>
      </c>
      <c r="P43" t="str">
        <f t="array" ref="P43">INDEX($A$1:$F$703,MATCH(1,($A$1:$A$703=$H43)*($B$1:$B$703=P$1),0),4)</f>
        <v>BC</v>
      </c>
      <c r="Q43" t="e">
        <f t="array" ref="Q43">INDEX($A$1:$F$703,MATCH(1,($A$1:$A$703=$H43)*($B$1:$B$703=Q$1),0),4)</f>
        <v>#N/A</v>
      </c>
      <c r="R43" t="str">
        <f t="array" ref="R43">INDEX($A$1:$F$703,MATCH(1,($A$1:$A$703=$H43)*($B$1:$B$703=R$1),0),4)</f>
        <v>C</v>
      </c>
      <c r="S43" t="str">
        <f t="array" ref="S43">INDEX($A$1:$F$703,MATCH(1,($A$1:$A$703=$H43)*($B$1:$B$703=S$1),0),4)</f>
        <v>BC</v>
      </c>
      <c r="T43" t="e">
        <f t="array" ref="T43">INDEX($A$1:$F$703,MATCH(1,($A$1:$A$703=$H43)*($B$1:$B$703=T$1),0),4)</f>
        <v>#N/A</v>
      </c>
      <c r="U43" t="e">
        <f t="array" ref="U43">INDEX($A$1:$F$703,MATCH(1,($A$1:$A$703=$H43)*($B$1:$B$703=U$1),0),4)</f>
        <v>#N/A</v>
      </c>
      <c r="V43" t="e">
        <f t="array" ref="V43">INDEX($A$1:$F$703,MATCH(1,($A$1:$A$703=$H43)*($B$1:$B$703=V$1),0),4)</f>
        <v>#N/A</v>
      </c>
      <c r="W43" t="e">
        <f t="array" ref="W43">INDEX($A$1:$F$703,MATCH(1,($A$1:$A$703=$H43)*($B$1:$B$703=W$1),0),4)</f>
        <v>#N/A</v>
      </c>
      <c r="X43" t="e">
        <f t="array" ref="X43">INDEX($A$1:$F$703,MATCH(1,($A$1:$A$703=$H43)*($B$1:$B$703=X$1),0),4)</f>
        <v>#N/A</v>
      </c>
      <c r="Y43" t="e">
        <f t="array" ref="Y43">INDEX($A$1:$F$703,MATCH(1,($A$1:$A$703=$H43)*($B$1:$B$703=Y$1),0),4)</f>
        <v>#N/A</v>
      </c>
      <c r="Z43" t="e">
        <f t="array" ref="Z43">INDEX($A$1:$F$703,MATCH(1,($A$1:$A$703=$H43)*($B$1:$B$703=Z$1),0),4)</f>
        <v>#N/A</v>
      </c>
    </row>
    <row r="44" spans="1:26" x14ac:dyDescent="0.25">
      <c r="A44" s="7">
        <v>423</v>
      </c>
      <c r="B44" s="6" t="s">
        <v>647</v>
      </c>
      <c r="C44">
        <v>3</v>
      </c>
      <c r="D44" t="s">
        <v>552</v>
      </c>
      <c r="E44" s="12" t="str">
        <f>IF(D44="A","4",IF(D44="AB","3.5",IF(D44="B","3",IF(D44="BC","2.5",IF(D44="C","2",IF(D44="D","1",IF(D44="E","0","NILAI MUTU TIDAK ADA")))))))</f>
        <v>3</v>
      </c>
      <c r="F44">
        <f>E44*C44</f>
        <v>9</v>
      </c>
      <c r="H44" s="7">
        <v>491</v>
      </c>
      <c r="I44" t="str">
        <f t="array" ref="I44">INDEX($A$1:$F$703,MATCH(1,($A$1:$A$703=$H44)*($B$1:$B$703=I$1),0),4)</f>
        <v>A</v>
      </c>
      <c r="J44" t="str">
        <f t="array" ref="J44">INDEX($A$1:$F$703,MATCH(1,($A$1:$A$703=$H44)*($B$1:$B$703=J$1),0),4)</f>
        <v>A</v>
      </c>
      <c r="K44" t="e">
        <f t="array" ref="K44">INDEX($A$1:$F$703,MATCH(1,($A$1:$A$703=$H44)*($B$1:$B$703=K$1),0),4)</f>
        <v>#N/A</v>
      </c>
      <c r="L44" t="str">
        <f t="array" ref="L44">INDEX($A$1:$F$703,MATCH(1,($A$1:$A$703=$H44)*($B$1:$B$703=L$1),0),4)</f>
        <v>AB</v>
      </c>
      <c r="M44" t="e">
        <f t="array" ref="M44">INDEX($A$1:$F$703,MATCH(1,($A$1:$A$703=$H44)*($B$1:$B$703=M$1),0),4)</f>
        <v>#N/A</v>
      </c>
      <c r="N44" t="e">
        <f t="array" ref="N44">INDEX($A$1:$F$703,MATCH(1,($A$1:$A$703=$H44)*($B$1:$B$703=N$1),0),4)</f>
        <v>#N/A</v>
      </c>
      <c r="O44" t="e">
        <f t="array" ref="O44">INDEX($A$1:$F$703,MATCH(1,($A$1:$A$703=$H44)*($B$1:$B$703=O$1),0),4)</f>
        <v>#N/A</v>
      </c>
      <c r="P44" t="str">
        <f t="array" ref="P44">INDEX($A$1:$F$703,MATCH(1,($A$1:$A$703=$H44)*($B$1:$B$703=P$1),0),4)</f>
        <v>B</v>
      </c>
      <c r="Q44" t="str">
        <f t="array" ref="Q44">INDEX($A$1:$F$703,MATCH(1,($A$1:$A$703=$H44)*($B$1:$B$703=Q$1),0),4)</f>
        <v>A</v>
      </c>
      <c r="R44" t="str">
        <f t="array" ref="R44">INDEX($A$1:$F$703,MATCH(1,($A$1:$A$703=$H44)*($B$1:$B$703=R$1),0),4)</f>
        <v>A</v>
      </c>
      <c r="S44" t="str">
        <f t="array" ref="S44">INDEX($A$1:$F$703,MATCH(1,($A$1:$A$703=$H44)*($B$1:$B$703=S$1),0),4)</f>
        <v>A</v>
      </c>
      <c r="T44" t="e">
        <f t="array" ref="T44">INDEX($A$1:$F$703,MATCH(1,($A$1:$A$703=$H44)*($B$1:$B$703=T$1),0),4)</f>
        <v>#N/A</v>
      </c>
      <c r="U44" t="e">
        <f t="array" ref="U44">INDEX($A$1:$F$703,MATCH(1,($A$1:$A$703=$H44)*($B$1:$B$703=U$1),0),4)</f>
        <v>#N/A</v>
      </c>
      <c r="V44" t="e">
        <f t="array" ref="V44">INDEX($A$1:$F$703,MATCH(1,($A$1:$A$703=$H44)*($B$1:$B$703=V$1),0),4)</f>
        <v>#N/A</v>
      </c>
      <c r="W44" t="e">
        <f t="array" ref="W44">INDEX($A$1:$F$703,MATCH(1,($A$1:$A$703=$H44)*($B$1:$B$703=W$1),0),4)</f>
        <v>#N/A</v>
      </c>
      <c r="X44" t="e">
        <f t="array" ref="X44">INDEX($A$1:$F$703,MATCH(1,($A$1:$A$703=$H44)*($B$1:$B$703=X$1),0),4)</f>
        <v>#N/A</v>
      </c>
      <c r="Y44" t="e">
        <f t="array" ref="Y44">INDEX($A$1:$F$703,MATCH(1,($A$1:$A$703=$H44)*($B$1:$B$703=Y$1),0),4)</f>
        <v>#N/A</v>
      </c>
      <c r="Z44" t="e">
        <f t="array" ref="Z44">INDEX($A$1:$F$703,MATCH(1,($A$1:$A$703=$H44)*($B$1:$B$703=Z$1),0),4)</f>
        <v>#N/A</v>
      </c>
    </row>
    <row r="45" spans="1:26" x14ac:dyDescent="0.25">
      <c r="A45" s="7">
        <v>432</v>
      </c>
      <c r="B45" s="5"/>
      <c r="H45" s="7">
        <v>501</v>
      </c>
      <c r="I45" t="str">
        <f t="array" ref="I45">INDEX($A$1:$F$703,MATCH(1,($A$1:$A$703=$H45)*($B$1:$B$703=I$1),0),4)</f>
        <v>A</v>
      </c>
      <c r="J45" t="str">
        <f t="array" ref="J45">INDEX($A$1:$F$703,MATCH(1,($A$1:$A$703=$H45)*($B$1:$B$703=J$1),0),4)</f>
        <v>A</v>
      </c>
      <c r="K45" t="str">
        <f t="array" ref="K45">INDEX($A$1:$F$703,MATCH(1,($A$1:$A$703=$H45)*($B$1:$B$703=K$1),0),4)</f>
        <v>B</v>
      </c>
      <c r="L45" t="str">
        <f t="array" ref="L45">INDEX($A$1:$F$703,MATCH(1,($A$1:$A$703=$H45)*($B$1:$B$703=L$1),0),4)</f>
        <v>AB</v>
      </c>
      <c r="M45" t="str">
        <f t="array" ref="M45">INDEX($A$1:$F$703,MATCH(1,($A$1:$A$703=$H45)*($B$1:$B$703=M$1),0),4)</f>
        <v>BC</v>
      </c>
      <c r="N45" t="e">
        <f t="array" ref="N45">INDEX($A$1:$F$703,MATCH(1,($A$1:$A$703=$H45)*($B$1:$B$703=N$1),0),4)</f>
        <v>#N/A</v>
      </c>
      <c r="O45" t="e">
        <f t="array" ref="O45">INDEX($A$1:$F$703,MATCH(1,($A$1:$A$703=$H45)*($B$1:$B$703=O$1),0),4)</f>
        <v>#N/A</v>
      </c>
      <c r="P45" t="str">
        <f t="array" ref="P45">INDEX($A$1:$F$703,MATCH(1,($A$1:$A$703=$H45)*($B$1:$B$703=P$1),0),4)</f>
        <v>B</v>
      </c>
      <c r="Q45" t="e">
        <f t="array" ref="Q45">INDEX($A$1:$F$703,MATCH(1,($A$1:$A$703=$H45)*($B$1:$B$703=Q$1),0),4)</f>
        <v>#N/A</v>
      </c>
      <c r="R45" t="str">
        <f t="array" ref="R45">INDEX($A$1:$F$703,MATCH(1,($A$1:$A$703=$H45)*($B$1:$B$703=R$1),0),4)</f>
        <v>B</v>
      </c>
      <c r="S45" t="str">
        <f t="array" ref="S45">INDEX($A$1:$F$703,MATCH(1,($A$1:$A$703=$H45)*($B$1:$B$703=S$1),0),4)</f>
        <v>AB</v>
      </c>
      <c r="T45" t="e">
        <f t="array" ref="T45">INDEX($A$1:$F$703,MATCH(1,($A$1:$A$703=$H45)*($B$1:$B$703=T$1),0),4)</f>
        <v>#N/A</v>
      </c>
      <c r="U45" t="e">
        <f t="array" ref="U45">INDEX($A$1:$F$703,MATCH(1,($A$1:$A$703=$H45)*($B$1:$B$703=U$1),0),4)</f>
        <v>#N/A</v>
      </c>
      <c r="V45" t="e">
        <f t="array" ref="V45">INDEX($A$1:$F$703,MATCH(1,($A$1:$A$703=$H45)*($B$1:$B$703=V$1),0),4)</f>
        <v>#N/A</v>
      </c>
      <c r="W45" t="e">
        <f t="array" ref="W45">INDEX($A$1:$F$703,MATCH(1,($A$1:$A$703=$H45)*($B$1:$B$703=W$1),0),4)</f>
        <v>#N/A</v>
      </c>
      <c r="X45" t="e">
        <f t="array" ref="X45">INDEX($A$1:$F$703,MATCH(1,($A$1:$A$703=$H45)*($B$1:$B$703=X$1),0),4)</f>
        <v>#N/A</v>
      </c>
      <c r="Y45" t="e">
        <f t="array" ref="Y45">INDEX($A$1:$F$703,MATCH(1,($A$1:$A$703=$H45)*($B$1:$B$703=Y$1),0),4)</f>
        <v>#N/A</v>
      </c>
      <c r="Z45" t="e">
        <f t="array" ref="Z45">INDEX($A$1:$F$703,MATCH(1,($A$1:$A$703=$H45)*($B$1:$B$703=Z$1),0),4)</f>
        <v>#N/A</v>
      </c>
    </row>
    <row r="46" spans="1:26" x14ac:dyDescent="0.25">
      <c r="A46" s="7">
        <v>462</v>
      </c>
      <c r="B46" s="5"/>
      <c r="H46" s="7">
        <v>511</v>
      </c>
      <c r="I46" t="e">
        <f t="array" ref="I46">INDEX($A$1:$F$703,MATCH(1,($A$1:$A$703=$H46)*($B$1:$B$703=I$1),0),4)</f>
        <v>#N/A</v>
      </c>
      <c r="J46" t="e">
        <f t="array" ref="J46">INDEX($A$1:$F$703,MATCH(1,($A$1:$A$703=$H46)*($B$1:$B$703=J$1),0),4)</f>
        <v>#N/A</v>
      </c>
      <c r="K46" t="e">
        <f t="array" ref="K46">INDEX($A$1:$F$703,MATCH(1,($A$1:$A$703=$H46)*($B$1:$B$703=K$1),0),4)</f>
        <v>#N/A</v>
      </c>
      <c r="L46" t="str">
        <f t="array" ref="L46">INDEX($A$1:$F$703,MATCH(1,($A$1:$A$703=$H46)*($B$1:$B$703=L$1),0),4)</f>
        <v>AB</v>
      </c>
      <c r="M46" t="e">
        <f t="array" ref="M46">INDEX($A$1:$F$703,MATCH(1,($A$1:$A$703=$H46)*($B$1:$B$703=M$1),0),4)</f>
        <v>#N/A</v>
      </c>
      <c r="N46" t="e">
        <f t="array" ref="N46">INDEX($A$1:$F$703,MATCH(1,($A$1:$A$703=$H46)*($B$1:$B$703=N$1),0),4)</f>
        <v>#N/A</v>
      </c>
      <c r="O46" t="e">
        <f t="array" ref="O46">INDEX($A$1:$F$703,MATCH(1,($A$1:$A$703=$H46)*($B$1:$B$703=O$1),0),4)</f>
        <v>#N/A</v>
      </c>
      <c r="P46" t="str">
        <f t="array" ref="P46">INDEX($A$1:$F$703,MATCH(1,($A$1:$A$703=$H46)*($B$1:$B$703=P$1),0),4)</f>
        <v>B</v>
      </c>
      <c r="Q46" t="e">
        <f t="array" ref="Q46">INDEX($A$1:$F$703,MATCH(1,($A$1:$A$703=$H46)*($B$1:$B$703=Q$1),0),4)</f>
        <v>#N/A</v>
      </c>
      <c r="R46" t="str">
        <f t="array" ref="R46">INDEX($A$1:$F$703,MATCH(1,($A$1:$A$703=$H46)*($B$1:$B$703=R$1),0),4)</f>
        <v>BC</v>
      </c>
      <c r="S46" t="str">
        <f t="array" ref="S46">INDEX($A$1:$F$703,MATCH(1,($A$1:$A$703=$H46)*($B$1:$B$703=S$1),0),4)</f>
        <v>BC</v>
      </c>
      <c r="T46" t="str">
        <f t="array" ref="T46">INDEX($A$1:$F$703,MATCH(1,($A$1:$A$703=$H46)*($B$1:$B$703=T$1),0),4)</f>
        <v>A</v>
      </c>
      <c r="U46" t="str">
        <f t="array" ref="U46">INDEX($A$1:$F$703,MATCH(1,($A$1:$A$703=$H46)*($B$1:$B$703=U$1),0),4)</f>
        <v>C</v>
      </c>
      <c r="V46" t="e">
        <f t="array" ref="V46">INDEX($A$1:$F$703,MATCH(1,($A$1:$A$703=$H46)*($B$1:$B$703=V$1),0),4)</f>
        <v>#N/A</v>
      </c>
      <c r="W46" t="e">
        <f t="array" ref="W46">INDEX($A$1:$F$703,MATCH(1,($A$1:$A$703=$H46)*($B$1:$B$703=W$1),0),4)</f>
        <v>#N/A</v>
      </c>
      <c r="X46" t="e">
        <f t="array" ref="X46">INDEX($A$1:$F$703,MATCH(1,($A$1:$A$703=$H46)*($B$1:$B$703=X$1),0),4)</f>
        <v>#N/A</v>
      </c>
      <c r="Y46" t="str">
        <f t="array" ref="Y46">INDEX($A$1:$F$703,MATCH(1,($A$1:$A$703=$H46)*($B$1:$B$703=Y$1),0),4)</f>
        <v>AB</v>
      </c>
      <c r="Z46" t="e">
        <f t="array" ref="Z46">INDEX($A$1:$F$703,MATCH(1,($A$1:$A$703=$H46)*($B$1:$B$703=Z$1),0),4)</f>
        <v>#N/A</v>
      </c>
    </row>
    <row r="47" spans="1:26" x14ac:dyDescent="0.25">
      <c r="A47" s="7">
        <v>491</v>
      </c>
      <c r="B47" s="5"/>
      <c r="H47" s="7">
        <v>524</v>
      </c>
      <c r="I47" t="str">
        <f t="array" ref="I47">INDEX($A$1:$F$703,MATCH(1,($A$1:$A$703=$H47)*($B$1:$B$703=I$1),0),4)</f>
        <v>BC</v>
      </c>
      <c r="J47" t="str">
        <f t="array" ref="J47">INDEX($A$1:$F$703,MATCH(1,($A$1:$A$703=$H47)*($B$1:$B$703=J$1),0),4)</f>
        <v>BC</v>
      </c>
      <c r="K47" t="str">
        <f t="array" ref="K47">INDEX($A$1:$F$703,MATCH(1,($A$1:$A$703=$H47)*($B$1:$B$703=K$1),0),4)</f>
        <v>B</v>
      </c>
      <c r="L47" t="str">
        <f t="array" ref="L47">INDEX($A$1:$F$703,MATCH(1,($A$1:$A$703=$H47)*($B$1:$B$703=L$1),0),4)</f>
        <v>AB</v>
      </c>
      <c r="M47" t="e">
        <f t="array" ref="M47">INDEX($A$1:$F$703,MATCH(1,($A$1:$A$703=$H47)*($B$1:$B$703=M$1),0),4)</f>
        <v>#N/A</v>
      </c>
      <c r="N47" t="e">
        <f t="array" ref="N47">INDEX($A$1:$F$703,MATCH(1,($A$1:$A$703=$H47)*($B$1:$B$703=N$1),0),4)</f>
        <v>#N/A</v>
      </c>
      <c r="O47" t="e">
        <f t="array" ref="O47">INDEX($A$1:$F$703,MATCH(1,($A$1:$A$703=$H47)*($B$1:$B$703=O$1),0),4)</f>
        <v>#N/A</v>
      </c>
      <c r="P47" t="str">
        <f t="array" ref="P47">INDEX($A$1:$F$703,MATCH(1,($A$1:$A$703=$H47)*($B$1:$B$703=P$1),0),4)</f>
        <v>BC</v>
      </c>
      <c r="Q47" t="e">
        <f t="array" ref="Q47">INDEX($A$1:$F$703,MATCH(1,($A$1:$A$703=$H47)*($B$1:$B$703=Q$1),0),4)</f>
        <v>#N/A</v>
      </c>
      <c r="R47" t="str">
        <f t="array" ref="R47">INDEX($A$1:$F$703,MATCH(1,($A$1:$A$703=$H47)*($B$1:$B$703=R$1),0),4)</f>
        <v>BC</v>
      </c>
      <c r="S47" t="str">
        <f t="array" ref="S47">INDEX($A$1:$F$703,MATCH(1,($A$1:$A$703=$H47)*($B$1:$B$703=S$1),0),4)</f>
        <v>A</v>
      </c>
      <c r="T47" t="e">
        <f t="array" ref="T47">INDEX($A$1:$F$703,MATCH(1,($A$1:$A$703=$H47)*($B$1:$B$703=T$1),0),4)</f>
        <v>#N/A</v>
      </c>
      <c r="U47" t="e">
        <f t="array" ref="U47">INDEX($A$1:$F$703,MATCH(1,($A$1:$A$703=$H47)*($B$1:$B$703=U$1),0),4)</f>
        <v>#N/A</v>
      </c>
      <c r="V47" t="e">
        <f t="array" ref="V47">INDEX($A$1:$F$703,MATCH(1,($A$1:$A$703=$H47)*($B$1:$B$703=V$1),0),4)</f>
        <v>#N/A</v>
      </c>
      <c r="W47" t="e">
        <f t="array" ref="W47">INDEX($A$1:$F$703,MATCH(1,($A$1:$A$703=$H47)*($B$1:$B$703=W$1),0),4)</f>
        <v>#N/A</v>
      </c>
      <c r="X47" t="e">
        <f t="array" ref="X47">INDEX($A$1:$F$703,MATCH(1,($A$1:$A$703=$H47)*($B$1:$B$703=X$1),0),4)</f>
        <v>#N/A</v>
      </c>
      <c r="Y47" t="e">
        <f t="array" ref="Y47">INDEX($A$1:$F$703,MATCH(1,($A$1:$A$703=$H47)*($B$1:$B$703=Y$1),0),4)</f>
        <v>#N/A</v>
      </c>
      <c r="Z47" t="e">
        <f t="array" ref="Z47">INDEX($A$1:$F$703,MATCH(1,($A$1:$A$703=$H47)*($B$1:$B$703=Z$1),0),4)</f>
        <v>#N/A</v>
      </c>
    </row>
    <row r="48" spans="1:26" x14ac:dyDescent="0.25">
      <c r="A48" s="7">
        <v>501</v>
      </c>
      <c r="B48" s="6" t="s">
        <v>647</v>
      </c>
      <c r="C48">
        <v>3</v>
      </c>
      <c r="D48" t="s">
        <v>558</v>
      </c>
      <c r="E48" s="12" t="str">
        <f>IF(D48="A","4",IF(D48="AB","3.5",IF(D48="B","3",IF(D48="BC","2.5",IF(D48="C","2",IF(D48="D","1",IF(D48="E","0","NILAI MUTU TIDAK ADA")))))))</f>
        <v>2.5</v>
      </c>
      <c r="F48">
        <f>E48*C48</f>
        <v>7.5</v>
      </c>
      <c r="H48" s="7">
        <v>536</v>
      </c>
      <c r="I48" t="str">
        <f t="array" ref="I48">INDEX($A$1:$F$703,MATCH(1,($A$1:$A$703=$H48)*($B$1:$B$703=I$1),0),4)</f>
        <v>C</v>
      </c>
      <c r="J48" t="str">
        <f t="array" ref="J48">INDEX($A$1:$F$703,MATCH(1,($A$1:$A$703=$H48)*($B$1:$B$703=J$1),0),4)</f>
        <v>AB</v>
      </c>
      <c r="K48" t="e">
        <f t="array" ref="K48">INDEX($A$1:$F$703,MATCH(1,($A$1:$A$703=$H48)*($B$1:$B$703=K$1),0),4)</f>
        <v>#N/A</v>
      </c>
      <c r="L48" t="str">
        <f t="array" ref="L48">INDEX($A$1:$F$703,MATCH(1,($A$1:$A$703=$H48)*($B$1:$B$703=L$1),0),4)</f>
        <v>AB</v>
      </c>
      <c r="M48" t="str">
        <f t="array" ref="M48">INDEX($A$1:$F$703,MATCH(1,($A$1:$A$703=$H48)*($B$1:$B$703=M$1),0),4)</f>
        <v>AB</v>
      </c>
      <c r="N48" t="e">
        <f t="array" ref="N48">INDEX($A$1:$F$703,MATCH(1,($A$1:$A$703=$H48)*($B$1:$B$703=N$1),0),4)</f>
        <v>#N/A</v>
      </c>
      <c r="O48" t="e">
        <f t="array" ref="O48">INDEX($A$1:$F$703,MATCH(1,($A$1:$A$703=$H48)*($B$1:$B$703=O$1),0),4)</f>
        <v>#N/A</v>
      </c>
      <c r="P48" t="str">
        <f t="array" ref="P48">INDEX($A$1:$F$703,MATCH(1,($A$1:$A$703=$H48)*($B$1:$B$703=P$1),0),4)</f>
        <v>AB</v>
      </c>
      <c r="Q48" t="e">
        <f t="array" ref="Q48">INDEX($A$1:$F$703,MATCH(1,($A$1:$A$703=$H48)*($B$1:$B$703=Q$1),0),4)</f>
        <v>#N/A</v>
      </c>
      <c r="R48" t="str">
        <f t="array" ref="R48">INDEX($A$1:$F$703,MATCH(1,($A$1:$A$703=$H48)*($B$1:$B$703=R$1),0),4)</f>
        <v>BC</v>
      </c>
      <c r="S48" t="str">
        <f t="array" ref="S48">INDEX($A$1:$F$703,MATCH(1,($A$1:$A$703=$H48)*($B$1:$B$703=S$1),0),4)</f>
        <v>AB</v>
      </c>
      <c r="T48" t="e">
        <f t="array" ref="T48">INDEX($A$1:$F$703,MATCH(1,($A$1:$A$703=$H48)*($B$1:$B$703=T$1),0),4)</f>
        <v>#N/A</v>
      </c>
      <c r="U48" t="e">
        <f t="array" ref="U48">INDEX($A$1:$F$703,MATCH(1,($A$1:$A$703=$H48)*($B$1:$B$703=U$1),0),4)</f>
        <v>#N/A</v>
      </c>
      <c r="V48" t="e">
        <f t="array" ref="V48">INDEX($A$1:$F$703,MATCH(1,($A$1:$A$703=$H48)*($B$1:$B$703=V$1),0),4)</f>
        <v>#N/A</v>
      </c>
      <c r="W48" t="e">
        <f t="array" ref="W48">INDEX($A$1:$F$703,MATCH(1,($A$1:$A$703=$H48)*($B$1:$B$703=W$1),0),4)</f>
        <v>#N/A</v>
      </c>
      <c r="X48" t="e">
        <f t="array" ref="X48">INDEX($A$1:$F$703,MATCH(1,($A$1:$A$703=$H48)*($B$1:$B$703=X$1),0),4)</f>
        <v>#N/A</v>
      </c>
      <c r="Y48" t="e">
        <f t="array" ref="Y48">INDEX($A$1:$F$703,MATCH(1,($A$1:$A$703=$H48)*($B$1:$B$703=Y$1),0),4)</f>
        <v>#N/A</v>
      </c>
      <c r="Z48" t="e">
        <f t="array" ref="Z48">INDEX($A$1:$F$703,MATCH(1,($A$1:$A$703=$H48)*($B$1:$B$703=Z$1),0),4)</f>
        <v>#N/A</v>
      </c>
    </row>
    <row r="49" spans="1:26" x14ac:dyDescent="0.25">
      <c r="A49" s="7">
        <v>511</v>
      </c>
      <c r="B49" s="5"/>
      <c r="H49" s="7">
        <v>554</v>
      </c>
      <c r="I49" t="str">
        <f t="array" ref="I49">INDEX($A$1:$F$703,MATCH(1,($A$1:$A$703=$H49)*($B$1:$B$703=I$1),0),4)</f>
        <v>D</v>
      </c>
      <c r="J49" t="str">
        <f t="array" ref="J49">INDEX($A$1:$F$703,MATCH(1,($A$1:$A$703=$H49)*($B$1:$B$703=J$1),0),4)</f>
        <v>BC</v>
      </c>
      <c r="K49" t="e">
        <f t="array" ref="K49">INDEX($A$1:$F$703,MATCH(1,($A$1:$A$703=$H49)*($B$1:$B$703=K$1),0),4)</f>
        <v>#N/A</v>
      </c>
      <c r="L49" t="str">
        <f t="array" ref="L49">INDEX($A$1:$F$703,MATCH(1,($A$1:$A$703=$H49)*($B$1:$B$703=L$1),0),4)</f>
        <v>BC</v>
      </c>
      <c r="M49" t="e">
        <f t="array" ref="M49">INDEX($A$1:$F$703,MATCH(1,($A$1:$A$703=$H49)*($B$1:$B$703=M$1),0),4)</f>
        <v>#N/A</v>
      </c>
      <c r="N49" t="e">
        <f t="array" ref="N49">INDEX($A$1:$F$703,MATCH(1,($A$1:$A$703=$H49)*($B$1:$B$703=N$1),0),4)</f>
        <v>#N/A</v>
      </c>
      <c r="O49" t="e">
        <f t="array" ref="O49">INDEX($A$1:$F$703,MATCH(1,($A$1:$A$703=$H49)*($B$1:$B$703=O$1),0),4)</f>
        <v>#N/A</v>
      </c>
      <c r="P49" t="str">
        <f t="array" ref="P49">INDEX($A$1:$F$703,MATCH(1,($A$1:$A$703=$H49)*($B$1:$B$703=P$1),0),4)</f>
        <v>BC</v>
      </c>
      <c r="Q49" t="str">
        <f t="array" ref="Q49">INDEX($A$1:$F$703,MATCH(1,($A$1:$A$703=$H49)*($B$1:$B$703=Q$1),0),4)</f>
        <v>C</v>
      </c>
      <c r="R49" t="str">
        <f t="array" ref="R49">INDEX($A$1:$F$703,MATCH(1,($A$1:$A$703=$H49)*($B$1:$B$703=R$1),0),4)</f>
        <v>E</v>
      </c>
      <c r="S49" t="str">
        <f t="array" ref="S49">INDEX($A$1:$F$703,MATCH(1,($A$1:$A$703=$H49)*($B$1:$B$703=S$1),0),4)</f>
        <v>B</v>
      </c>
      <c r="T49" t="e">
        <f t="array" ref="T49">INDEX($A$1:$F$703,MATCH(1,($A$1:$A$703=$H49)*($B$1:$B$703=T$1),0),4)</f>
        <v>#N/A</v>
      </c>
      <c r="U49" t="e">
        <f t="array" ref="U49">INDEX($A$1:$F$703,MATCH(1,($A$1:$A$703=$H49)*($B$1:$B$703=U$1),0),4)</f>
        <v>#N/A</v>
      </c>
      <c r="V49" t="e">
        <f t="array" ref="V49">INDEX($A$1:$F$703,MATCH(1,($A$1:$A$703=$H49)*($B$1:$B$703=V$1),0),4)</f>
        <v>#N/A</v>
      </c>
      <c r="W49" t="e">
        <f t="array" ref="W49">INDEX($A$1:$F$703,MATCH(1,($A$1:$A$703=$H49)*($B$1:$B$703=W$1),0),4)</f>
        <v>#N/A</v>
      </c>
      <c r="X49" t="e">
        <f t="array" ref="X49">INDEX($A$1:$F$703,MATCH(1,($A$1:$A$703=$H49)*($B$1:$B$703=X$1),0),4)</f>
        <v>#N/A</v>
      </c>
      <c r="Y49" t="e">
        <f t="array" ref="Y49">INDEX($A$1:$F$703,MATCH(1,($A$1:$A$703=$H49)*($B$1:$B$703=Y$1),0),4)</f>
        <v>#N/A</v>
      </c>
      <c r="Z49" t="e">
        <f t="array" ref="Z49">INDEX($A$1:$F$703,MATCH(1,($A$1:$A$703=$H49)*($B$1:$B$703=Z$1),0),4)</f>
        <v>#N/A</v>
      </c>
    </row>
    <row r="50" spans="1:26" x14ac:dyDescent="0.25">
      <c r="A50" s="7">
        <v>524</v>
      </c>
      <c r="B50" s="5"/>
      <c r="H50" s="7">
        <v>555</v>
      </c>
      <c r="I50" t="e">
        <f t="array" ref="I50">INDEX($A$1:$F$703,MATCH(1,($A$1:$A$703=$H50)*($B$1:$B$703=I$1),0),4)</f>
        <v>#N/A</v>
      </c>
      <c r="J50" t="e">
        <f t="array" ref="J50">INDEX($A$1:$F$703,MATCH(1,($A$1:$A$703=$H50)*($B$1:$B$703=J$1),0),4)</f>
        <v>#N/A</v>
      </c>
      <c r="K50" t="e">
        <f t="array" ref="K50">INDEX($A$1:$F$703,MATCH(1,($A$1:$A$703=$H50)*($B$1:$B$703=K$1),0),4)</f>
        <v>#N/A</v>
      </c>
      <c r="L50" t="str">
        <f t="array" ref="L50">INDEX($A$1:$F$703,MATCH(1,($A$1:$A$703=$H50)*($B$1:$B$703=L$1),0),4)</f>
        <v>BC</v>
      </c>
      <c r="M50" t="e">
        <f t="array" ref="M50">INDEX($A$1:$F$703,MATCH(1,($A$1:$A$703=$H50)*($B$1:$B$703=M$1),0),4)</f>
        <v>#N/A</v>
      </c>
      <c r="N50" t="e">
        <f t="array" ref="N50">INDEX($A$1:$F$703,MATCH(1,($A$1:$A$703=$H50)*($B$1:$B$703=N$1),0),4)</f>
        <v>#N/A</v>
      </c>
      <c r="O50" t="e">
        <f t="array" ref="O50">INDEX($A$1:$F$703,MATCH(1,($A$1:$A$703=$H50)*($B$1:$B$703=O$1),0),4)</f>
        <v>#N/A</v>
      </c>
      <c r="P50" t="str">
        <f t="array" ref="P50">INDEX($A$1:$F$703,MATCH(1,($A$1:$A$703=$H50)*($B$1:$B$703=P$1),0),4)</f>
        <v>C</v>
      </c>
      <c r="Q50" t="str">
        <f t="array" ref="Q50">INDEX($A$1:$F$703,MATCH(1,($A$1:$A$703=$H50)*($B$1:$B$703=Q$1),0),4)</f>
        <v>C</v>
      </c>
      <c r="R50" t="str">
        <f t="array" ref="R50">INDEX($A$1:$F$703,MATCH(1,($A$1:$A$703=$H50)*($B$1:$B$703=R$1),0),4)</f>
        <v>E</v>
      </c>
      <c r="S50" t="str">
        <f t="array" ref="S50">INDEX($A$1:$F$703,MATCH(1,($A$1:$A$703=$H50)*($B$1:$B$703=S$1),0),4)</f>
        <v>BC</v>
      </c>
      <c r="T50" t="str">
        <f t="array" ref="T50">INDEX($A$1:$F$703,MATCH(1,($A$1:$A$703=$H50)*($B$1:$B$703=T$1),0),4)</f>
        <v>A</v>
      </c>
      <c r="U50" t="e">
        <f t="array" ref="U50">INDEX($A$1:$F$703,MATCH(1,($A$1:$A$703=$H50)*($B$1:$B$703=U$1),0),4)</f>
        <v>#N/A</v>
      </c>
      <c r="V50" t="e">
        <f t="array" ref="V50">INDEX($A$1:$F$703,MATCH(1,($A$1:$A$703=$H50)*($B$1:$B$703=V$1),0),4)</f>
        <v>#N/A</v>
      </c>
      <c r="W50" t="e">
        <f t="array" ref="W50">INDEX($A$1:$F$703,MATCH(1,($A$1:$A$703=$H50)*($B$1:$B$703=W$1),0),4)</f>
        <v>#N/A</v>
      </c>
      <c r="X50" t="e">
        <f t="array" ref="X50">INDEX($A$1:$F$703,MATCH(1,($A$1:$A$703=$H50)*($B$1:$B$703=X$1),0),4)</f>
        <v>#N/A</v>
      </c>
      <c r="Y50" t="e">
        <f t="array" ref="Y50">INDEX($A$1:$F$703,MATCH(1,($A$1:$A$703=$H50)*($B$1:$B$703=Y$1),0),4)</f>
        <v>#N/A</v>
      </c>
      <c r="Z50" t="e">
        <f t="array" ref="Z50">INDEX($A$1:$F$703,MATCH(1,($A$1:$A$703=$H50)*($B$1:$B$703=Z$1),0),4)</f>
        <v>#N/A</v>
      </c>
    </row>
    <row r="51" spans="1:26" x14ac:dyDescent="0.25">
      <c r="A51" s="7">
        <v>536</v>
      </c>
      <c r="B51" s="5"/>
      <c r="H51" s="7">
        <v>580</v>
      </c>
      <c r="I51" t="str">
        <f t="array" ref="I51">INDEX($A$1:$F$703,MATCH(1,($A$1:$A$703=$H51)*($B$1:$B$703=I$1),0),4)</f>
        <v>B</v>
      </c>
      <c r="J51" t="str">
        <f t="array" ref="J51">INDEX($A$1:$F$703,MATCH(1,($A$1:$A$703=$H51)*($B$1:$B$703=J$1),0),4)</f>
        <v>AB</v>
      </c>
      <c r="K51" t="e">
        <f t="array" ref="K51">INDEX($A$1:$F$703,MATCH(1,($A$1:$A$703=$H51)*($B$1:$B$703=K$1),0),4)</f>
        <v>#N/A</v>
      </c>
      <c r="L51" t="str">
        <f t="array" ref="L51">INDEX($A$1:$F$703,MATCH(1,($A$1:$A$703=$H51)*($B$1:$B$703=L$1),0),4)</f>
        <v>AB</v>
      </c>
      <c r="M51" t="str">
        <f t="array" ref="M51">INDEX($A$1:$F$703,MATCH(1,($A$1:$A$703=$H51)*($B$1:$B$703=M$1),0),4)</f>
        <v>B</v>
      </c>
      <c r="N51" t="e">
        <f t="array" ref="N51">INDEX($A$1:$F$703,MATCH(1,($A$1:$A$703=$H51)*($B$1:$B$703=N$1),0),4)</f>
        <v>#N/A</v>
      </c>
      <c r="O51" t="e">
        <f t="array" ref="O51">INDEX($A$1:$F$703,MATCH(1,($A$1:$A$703=$H51)*($B$1:$B$703=O$1),0),4)</f>
        <v>#N/A</v>
      </c>
      <c r="P51" t="str">
        <f t="array" ref="P51">INDEX($A$1:$F$703,MATCH(1,($A$1:$A$703=$H51)*($B$1:$B$703=P$1),0),4)</f>
        <v>B</v>
      </c>
      <c r="Q51" t="e">
        <f t="array" ref="Q51">INDEX($A$1:$F$703,MATCH(1,($A$1:$A$703=$H51)*($B$1:$B$703=Q$1),0),4)</f>
        <v>#N/A</v>
      </c>
      <c r="R51" t="str">
        <f t="array" ref="R51">INDEX($A$1:$F$703,MATCH(1,($A$1:$A$703=$H51)*($B$1:$B$703=R$1),0),4)</f>
        <v>B</v>
      </c>
      <c r="S51" t="str">
        <f t="array" ref="S51">INDEX($A$1:$F$703,MATCH(1,($A$1:$A$703=$H51)*($B$1:$B$703=S$1),0),4)</f>
        <v>A</v>
      </c>
      <c r="T51" t="e">
        <f t="array" ref="T51">INDEX($A$1:$F$703,MATCH(1,($A$1:$A$703=$H51)*($B$1:$B$703=T$1),0),4)</f>
        <v>#N/A</v>
      </c>
      <c r="U51" t="e">
        <f t="array" ref="U51">INDEX($A$1:$F$703,MATCH(1,($A$1:$A$703=$H51)*($B$1:$B$703=U$1),0),4)</f>
        <v>#N/A</v>
      </c>
      <c r="V51" t="e">
        <f t="array" ref="V51">INDEX($A$1:$F$703,MATCH(1,($A$1:$A$703=$H51)*($B$1:$B$703=V$1),0),4)</f>
        <v>#N/A</v>
      </c>
      <c r="W51" t="e">
        <f t="array" ref="W51">INDEX($A$1:$F$703,MATCH(1,($A$1:$A$703=$H51)*($B$1:$B$703=W$1),0),4)</f>
        <v>#N/A</v>
      </c>
      <c r="X51" t="e">
        <f t="array" ref="X51">INDEX($A$1:$F$703,MATCH(1,($A$1:$A$703=$H51)*($B$1:$B$703=X$1),0),4)</f>
        <v>#N/A</v>
      </c>
      <c r="Y51" t="e">
        <f t="array" ref="Y51">INDEX($A$1:$F$703,MATCH(1,($A$1:$A$703=$H51)*($B$1:$B$703=Y$1),0),4)</f>
        <v>#N/A</v>
      </c>
      <c r="Z51" t="e">
        <f t="array" ref="Z51">INDEX($A$1:$F$703,MATCH(1,($A$1:$A$703=$H51)*($B$1:$B$703=Z$1),0),4)</f>
        <v>#N/A</v>
      </c>
    </row>
    <row r="52" spans="1:26" x14ac:dyDescent="0.25">
      <c r="A52" s="7">
        <v>554</v>
      </c>
      <c r="B52" s="5"/>
      <c r="H52" s="7">
        <v>610</v>
      </c>
      <c r="I52" t="str">
        <f t="array" ref="I52">INDEX($A$1:$F$703,MATCH(1,($A$1:$A$703=$H52)*($B$1:$B$703=I$1),0),4)</f>
        <v>C</v>
      </c>
      <c r="J52" t="str">
        <f t="array" ref="J52">INDEX($A$1:$F$703,MATCH(1,($A$1:$A$703=$H52)*($B$1:$B$703=J$1),0),4)</f>
        <v>B</v>
      </c>
      <c r="K52" t="e">
        <f t="array" ref="K52">INDEX($A$1:$F$703,MATCH(1,($A$1:$A$703=$H52)*($B$1:$B$703=K$1),0),4)</f>
        <v>#N/A</v>
      </c>
      <c r="L52" t="str">
        <f t="array" ref="L52">INDEX($A$1:$F$703,MATCH(1,($A$1:$A$703=$H52)*($B$1:$B$703=L$1),0),4)</f>
        <v>B</v>
      </c>
      <c r="M52" t="e">
        <f t="array" ref="M52">INDEX($A$1:$F$703,MATCH(1,($A$1:$A$703=$H52)*($B$1:$B$703=M$1),0),4)</f>
        <v>#N/A</v>
      </c>
      <c r="N52" t="str">
        <f t="array" ref="N52">INDEX($A$1:$F$703,MATCH(1,($A$1:$A$703=$H52)*($B$1:$B$703=N$1),0),4)</f>
        <v>B</v>
      </c>
      <c r="O52" t="e">
        <f t="array" ref="O52">INDEX($A$1:$F$703,MATCH(1,($A$1:$A$703=$H52)*($B$1:$B$703=O$1),0),4)</f>
        <v>#N/A</v>
      </c>
      <c r="P52" t="str">
        <f t="array" ref="P52">INDEX($A$1:$F$703,MATCH(1,($A$1:$A$703=$H52)*($B$1:$B$703=P$1),0),4)</f>
        <v>AB</v>
      </c>
      <c r="Q52" t="e">
        <f t="array" ref="Q52">INDEX($A$1:$F$703,MATCH(1,($A$1:$A$703=$H52)*($B$1:$B$703=Q$1),0),4)</f>
        <v>#N/A</v>
      </c>
      <c r="R52" t="str">
        <f t="array" ref="R52">INDEX($A$1:$F$703,MATCH(1,($A$1:$A$703=$H52)*($B$1:$B$703=R$1),0),4)</f>
        <v>C</v>
      </c>
      <c r="S52" t="str">
        <f t="array" ref="S52">INDEX($A$1:$F$703,MATCH(1,($A$1:$A$703=$H52)*($B$1:$B$703=S$1),0),4)</f>
        <v>AB</v>
      </c>
      <c r="T52" t="e">
        <f t="array" ref="T52">INDEX($A$1:$F$703,MATCH(1,($A$1:$A$703=$H52)*($B$1:$B$703=T$1),0),4)</f>
        <v>#N/A</v>
      </c>
      <c r="U52" t="e">
        <f t="array" ref="U52">INDEX($A$1:$F$703,MATCH(1,($A$1:$A$703=$H52)*($B$1:$B$703=U$1),0),4)</f>
        <v>#N/A</v>
      </c>
      <c r="V52" t="e">
        <f t="array" ref="V52">INDEX($A$1:$F$703,MATCH(1,($A$1:$A$703=$H52)*($B$1:$B$703=V$1),0),4)</f>
        <v>#N/A</v>
      </c>
      <c r="W52" t="e">
        <f t="array" ref="W52">INDEX($A$1:$F$703,MATCH(1,($A$1:$A$703=$H52)*($B$1:$B$703=W$1),0),4)</f>
        <v>#N/A</v>
      </c>
      <c r="X52" t="e">
        <f t="array" ref="X52">INDEX($A$1:$F$703,MATCH(1,($A$1:$A$703=$H52)*($B$1:$B$703=X$1),0),4)</f>
        <v>#N/A</v>
      </c>
      <c r="Y52" t="e">
        <f t="array" ref="Y52">INDEX($A$1:$F$703,MATCH(1,($A$1:$A$703=$H52)*($B$1:$B$703=Y$1),0),4)</f>
        <v>#N/A</v>
      </c>
      <c r="Z52" t="e">
        <f t="array" ref="Z52">INDEX($A$1:$F$703,MATCH(1,($A$1:$A$703=$H52)*($B$1:$B$703=Z$1),0),4)</f>
        <v>#N/A</v>
      </c>
    </row>
    <row r="53" spans="1:26" x14ac:dyDescent="0.25">
      <c r="A53" s="7">
        <v>555</v>
      </c>
      <c r="B53" s="5"/>
      <c r="H53" s="7">
        <v>612</v>
      </c>
      <c r="I53" t="str">
        <f t="array" ref="I53">INDEX($A$1:$F$703,MATCH(1,($A$1:$A$703=$H53)*($B$1:$B$703=I$1),0),4)</f>
        <v>E</v>
      </c>
      <c r="J53" t="str">
        <f t="array" ref="J53">INDEX($A$1:$F$703,MATCH(1,($A$1:$A$703=$H53)*($B$1:$B$703=J$1),0),4)</f>
        <v>C</v>
      </c>
      <c r="K53" t="e">
        <f t="array" ref="K53">INDEX($A$1:$F$703,MATCH(1,($A$1:$A$703=$H53)*($B$1:$B$703=K$1),0),4)</f>
        <v>#N/A</v>
      </c>
      <c r="L53" t="str">
        <f t="array" ref="L53">INDEX($A$1:$F$703,MATCH(1,($A$1:$A$703=$H53)*($B$1:$B$703=L$1),0),4)</f>
        <v>B</v>
      </c>
      <c r="M53" t="e">
        <f t="array" ref="M53">INDEX($A$1:$F$703,MATCH(1,($A$1:$A$703=$H53)*($B$1:$B$703=M$1),0),4)</f>
        <v>#N/A</v>
      </c>
      <c r="N53" t="e">
        <f t="array" ref="N53">INDEX($A$1:$F$703,MATCH(1,($A$1:$A$703=$H53)*($B$1:$B$703=N$1),0),4)</f>
        <v>#N/A</v>
      </c>
      <c r="O53" t="e">
        <f t="array" ref="O53">INDEX($A$1:$F$703,MATCH(1,($A$1:$A$703=$H53)*($B$1:$B$703=O$1),0),4)</f>
        <v>#N/A</v>
      </c>
      <c r="P53" t="str">
        <f t="array" ref="P53">INDEX($A$1:$F$703,MATCH(1,($A$1:$A$703=$H53)*($B$1:$B$703=P$1),0),4)</f>
        <v>BC</v>
      </c>
      <c r="Q53" t="str">
        <f t="array" ref="Q53">INDEX($A$1:$F$703,MATCH(1,($A$1:$A$703=$H53)*($B$1:$B$703=Q$1),0),4)</f>
        <v>C</v>
      </c>
      <c r="R53" t="str">
        <f t="array" ref="R53">INDEX($A$1:$F$703,MATCH(1,($A$1:$A$703=$H53)*($B$1:$B$703=R$1),0),4)</f>
        <v>C</v>
      </c>
      <c r="S53" t="str">
        <f t="array" ref="S53">INDEX($A$1:$F$703,MATCH(1,($A$1:$A$703=$H53)*($B$1:$B$703=S$1),0),4)</f>
        <v>B</v>
      </c>
      <c r="T53" t="e">
        <f t="array" ref="T53">INDEX($A$1:$F$703,MATCH(1,($A$1:$A$703=$H53)*($B$1:$B$703=T$1),0),4)</f>
        <v>#N/A</v>
      </c>
      <c r="U53" t="e">
        <f t="array" ref="U53">INDEX($A$1:$F$703,MATCH(1,($A$1:$A$703=$H53)*($B$1:$B$703=U$1),0),4)</f>
        <v>#N/A</v>
      </c>
      <c r="V53" t="e">
        <f t="array" ref="V53">INDEX($A$1:$F$703,MATCH(1,($A$1:$A$703=$H53)*($B$1:$B$703=V$1),0),4)</f>
        <v>#N/A</v>
      </c>
      <c r="W53" t="e">
        <f t="array" ref="W53">INDEX($A$1:$F$703,MATCH(1,($A$1:$A$703=$H53)*($B$1:$B$703=W$1),0),4)</f>
        <v>#N/A</v>
      </c>
      <c r="X53" t="e">
        <f t="array" ref="X53">INDEX($A$1:$F$703,MATCH(1,($A$1:$A$703=$H53)*($B$1:$B$703=X$1),0),4)</f>
        <v>#N/A</v>
      </c>
      <c r="Y53" t="e">
        <f t="array" ref="Y53">INDEX($A$1:$F$703,MATCH(1,($A$1:$A$703=$H53)*($B$1:$B$703=Y$1),0),4)</f>
        <v>#N/A</v>
      </c>
      <c r="Z53" t="e">
        <f t="array" ref="Z53">INDEX($A$1:$F$703,MATCH(1,($A$1:$A$703=$H53)*($B$1:$B$703=Z$1),0),4)</f>
        <v>#N/A</v>
      </c>
    </row>
    <row r="54" spans="1:26" x14ac:dyDescent="0.25">
      <c r="A54" s="7">
        <v>580</v>
      </c>
      <c r="B54" s="5"/>
      <c r="H54" s="7">
        <v>625</v>
      </c>
      <c r="I54" t="str">
        <f t="array" ref="I54">INDEX($A$1:$F$703,MATCH(1,($A$1:$A$703=$H54)*($B$1:$B$703=I$1),0),4)</f>
        <v>D</v>
      </c>
      <c r="J54" t="str">
        <f t="array" ref="J54">INDEX($A$1:$F$703,MATCH(1,($A$1:$A$703=$H54)*($B$1:$B$703=J$1),0),4)</f>
        <v>BC</v>
      </c>
      <c r="K54" t="str">
        <f t="array" ref="K54">INDEX($A$1:$F$703,MATCH(1,($A$1:$A$703=$H54)*($B$1:$B$703=K$1),0),4)</f>
        <v>B</v>
      </c>
      <c r="L54" t="str">
        <f t="array" ref="L54">INDEX($A$1:$F$703,MATCH(1,($A$1:$A$703=$H54)*($B$1:$B$703=L$1),0),4)</f>
        <v>BC</v>
      </c>
      <c r="M54" t="e">
        <f t="array" ref="M54">INDEX($A$1:$F$703,MATCH(1,($A$1:$A$703=$H54)*($B$1:$B$703=M$1),0),4)</f>
        <v>#N/A</v>
      </c>
      <c r="N54" t="e">
        <f t="array" ref="N54">INDEX($A$1:$F$703,MATCH(1,($A$1:$A$703=$H54)*($B$1:$B$703=N$1),0),4)</f>
        <v>#N/A</v>
      </c>
      <c r="O54" t="e">
        <f t="array" ref="O54">INDEX($A$1:$F$703,MATCH(1,($A$1:$A$703=$H54)*($B$1:$B$703=O$1),0),4)</f>
        <v>#N/A</v>
      </c>
      <c r="P54" t="str">
        <f t="array" ref="P54">INDEX($A$1:$F$703,MATCH(1,($A$1:$A$703=$H54)*($B$1:$B$703=P$1),0),4)</f>
        <v>B</v>
      </c>
      <c r="Q54" t="e">
        <f t="array" ref="Q54">INDEX($A$1:$F$703,MATCH(1,($A$1:$A$703=$H54)*($B$1:$B$703=Q$1),0),4)</f>
        <v>#N/A</v>
      </c>
      <c r="R54" t="str">
        <f t="array" ref="R54">INDEX($A$1:$F$703,MATCH(1,($A$1:$A$703=$H54)*($B$1:$B$703=R$1),0),4)</f>
        <v>C</v>
      </c>
      <c r="S54" t="str">
        <f t="array" ref="S54">INDEX($A$1:$F$703,MATCH(1,($A$1:$A$703=$H54)*($B$1:$B$703=S$1),0),4)</f>
        <v>B</v>
      </c>
      <c r="T54" t="e">
        <f t="array" ref="T54">INDEX($A$1:$F$703,MATCH(1,($A$1:$A$703=$H54)*($B$1:$B$703=T$1),0),4)</f>
        <v>#N/A</v>
      </c>
      <c r="U54" t="e">
        <f t="array" ref="U54">INDEX($A$1:$F$703,MATCH(1,($A$1:$A$703=$H54)*($B$1:$B$703=U$1),0),4)</f>
        <v>#N/A</v>
      </c>
      <c r="V54" t="e">
        <f t="array" ref="V54">INDEX($A$1:$F$703,MATCH(1,($A$1:$A$703=$H54)*($B$1:$B$703=V$1),0),4)</f>
        <v>#N/A</v>
      </c>
      <c r="W54" t="e">
        <f t="array" ref="W54">INDEX($A$1:$F$703,MATCH(1,($A$1:$A$703=$H54)*($B$1:$B$703=W$1),0),4)</f>
        <v>#N/A</v>
      </c>
      <c r="X54" t="e">
        <f t="array" ref="X54">INDEX($A$1:$F$703,MATCH(1,($A$1:$A$703=$H54)*($B$1:$B$703=X$1),0),4)</f>
        <v>#N/A</v>
      </c>
      <c r="Y54" t="e">
        <f t="array" ref="Y54">INDEX($A$1:$F$703,MATCH(1,($A$1:$A$703=$H54)*($B$1:$B$703=Y$1),0),4)</f>
        <v>#N/A</v>
      </c>
      <c r="Z54" t="e">
        <f t="array" ref="Z54">INDEX($A$1:$F$703,MATCH(1,($A$1:$A$703=$H54)*($B$1:$B$703=Z$1),0),4)</f>
        <v>#N/A</v>
      </c>
    </row>
    <row r="55" spans="1:26" x14ac:dyDescent="0.25">
      <c r="A55" s="7">
        <v>610</v>
      </c>
      <c r="B55" s="5"/>
      <c r="H55" s="7">
        <v>638</v>
      </c>
      <c r="I55" t="str">
        <f t="array" ref="I55">INDEX($A$1:$F$703,MATCH(1,($A$1:$A$703=$H55)*($B$1:$B$703=I$1),0),4)</f>
        <v>BC</v>
      </c>
      <c r="J55" t="str">
        <f t="array" ref="J55">INDEX($A$1:$F$703,MATCH(1,($A$1:$A$703=$H55)*($B$1:$B$703=J$1),0),4)</f>
        <v>AB</v>
      </c>
      <c r="K55" t="e">
        <f t="array" ref="K55">INDEX($A$1:$F$703,MATCH(1,($A$1:$A$703=$H55)*($B$1:$B$703=K$1),0),4)</f>
        <v>#N/A</v>
      </c>
      <c r="L55" t="str">
        <f t="array" ref="L55">INDEX($A$1:$F$703,MATCH(1,($A$1:$A$703=$H55)*($B$1:$B$703=L$1),0),4)</f>
        <v>AB</v>
      </c>
      <c r="M55" t="str">
        <f t="array" ref="M55">INDEX($A$1:$F$703,MATCH(1,($A$1:$A$703=$H55)*($B$1:$B$703=M$1),0),4)</f>
        <v>B</v>
      </c>
      <c r="N55" t="e">
        <f t="array" ref="N55">INDEX($A$1:$F$703,MATCH(1,($A$1:$A$703=$H55)*($B$1:$B$703=N$1),0),4)</f>
        <v>#N/A</v>
      </c>
      <c r="O55" t="e">
        <f t="array" ref="O55">INDEX($A$1:$F$703,MATCH(1,($A$1:$A$703=$H55)*($B$1:$B$703=O$1),0),4)</f>
        <v>#N/A</v>
      </c>
      <c r="P55" t="str">
        <f t="array" ref="P55">INDEX($A$1:$F$703,MATCH(1,($A$1:$A$703=$H55)*($B$1:$B$703=P$1),0),4)</f>
        <v>BC</v>
      </c>
      <c r="Q55" t="e">
        <f t="array" ref="Q55">INDEX($A$1:$F$703,MATCH(1,($A$1:$A$703=$H55)*($B$1:$B$703=Q$1),0),4)</f>
        <v>#N/A</v>
      </c>
      <c r="R55" t="str">
        <f t="array" ref="R55">INDEX($A$1:$F$703,MATCH(1,($A$1:$A$703=$H55)*($B$1:$B$703=R$1),0),4)</f>
        <v>BC</v>
      </c>
      <c r="S55" t="str">
        <f t="array" ref="S55">INDEX($A$1:$F$703,MATCH(1,($A$1:$A$703=$H55)*($B$1:$B$703=S$1),0),4)</f>
        <v>AB</v>
      </c>
      <c r="T55" t="e">
        <f t="array" ref="T55">INDEX($A$1:$F$703,MATCH(1,($A$1:$A$703=$H55)*($B$1:$B$703=T$1),0),4)</f>
        <v>#N/A</v>
      </c>
      <c r="U55" t="e">
        <f t="array" ref="U55">INDEX($A$1:$F$703,MATCH(1,($A$1:$A$703=$H55)*($B$1:$B$703=U$1),0),4)</f>
        <v>#N/A</v>
      </c>
      <c r="V55" t="e">
        <f t="array" ref="V55">INDEX($A$1:$F$703,MATCH(1,($A$1:$A$703=$H55)*($B$1:$B$703=V$1),0),4)</f>
        <v>#N/A</v>
      </c>
      <c r="W55" t="e">
        <f t="array" ref="W55">INDEX($A$1:$F$703,MATCH(1,($A$1:$A$703=$H55)*($B$1:$B$703=W$1),0),4)</f>
        <v>#N/A</v>
      </c>
      <c r="X55" t="e">
        <f t="array" ref="X55">INDEX($A$1:$F$703,MATCH(1,($A$1:$A$703=$H55)*($B$1:$B$703=X$1),0),4)</f>
        <v>#N/A</v>
      </c>
      <c r="Y55" t="e">
        <f t="array" ref="Y55">INDEX($A$1:$F$703,MATCH(1,($A$1:$A$703=$H55)*($B$1:$B$703=Y$1),0),4)</f>
        <v>#N/A</v>
      </c>
      <c r="Z55" t="e">
        <f t="array" ref="Z55">INDEX($A$1:$F$703,MATCH(1,($A$1:$A$703=$H55)*($B$1:$B$703=Z$1),0),4)</f>
        <v>#N/A</v>
      </c>
    </row>
    <row r="56" spans="1:26" x14ac:dyDescent="0.25">
      <c r="A56" s="7">
        <v>612</v>
      </c>
      <c r="B56" s="5"/>
      <c r="H56" s="7">
        <v>643</v>
      </c>
      <c r="I56" t="str">
        <f t="array" ref="I56">INDEX($A$1:$F$703,MATCH(1,($A$1:$A$703=$H56)*($B$1:$B$703=I$1),0),4)</f>
        <v>A</v>
      </c>
      <c r="J56" t="str">
        <f t="array" ref="J56">INDEX($A$1:$F$703,MATCH(1,($A$1:$A$703=$H56)*($B$1:$B$703=J$1),0),4)</f>
        <v>A</v>
      </c>
      <c r="K56" t="e">
        <f t="array" ref="K56">INDEX($A$1:$F$703,MATCH(1,($A$1:$A$703=$H56)*($B$1:$B$703=K$1),0),4)</f>
        <v>#N/A</v>
      </c>
      <c r="L56" t="str">
        <f t="array" ref="L56">INDEX($A$1:$F$703,MATCH(1,($A$1:$A$703=$H56)*($B$1:$B$703=L$1),0),4)</f>
        <v>A</v>
      </c>
      <c r="M56" t="str">
        <f t="array" ref="M56">INDEX($A$1:$F$703,MATCH(1,($A$1:$A$703=$H56)*($B$1:$B$703=M$1),0),4)</f>
        <v>A</v>
      </c>
      <c r="N56" t="e">
        <f t="array" ref="N56">INDEX($A$1:$F$703,MATCH(1,($A$1:$A$703=$H56)*($B$1:$B$703=N$1),0),4)</f>
        <v>#N/A</v>
      </c>
      <c r="O56" t="e">
        <f t="array" ref="O56">INDEX($A$1:$F$703,MATCH(1,($A$1:$A$703=$H56)*($B$1:$B$703=O$1),0),4)</f>
        <v>#N/A</v>
      </c>
      <c r="P56" t="str">
        <f t="array" ref="P56">INDEX($A$1:$F$703,MATCH(1,($A$1:$A$703=$H56)*($B$1:$B$703=P$1),0),4)</f>
        <v>A</v>
      </c>
      <c r="Q56" t="e">
        <f t="array" ref="Q56">INDEX($A$1:$F$703,MATCH(1,($A$1:$A$703=$H56)*($B$1:$B$703=Q$1),0),4)</f>
        <v>#N/A</v>
      </c>
      <c r="R56" t="str">
        <f t="array" ref="R56">INDEX($A$1:$F$703,MATCH(1,($A$1:$A$703=$H56)*($B$1:$B$703=R$1),0),4)</f>
        <v>A</v>
      </c>
      <c r="S56" t="str">
        <f t="array" ref="S56">INDEX($A$1:$F$703,MATCH(1,($A$1:$A$703=$H56)*($B$1:$B$703=S$1),0),4)</f>
        <v>A</v>
      </c>
      <c r="T56" t="e">
        <f t="array" ref="T56">INDEX($A$1:$F$703,MATCH(1,($A$1:$A$703=$H56)*($B$1:$B$703=T$1),0),4)</f>
        <v>#N/A</v>
      </c>
      <c r="U56" t="e">
        <f t="array" ref="U56">INDEX($A$1:$F$703,MATCH(1,($A$1:$A$703=$H56)*($B$1:$B$703=U$1),0),4)</f>
        <v>#N/A</v>
      </c>
      <c r="V56" t="e">
        <f t="array" ref="V56">INDEX($A$1:$F$703,MATCH(1,($A$1:$A$703=$H56)*($B$1:$B$703=V$1),0),4)</f>
        <v>#N/A</v>
      </c>
      <c r="W56" t="e">
        <f t="array" ref="W56">INDEX($A$1:$F$703,MATCH(1,($A$1:$A$703=$H56)*($B$1:$B$703=W$1),0),4)</f>
        <v>#N/A</v>
      </c>
      <c r="X56" t="e">
        <f t="array" ref="X56">INDEX($A$1:$F$703,MATCH(1,($A$1:$A$703=$H56)*($B$1:$B$703=X$1),0),4)</f>
        <v>#N/A</v>
      </c>
      <c r="Y56" t="e">
        <f t="array" ref="Y56">INDEX($A$1:$F$703,MATCH(1,($A$1:$A$703=$H56)*($B$1:$B$703=Y$1),0),4)</f>
        <v>#N/A</v>
      </c>
      <c r="Z56" t="e">
        <f t="array" ref="Z56">INDEX($A$1:$F$703,MATCH(1,($A$1:$A$703=$H56)*($B$1:$B$703=Z$1),0),4)</f>
        <v>#N/A</v>
      </c>
    </row>
    <row r="57" spans="1:26" x14ac:dyDescent="0.25">
      <c r="A57" s="7">
        <v>625</v>
      </c>
      <c r="B57" s="5"/>
      <c r="H57" s="7">
        <v>644</v>
      </c>
      <c r="I57" t="str">
        <f t="array" ref="I57">INDEX($A$1:$F$703,MATCH(1,($A$1:$A$703=$H57)*($B$1:$B$703=I$1),0),4)</f>
        <v>A</v>
      </c>
      <c r="J57" t="str">
        <f t="array" ref="J57">INDEX($A$1:$F$703,MATCH(1,($A$1:$A$703=$H57)*($B$1:$B$703=J$1),0),4)</f>
        <v>A</v>
      </c>
      <c r="K57" t="e">
        <f t="array" ref="K57">INDEX($A$1:$F$703,MATCH(1,($A$1:$A$703=$H57)*($B$1:$B$703=K$1),0),4)</f>
        <v>#N/A</v>
      </c>
      <c r="L57" t="str">
        <f t="array" ref="L57">INDEX($A$1:$F$703,MATCH(1,($A$1:$A$703=$H57)*($B$1:$B$703=L$1),0),4)</f>
        <v>A</v>
      </c>
      <c r="M57" t="e">
        <f t="array" ref="M57">INDEX($A$1:$F$703,MATCH(1,($A$1:$A$703=$H57)*($B$1:$B$703=M$1),0),4)</f>
        <v>#N/A</v>
      </c>
      <c r="N57" t="e">
        <f t="array" ref="N57">INDEX($A$1:$F$703,MATCH(1,($A$1:$A$703=$H57)*($B$1:$B$703=N$1),0),4)</f>
        <v>#N/A</v>
      </c>
      <c r="O57" t="str">
        <f t="array" ref="O57">INDEX($A$1:$F$703,MATCH(1,($A$1:$A$703=$H57)*($B$1:$B$703=O$1),0),4)</f>
        <v>A</v>
      </c>
      <c r="P57" t="str">
        <f t="array" ref="P57">INDEX($A$1:$F$703,MATCH(1,($A$1:$A$703=$H57)*($B$1:$B$703=P$1),0),4)</f>
        <v>A</v>
      </c>
      <c r="Q57" t="e">
        <f t="array" ref="Q57">INDEX($A$1:$F$703,MATCH(1,($A$1:$A$703=$H57)*($B$1:$B$703=Q$1),0),4)</f>
        <v>#N/A</v>
      </c>
      <c r="R57" t="str">
        <f t="array" ref="R57">INDEX($A$1:$F$703,MATCH(1,($A$1:$A$703=$H57)*($B$1:$B$703=R$1),0),4)</f>
        <v>A</v>
      </c>
      <c r="S57" t="str">
        <f t="array" ref="S57">INDEX($A$1:$F$703,MATCH(1,($A$1:$A$703=$H57)*($B$1:$B$703=S$1),0),4)</f>
        <v>A</v>
      </c>
      <c r="T57" t="e">
        <f t="array" ref="T57">INDEX($A$1:$F$703,MATCH(1,($A$1:$A$703=$H57)*($B$1:$B$703=T$1),0),4)</f>
        <v>#N/A</v>
      </c>
      <c r="U57" t="e">
        <f t="array" ref="U57">INDEX($A$1:$F$703,MATCH(1,($A$1:$A$703=$H57)*($B$1:$B$703=U$1),0),4)</f>
        <v>#N/A</v>
      </c>
      <c r="V57" t="e">
        <f t="array" ref="V57">INDEX($A$1:$F$703,MATCH(1,($A$1:$A$703=$H57)*($B$1:$B$703=V$1),0),4)</f>
        <v>#N/A</v>
      </c>
      <c r="W57" t="e">
        <f t="array" ref="W57">INDEX($A$1:$F$703,MATCH(1,($A$1:$A$703=$H57)*($B$1:$B$703=W$1),0),4)</f>
        <v>#N/A</v>
      </c>
      <c r="X57" t="e">
        <f t="array" ref="X57">INDEX($A$1:$F$703,MATCH(1,($A$1:$A$703=$H57)*($B$1:$B$703=X$1),0),4)</f>
        <v>#N/A</v>
      </c>
      <c r="Y57" t="e">
        <f t="array" ref="Y57">INDEX($A$1:$F$703,MATCH(1,($A$1:$A$703=$H57)*($B$1:$B$703=Y$1),0),4)</f>
        <v>#N/A</v>
      </c>
      <c r="Z57" t="e">
        <f t="array" ref="Z57">INDEX($A$1:$F$703,MATCH(1,($A$1:$A$703=$H57)*($B$1:$B$703=Z$1),0),4)</f>
        <v>#N/A</v>
      </c>
    </row>
    <row r="58" spans="1:26" x14ac:dyDescent="0.25">
      <c r="A58" s="7">
        <v>638</v>
      </c>
      <c r="B58" s="5"/>
      <c r="H58" s="7">
        <v>658</v>
      </c>
      <c r="I58" t="str">
        <f t="array" ref="I58">INDEX($A$1:$F$703,MATCH(1,($A$1:$A$703=$H58)*($B$1:$B$703=I$1),0),4)</f>
        <v>A</v>
      </c>
      <c r="J58" t="str">
        <f t="array" ref="J58">INDEX($A$1:$F$703,MATCH(1,($A$1:$A$703=$H58)*($B$1:$B$703=J$1),0),4)</f>
        <v>A</v>
      </c>
      <c r="K58" t="e">
        <f t="array" ref="K58">INDEX($A$1:$F$703,MATCH(1,($A$1:$A$703=$H58)*($B$1:$B$703=K$1),0),4)</f>
        <v>#N/A</v>
      </c>
      <c r="L58" t="str">
        <f t="array" ref="L58">INDEX($A$1:$F$703,MATCH(1,($A$1:$A$703=$H58)*($B$1:$B$703=L$1),0),4)</f>
        <v>AB</v>
      </c>
      <c r="M58" t="str">
        <f t="array" ref="M58">INDEX($A$1:$F$703,MATCH(1,($A$1:$A$703=$H58)*($B$1:$B$703=M$1),0),4)</f>
        <v>BC</v>
      </c>
      <c r="N58" t="e">
        <f t="array" ref="N58">INDEX($A$1:$F$703,MATCH(1,($A$1:$A$703=$H58)*($B$1:$B$703=N$1),0),4)</f>
        <v>#N/A</v>
      </c>
      <c r="O58" t="e">
        <f t="array" ref="O58">INDEX($A$1:$F$703,MATCH(1,($A$1:$A$703=$H58)*($B$1:$B$703=O$1),0),4)</f>
        <v>#N/A</v>
      </c>
      <c r="P58" t="str">
        <f t="array" ref="P58">INDEX($A$1:$F$703,MATCH(1,($A$1:$A$703=$H58)*($B$1:$B$703=P$1),0),4)</f>
        <v>B</v>
      </c>
      <c r="Q58" t="e">
        <f t="array" ref="Q58">INDEX($A$1:$F$703,MATCH(1,($A$1:$A$703=$H58)*($B$1:$B$703=Q$1),0),4)</f>
        <v>#N/A</v>
      </c>
      <c r="R58" t="str">
        <f t="array" ref="R58">INDEX($A$1:$F$703,MATCH(1,($A$1:$A$703=$H58)*($B$1:$B$703=R$1),0),4)</f>
        <v>B</v>
      </c>
      <c r="S58" t="str">
        <f t="array" ref="S58">INDEX($A$1:$F$703,MATCH(1,($A$1:$A$703=$H58)*($B$1:$B$703=S$1),0),4)</f>
        <v>AB</v>
      </c>
      <c r="T58" t="e">
        <f t="array" ref="T58">INDEX($A$1:$F$703,MATCH(1,($A$1:$A$703=$H58)*($B$1:$B$703=T$1),0),4)</f>
        <v>#N/A</v>
      </c>
      <c r="U58" t="e">
        <f t="array" ref="U58">INDEX($A$1:$F$703,MATCH(1,($A$1:$A$703=$H58)*($B$1:$B$703=U$1),0),4)</f>
        <v>#N/A</v>
      </c>
      <c r="V58" t="e">
        <f t="array" ref="V58">INDEX($A$1:$F$703,MATCH(1,($A$1:$A$703=$H58)*($B$1:$B$703=V$1),0),4)</f>
        <v>#N/A</v>
      </c>
      <c r="W58" t="e">
        <f t="array" ref="W58">INDEX($A$1:$F$703,MATCH(1,($A$1:$A$703=$H58)*($B$1:$B$703=W$1),0),4)</f>
        <v>#N/A</v>
      </c>
      <c r="X58" t="e">
        <f t="array" ref="X58">INDEX($A$1:$F$703,MATCH(1,($A$1:$A$703=$H58)*($B$1:$B$703=X$1),0),4)</f>
        <v>#N/A</v>
      </c>
      <c r="Y58" t="e">
        <f t="array" ref="Y58">INDEX($A$1:$F$703,MATCH(1,($A$1:$A$703=$H58)*($B$1:$B$703=Y$1),0),4)</f>
        <v>#N/A</v>
      </c>
      <c r="Z58" t="e">
        <f t="array" ref="Z58">INDEX($A$1:$F$703,MATCH(1,($A$1:$A$703=$H58)*($B$1:$B$703=Z$1),0),4)</f>
        <v>#N/A</v>
      </c>
    </row>
    <row r="59" spans="1:26" x14ac:dyDescent="0.25">
      <c r="A59" s="7">
        <v>643</v>
      </c>
      <c r="B59" s="5"/>
      <c r="H59" s="7">
        <v>676</v>
      </c>
      <c r="I59" t="str">
        <f t="array" ref="I59">INDEX($A$1:$F$703,MATCH(1,($A$1:$A$703=$H59)*($B$1:$B$703=I$1),0),4)</f>
        <v>C</v>
      </c>
      <c r="J59" t="str">
        <f t="array" ref="J59">INDEX($A$1:$F$703,MATCH(1,($A$1:$A$703=$H59)*($B$1:$B$703=J$1),0),4)</f>
        <v>BC</v>
      </c>
      <c r="K59" t="str">
        <f t="array" ref="K59">INDEX($A$1:$F$703,MATCH(1,($A$1:$A$703=$H59)*($B$1:$B$703=K$1),0),4)</f>
        <v>B</v>
      </c>
      <c r="L59" t="str">
        <f t="array" ref="L59">INDEX($A$1:$F$703,MATCH(1,($A$1:$A$703=$H59)*($B$1:$B$703=L$1),0),4)</f>
        <v>B</v>
      </c>
      <c r="M59" t="e">
        <f t="array" ref="M59">INDEX($A$1:$F$703,MATCH(1,($A$1:$A$703=$H59)*($B$1:$B$703=M$1),0),4)</f>
        <v>#N/A</v>
      </c>
      <c r="N59" t="e">
        <f t="array" ref="N59">INDEX($A$1:$F$703,MATCH(1,($A$1:$A$703=$H59)*($B$1:$B$703=N$1),0),4)</f>
        <v>#N/A</v>
      </c>
      <c r="O59" t="e">
        <f t="array" ref="O59">INDEX($A$1:$F$703,MATCH(1,($A$1:$A$703=$H59)*($B$1:$B$703=O$1),0),4)</f>
        <v>#N/A</v>
      </c>
      <c r="P59" t="str">
        <f t="array" ref="P59">INDEX($A$1:$F$703,MATCH(1,($A$1:$A$703=$H59)*($B$1:$B$703=P$1),0),4)</f>
        <v>BC</v>
      </c>
      <c r="Q59" t="e">
        <f t="array" ref="Q59">INDEX($A$1:$F$703,MATCH(1,($A$1:$A$703=$H59)*($B$1:$B$703=Q$1),0),4)</f>
        <v>#N/A</v>
      </c>
      <c r="R59" t="str">
        <f t="array" ref="R59">INDEX($A$1:$F$703,MATCH(1,($A$1:$A$703=$H59)*($B$1:$B$703=R$1),0),4)</f>
        <v>BC</v>
      </c>
      <c r="S59" t="str">
        <f t="array" ref="S59">INDEX($A$1:$F$703,MATCH(1,($A$1:$A$703=$H59)*($B$1:$B$703=S$1),0),4)</f>
        <v>B</v>
      </c>
      <c r="T59" t="e">
        <f t="array" ref="T59">INDEX($A$1:$F$703,MATCH(1,($A$1:$A$703=$H59)*($B$1:$B$703=T$1),0),4)</f>
        <v>#N/A</v>
      </c>
      <c r="U59" t="e">
        <f t="array" ref="U59">INDEX($A$1:$F$703,MATCH(1,($A$1:$A$703=$H59)*($B$1:$B$703=U$1),0),4)</f>
        <v>#N/A</v>
      </c>
      <c r="V59" t="e">
        <f t="array" ref="V59">INDEX($A$1:$F$703,MATCH(1,($A$1:$A$703=$H59)*($B$1:$B$703=V$1),0),4)</f>
        <v>#N/A</v>
      </c>
      <c r="W59" t="e">
        <f t="array" ref="W59">INDEX($A$1:$F$703,MATCH(1,($A$1:$A$703=$H59)*($B$1:$B$703=W$1),0),4)</f>
        <v>#N/A</v>
      </c>
      <c r="X59" t="e">
        <f t="array" ref="X59">INDEX($A$1:$F$703,MATCH(1,($A$1:$A$703=$H59)*($B$1:$B$703=X$1),0),4)</f>
        <v>#N/A</v>
      </c>
      <c r="Y59" t="e">
        <f t="array" ref="Y59">INDEX($A$1:$F$703,MATCH(1,($A$1:$A$703=$H59)*($B$1:$B$703=Y$1),0),4)</f>
        <v>#N/A</v>
      </c>
      <c r="Z59" t="e">
        <f t="array" ref="Z59">INDEX($A$1:$F$703,MATCH(1,($A$1:$A$703=$H59)*($B$1:$B$703=Z$1),0),4)</f>
        <v>#N/A</v>
      </c>
    </row>
    <row r="60" spans="1:26" x14ac:dyDescent="0.25">
      <c r="A60" s="7">
        <v>644</v>
      </c>
      <c r="B60" s="5"/>
      <c r="H60" s="7">
        <v>679</v>
      </c>
      <c r="I60" t="str">
        <f t="array" ref="I60">INDEX($A$1:$F$703,MATCH(1,($A$1:$A$703=$H60)*($B$1:$B$703=I$1),0),4)</f>
        <v>B</v>
      </c>
      <c r="J60" t="str">
        <f t="array" ref="J60">INDEX($A$1:$F$703,MATCH(1,($A$1:$A$703=$H60)*($B$1:$B$703=J$1),0),4)</f>
        <v>A</v>
      </c>
      <c r="K60" t="str">
        <f t="array" ref="K60">INDEX($A$1:$F$703,MATCH(1,($A$1:$A$703=$H60)*($B$1:$B$703=K$1),0),4)</f>
        <v>A</v>
      </c>
      <c r="L60" t="str">
        <f t="array" ref="L60">INDEX($A$1:$F$703,MATCH(1,($A$1:$A$703=$H60)*($B$1:$B$703=L$1),0),4)</f>
        <v>A</v>
      </c>
      <c r="M60" t="str">
        <f t="array" ref="M60">INDEX($A$1:$F$703,MATCH(1,($A$1:$A$703=$H60)*($B$1:$B$703=M$1),0),4)</f>
        <v>AB</v>
      </c>
      <c r="N60" t="e">
        <f t="array" ref="N60">INDEX($A$1:$F$703,MATCH(1,($A$1:$A$703=$H60)*($B$1:$B$703=N$1),0),4)</f>
        <v>#N/A</v>
      </c>
      <c r="O60" t="e">
        <f t="array" ref="O60">INDEX($A$1:$F$703,MATCH(1,($A$1:$A$703=$H60)*($B$1:$B$703=O$1),0),4)</f>
        <v>#N/A</v>
      </c>
      <c r="P60" t="str">
        <f t="array" ref="P60">INDEX($A$1:$F$703,MATCH(1,($A$1:$A$703=$H60)*($B$1:$B$703=P$1),0),4)</f>
        <v>A</v>
      </c>
      <c r="Q60" t="e">
        <f t="array" ref="Q60">INDEX($A$1:$F$703,MATCH(1,($A$1:$A$703=$H60)*($B$1:$B$703=Q$1),0),4)</f>
        <v>#N/A</v>
      </c>
      <c r="R60" t="str">
        <f t="array" ref="R60">INDEX($A$1:$F$703,MATCH(1,($A$1:$A$703=$H60)*($B$1:$B$703=R$1),0),4)</f>
        <v>AB</v>
      </c>
      <c r="S60" t="str">
        <f t="array" ref="S60">INDEX($A$1:$F$703,MATCH(1,($A$1:$A$703=$H60)*($B$1:$B$703=S$1),0),4)</f>
        <v>AB</v>
      </c>
      <c r="T60" t="e">
        <f t="array" ref="T60">INDEX($A$1:$F$703,MATCH(1,($A$1:$A$703=$H60)*($B$1:$B$703=T$1),0),4)</f>
        <v>#N/A</v>
      </c>
      <c r="U60" t="e">
        <f t="array" ref="U60">INDEX($A$1:$F$703,MATCH(1,($A$1:$A$703=$H60)*($B$1:$B$703=U$1),0),4)</f>
        <v>#N/A</v>
      </c>
      <c r="V60" t="e">
        <f t="array" ref="V60">INDEX($A$1:$F$703,MATCH(1,($A$1:$A$703=$H60)*($B$1:$B$703=V$1),0),4)</f>
        <v>#N/A</v>
      </c>
      <c r="W60" t="e">
        <f t="array" ref="W60">INDEX($A$1:$F$703,MATCH(1,($A$1:$A$703=$H60)*($B$1:$B$703=W$1),0),4)</f>
        <v>#N/A</v>
      </c>
      <c r="X60" t="e">
        <f t="array" ref="X60">INDEX($A$1:$F$703,MATCH(1,($A$1:$A$703=$H60)*($B$1:$B$703=X$1),0),4)</f>
        <v>#N/A</v>
      </c>
      <c r="Y60" t="e">
        <f t="array" ref="Y60">INDEX($A$1:$F$703,MATCH(1,($A$1:$A$703=$H60)*($B$1:$B$703=Y$1),0),4)</f>
        <v>#N/A</v>
      </c>
      <c r="Z60" t="e">
        <f t="array" ref="Z60">INDEX($A$1:$F$703,MATCH(1,($A$1:$A$703=$H60)*($B$1:$B$703=Z$1),0),4)</f>
        <v>#N/A</v>
      </c>
    </row>
    <row r="61" spans="1:26" x14ac:dyDescent="0.25">
      <c r="A61" s="7">
        <v>658</v>
      </c>
      <c r="B61" s="5"/>
      <c r="H61" s="7">
        <v>701</v>
      </c>
      <c r="I61" t="str">
        <f t="array" ref="I61">INDEX($A$1:$F$703,MATCH(1,($A$1:$A$703=$H61)*($B$1:$B$703=I$1),0),4)</f>
        <v>BC</v>
      </c>
      <c r="J61" t="str">
        <f t="array" ref="J61">INDEX($A$1:$F$703,MATCH(1,($A$1:$A$703=$H61)*($B$1:$B$703=J$1),0),4)</f>
        <v>B</v>
      </c>
      <c r="K61" t="str">
        <f t="array" ref="K61">INDEX($A$1:$F$703,MATCH(1,($A$1:$A$703=$H61)*($B$1:$B$703=K$1),0),4)</f>
        <v>B</v>
      </c>
      <c r="L61" t="str">
        <f t="array" ref="L61">INDEX($A$1:$F$703,MATCH(1,($A$1:$A$703=$H61)*($B$1:$B$703=L$1),0),4)</f>
        <v>B</v>
      </c>
      <c r="M61" t="e">
        <f t="array" ref="M61">INDEX($A$1:$F$703,MATCH(1,($A$1:$A$703=$H61)*($B$1:$B$703=M$1),0),4)</f>
        <v>#N/A</v>
      </c>
      <c r="N61" t="e">
        <f t="array" ref="N61">INDEX($A$1:$F$703,MATCH(1,($A$1:$A$703=$H61)*($B$1:$B$703=N$1),0),4)</f>
        <v>#N/A</v>
      </c>
      <c r="O61" t="e">
        <f t="array" ref="O61">INDEX($A$1:$F$703,MATCH(1,($A$1:$A$703=$H61)*($B$1:$B$703=O$1),0),4)</f>
        <v>#N/A</v>
      </c>
      <c r="P61" t="str">
        <f t="array" ref="P61">INDEX($A$1:$F$703,MATCH(1,($A$1:$A$703=$H61)*($B$1:$B$703=P$1),0),4)</f>
        <v>AB</v>
      </c>
      <c r="Q61" t="e">
        <f t="array" ref="Q61">INDEX($A$1:$F$703,MATCH(1,($A$1:$A$703=$H61)*($B$1:$B$703=Q$1),0),4)</f>
        <v>#N/A</v>
      </c>
      <c r="R61" t="str">
        <f t="array" ref="R61">INDEX($A$1:$F$703,MATCH(1,($A$1:$A$703=$H61)*($B$1:$B$703=R$1),0),4)</f>
        <v>BC</v>
      </c>
      <c r="S61" t="str">
        <f t="array" ref="S61">INDEX($A$1:$F$703,MATCH(1,($A$1:$A$703=$H61)*($B$1:$B$703=S$1),0),4)</f>
        <v>AB</v>
      </c>
      <c r="T61" t="e">
        <f t="array" ref="T61">INDEX($A$1:$F$703,MATCH(1,($A$1:$A$703=$H61)*($B$1:$B$703=T$1),0),4)</f>
        <v>#N/A</v>
      </c>
      <c r="U61" t="e">
        <f t="array" ref="U61">INDEX($A$1:$F$703,MATCH(1,($A$1:$A$703=$H61)*($B$1:$B$703=U$1),0),4)</f>
        <v>#N/A</v>
      </c>
      <c r="V61" t="e">
        <f t="array" ref="V61">INDEX($A$1:$F$703,MATCH(1,($A$1:$A$703=$H61)*($B$1:$B$703=V$1),0),4)</f>
        <v>#N/A</v>
      </c>
      <c r="W61" t="e">
        <f t="array" ref="W61">INDEX($A$1:$F$703,MATCH(1,($A$1:$A$703=$H61)*($B$1:$B$703=W$1),0),4)</f>
        <v>#N/A</v>
      </c>
      <c r="X61" t="e">
        <f t="array" ref="X61">INDEX($A$1:$F$703,MATCH(1,($A$1:$A$703=$H61)*($B$1:$B$703=X$1),0),4)</f>
        <v>#N/A</v>
      </c>
      <c r="Y61" t="e">
        <f t="array" ref="Y61">INDEX($A$1:$F$703,MATCH(1,($A$1:$A$703=$H61)*($B$1:$B$703=Y$1),0),4)</f>
        <v>#N/A</v>
      </c>
      <c r="Z61" t="e">
        <f t="array" ref="Z61">INDEX($A$1:$F$703,MATCH(1,($A$1:$A$703=$H61)*($B$1:$B$703=Z$1),0),4)</f>
        <v>#N/A</v>
      </c>
    </row>
    <row r="62" spans="1:26" x14ac:dyDescent="0.25">
      <c r="A62" s="7">
        <v>676</v>
      </c>
      <c r="B62" s="5"/>
      <c r="H62" s="7">
        <v>707</v>
      </c>
      <c r="I62" t="str">
        <f t="array" ref="I62">INDEX($A$1:$F$703,MATCH(1,($A$1:$A$703=$H62)*($B$1:$B$703=I$1),0),4)</f>
        <v>B</v>
      </c>
      <c r="J62" t="str">
        <f t="array" ref="J62">INDEX($A$1:$F$703,MATCH(1,($A$1:$A$703=$H62)*($B$1:$B$703=J$1),0),4)</f>
        <v>C</v>
      </c>
      <c r="K62" t="e">
        <f t="array" ref="K62">INDEX($A$1:$F$703,MATCH(1,($A$1:$A$703=$H62)*($B$1:$B$703=K$1),0),4)</f>
        <v>#N/A</v>
      </c>
      <c r="L62" t="str">
        <f t="array" ref="L62">INDEX($A$1:$F$703,MATCH(1,($A$1:$A$703=$H62)*($B$1:$B$703=L$1),0),4)</f>
        <v>BC</v>
      </c>
      <c r="M62" t="str">
        <f t="array" ref="M62">INDEX($A$1:$F$703,MATCH(1,($A$1:$A$703=$H62)*($B$1:$B$703=M$1),0),4)</f>
        <v>BC</v>
      </c>
      <c r="N62" t="e">
        <f t="array" ref="N62">INDEX($A$1:$F$703,MATCH(1,($A$1:$A$703=$H62)*($B$1:$B$703=N$1),0),4)</f>
        <v>#N/A</v>
      </c>
      <c r="O62" t="e">
        <f t="array" ref="O62">INDEX($A$1:$F$703,MATCH(1,($A$1:$A$703=$H62)*($B$1:$B$703=O$1),0),4)</f>
        <v>#N/A</v>
      </c>
      <c r="P62" t="str">
        <f t="array" ref="P62">INDEX($A$1:$F$703,MATCH(1,($A$1:$A$703=$H62)*($B$1:$B$703=P$1),0),4)</f>
        <v>AB</v>
      </c>
      <c r="Q62" t="e">
        <f t="array" ref="Q62">INDEX($A$1:$F$703,MATCH(1,($A$1:$A$703=$H62)*($B$1:$B$703=Q$1),0),4)</f>
        <v>#N/A</v>
      </c>
      <c r="R62" t="str">
        <f t="array" ref="R62">INDEX($A$1:$F$703,MATCH(1,($A$1:$A$703=$H62)*($B$1:$B$703=R$1),0),4)</f>
        <v>BC</v>
      </c>
      <c r="S62" t="str">
        <f t="array" ref="S62">INDEX($A$1:$F$703,MATCH(1,($A$1:$A$703=$H62)*($B$1:$B$703=S$1),0),4)</f>
        <v>B</v>
      </c>
      <c r="T62" t="e">
        <f t="array" ref="T62">INDEX($A$1:$F$703,MATCH(1,($A$1:$A$703=$H62)*($B$1:$B$703=T$1),0),4)</f>
        <v>#N/A</v>
      </c>
      <c r="U62" t="e">
        <f t="array" ref="U62">INDEX($A$1:$F$703,MATCH(1,($A$1:$A$703=$H62)*($B$1:$B$703=U$1),0),4)</f>
        <v>#N/A</v>
      </c>
      <c r="V62" t="e">
        <f t="array" ref="V62">INDEX($A$1:$F$703,MATCH(1,($A$1:$A$703=$H62)*($B$1:$B$703=V$1),0),4)</f>
        <v>#N/A</v>
      </c>
      <c r="W62" t="e">
        <f t="array" ref="W62">INDEX($A$1:$F$703,MATCH(1,($A$1:$A$703=$H62)*($B$1:$B$703=W$1),0),4)</f>
        <v>#N/A</v>
      </c>
      <c r="X62" t="e">
        <f t="array" ref="X62">INDEX($A$1:$F$703,MATCH(1,($A$1:$A$703=$H62)*($B$1:$B$703=X$1),0),4)</f>
        <v>#N/A</v>
      </c>
      <c r="Y62" t="e">
        <f t="array" ref="Y62">INDEX($A$1:$F$703,MATCH(1,($A$1:$A$703=$H62)*($B$1:$B$703=Y$1),0),4)</f>
        <v>#N/A</v>
      </c>
      <c r="Z62" t="e">
        <f t="array" ref="Z62">INDEX($A$1:$F$703,MATCH(1,($A$1:$A$703=$H62)*($B$1:$B$703=Z$1),0),4)</f>
        <v>#N/A</v>
      </c>
    </row>
    <row r="63" spans="1:26" x14ac:dyDescent="0.25">
      <c r="A63" s="7">
        <v>679</v>
      </c>
      <c r="B63" s="6" t="s">
        <v>647</v>
      </c>
      <c r="C63">
        <v>3</v>
      </c>
      <c r="D63" t="s">
        <v>553</v>
      </c>
      <c r="E63" s="12" t="str">
        <f>IF(D63="A","4",IF(D63="AB","3.5",IF(D63="B","3",IF(D63="BC","2.5",IF(D63="C","2",IF(D63="D","1",IF(D63="E","0","NILAI MUTU TIDAK ADA")))))))</f>
        <v>3.5</v>
      </c>
      <c r="F63">
        <f>E63*C63</f>
        <v>10.5</v>
      </c>
      <c r="H63" s="7">
        <v>713</v>
      </c>
      <c r="I63" t="str">
        <f t="array" ref="I63">INDEX($A$1:$F$703,MATCH(1,($A$1:$A$703=$H63)*($B$1:$B$703=I$1),0),4)</f>
        <v>B</v>
      </c>
      <c r="J63" t="str">
        <f t="array" ref="J63">INDEX($A$1:$F$703,MATCH(1,($A$1:$A$703=$H63)*($B$1:$B$703=J$1),0),4)</f>
        <v>B</v>
      </c>
      <c r="K63" t="e">
        <f t="array" ref="K63">INDEX($A$1:$F$703,MATCH(1,($A$1:$A$703=$H63)*($B$1:$B$703=K$1),0),4)</f>
        <v>#N/A</v>
      </c>
      <c r="L63" t="str">
        <f t="array" ref="L63">INDEX($A$1:$F$703,MATCH(1,($A$1:$A$703=$H63)*($B$1:$B$703=L$1),0),4)</f>
        <v>AB</v>
      </c>
      <c r="M63" t="e">
        <f t="array" ref="M63">INDEX($A$1:$F$703,MATCH(1,($A$1:$A$703=$H63)*($B$1:$B$703=M$1),0),4)</f>
        <v>#N/A</v>
      </c>
      <c r="N63" t="e">
        <f t="array" ref="N63">INDEX($A$1:$F$703,MATCH(1,($A$1:$A$703=$H63)*($B$1:$B$703=N$1),0),4)</f>
        <v>#N/A</v>
      </c>
      <c r="O63" t="e">
        <f t="array" ref="O63">INDEX($A$1:$F$703,MATCH(1,($A$1:$A$703=$H63)*($B$1:$B$703=O$1),0),4)</f>
        <v>#N/A</v>
      </c>
      <c r="P63" t="str">
        <f t="array" ref="P63">INDEX($A$1:$F$703,MATCH(1,($A$1:$A$703=$H63)*($B$1:$B$703=P$1),0),4)</f>
        <v>C</v>
      </c>
      <c r="Q63" t="str">
        <f t="array" ref="Q63">INDEX($A$1:$F$703,MATCH(1,($A$1:$A$703=$H63)*($B$1:$B$703=Q$1),0),4)</f>
        <v>BC</v>
      </c>
      <c r="R63" t="str">
        <f t="array" ref="R63">INDEX($A$1:$F$703,MATCH(1,($A$1:$A$703=$H63)*($B$1:$B$703=R$1),0),4)</f>
        <v>B</v>
      </c>
      <c r="S63" t="str">
        <f t="array" ref="S63">INDEX($A$1:$F$703,MATCH(1,($A$1:$A$703=$H63)*($B$1:$B$703=S$1),0),4)</f>
        <v>AB</v>
      </c>
      <c r="T63" t="e">
        <f t="array" ref="T63">INDEX($A$1:$F$703,MATCH(1,($A$1:$A$703=$H63)*($B$1:$B$703=T$1),0),4)</f>
        <v>#N/A</v>
      </c>
      <c r="U63" t="e">
        <f t="array" ref="U63">INDEX($A$1:$F$703,MATCH(1,($A$1:$A$703=$H63)*($B$1:$B$703=U$1),0),4)</f>
        <v>#N/A</v>
      </c>
      <c r="V63" t="e">
        <f t="array" ref="V63">INDEX($A$1:$F$703,MATCH(1,($A$1:$A$703=$H63)*($B$1:$B$703=V$1),0),4)</f>
        <v>#N/A</v>
      </c>
      <c r="W63" t="e">
        <f t="array" ref="W63">INDEX($A$1:$F$703,MATCH(1,($A$1:$A$703=$H63)*($B$1:$B$703=W$1),0),4)</f>
        <v>#N/A</v>
      </c>
      <c r="X63" t="e">
        <f t="array" ref="X63">INDEX($A$1:$F$703,MATCH(1,($A$1:$A$703=$H63)*($B$1:$B$703=X$1),0),4)</f>
        <v>#N/A</v>
      </c>
      <c r="Y63" t="e">
        <f t="array" ref="Y63">INDEX($A$1:$F$703,MATCH(1,($A$1:$A$703=$H63)*($B$1:$B$703=Y$1),0),4)</f>
        <v>#N/A</v>
      </c>
      <c r="Z63" t="e">
        <f t="array" ref="Z63">INDEX($A$1:$F$703,MATCH(1,($A$1:$A$703=$H63)*($B$1:$B$703=Z$1),0),4)</f>
        <v>#N/A</v>
      </c>
    </row>
    <row r="64" spans="1:26" x14ac:dyDescent="0.25">
      <c r="A64" s="7">
        <v>701</v>
      </c>
      <c r="B64" s="5"/>
      <c r="H64" s="7">
        <v>723</v>
      </c>
      <c r="I64" t="str">
        <f t="array" ref="I64">INDEX($A$1:$F$703,MATCH(1,($A$1:$A$703=$H64)*($B$1:$B$703=I$1),0),4)</f>
        <v>A</v>
      </c>
      <c r="J64" t="str">
        <f t="array" ref="J64">INDEX($A$1:$F$703,MATCH(1,($A$1:$A$703=$H64)*($B$1:$B$703=J$1),0),4)</f>
        <v>A</v>
      </c>
      <c r="K64" t="e">
        <f t="array" ref="K64">INDEX($A$1:$F$703,MATCH(1,($A$1:$A$703=$H64)*($B$1:$B$703=K$1),0),4)</f>
        <v>#N/A</v>
      </c>
      <c r="L64" t="str">
        <f t="array" ref="L64">INDEX($A$1:$F$703,MATCH(1,($A$1:$A$703=$H64)*($B$1:$B$703=L$1),0),4)</f>
        <v>A</v>
      </c>
      <c r="M64" t="str">
        <f t="array" ref="M64">INDEX($A$1:$F$703,MATCH(1,($A$1:$A$703=$H64)*($B$1:$B$703=M$1),0),4)</f>
        <v>A</v>
      </c>
      <c r="N64" t="e">
        <f t="array" ref="N64">INDEX($A$1:$F$703,MATCH(1,($A$1:$A$703=$H64)*($B$1:$B$703=N$1),0),4)</f>
        <v>#N/A</v>
      </c>
      <c r="O64" t="e">
        <f t="array" ref="O64">INDEX($A$1:$F$703,MATCH(1,($A$1:$A$703=$H64)*($B$1:$B$703=O$1),0),4)</f>
        <v>#N/A</v>
      </c>
      <c r="P64" t="str">
        <f t="array" ref="P64">INDEX($A$1:$F$703,MATCH(1,($A$1:$A$703=$H64)*($B$1:$B$703=P$1),0),4)</f>
        <v>B</v>
      </c>
      <c r="Q64" t="e">
        <f t="array" ref="Q64">INDEX($A$1:$F$703,MATCH(1,($A$1:$A$703=$H64)*($B$1:$B$703=Q$1),0),4)</f>
        <v>#N/A</v>
      </c>
      <c r="R64" t="str">
        <f t="array" ref="R64">INDEX($A$1:$F$703,MATCH(1,($A$1:$A$703=$H64)*($B$1:$B$703=R$1),0),4)</f>
        <v>B</v>
      </c>
      <c r="S64" t="str">
        <f t="array" ref="S64">INDEX($A$1:$F$703,MATCH(1,($A$1:$A$703=$H64)*($B$1:$B$703=S$1),0),4)</f>
        <v>A</v>
      </c>
      <c r="T64" t="e">
        <f t="array" ref="T64">INDEX($A$1:$F$703,MATCH(1,($A$1:$A$703=$H64)*($B$1:$B$703=T$1),0),4)</f>
        <v>#N/A</v>
      </c>
      <c r="U64" t="e">
        <f t="array" ref="U64">INDEX($A$1:$F$703,MATCH(1,($A$1:$A$703=$H64)*($B$1:$B$703=U$1),0),4)</f>
        <v>#N/A</v>
      </c>
      <c r="V64" t="e">
        <f t="array" ref="V64">INDEX($A$1:$F$703,MATCH(1,($A$1:$A$703=$H64)*($B$1:$B$703=V$1),0),4)</f>
        <v>#N/A</v>
      </c>
      <c r="W64" t="e">
        <f t="array" ref="W64">INDEX($A$1:$F$703,MATCH(1,($A$1:$A$703=$H64)*($B$1:$B$703=W$1),0),4)</f>
        <v>#N/A</v>
      </c>
      <c r="X64" t="e">
        <f t="array" ref="X64">INDEX($A$1:$F$703,MATCH(1,($A$1:$A$703=$H64)*($B$1:$B$703=X$1),0),4)</f>
        <v>#N/A</v>
      </c>
      <c r="Y64" t="e">
        <f t="array" ref="Y64">INDEX($A$1:$F$703,MATCH(1,($A$1:$A$703=$H64)*($B$1:$B$703=Y$1),0),4)</f>
        <v>#N/A</v>
      </c>
      <c r="Z64" t="e">
        <f t="array" ref="Z64">INDEX($A$1:$F$703,MATCH(1,($A$1:$A$703=$H64)*($B$1:$B$703=Z$1),0),4)</f>
        <v>#N/A</v>
      </c>
    </row>
    <row r="65" spans="1:26" x14ac:dyDescent="0.25">
      <c r="A65" s="7">
        <v>707</v>
      </c>
      <c r="B65" s="5"/>
      <c r="H65" s="7">
        <v>740</v>
      </c>
      <c r="I65" t="str">
        <f t="array" ref="I65">INDEX($A$1:$F$703,MATCH(1,($A$1:$A$703=$H65)*($B$1:$B$703=I$1),0),4)</f>
        <v>B</v>
      </c>
      <c r="J65" t="str">
        <f t="array" ref="J65">INDEX($A$1:$F$703,MATCH(1,($A$1:$A$703=$H65)*($B$1:$B$703=J$1),0),4)</f>
        <v>BC</v>
      </c>
      <c r="K65" t="e">
        <f t="array" ref="K65">INDEX($A$1:$F$703,MATCH(1,($A$1:$A$703=$H65)*($B$1:$B$703=K$1),0),4)</f>
        <v>#N/A</v>
      </c>
      <c r="L65" t="str">
        <f t="array" ref="L65">INDEX($A$1:$F$703,MATCH(1,($A$1:$A$703=$H65)*($B$1:$B$703=L$1),0),4)</f>
        <v>A</v>
      </c>
      <c r="M65" t="e">
        <f t="array" ref="M65">INDEX($A$1:$F$703,MATCH(1,($A$1:$A$703=$H65)*($B$1:$B$703=M$1),0),4)</f>
        <v>#N/A</v>
      </c>
      <c r="N65" t="e">
        <f t="array" ref="N65">INDEX($A$1:$F$703,MATCH(1,($A$1:$A$703=$H65)*($B$1:$B$703=N$1),0),4)</f>
        <v>#N/A</v>
      </c>
      <c r="O65" t="str">
        <f t="array" ref="O65">INDEX($A$1:$F$703,MATCH(1,($A$1:$A$703=$H65)*($B$1:$B$703=O$1),0),4)</f>
        <v>AB</v>
      </c>
      <c r="P65" t="str">
        <f t="array" ref="P65">INDEX($A$1:$F$703,MATCH(1,($A$1:$A$703=$H65)*($B$1:$B$703=P$1),0),4)</f>
        <v>A</v>
      </c>
      <c r="Q65" t="e">
        <f t="array" ref="Q65">INDEX($A$1:$F$703,MATCH(1,($A$1:$A$703=$H65)*($B$1:$B$703=Q$1),0),4)</f>
        <v>#N/A</v>
      </c>
      <c r="R65" t="str">
        <f t="array" ref="R65">INDEX($A$1:$F$703,MATCH(1,($A$1:$A$703=$H65)*($B$1:$B$703=R$1),0),4)</f>
        <v>B</v>
      </c>
      <c r="S65" t="str">
        <f t="array" ref="S65">INDEX($A$1:$F$703,MATCH(1,($A$1:$A$703=$H65)*($B$1:$B$703=S$1),0),4)</f>
        <v>A</v>
      </c>
      <c r="T65" t="e">
        <f t="array" ref="T65">INDEX($A$1:$F$703,MATCH(1,($A$1:$A$703=$H65)*($B$1:$B$703=T$1),0),4)</f>
        <v>#N/A</v>
      </c>
      <c r="U65" t="e">
        <f t="array" ref="U65">INDEX($A$1:$F$703,MATCH(1,($A$1:$A$703=$H65)*($B$1:$B$703=U$1),0),4)</f>
        <v>#N/A</v>
      </c>
      <c r="V65" t="e">
        <f t="array" ref="V65">INDEX($A$1:$F$703,MATCH(1,($A$1:$A$703=$H65)*($B$1:$B$703=V$1),0),4)</f>
        <v>#N/A</v>
      </c>
      <c r="W65" t="e">
        <f t="array" ref="W65">INDEX($A$1:$F$703,MATCH(1,($A$1:$A$703=$H65)*($B$1:$B$703=W$1),0),4)</f>
        <v>#N/A</v>
      </c>
      <c r="X65" t="e">
        <f t="array" ref="X65">INDEX($A$1:$F$703,MATCH(1,($A$1:$A$703=$H65)*($B$1:$B$703=X$1),0),4)</f>
        <v>#N/A</v>
      </c>
      <c r="Y65" t="e">
        <f t="array" ref="Y65">INDEX($A$1:$F$703,MATCH(1,($A$1:$A$703=$H65)*($B$1:$B$703=Y$1),0),4)</f>
        <v>#N/A</v>
      </c>
      <c r="Z65" t="e">
        <f t="array" ref="Z65">INDEX($A$1:$F$703,MATCH(1,($A$1:$A$703=$H65)*($B$1:$B$703=Z$1),0),4)</f>
        <v>#N/A</v>
      </c>
    </row>
    <row r="66" spans="1:26" x14ac:dyDescent="0.25">
      <c r="A66" s="7">
        <v>713</v>
      </c>
      <c r="B66" s="5"/>
      <c r="H66" s="7">
        <v>754</v>
      </c>
      <c r="I66" t="str">
        <f t="array" ref="I66">INDEX($A$1:$F$703,MATCH(1,($A$1:$A$703=$H66)*($B$1:$B$703=I$1),0),4)</f>
        <v>AB</v>
      </c>
      <c r="J66" t="str">
        <f t="array" ref="J66">INDEX($A$1:$F$703,MATCH(1,($A$1:$A$703=$H66)*($B$1:$B$703=J$1),0),4)</f>
        <v>A</v>
      </c>
      <c r="K66" t="e">
        <f t="array" ref="K66">INDEX($A$1:$F$703,MATCH(1,($A$1:$A$703=$H66)*($B$1:$B$703=K$1),0),4)</f>
        <v>#N/A</v>
      </c>
      <c r="L66" t="str">
        <f t="array" ref="L66">INDEX($A$1:$F$703,MATCH(1,($A$1:$A$703=$H66)*($B$1:$B$703=L$1),0),4)</f>
        <v>AB</v>
      </c>
      <c r="M66" t="e">
        <f t="array" ref="M66">INDEX($A$1:$F$703,MATCH(1,($A$1:$A$703=$H66)*($B$1:$B$703=M$1),0),4)</f>
        <v>#N/A</v>
      </c>
      <c r="N66" t="e">
        <f t="array" ref="N66">INDEX($A$1:$F$703,MATCH(1,($A$1:$A$703=$H66)*($B$1:$B$703=N$1),0),4)</f>
        <v>#N/A</v>
      </c>
      <c r="O66" t="e">
        <f t="array" ref="O66">INDEX($A$1:$F$703,MATCH(1,($A$1:$A$703=$H66)*($B$1:$B$703=O$1),0),4)</f>
        <v>#N/A</v>
      </c>
      <c r="P66" t="str">
        <f t="array" ref="P66">INDEX($A$1:$F$703,MATCH(1,($A$1:$A$703=$H66)*($B$1:$B$703=P$1),0),4)</f>
        <v>B</v>
      </c>
      <c r="Q66" t="str">
        <f t="array" ref="Q66">INDEX($A$1:$F$703,MATCH(1,($A$1:$A$703=$H66)*($B$1:$B$703=Q$1),0),4)</f>
        <v>B</v>
      </c>
      <c r="R66" t="str">
        <f t="array" ref="R66">INDEX($A$1:$F$703,MATCH(1,($A$1:$A$703=$H66)*($B$1:$B$703=R$1),0),4)</f>
        <v>B</v>
      </c>
      <c r="S66" t="str">
        <f t="array" ref="S66">INDEX($A$1:$F$703,MATCH(1,($A$1:$A$703=$H66)*($B$1:$B$703=S$1),0),4)</f>
        <v>AB</v>
      </c>
      <c r="T66" t="e">
        <f t="array" ref="T66">INDEX($A$1:$F$703,MATCH(1,($A$1:$A$703=$H66)*($B$1:$B$703=T$1),0),4)</f>
        <v>#N/A</v>
      </c>
      <c r="U66" t="e">
        <f t="array" ref="U66">INDEX($A$1:$F$703,MATCH(1,($A$1:$A$703=$H66)*($B$1:$B$703=U$1),0),4)</f>
        <v>#N/A</v>
      </c>
      <c r="V66" t="e">
        <f t="array" ref="V66">INDEX($A$1:$F$703,MATCH(1,($A$1:$A$703=$H66)*($B$1:$B$703=V$1),0),4)</f>
        <v>#N/A</v>
      </c>
      <c r="W66" t="e">
        <f t="array" ref="W66">INDEX($A$1:$F$703,MATCH(1,($A$1:$A$703=$H66)*($B$1:$B$703=W$1),0),4)</f>
        <v>#N/A</v>
      </c>
      <c r="X66" t="e">
        <f t="array" ref="X66">INDEX($A$1:$F$703,MATCH(1,($A$1:$A$703=$H66)*($B$1:$B$703=X$1),0),4)</f>
        <v>#N/A</v>
      </c>
      <c r="Y66" t="e">
        <f t="array" ref="Y66">INDEX($A$1:$F$703,MATCH(1,($A$1:$A$703=$H66)*($B$1:$B$703=Y$1),0),4)</f>
        <v>#N/A</v>
      </c>
      <c r="Z66" t="e">
        <f t="array" ref="Z66">INDEX($A$1:$F$703,MATCH(1,($A$1:$A$703=$H66)*($B$1:$B$703=Z$1),0),4)</f>
        <v>#N/A</v>
      </c>
    </row>
    <row r="67" spans="1:26" x14ac:dyDescent="0.25">
      <c r="A67" s="7">
        <v>723</v>
      </c>
      <c r="B67" s="5"/>
      <c r="H67" s="7">
        <v>763</v>
      </c>
      <c r="I67" t="str">
        <f t="array" ref="I67">INDEX($A$1:$F$703,MATCH(1,($A$1:$A$703=$H67)*($B$1:$B$703=I$1),0),4)</f>
        <v>D</v>
      </c>
      <c r="J67" t="str">
        <f t="array" ref="J67">INDEX($A$1:$F$703,MATCH(1,($A$1:$A$703=$H67)*($B$1:$B$703=J$1),0),4)</f>
        <v>C</v>
      </c>
      <c r="K67" t="str">
        <f t="array" ref="K67">INDEX($A$1:$F$703,MATCH(1,($A$1:$A$703=$H67)*($B$1:$B$703=K$1),0),4)</f>
        <v>B</v>
      </c>
      <c r="L67" t="str">
        <f t="array" ref="L67">INDEX($A$1:$F$703,MATCH(1,($A$1:$A$703=$H67)*($B$1:$B$703=L$1),0),4)</f>
        <v>BC</v>
      </c>
      <c r="M67" t="str">
        <f t="array" ref="M67">INDEX($A$1:$F$703,MATCH(1,($A$1:$A$703=$H67)*($B$1:$B$703=M$1),0),4)</f>
        <v>D</v>
      </c>
      <c r="N67" t="e">
        <f t="array" ref="N67">INDEX($A$1:$F$703,MATCH(1,($A$1:$A$703=$H67)*($B$1:$B$703=N$1),0),4)</f>
        <v>#N/A</v>
      </c>
      <c r="O67" t="e">
        <f t="array" ref="O67">INDEX($A$1:$F$703,MATCH(1,($A$1:$A$703=$H67)*($B$1:$B$703=O$1),0),4)</f>
        <v>#N/A</v>
      </c>
      <c r="P67" t="str">
        <f t="array" ref="P67">INDEX($A$1:$F$703,MATCH(1,($A$1:$A$703=$H67)*($B$1:$B$703=P$1),0),4)</f>
        <v>C</v>
      </c>
      <c r="Q67" t="e">
        <f t="array" ref="Q67">INDEX($A$1:$F$703,MATCH(1,($A$1:$A$703=$H67)*($B$1:$B$703=Q$1),0),4)</f>
        <v>#N/A</v>
      </c>
      <c r="R67" t="str">
        <f t="array" ref="R67">INDEX($A$1:$F$703,MATCH(1,($A$1:$A$703=$H67)*($B$1:$B$703=R$1),0),4)</f>
        <v>BC</v>
      </c>
      <c r="S67" t="str">
        <f t="array" ref="S67">INDEX($A$1:$F$703,MATCH(1,($A$1:$A$703=$H67)*($B$1:$B$703=S$1),0),4)</f>
        <v>B</v>
      </c>
      <c r="T67" t="e">
        <f t="array" ref="T67">INDEX($A$1:$F$703,MATCH(1,($A$1:$A$703=$H67)*($B$1:$B$703=T$1),0),4)</f>
        <v>#N/A</v>
      </c>
      <c r="U67" t="e">
        <f t="array" ref="U67">INDEX($A$1:$F$703,MATCH(1,($A$1:$A$703=$H67)*($B$1:$B$703=U$1),0),4)</f>
        <v>#N/A</v>
      </c>
      <c r="V67" t="e">
        <f t="array" ref="V67">INDEX($A$1:$F$703,MATCH(1,($A$1:$A$703=$H67)*($B$1:$B$703=V$1),0),4)</f>
        <v>#N/A</v>
      </c>
      <c r="W67" t="e">
        <f t="array" ref="W67">INDEX($A$1:$F$703,MATCH(1,($A$1:$A$703=$H67)*($B$1:$B$703=W$1),0),4)</f>
        <v>#N/A</v>
      </c>
      <c r="X67" t="e">
        <f t="array" ref="X67">INDEX($A$1:$F$703,MATCH(1,($A$1:$A$703=$H67)*($B$1:$B$703=X$1),0),4)</f>
        <v>#N/A</v>
      </c>
      <c r="Y67" t="e">
        <f t="array" ref="Y67">INDEX($A$1:$F$703,MATCH(1,($A$1:$A$703=$H67)*($B$1:$B$703=Y$1),0),4)</f>
        <v>#N/A</v>
      </c>
      <c r="Z67" t="e">
        <f t="array" ref="Z67">INDEX($A$1:$F$703,MATCH(1,($A$1:$A$703=$H67)*($B$1:$B$703=Z$1),0),4)</f>
        <v>#N/A</v>
      </c>
    </row>
    <row r="68" spans="1:26" x14ac:dyDescent="0.25">
      <c r="A68" s="7">
        <v>740</v>
      </c>
      <c r="B68" s="5"/>
      <c r="H68" s="7">
        <v>769</v>
      </c>
      <c r="I68" t="str">
        <f t="array" ref="I68">INDEX($A$1:$F$703,MATCH(1,($A$1:$A$703=$H68)*($B$1:$B$703=I$1),0),4)</f>
        <v>AB</v>
      </c>
      <c r="J68" t="str">
        <f t="array" ref="J68">INDEX($A$1:$F$703,MATCH(1,($A$1:$A$703=$H68)*($B$1:$B$703=J$1),0),4)</f>
        <v>AB</v>
      </c>
      <c r="K68" t="str">
        <f t="array" ref="K68">INDEX($A$1:$F$703,MATCH(1,($A$1:$A$703=$H68)*($B$1:$B$703=K$1),0),4)</f>
        <v>A</v>
      </c>
      <c r="L68" t="str">
        <f t="array" ref="L68">INDEX($A$1:$F$703,MATCH(1,($A$1:$A$703=$H68)*($B$1:$B$703=L$1),0),4)</f>
        <v>AB</v>
      </c>
      <c r="M68" t="e">
        <f t="array" ref="M68">INDEX($A$1:$F$703,MATCH(1,($A$1:$A$703=$H68)*($B$1:$B$703=M$1),0),4)</f>
        <v>#N/A</v>
      </c>
      <c r="N68" t="str">
        <f t="array" ref="N68">INDEX($A$1:$F$703,MATCH(1,($A$1:$A$703=$H68)*($B$1:$B$703=N$1),0),4)</f>
        <v>AB</v>
      </c>
      <c r="O68" t="e">
        <f t="array" ref="O68">INDEX($A$1:$F$703,MATCH(1,($A$1:$A$703=$H68)*($B$1:$B$703=O$1),0),4)</f>
        <v>#N/A</v>
      </c>
      <c r="P68" t="str">
        <f t="array" ref="P68">INDEX($A$1:$F$703,MATCH(1,($A$1:$A$703=$H68)*($B$1:$B$703=P$1),0),4)</f>
        <v>A</v>
      </c>
      <c r="Q68" t="e">
        <f t="array" ref="Q68">INDEX($A$1:$F$703,MATCH(1,($A$1:$A$703=$H68)*($B$1:$B$703=Q$1),0),4)</f>
        <v>#N/A</v>
      </c>
      <c r="R68" t="str">
        <f t="array" ref="R68">INDEX($A$1:$F$703,MATCH(1,($A$1:$A$703=$H68)*($B$1:$B$703=R$1),0),4)</f>
        <v>AB</v>
      </c>
      <c r="S68" t="str">
        <f t="array" ref="S68">INDEX($A$1:$F$703,MATCH(1,($A$1:$A$703=$H68)*($B$1:$B$703=S$1),0),4)</f>
        <v>AB</v>
      </c>
      <c r="T68" t="e">
        <f t="array" ref="T68">INDEX($A$1:$F$703,MATCH(1,($A$1:$A$703=$H68)*($B$1:$B$703=T$1),0),4)</f>
        <v>#N/A</v>
      </c>
      <c r="U68" t="e">
        <f t="array" ref="U68">INDEX($A$1:$F$703,MATCH(1,($A$1:$A$703=$H68)*($B$1:$B$703=U$1),0),4)</f>
        <v>#N/A</v>
      </c>
      <c r="V68" t="e">
        <f t="array" ref="V68">INDEX($A$1:$F$703,MATCH(1,($A$1:$A$703=$H68)*($B$1:$B$703=V$1),0),4)</f>
        <v>#N/A</v>
      </c>
      <c r="W68" t="e">
        <f t="array" ref="W68">INDEX($A$1:$F$703,MATCH(1,($A$1:$A$703=$H68)*($B$1:$B$703=W$1),0),4)</f>
        <v>#N/A</v>
      </c>
      <c r="X68" t="e">
        <f t="array" ref="X68">INDEX($A$1:$F$703,MATCH(1,($A$1:$A$703=$H68)*($B$1:$B$703=X$1),0),4)</f>
        <v>#N/A</v>
      </c>
      <c r="Y68" t="e">
        <f t="array" ref="Y68">INDEX($A$1:$F$703,MATCH(1,($A$1:$A$703=$H68)*($B$1:$B$703=Y$1),0),4)</f>
        <v>#N/A</v>
      </c>
      <c r="Z68" t="e">
        <f t="array" ref="Z68">INDEX($A$1:$F$703,MATCH(1,($A$1:$A$703=$H68)*($B$1:$B$703=Z$1),0),4)</f>
        <v>#N/A</v>
      </c>
    </row>
    <row r="69" spans="1:26" x14ac:dyDescent="0.25">
      <c r="A69" s="7">
        <v>754</v>
      </c>
      <c r="B69" s="5"/>
      <c r="H69" s="7">
        <v>770</v>
      </c>
      <c r="I69" t="str">
        <f t="array" ref="I69">INDEX($A$1:$F$703,MATCH(1,($A$1:$A$703=$H69)*($B$1:$B$703=I$1),0),4)</f>
        <v>AB</v>
      </c>
      <c r="J69" t="str">
        <f t="array" ref="J69">INDEX($A$1:$F$703,MATCH(1,($A$1:$A$703=$H69)*($B$1:$B$703=J$1),0),4)</f>
        <v>A</v>
      </c>
      <c r="K69" t="str">
        <f t="array" ref="K69">INDEX($A$1:$F$703,MATCH(1,($A$1:$A$703=$H69)*($B$1:$B$703=K$1),0),4)</f>
        <v>A</v>
      </c>
      <c r="L69" t="str">
        <f t="array" ref="L69">INDEX($A$1:$F$703,MATCH(1,($A$1:$A$703=$H69)*($B$1:$B$703=L$1),0),4)</f>
        <v>AB</v>
      </c>
      <c r="M69" t="e">
        <f t="array" ref="M69">INDEX($A$1:$F$703,MATCH(1,($A$1:$A$703=$H69)*($B$1:$B$703=M$1),0),4)</f>
        <v>#N/A</v>
      </c>
      <c r="N69" t="e">
        <f t="array" ref="N69">INDEX($A$1:$F$703,MATCH(1,($A$1:$A$703=$H69)*($B$1:$B$703=N$1),0),4)</f>
        <v>#N/A</v>
      </c>
      <c r="O69" t="e">
        <f t="array" ref="O69">INDEX($A$1:$F$703,MATCH(1,($A$1:$A$703=$H69)*($B$1:$B$703=O$1),0),4)</f>
        <v>#N/A</v>
      </c>
      <c r="P69" t="str">
        <f t="array" ref="P69">INDEX($A$1:$F$703,MATCH(1,($A$1:$A$703=$H69)*($B$1:$B$703=P$1),0),4)</f>
        <v>A</v>
      </c>
      <c r="Q69" t="e">
        <f t="array" ref="Q69">INDEX($A$1:$F$703,MATCH(1,($A$1:$A$703=$H69)*($B$1:$B$703=Q$1),0),4)</f>
        <v>#N/A</v>
      </c>
      <c r="R69" t="str">
        <f t="array" ref="R69">INDEX($A$1:$F$703,MATCH(1,($A$1:$A$703=$H69)*($B$1:$B$703=R$1),0),4)</f>
        <v>B</v>
      </c>
      <c r="S69" t="str">
        <f t="array" ref="S69">INDEX($A$1:$F$703,MATCH(1,($A$1:$A$703=$H69)*($B$1:$B$703=S$1),0),4)</f>
        <v>A</v>
      </c>
      <c r="T69" t="e">
        <f t="array" ref="T69">INDEX($A$1:$F$703,MATCH(1,($A$1:$A$703=$H69)*($B$1:$B$703=T$1),0),4)</f>
        <v>#N/A</v>
      </c>
      <c r="U69" t="e">
        <f t="array" ref="U69">INDEX($A$1:$F$703,MATCH(1,($A$1:$A$703=$H69)*($B$1:$B$703=U$1),0),4)</f>
        <v>#N/A</v>
      </c>
      <c r="V69" t="e">
        <f t="array" ref="V69">INDEX($A$1:$F$703,MATCH(1,($A$1:$A$703=$H69)*($B$1:$B$703=V$1),0),4)</f>
        <v>#N/A</v>
      </c>
      <c r="W69" t="e">
        <f t="array" ref="W69">INDEX($A$1:$F$703,MATCH(1,($A$1:$A$703=$H69)*($B$1:$B$703=W$1),0),4)</f>
        <v>#N/A</v>
      </c>
      <c r="X69" t="e">
        <f t="array" ref="X69">INDEX($A$1:$F$703,MATCH(1,($A$1:$A$703=$H69)*($B$1:$B$703=X$1),0),4)</f>
        <v>#N/A</v>
      </c>
      <c r="Y69" t="e">
        <f t="array" ref="Y69">INDEX($A$1:$F$703,MATCH(1,($A$1:$A$703=$H69)*($B$1:$B$703=Y$1),0),4)</f>
        <v>#N/A</v>
      </c>
      <c r="Z69" t="e">
        <f t="array" ref="Z69">INDEX($A$1:$F$703,MATCH(1,($A$1:$A$703=$H69)*($B$1:$B$703=Z$1),0),4)</f>
        <v>#N/A</v>
      </c>
    </row>
    <row r="70" spans="1:26" x14ac:dyDescent="0.25">
      <c r="A70" s="7">
        <v>763</v>
      </c>
      <c r="B70" s="6" t="s">
        <v>647</v>
      </c>
      <c r="C70">
        <v>3</v>
      </c>
      <c r="D70" t="s">
        <v>557</v>
      </c>
      <c r="E70" s="12" t="str">
        <f>IF(D70="A","4",IF(D70="AB","3.5",IF(D70="B","3",IF(D70="BC","2.5",IF(D70="C","2",IF(D70="D","1",IF(D70="E","0","NILAI MUTU TIDAK ADA")))))))</f>
        <v>1</v>
      </c>
      <c r="F70">
        <f>E70*C70</f>
        <v>3</v>
      </c>
      <c r="H70" s="7">
        <v>773</v>
      </c>
      <c r="I70" t="str">
        <f t="array" ref="I70">INDEX($A$1:$F$703,MATCH(1,($A$1:$A$703=$H70)*($B$1:$B$703=I$1),0),4)</f>
        <v>BC</v>
      </c>
      <c r="J70" t="str">
        <f t="array" ref="J70">INDEX($A$1:$F$703,MATCH(1,($A$1:$A$703=$H70)*($B$1:$B$703=J$1),0),4)</f>
        <v>BC</v>
      </c>
      <c r="K70" t="e">
        <f t="array" ref="K70">INDEX($A$1:$F$703,MATCH(1,($A$1:$A$703=$H70)*($B$1:$B$703=K$1),0),4)</f>
        <v>#N/A</v>
      </c>
      <c r="L70" t="str">
        <f t="array" ref="L70">INDEX($A$1:$F$703,MATCH(1,($A$1:$A$703=$H70)*($B$1:$B$703=L$1),0),4)</f>
        <v>AB</v>
      </c>
      <c r="M70" t="e">
        <f t="array" ref="M70">INDEX($A$1:$F$703,MATCH(1,($A$1:$A$703=$H70)*($B$1:$B$703=M$1),0),4)</f>
        <v>#N/A</v>
      </c>
      <c r="N70" t="e">
        <f t="array" ref="N70">INDEX($A$1:$F$703,MATCH(1,($A$1:$A$703=$H70)*($B$1:$B$703=N$1),0),4)</f>
        <v>#N/A</v>
      </c>
      <c r="O70" t="e">
        <f t="array" ref="O70">INDEX($A$1:$F$703,MATCH(1,($A$1:$A$703=$H70)*($B$1:$B$703=O$1),0),4)</f>
        <v>#N/A</v>
      </c>
      <c r="P70" t="str">
        <f t="array" ref="P70">INDEX($A$1:$F$703,MATCH(1,($A$1:$A$703=$H70)*($B$1:$B$703=P$1),0),4)</f>
        <v>B</v>
      </c>
      <c r="Q70" t="e">
        <f t="array" ref="Q70">INDEX($A$1:$F$703,MATCH(1,($A$1:$A$703=$H70)*($B$1:$B$703=Q$1),0),4)</f>
        <v>#N/A</v>
      </c>
      <c r="R70" t="str">
        <f t="array" ref="R70">INDEX($A$1:$F$703,MATCH(1,($A$1:$A$703=$H70)*($B$1:$B$703=R$1),0),4)</f>
        <v>BC</v>
      </c>
      <c r="S70" t="str">
        <f t="array" ref="S70">INDEX($A$1:$F$703,MATCH(1,($A$1:$A$703=$H70)*($B$1:$B$703=S$1),0),4)</f>
        <v>AB</v>
      </c>
      <c r="T70" t="str">
        <f t="array" ref="T70">INDEX($A$1:$F$703,MATCH(1,($A$1:$A$703=$H70)*($B$1:$B$703=T$1),0),4)</f>
        <v>A</v>
      </c>
      <c r="U70" t="e">
        <f t="array" ref="U70">INDEX($A$1:$F$703,MATCH(1,($A$1:$A$703=$H70)*($B$1:$B$703=U$1),0),4)</f>
        <v>#N/A</v>
      </c>
      <c r="V70" t="e">
        <f t="array" ref="V70">INDEX($A$1:$F$703,MATCH(1,($A$1:$A$703=$H70)*($B$1:$B$703=V$1),0),4)</f>
        <v>#N/A</v>
      </c>
      <c r="W70" t="e">
        <f t="array" ref="W70">INDEX($A$1:$F$703,MATCH(1,($A$1:$A$703=$H70)*($B$1:$B$703=W$1),0),4)</f>
        <v>#N/A</v>
      </c>
      <c r="X70" t="e">
        <f t="array" ref="X70">INDEX($A$1:$F$703,MATCH(1,($A$1:$A$703=$H70)*($B$1:$B$703=X$1),0),4)</f>
        <v>#N/A</v>
      </c>
      <c r="Y70" t="e">
        <f t="array" ref="Y70">INDEX($A$1:$F$703,MATCH(1,($A$1:$A$703=$H70)*($B$1:$B$703=Y$1),0),4)</f>
        <v>#N/A</v>
      </c>
      <c r="Z70" t="e">
        <f t="array" ref="Z70">INDEX($A$1:$F$703,MATCH(1,($A$1:$A$703=$H70)*($B$1:$B$703=Z$1),0),4)</f>
        <v>#N/A</v>
      </c>
    </row>
    <row r="71" spans="1:26" x14ac:dyDescent="0.25">
      <c r="A71" s="7">
        <v>769</v>
      </c>
      <c r="B71" s="6" t="s">
        <v>645</v>
      </c>
      <c r="C71">
        <v>3</v>
      </c>
      <c r="D71" t="s">
        <v>553</v>
      </c>
      <c r="E71" s="12" t="str">
        <f>IF(D71="A","4",IF(D71="AB","3.5",IF(D71="B","3",IF(D71="BC","2.5",IF(D71="C","2",IF(D71="D","1",IF(D71="E","0","NILAI MUTU TIDAK ADA")))))))</f>
        <v>3.5</v>
      </c>
      <c r="F71">
        <f>E71*C71</f>
        <v>10.5</v>
      </c>
      <c r="H71" s="7">
        <v>783</v>
      </c>
      <c r="I71" t="str">
        <f t="array" ref="I71">INDEX($A$1:$F$703,MATCH(1,($A$1:$A$703=$H71)*($B$1:$B$703=I$1),0),4)</f>
        <v>C</v>
      </c>
      <c r="J71" t="str">
        <f t="array" ref="J71">INDEX($A$1:$F$703,MATCH(1,($A$1:$A$703=$H71)*($B$1:$B$703=J$1),0),4)</f>
        <v>BC</v>
      </c>
      <c r="K71" t="e">
        <f t="array" ref="K71">INDEX($A$1:$F$703,MATCH(1,($A$1:$A$703=$H71)*($B$1:$B$703=K$1),0),4)</f>
        <v>#N/A</v>
      </c>
      <c r="L71" t="str">
        <f t="array" ref="L71">INDEX($A$1:$F$703,MATCH(1,($A$1:$A$703=$H71)*($B$1:$B$703=L$1),0),4)</f>
        <v>AB</v>
      </c>
      <c r="M71" t="e">
        <f t="array" ref="M71">INDEX($A$1:$F$703,MATCH(1,($A$1:$A$703=$H71)*($B$1:$B$703=M$1),0),4)</f>
        <v>#N/A</v>
      </c>
      <c r="N71" t="e">
        <f t="array" ref="N71">INDEX($A$1:$F$703,MATCH(1,($A$1:$A$703=$H71)*($B$1:$B$703=N$1),0),4)</f>
        <v>#N/A</v>
      </c>
      <c r="O71" t="str">
        <f t="array" ref="O71">INDEX($A$1:$F$703,MATCH(1,($A$1:$A$703=$H71)*($B$1:$B$703=O$1),0),4)</f>
        <v>AB</v>
      </c>
      <c r="P71" t="str">
        <f t="array" ref="P71">INDEX($A$1:$F$703,MATCH(1,($A$1:$A$703=$H71)*($B$1:$B$703=P$1),0),4)</f>
        <v>B</v>
      </c>
      <c r="Q71" t="e">
        <f t="array" ref="Q71">INDEX($A$1:$F$703,MATCH(1,($A$1:$A$703=$H71)*($B$1:$B$703=Q$1),0),4)</f>
        <v>#N/A</v>
      </c>
      <c r="R71" t="str">
        <f t="array" ref="R71">INDEX($A$1:$F$703,MATCH(1,($A$1:$A$703=$H71)*($B$1:$B$703=R$1),0),4)</f>
        <v>BC</v>
      </c>
      <c r="S71" t="str">
        <f t="array" ref="S71">INDEX($A$1:$F$703,MATCH(1,($A$1:$A$703=$H71)*($B$1:$B$703=S$1),0),4)</f>
        <v>AB</v>
      </c>
      <c r="T71" t="e">
        <f t="array" ref="T71">INDEX($A$1:$F$703,MATCH(1,($A$1:$A$703=$H71)*($B$1:$B$703=T$1),0),4)</f>
        <v>#N/A</v>
      </c>
      <c r="U71" t="e">
        <f t="array" ref="U71">INDEX($A$1:$F$703,MATCH(1,($A$1:$A$703=$H71)*($B$1:$B$703=U$1),0),4)</f>
        <v>#N/A</v>
      </c>
      <c r="V71" t="e">
        <f t="array" ref="V71">INDEX($A$1:$F$703,MATCH(1,($A$1:$A$703=$H71)*($B$1:$B$703=V$1),0),4)</f>
        <v>#N/A</v>
      </c>
      <c r="W71" t="e">
        <f t="array" ref="W71">INDEX($A$1:$F$703,MATCH(1,($A$1:$A$703=$H71)*($B$1:$B$703=W$1),0),4)</f>
        <v>#N/A</v>
      </c>
      <c r="X71" t="e">
        <f t="array" ref="X71">INDEX($A$1:$F$703,MATCH(1,($A$1:$A$703=$H71)*($B$1:$B$703=X$1),0),4)</f>
        <v>#N/A</v>
      </c>
      <c r="Y71" t="e">
        <f t="array" ref="Y71">INDEX($A$1:$F$703,MATCH(1,($A$1:$A$703=$H71)*($B$1:$B$703=Y$1),0),4)</f>
        <v>#N/A</v>
      </c>
      <c r="Z71" t="e">
        <f t="array" ref="Z71">INDEX($A$1:$F$703,MATCH(1,($A$1:$A$703=$H71)*($B$1:$B$703=Z$1),0),4)</f>
        <v>#N/A</v>
      </c>
    </row>
    <row r="72" spans="1:26" x14ac:dyDescent="0.25">
      <c r="A72" s="7">
        <v>770</v>
      </c>
      <c r="B72" s="5"/>
      <c r="H72" s="7">
        <v>796</v>
      </c>
      <c r="I72" t="str">
        <f t="array" ref="I72">INDEX($A$1:$F$703,MATCH(1,($A$1:$A$703=$H72)*($B$1:$B$703=I$1),0),4)</f>
        <v>C</v>
      </c>
      <c r="J72" t="str">
        <f t="array" ref="J72">INDEX($A$1:$F$703,MATCH(1,($A$1:$A$703=$H72)*($B$1:$B$703=J$1),0),4)</f>
        <v>BC</v>
      </c>
      <c r="K72" t="e">
        <f t="array" ref="K72">INDEX($A$1:$F$703,MATCH(1,($A$1:$A$703=$H72)*($B$1:$B$703=K$1),0),4)</f>
        <v>#N/A</v>
      </c>
      <c r="L72" t="str">
        <f t="array" ref="L72">INDEX($A$1:$F$703,MATCH(1,($A$1:$A$703=$H72)*($B$1:$B$703=L$1),0),4)</f>
        <v>AB</v>
      </c>
      <c r="M72" t="e">
        <f t="array" ref="M72">INDEX($A$1:$F$703,MATCH(1,($A$1:$A$703=$H72)*($B$1:$B$703=M$1),0),4)</f>
        <v>#N/A</v>
      </c>
      <c r="N72" t="e">
        <f t="array" ref="N72">INDEX($A$1:$F$703,MATCH(1,($A$1:$A$703=$H72)*($B$1:$B$703=N$1),0),4)</f>
        <v>#N/A</v>
      </c>
      <c r="O72" t="e">
        <f t="array" ref="O72">INDEX($A$1:$F$703,MATCH(1,($A$1:$A$703=$H72)*($B$1:$B$703=O$1),0),4)</f>
        <v>#N/A</v>
      </c>
      <c r="P72" t="str">
        <f t="array" ref="P72">INDEX($A$1:$F$703,MATCH(1,($A$1:$A$703=$H72)*($B$1:$B$703=P$1),0),4)</f>
        <v>B</v>
      </c>
      <c r="Q72" t="e">
        <f t="array" ref="Q72">INDEX($A$1:$F$703,MATCH(1,($A$1:$A$703=$H72)*($B$1:$B$703=Q$1),0),4)</f>
        <v>#N/A</v>
      </c>
      <c r="R72" t="str">
        <f t="array" ref="R72">INDEX($A$1:$F$703,MATCH(1,($A$1:$A$703=$H72)*($B$1:$B$703=R$1),0),4)</f>
        <v>BC</v>
      </c>
      <c r="S72" t="str">
        <f t="array" ref="S72">INDEX($A$1:$F$703,MATCH(1,($A$1:$A$703=$H72)*($B$1:$B$703=S$1),0),4)</f>
        <v>B</v>
      </c>
      <c r="T72" t="e">
        <f t="array" ref="T72">INDEX($A$1:$F$703,MATCH(1,($A$1:$A$703=$H72)*($B$1:$B$703=T$1),0),4)</f>
        <v>#N/A</v>
      </c>
      <c r="U72" t="e">
        <f t="array" ref="U72">INDEX($A$1:$F$703,MATCH(1,($A$1:$A$703=$H72)*($B$1:$B$703=U$1),0),4)</f>
        <v>#N/A</v>
      </c>
      <c r="V72" t="e">
        <f t="array" ref="V72">INDEX($A$1:$F$703,MATCH(1,($A$1:$A$703=$H72)*($B$1:$B$703=V$1),0),4)</f>
        <v>#N/A</v>
      </c>
      <c r="W72" t="e">
        <f t="array" ref="W72">INDEX($A$1:$F$703,MATCH(1,($A$1:$A$703=$H72)*($B$1:$B$703=W$1),0),4)</f>
        <v>#N/A</v>
      </c>
      <c r="X72" t="e">
        <f t="array" ref="X72">INDEX($A$1:$F$703,MATCH(1,($A$1:$A$703=$H72)*($B$1:$B$703=X$1),0),4)</f>
        <v>#N/A</v>
      </c>
      <c r="Y72" t="e">
        <f t="array" ref="Y72">INDEX($A$1:$F$703,MATCH(1,($A$1:$A$703=$H72)*($B$1:$B$703=Y$1),0),4)</f>
        <v>#N/A</v>
      </c>
      <c r="Z72" t="e">
        <f t="array" ref="Z72">INDEX($A$1:$F$703,MATCH(1,($A$1:$A$703=$H72)*($B$1:$B$703=Z$1),0),4)</f>
        <v>#N/A</v>
      </c>
    </row>
    <row r="73" spans="1:26" x14ac:dyDescent="0.25">
      <c r="A73" s="7">
        <v>773</v>
      </c>
      <c r="B73" s="5"/>
      <c r="H73" s="7">
        <v>807</v>
      </c>
      <c r="I73" t="str">
        <f t="array" ref="I73">INDEX($A$1:$F$703,MATCH(1,($A$1:$A$703=$H73)*($B$1:$B$703=I$1),0),4)</f>
        <v>BC</v>
      </c>
      <c r="J73" t="str">
        <f t="array" ref="J73">INDEX($A$1:$F$703,MATCH(1,($A$1:$A$703=$H73)*($B$1:$B$703=J$1),0),4)</f>
        <v>AB</v>
      </c>
      <c r="K73" t="e">
        <f t="array" ref="K73">INDEX($A$1:$F$703,MATCH(1,($A$1:$A$703=$H73)*($B$1:$B$703=K$1),0),4)</f>
        <v>#N/A</v>
      </c>
      <c r="L73" t="str">
        <f t="array" ref="L73">INDEX($A$1:$F$703,MATCH(1,($A$1:$A$703=$H73)*($B$1:$B$703=L$1),0),4)</f>
        <v>B</v>
      </c>
      <c r="M73" t="e">
        <f t="array" ref="M73">INDEX($A$1:$F$703,MATCH(1,($A$1:$A$703=$H73)*($B$1:$B$703=M$1),0),4)</f>
        <v>#N/A</v>
      </c>
      <c r="N73" t="str">
        <f t="array" ref="N73">INDEX($A$1:$F$703,MATCH(1,($A$1:$A$703=$H73)*($B$1:$B$703=N$1),0),4)</f>
        <v>BC</v>
      </c>
      <c r="O73" t="e">
        <f t="array" ref="O73">INDEX($A$1:$F$703,MATCH(1,($A$1:$A$703=$H73)*($B$1:$B$703=O$1),0),4)</f>
        <v>#N/A</v>
      </c>
      <c r="P73" t="str">
        <f t="array" ref="P73">INDEX($A$1:$F$703,MATCH(1,($A$1:$A$703=$H73)*($B$1:$B$703=P$1),0),4)</f>
        <v>A</v>
      </c>
      <c r="Q73" t="e">
        <f t="array" ref="Q73">INDEX($A$1:$F$703,MATCH(1,($A$1:$A$703=$H73)*($B$1:$B$703=Q$1),0),4)</f>
        <v>#N/A</v>
      </c>
      <c r="R73" t="str">
        <f t="array" ref="R73">INDEX($A$1:$F$703,MATCH(1,($A$1:$A$703=$H73)*($B$1:$B$703=R$1),0),4)</f>
        <v>BC</v>
      </c>
      <c r="S73" t="str">
        <f t="array" ref="S73">INDEX($A$1:$F$703,MATCH(1,($A$1:$A$703=$H73)*($B$1:$B$703=S$1),0),4)</f>
        <v>AB</v>
      </c>
      <c r="T73" t="e">
        <f t="array" ref="T73">INDEX($A$1:$F$703,MATCH(1,($A$1:$A$703=$H73)*($B$1:$B$703=T$1),0),4)</f>
        <v>#N/A</v>
      </c>
      <c r="U73" t="e">
        <f t="array" ref="U73">INDEX($A$1:$F$703,MATCH(1,($A$1:$A$703=$H73)*($B$1:$B$703=U$1),0),4)</f>
        <v>#N/A</v>
      </c>
      <c r="V73" t="e">
        <f t="array" ref="V73">INDEX($A$1:$F$703,MATCH(1,($A$1:$A$703=$H73)*($B$1:$B$703=V$1),0),4)</f>
        <v>#N/A</v>
      </c>
      <c r="W73" t="e">
        <f t="array" ref="W73">INDEX($A$1:$F$703,MATCH(1,($A$1:$A$703=$H73)*($B$1:$B$703=W$1),0),4)</f>
        <v>#N/A</v>
      </c>
      <c r="X73" t="e">
        <f t="array" ref="X73">INDEX($A$1:$F$703,MATCH(1,($A$1:$A$703=$H73)*($B$1:$B$703=X$1),0),4)</f>
        <v>#N/A</v>
      </c>
      <c r="Y73" t="e">
        <f t="array" ref="Y73">INDEX($A$1:$F$703,MATCH(1,($A$1:$A$703=$H73)*($B$1:$B$703=Y$1),0),4)</f>
        <v>#N/A</v>
      </c>
      <c r="Z73" t="e">
        <f t="array" ref="Z73">INDEX($A$1:$F$703,MATCH(1,($A$1:$A$703=$H73)*($B$1:$B$703=Z$1),0),4)</f>
        <v>#N/A</v>
      </c>
    </row>
    <row r="74" spans="1:26" x14ac:dyDescent="0.25">
      <c r="A74" s="7">
        <v>783</v>
      </c>
      <c r="B74" s="5"/>
      <c r="H74" s="7">
        <v>812</v>
      </c>
      <c r="I74" t="str">
        <f t="array" ref="I74">INDEX($A$1:$F$703,MATCH(1,($A$1:$A$703=$H74)*($B$1:$B$703=I$1),0),4)</f>
        <v>C</v>
      </c>
      <c r="J74" t="str">
        <f t="array" ref="J74">INDEX($A$1:$F$703,MATCH(1,($A$1:$A$703=$H74)*($B$1:$B$703=J$1),0),4)</f>
        <v>BC</v>
      </c>
      <c r="K74" t="e">
        <f t="array" ref="K74">INDEX($A$1:$F$703,MATCH(1,($A$1:$A$703=$H74)*($B$1:$B$703=K$1),0),4)</f>
        <v>#N/A</v>
      </c>
      <c r="L74" t="str">
        <f t="array" ref="L74">INDEX($A$1:$F$703,MATCH(1,($A$1:$A$703=$H74)*($B$1:$B$703=L$1),0),4)</f>
        <v>AB</v>
      </c>
      <c r="M74" t="e">
        <f t="array" ref="M74">INDEX($A$1:$F$703,MATCH(1,($A$1:$A$703=$H74)*($B$1:$B$703=M$1),0),4)</f>
        <v>#N/A</v>
      </c>
      <c r="N74" t="e">
        <f t="array" ref="N74">INDEX($A$1:$F$703,MATCH(1,($A$1:$A$703=$H74)*($B$1:$B$703=N$1),0),4)</f>
        <v>#N/A</v>
      </c>
      <c r="O74" t="e">
        <f t="array" ref="O74">INDEX($A$1:$F$703,MATCH(1,($A$1:$A$703=$H74)*($B$1:$B$703=O$1),0),4)</f>
        <v>#N/A</v>
      </c>
      <c r="P74" t="str">
        <f t="array" ref="P74">INDEX($A$1:$F$703,MATCH(1,($A$1:$A$703=$H74)*($B$1:$B$703=P$1),0),4)</f>
        <v>A</v>
      </c>
      <c r="Q74" t="e">
        <f t="array" ref="Q74">INDEX($A$1:$F$703,MATCH(1,($A$1:$A$703=$H74)*($B$1:$B$703=Q$1),0),4)</f>
        <v>#N/A</v>
      </c>
      <c r="R74" t="str">
        <f t="array" ref="R74">INDEX($A$1:$F$703,MATCH(1,($A$1:$A$703=$H74)*($B$1:$B$703=R$1),0),4)</f>
        <v>BC</v>
      </c>
      <c r="S74" t="str">
        <f t="array" ref="S74">INDEX($A$1:$F$703,MATCH(1,($A$1:$A$703=$H74)*($B$1:$B$703=S$1),0),4)</f>
        <v>AB</v>
      </c>
      <c r="T74" t="str">
        <f t="array" ref="T74">INDEX($A$1:$F$703,MATCH(1,($A$1:$A$703=$H74)*($B$1:$B$703=T$1),0),4)</f>
        <v>A</v>
      </c>
      <c r="U74" t="e">
        <f t="array" ref="U74">INDEX($A$1:$F$703,MATCH(1,($A$1:$A$703=$H74)*($B$1:$B$703=U$1),0),4)</f>
        <v>#N/A</v>
      </c>
      <c r="V74" t="e">
        <f t="array" ref="V74">INDEX($A$1:$F$703,MATCH(1,($A$1:$A$703=$H74)*($B$1:$B$703=V$1),0),4)</f>
        <v>#N/A</v>
      </c>
      <c r="W74" t="e">
        <f t="array" ref="W74">INDEX($A$1:$F$703,MATCH(1,($A$1:$A$703=$H74)*($B$1:$B$703=W$1),0),4)</f>
        <v>#N/A</v>
      </c>
      <c r="X74" t="e">
        <f t="array" ref="X74">INDEX($A$1:$F$703,MATCH(1,($A$1:$A$703=$H74)*($B$1:$B$703=X$1),0),4)</f>
        <v>#N/A</v>
      </c>
      <c r="Y74" t="e">
        <f t="array" ref="Y74">INDEX($A$1:$F$703,MATCH(1,($A$1:$A$703=$H74)*($B$1:$B$703=Y$1),0),4)</f>
        <v>#N/A</v>
      </c>
      <c r="Z74" t="e">
        <f t="array" ref="Z74">INDEX($A$1:$F$703,MATCH(1,($A$1:$A$703=$H74)*($B$1:$B$703=Z$1),0),4)</f>
        <v>#N/A</v>
      </c>
    </row>
    <row r="75" spans="1:26" x14ac:dyDescent="0.25">
      <c r="A75" s="7">
        <v>796</v>
      </c>
      <c r="B75" s="5"/>
      <c r="H75" s="7">
        <v>830</v>
      </c>
      <c r="I75" t="str">
        <f t="array" ref="I75">INDEX($A$1:$F$703,MATCH(1,($A$1:$A$703=$H75)*($B$1:$B$703=I$1),0),4)</f>
        <v>D</v>
      </c>
      <c r="J75" t="str">
        <f t="array" ref="J75">INDEX($A$1:$F$703,MATCH(1,($A$1:$A$703=$H75)*($B$1:$B$703=J$1),0),4)</f>
        <v>BC</v>
      </c>
      <c r="K75" t="e">
        <f t="array" ref="K75">INDEX($A$1:$F$703,MATCH(1,($A$1:$A$703=$H75)*($B$1:$B$703=K$1),0),4)</f>
        <v>#N/A</v>
      </c>
      <c r="L75" t="str">
        <f t="array" ref="L75">INDEX($A$1:$F$703,MATCH(1,($A$1:$A$703=$H75)*($B$1:$B$703=L$1),0),4)</f>
        <v>B</v>
      </c>
      <c r="M75" t="e">
        <f t="array" ref="M75">INDEX($A$1:$F$703,MATCH(1,($A$1:$A$703=$H75)*($B$1:$B$703=M$1),0),4)</f>
        <v>#N/A</v>
      </c>
      <c r="N75" t="e">
        <f t="array" ref="N75">INDEX($A$1:$F$703,MATCH(1,($A$1:$A$703=$H75)*($B$1:$B$703=N$1),0),4)</f>
        <v>#N/A</v>
      </c>
      <c r="O75" t="e">
        <f t="array" ref="O75">INDEX($A$1:$F$703,MATCH(1,($A$1:$A$703=$H75)*($B$1:$B$703=O$1),0),4)</f>
        <v>#N/A</v>
      </c>
      <c r="P75" t="str">
        <f t="array" ref="P75">INDEX($A$1:$F$703,MATCH(1,($A$1:$A$703=$H75)*($B$1:$B$703=P$1),0),4)</f>
        <v>C</v>
      </c>
      <c r="Q75" t="e">
        <f t="array" ref="Q75">INDEX($A$1:$F$703,MATCH(1,($A$1:$A$703=$H75)*($B$1:$B$703=Q$1),0),4)</f>
        <v>#N/A</v>
      </c>
      <c r="R75" t="str">
        <f t="array" ref="R75">INDEX($A$1:$F$703,MATCH(1,($A$1:$A$703=$H75)*($B$1:$B$703=R$1),0),4)</f>
        <v>C</v>
      </c>
      <c r="S75" t="str">
        <f t="array" ref="S75">INDEX($A$1:$F$703,MATCH(1,($A$1:$A$703=$H75)*($B$1:$B$703=S$1),0),4)</f>
        <v>B</v>
      </c>
      <c r="T75" t="str">
        <f t="array" ref="T75">INDEX($A$1:$F$703,MATCH(1,($A$1:$A$703=$H75)*($B$1:$B$703=T$1),0),4)</f>
        <v>A</v>
      </c>
      <c r="U75" t="e">
        <f t="array" ref="U75">INDEX($A$1:$F$703,MATCH(1,($A$1:$A$703=$H75)*($B$1:$B$703=U$1),0),4)</f>
        <v>#N/A</v>
      </c>
      <c r="V75" t="e">
        <f t="array" ref="V75">INDEX($A$1:$F$703,MATCH(1,($A$1:$A$703=$H75)*($B$1:$B$703=V$1),0),4)</f>
        <v>#N/A</v>
      </c>
      <c r="W75" t="e">
        <f t="array" ref="W75">INDEX($A$1:$F$703,MATCH(1,($A$1:$A$703=$H75)*($B$1:$B$703=W$1),0),4)</f>
        <v>#N/A</v>
      </c>
      <c r="X75" t="e">
        <f t="array" ref="X75">INDEX($A$1:$F$703,MATCH(1,($A$1:$A$703=$H75)*($B$1:$B$703=X$1),0),4)</f>
        <v>#N/A</v>
      </c>
      <c r="Y75" t="e">
        <f t="array" ref="Y75">INDEX($A$1:$F$703,MATCH(1,($A$1:$A$703=$H75)*($B$1:$B$703=Y$1),0),4)</f>
        <v>#N/A</v>
      </c>
      <c r="Z75" t="e">
        <f t="array" ref="Z75">INDEX($A$1:$F$703,MATCH(1,($A$1:$A$703=$H75)*($B$1:$B$703=Z$1),0),4)</f>
        <v>#N/A</v>
      </c>
    </row>
    <row r="76" spans="1:26" x14ac:dyDescent="0.25">
      <c r="A76" s="7">
        <v>807</v>
      </c>
      <c r="B76" s="5"/>
      <c r="H76" s="7">
        <v>831</v>
      </c>
      <c r="I76" t="str">
        <f t="array" ref="I76">INDEX($A$1:$F$703,MATCH(1,($A$1:$A$703=$H76)*($B$1:$B$703=I$1),0),4)</f>
        <v>B</v>
      </c>
      <c r="J76" t="str">
        <f t="array" ref="J76">INDEX($A$1:$F$703,MATCH(1,($A$1:$A$703=$H76)*($B$1:$B$703=J$1),0),4)</f>
        <v>B</v>
      </c>
      <c r="K76" t="e">
        <f t="array" ref="K76">INDEX($A$1:$F$703,MATCH(1,($A$1:$A$703=$H76)*($B$1:$B$703=K$1),0),4)</f>
        <v>#N/A</v>
      </c>
      <c r="L76" t="str">
        <f t="array" ref="L76">INDEX($A$1:$F$703,MATCH(1,($A$1:$A$703=$H76)*($B$1:$B$703=L$1),0),4)</f>
        <v>AB</v>
      </c>
      <c r="M76" t="e">
        <f t="array" ref="M76">INDEX($A$1:$F$703,MATCH(1,($A$1:$A$703=$H76)*($B$1:$B$703=M$1),0),4)</f>
        <v>#N/A</v>
      </c>
      <c r="N76" t="e">
        <f t="array" ref="N76">INDEX($A$1:$F$703,MATCH(1,($A$1:$A$703=$H76)*($B$1:$B$703=N$1),0),4)</f>
        <v>#N/A</v>
      </c>
      <c r="O76" t="e">
        <f t="array" ref="O76">INDEX($A$1:$F$703,MATCH(1,($A$1:$A$703=$H76)*($B$1:$B$703=O$1),0),4)</f>
        <v>#N/A</v>
      </c>
      <c r="P76" t="str">
        <f t="array" ref="P76">INDEX($A$1:$F$703,MATCH(1,($A$1:$A$703=$H76)*($B$1:$B$703=P$1),0),4)</f>
        <v>B</v>
      </c>
      <c r="Q76" t="str">
        <f t="array" ref="Q76">INDEX($A$1:$F$703,MATCH(1,($A$1:$A$703=$H76)*($B$1:$B$703=Q$1),0),4)</f>
        <v>B</v>
      </c>
      <c r="R76" t="str">
        <f t="array" ref="R76">INDEX($A$1:$F$703,MATCH(1,($A$1:$A$703=$H76)*($B$1:$B$703=R$1),0),4)</f>
        <v>BC</v>
      </c>
      <c r="S76" t="str">
        <f t="array" ref="S76">INDEX($A$1:$F$703,MATCH(1,($A$1:$A$703=$H76)*($B$1:$B$703=S$1),0),4)</f>
        <v>B</v>
      </c>
      <c r="T76" t="e">
        <f t="array" ref="T76">INDEX($A$1:$F$703,MATCH(1,($A$1:$A$703=$H76)*($B$1:$B$703=T$1),0),4)</f>
        <v>#N/A</v>
      </c>
      <c r="U76" t="e">
        <f t="array" ref="U76">INDEX($A$1:$F$703,MATCH(1,($A$1:$A$703=$H76)*($B$1:$B$703=U$1),0),4)</f>
        <v>#N/A</v>
      </c>
      <c r="V76" t="e">
        <f t="array" ref="V76">INDEX($A$1:$F$703,MATCH(1,($A$1:$A$703=$H76)*($B$1:$B$703=V$1),0),4)</f>
        <v>#N/A</v>
      </c>
      <c r="W76" t="e">
        <f t="array" ref="W76">INDEX($A$1:$F$703,MATCH(1,($A$1:$A$703=$H76)*($B$1:$B$703=W$1),0),4)</f>
        <v>#N/A</v>
      </c>
      <c r="X76" t="e">
        <f t="array" ref="X76">INDEX($A$1:$F$703,MATCH(1,($A$1:$A$703=$H76)*($B$1:$B$703=X$1),0),4)</f>
        <v>#N/A</v>
      </c>
      <c r="Y76" t="e">
        <f t="array" ref="Y76">INDEX($A$1:$F$703,MATCH(1,($A$1:$A$703=$H76)*($B$1:$B$703=Y$1),0),4)</f>
        <v>#N/A</v>
      </c>
      <c r="Z76" t="e">
        <f t="array" ref="Z76">INDEX($A$1:$F$703,MATCH(1,($A$1:$A$703=$H76)*($B$1:$B$703=Z$1),0),4)</f>
        <v>#N/A</v>
      </c>
    </row>
    <row r="77" spans="1:26" x14ac:dyDescent="0.25">
      <c r="A77" s="7">
        <v>812</v>
      </c>
      <c r="B77" s="5"/>
      <c r="H77" s="7">
        <v>833</v>
      </c>
      <c r="I77" t="str">
        <f t="array" ref="I77">INDEX($A$1:$F$703,MATCH(1,($A$1:$A$703=$H77)*($B$1:$B$703=I$1),0),4)</f>
        <v>B</v>
      </c>
      <c r="J77" t="str">
        <f t="array" ref="J77">INDEX($A$1:$F$703,MATCH(1,($A$1:$A$703=$H77)*($B$1:$B$703=J$1),0),4)</f>
        <v>AB</v>
      </c>
      <c r="K77" t="e">
        <f t="array" ref="K77">INDEX($A$1:$F$703,MATCH(1,($A$1:$A$703=$H77)*($B$1:$B$703=K$1),0),4)</f>
        <v>#N/A</v>
      </c>
      <c r="L77" t="str">
        <f t="array" ref="L77">INDEX($A$1:$F$703,MATCH(1,($A$1:$A$703=$H77)*($B$1:$B$703=L$1),0),4)</f>
        <v>AB</v>
      </c>
      <c r="M77" t="e">
        <f t="array" ref="M77">INDEX($A$1:$F$703,MATCH(1,($A$1:$A$703=$H77)*($B$1:$B$703=M$1),0),4)</f>
        <v>#N/A</v>
      </c>
      <c r="N77" t="e">
        <f t="array" ref="N77">INDEX($A$1:$F$703,MATCH(1,($A$1:$A$703=$H77)*($B$1:$B$703=N$1),0),4)</f>
        <v>#N/A</v>
      </c>
      <c r="O77" t="e">
        <f t="array" ref="O77">INDEX($A$1:$F$703,MATCH(1,($A$1:$A$703=$H77)*($B$1:$B$703=O$1),0),4)</f>
        <v>#N/A</v>
      </c>
      <c r="P77" t="str">
        <f t="array" ref="P77">INDEX($A$1:$F$703,MATCH(1,($A$1:$A$703=$H77)*($B$1:$B$703=P$1),0),4)</f>
        <v>BC</v>
      </c>
      <c r="Q77" t="e">
        <f t="array" ref="Q77">INDEX($A$1:$F$703,MATCH(1,($A$1:$A$703=$H77)*($B$1:$B$703=Q$1),0),4)</f>
        <v>#N/A</v>
      </c>
      <c r="R77" t="str">
        <f t="array" ref="R77">INDEX($A$1:$F$703,MATCH(1,($A$1:$A$703=$H77)*($B$1:$B$703=R$1),0),4)</f>
        <v>BC</v>
      </c>
      <c r="S77" t="str">
        <f t="array" ref="S77">INDEX($A$1:$F$703,MATCH(1,($A$1:$A$703=$H77)*($B$1:$B$703=S$1),0),4)</f>
        <v>AB</v>
      </c>
      <c r="T77" t="str">
        <f t="array" ref="T77">INDEX($A$1:$F$703,MATCH(1,($A$1:$A$703=$H77)*($B$1:$B$703=T$1),0),4)</f>
        <v>BC</v>
      </c>
      <c r="U77" t="e">
        <f t="array" ref="U77">INDEX($A$1:$F$703,MATCH(1,($A$1:$A$703=$H77)*($B$1:$B$703=U$1),0),4)</f>
        <v>#N/A</v>
      </c>
      <c r="V77" t="e">
        <f t="array" ref="V77">INDEX($A$1:$F$703,MATCH(1,($A$1:$A$703=$H77)*($B$1:$B$703=V$1),0),4)</f>
        <v>#N/A</v>
      </c>
      <c r="W77" t="e">
        <f t="array" ref="W77">INDEX($A$1:$F$703,MATCH(1,($A$1:$A$703=$H77)*($B$1:$B$703=W$1),0),4)</f>
        <v>#N/A</v>
      </c>
      <c r="X77" t="e">
        <f t="array" ref="X77">INDEX($A$1:$F$703,MATCH(1,($A$1:$A$703=$H77)*($B$1:$B$703=X$1),0),4)</f>
        <v>#N/A</v>
      </c>
      <c r="Y77" t="e">
        <f t="array" ref="Y77">INDEX($A$1:$F$703,MATCH(1,($A$1:$A$703=$H77)*($B$1:$B$703=Y$1),0),4)</f>
        <v>#N/A</v>
      </c>
      <c r="Z77" t="e">
        <f t="array" ref="Z77">INDEX($A$1:$F$703,MATCH(1,($A$1:$A$703=$H77)*($B$1:$B$703=Z$1),0),4)</f>
        <v>#N/A</v>
      </c>
    </row>
    <row r="78" spans="1:26" x14ac:dyDescent="0.25">
      <c r="A78" s="7">
        <v>830</v>
      </c>
      <c r="B78" s="5"/>
      <c r="H78" s="7">
        <v>841</v>
      </c>
      <c r="I78" t="str">
        <f t="array" ref="I78">INDEX($A$1:$F$703,MATCH(1,($A$1:$A$703=$H78)*($B$1:$B$703=I$1),0),4)</f>
        <v>AB</v>
      </c>
      <c r="J78" t="str">
        <f t="array" ref="J78">INDEX($A$1:$F$703,MATCH(1,($A$1:$A$703=$H78)*($B$1:$B$703=J$1),0),4)</f>
        <v>A</v>
      </c>
      <c r="K78" t="str">
        <f t="array" ref="K78">INDEX($A$1:$F$703,MATCH(1,($A$1:$A$703=$H78)*($B$1:$B$703=K$1),0),4)</f>
        <v>A</v>
      </c>
      <c r="L78" t="str">
        <f t="array" ref="L78">INDEX($A$1:$F$703,MATCH(1,($A$1:$A$703=$H78)*($B$1:$B$703=L$1),0),4)</f>
        <v>B</v>
      </c>
      <c r="M78" t="str">
        <f t="array" ref="M78">INDEX($A$1:$F$703,MATCH(1,($A$1:$A$703=$H78)*($B$1:$B$703=M$1),0),4)</f>
        <v>B</v>
      </c>
      <c r="N78" t="e">
        <f t="array" ref="N78">INDEX($A$1:$F$703,MATCH(1,($A$1:$A$703=$H78)*($B$1:$B$703=N$1),0),4)</f>
        <v>#N/A</v>
      </c>
      <c r="O78" t="e">
        <f t="array" ref="O78">INDEX($A$1:$F$703,MATCH(1,($A$1:$A$703=$H78)*($B$1:$B$703=O$1),0),4)</f>
        <v>#N/A</v>
      </c>
      <c r="P78" t="str">
        <f t="array" ref="P78">INDEX($A$1:$F$703,MATCH(1,($A$1:$A$703=$H78)*($B$1:$B$703=P$1),0),4)</f>
        <v>B</v>
      </c>
      <c r="Q78" t="e">
        <f t="array" ref="Q78">INDEX($A$1:$F$703,MATCH(1,($A$1:$A$703=$H78)*($B$1:$B$703=Q$1),0),4)</f>
        <v>#N/A</v>
      </c>
      <c r="R78" t="str">
        <f t="array" ref="R78">INDEX($A$1:$F$703,MATCH(1,($A$1:$A$703=$H78)*($B$1:$B$703=R$1),0),4)</f>
        <v>AB</v>
      </c>
      <c r="S78" t="str">
        <f t="array" ref="S78">INDEX($A$1:$F$703,MATCH(1,($A$1:$A$703=$H78)*($B$1:$B$703=S$1),0),4)</f>
        <v>AB</v>
      </c>
      <c r="T78" t="e">
        <f t="array" ref="T78">INDEX($A$1:$F$703,MATCH(1,($A$1:$A$703=$H78)*($B$1:$B$703=T$1),0),4)</f>
        <v>#N/A</v>
      </c>
      <c r="U78" t="e">
        <f t="array" ref="U78">INDEX($A$1:$F$703,MATCH(1,($A$1:$A$703=$H78)*($B$1:$B$703=U$1),0),4)</f>
        <v>#N/A</v>
      </c>
      <c r="V78" t="e">
        <f t="array" ref="V78">INDEX($A$1:$F$703,MATCH(1,($A$1:$A$703=$H78)*($B$1:$B$703=V$1),0),4)</f>
        <v>#N/A</v>
      </c>
      <c r="W78" t="e">
        <f t="array" ref="W78">INDEX($A$1:$F$703,MATCH(1,($A$1:$A$703=$H78)*($B$1:$B$703=W$1),0),4)</f>
        <v>#N/A</v>
      </c>
      <c r="X78" t="e">
        <f t="array" ref="X78">INDEX($A$1:$F$703,MATCH(1,($A$1:$A$703=$H78)*($B$1:$B$703=X$1),0),4)</f>
        <v>#N/A</v>
      </c>
      <c r="Y78" t="e">
        <f t="array" ref="Y78">INDEX($A$1:$F$703,MATCH(1,($A$1:$A$703=$H78)*($B$1:$B$703=Y$1),0),4)</f>
        <v>#N/A</v>
      </c>
      <c r="Z78" t="e">
        <f t="array" ref="Z78">INDEX($A$1:$F$703,MATCH(1,($A$1:$A$703=$H78)*($B$1:$B$703=Z$1),0),4)</f>
        <v>#N/A</v>
      </c>
    </row>
    <row r="79" spans="1:26" x14ac:dyDescent="0.25">
      <c r="A79" s="7">
        <v>831</v>
      </c>
      <c r="B79" s="5"/>
      <c r="H79" s="7">
        <v>854</v>
      </c>
      <c r="I79" t="str">
        <f t="array" ref="I79">INDEX($A$1:$F$703,MATCH(1,($A$1:$A$703=$H79)*($B$1:$B$703=I$1),0),4)</f>
        <v>C</v>
      </c>
      <c r="J79" t="str">
        <f t="array" ref="J79">INDEX($A$1:$F$703,MATCH(1,($A$1:$A$703=$H79)*($B$1:$B$703=J$1),0),4)</f>
        <v>BC</v>
      </c>
      <c r="K79" t="str">
        <f t="array" ref="K79">INDEX($A$1:$F$703,MATCH(1,($A$1:$A$703=$H79)*($B$1:$B$703=K$1),0),4)</f>
        <v>B</v>
      </c>
      <c r="L79" t="str">
        <f t="array" ref="L79">INDEX($A$1:$F$703,MATCH(1,($A$1:$A$703=$H79)*($B$1:$B$703=L$1),0),4)</f>
        <v>BC</v>
      </c>
      <c r="M79" t="e">
        <f t="array" ref="M79">INDEX($A$1:$F$703,MATCH(1,($A$1:$A$703=$H79)*($B$1:$B$703=M$1),0),4)</f>
        <v>#N/A</v>
      </c>
      <c r="N79" t="e">
        <f t="array" ref="N79">INDEX($A$1:$F$703,MATCH(1,($A$1:$A$703=$H79)*($B$1:$B$703=N$1),0),4)</f>
        <v>#N/A</v>
      </c>
      <c r="O79" t="e">
        <f t="array" ref="O79">INDEX($A$1:$F$703,MATCH(1,($A$1:$A$703=$H79)*($B$1:$B$703=O$1),0),4)</f>
        <v>#N/A</v>
      </c>
      <c r="P79" t="str">
        <f t="array" ref="P79">INDEX($A$1:$F$703,MATCH(1,($A$1:$A$703=$H79)*($B$1:$B$703=P$1),0),4)</f>
        <v>AB</v>
      </c>
      <c r="Q79" t="e">
        <f t="array" ref="Q79">INDEX($A$1:$F$703,MATCH(1,($A$1:$A$703=$H79)*($B$1:$B$703=Q$1),0),4)</f>
        <v>#N/A</v>
      </c>
      <c r="R79" t="str">
        <f t="array" ref="R79">INDEX($A$1:$F$703,MATCH(1,($A$1:$A$703=$H79)*($B$1:$B$703=R$1),0),4)</f>
        <v>BC</v>
      </c>
      <c r="S79" t="str">
        <f t="array" ref="S79">INDEX($A$1:$F$703,MATCH(1,($A$1:$A$703=$H79)*($B$1:$B$703=S$1),0),4)</f>
        <v>B</v>
      </c>
      <c r="T79" t="e">
        <f t="array" ref="T79">INDEX($A$1:$F$703,MATCH(1,($A$1:$A$703=$H79)*($B$1:$B$703=T$1),0),4)</f>
        <v>#N/A</v>
      </c>
      <c r="U79" t="e">
        <f t="array" ref="U79">INDEX($A$1:$F$703,MATCH(1,($A$1:$A$703=$H79)*($B$1:$B$703=U$1),0),4)</f>
        <v>#N/A</v>
      </c>
      <c r="V79" t="e">
        <f t="array" ref="V79">INDEX($A$1:$F$703,MATCH(1,($A$1:$A$703=$H79)*($B$1:$B$703=V$1),0),4)</f>
        <v>#N/A</v>
      </c>
      <c r="W79" t="e">
        <f t="array" ref="W79">INDEX($A$1:$F$703,MATCH(1,($A$1:$A$703=$H79)*($B$1:$B$703=W$1),0),4)</f>
        <v>#N/A</v>
      </c>
      <c r="X79" t="e">
        <f t="array" ref="X79">INDEX($A$1:$F$703,MATCH(1,($A$1:$A$703=$H79)*($B$1:$B$703=X$1),0),4)</f>
        <v>#N/A</v>
      </c>
      <c r="Y79" t="e">
        <f t="array" ref="Y79">INDEX($A$1:$F$703,MATCH(1,($A$1:$A$703=$H79)*($B$1:$B$703=Y$1),0),4)</f>
        <v>#N/A</v>
      </c>
      <c r="Z79" t="e">
        <f t="array" ref="Z79">INDEX($A$1:$F$703,MATCH(1,($A$1:$A$703=$H79)*($B$1:$B$703=Z$1),0),4)</f>
        <v>#N/A</v>
      </c>
    </row>
    <row r="80" spans="1:26" x14ac:dyDescent="0.25">
      <c r="A80" s="7">
        <v>833</v>
      </c>
      <c r="B80" s="5"/>
      <c r="H80" s="7">
        <v>855</v>
      </c>
      <c r="I80" t="str">
        <f t="array" ref="I80">INDEX($A$1:$F$703,MATCH(1,($A$1:$A$703=$H80)*($B$1:$B$703=I$1),0),4)</f>
        <v>BC</v>
      </c>
      <c r="J80" t="str">
        <f t="array" ref="J80">INDEX($A$1:$F$703,MATCH(1,($A$1:$A$703=$H80)*($B$1:$B$703=J$1),0),4)</f>
        <v>B</v>
      </c>
      <c r="K80" t="e">
        <f t="array" ref="K80">INDEX($A$1:$F$703,MATCH(1,($A$1:$A$703=$H80)*($B$1:$B$703=K$1),0),4)</f>
        <v>#N/A</v>
      </c>
      <c r="L80" t="str">
        <f t="array" ref="L80">INDEX($A$1:$F$703,MATCH(1,($A$1:$A$703=$H80)*($B$1:$B$703=L$1),0),4)</f>
        <v>A</v>
      </c>
      <c r="M80" t="e">
        <f t="array" ref="M80">INDEX($A$1:$F$703,MATCH(1,($A$1:$A$703=$H80)*($B$1:$B$703=M$1),0),4)</f>
        <v>#N/A</v>
      </c>
      <c r="N80" t="str">
        <f t="array" ref="N80">INDEX($A$1:$F$703,MATCH(1,($A$1:$A$703=$H80)*($B$1:$B$703=N$1),0),4)</f>
        <v>B</v>
      </c>
      <c r="O80" t="e">
        <f t="array" ref="O80">INDEX($A$1:$F$703,MATCH(1,($A$1:$A$703=$H80)*($B$1:$B$703=O$1),0),4)</f>
        <v>#N/A</v>
      </c>
      <c r="P80" t="str">
        <f t="array" ref="P80">INDEX($A$1:$F$703,MATCH(1,($A$1:$A$703=$H80)*($B$1:$B$703=P$1),0),4)</f>
        <v>AB</v>
      </c>
      <c r="Q80" t="e">
        <f t="array" ref="Q80">INDEX($A$1:$F$703,MATCH(1,($A$1:$A$703=$H80)*($B$1:$B$703=Q$1),0),4)</f>
        <v>#N/A</v>
      </c>
      <c r="R80" t="str">
        <f t="array" ref="R80">INDEX($A$1:$F$703,MATCH(1,($A$1:$A$703=$H80)*($B$1:$B$703=R$1),0),4)</f>
        <v>BC</v>
      </c>
      <c r="S80" t="str">
        <f t="array" ref="S80">INDEX($A$1:$F$703,MATCH(1,($A$1:$A$703=$H80)*($B$1:$B$703=S$1),0),4)</f>
        <v>B</v>
      </c>
      <c r="T80" t="e">
        <f t="array" ref="T80">INDEX($A$1:$F$703,MATCH(1,($A$1:$A$703=$H80)*($B$1:$B$703=T$1),0),4)</f>
        <v>#N/A</v>
      </c>
      <c r="U80" t="e">
        <f t="array" ref="U80">INDEX($A$1:$F$703,MATCH(1,($A$1:$A$703=$H80)*($B$1:$B$703=U$1),0),4)</f>
        <v>#N/A</v>
      </c>
      <c r="V80" t="e">
        <f t="array" ref="V80">INDEX($A$1:$F$703,MATCH(1,($A$1:$A$703=$H80)*($B$1:$B$703=V$1),0),4)</f>
        <v>#N/A</v>
      </c>
      <c r="W80" t="e">
        <f t="array" ref="W80">INDEX($A$1:$F$703,MATCH(1,($A$1:$A$703=$H80)*($B$1:$B$703=W$1),0),4)</f>
        <v>#N/A</v>
      </c>
      <c r="X80" t="e">
        <f t="array" ref="X80">INDEX($A$1:$F$703,MATCH(1,($A$1:$A$703=$H80)*($B$1:$B$703=X$1),0),4)</f>
        <v>#N/A</v>
      </c>
      <c r="Y80" t="e">
        <f t="array" ref="Y80">INDEX($A$1:$F$703,MATCH(1,($A$1:$A$703=$H80)*($B$1:$B$703=Y$1),0),4)</f>
        <v>#N/A</v>
      </c>
      <c r="Z80" t="e">
        <f t="array" ref="Z80">INDEX($A$1:$F$703,MATCH(1,($A$1:$A$703=$H80)*($B$1:$B$703=Z$1),0),4)</f>
        <v>#N/A</v>
      </c>
    </row>
    <row r="81" spans="1:26" x14ac:dyDescent="0.25">
      <c r="A81" s="7">
        <v>841</v>
      </c>
      <c r="B81" s="6" t="s">
        <v>647</v>
      </c>
      <c r="C81">
        <v>3</v>
      </c>
      <c r="D81" t="s">
        <v>552</v>
      </c>
      <c r="E81" s="12" t="str">
        <f>IF(D81="A","4",IF(D81="AB","3.5",IF(D81="B","3",IF(D81="BC","2.5",IF(D81="C","2",IF(D81="D","1",IF(D81="E","0","NILAI MUTU TIDAK ADA")))))))</f>
        <v>3</v>
      </c>
      <c r="F81">
        <f>E81*C81</f>
        <v>9</v>
      </c>
      <c r="H81" s="7">
        <v>856</v>
      </c>
      <c r="I81" t="str">
        <f t="array" ref="I81">INDEX($A$1:$F$703,MATCH(1,($A$1:$A$703=$H81)*($B$1:$B$703=I$1),0),4)</f>
        <v>BC</v>
      </c>
      <c r="J81" t="str">
        <f t="array" ref="J81">INDEX($A$1:$F$703,MATCH(1,($A$1:$A$703=$H81)*($B$1:$B$703=J$1),0),4)</f>
        <v>BC</v>
      </c>
      <c r="K81" t="str">
        <f t="array" ref="K81">INDEX($A$1:$F$703,MATCH(1,($A$1:$A$703=$H81)*($B$1:$B$703=K$1),0),4)</f>
        <v>A</v>
      </c>
      <c r="L81" t="str">
        <f t="array" ref="L81">INDEX($A$1:$F$703,MATCH(1,($A$1:$A$703=$H81)*($B$1:$B$703=L$1),0),4)</f>
        <v>AB</v>
      </c>
      <c r="M81" t="e">
        <f t="array" ref="M81">INDEX($A$1:$F$703,MATCH(1,($A$1:$A$703=$H81)*($B$1:$B$703=M$1),0),4)</f>
        <v>#N/A</v>
      </c>
      <c r="N81" t="e">
        <f t="array" ref="N81">INDEX($A$1:$F$703,MATCH(1,($A$1:$A$703=$H81)*($B$1:$B$703=N$1),0),4)</f>
        <v>#N/A</v>
      </c>
      <c r="O81" t="e">
        <f t="array" ref="O81">INDEX($A$1:$F$703,MATCH(1,($A$1:$A$703=$H81)*($B$1:$B$703=O$1),0),4)</f>
        <v>#N/A</v>
      </c>
      <c r="P81" t="str">
        <f t="array" ref="P81">INDEX($A$1:$F$703,MATCH(1,($A$1:$A$703=$H81)*($B$1:$B$703=P$1),0),4)</f>
        <v>AB</v>
      </c>
      <c r="Q81" t="e">
        <f t="array" ref="Q81">INDEX($A$1:$F$703,MATCH(1,($A$1:$A$703=$H81)*($B$1:$B$703=Q$1),0),4)</f>
        <v>#N/A</v>
      </c>
      <c r="R81" t="str">
        <f t="array" ref="R81">INDEX($A$1:$F$703,MATCH(1,($A$1:$A$703=$H81)*($B$1:$B$703=R$1),0),4)</f>
        <v>BC</v>
      </c>
      <c r="S81" t="str">
        <f t="array" ref="S81">INDEX($A$1:$F$703,MATCH(1,($A$1:$A$703=$H81)*($B$1:$B$703=S$1),0),4)</f>
        <v>AB</v>
      </c>
      <c r="T81" t="e">
        <f t="array" ref="T81">INDEX($A$1:$F$703,MATCH(1,($A$1:$A$703=$H81)*($B$1:$B$703=T$1),0),4)</f>
        <v>#N/A</v>
      </c>
      <c r="U81" t="e">
        <f t="array" ref="U81">INDEX($A$1:$F$703,MATCH(1,($A$1:$A$703=$H81)*($B$1:$B$703=U$1),0),4)</f>
        <v>#N/A</v>
      </c>
      <c r="V81" t="e">
        <f t="array" ref="V81">INDEX($A$1:$F$703,MATCH(1,($A$1:$A$703=$H81)*($B$1:$B$703=V$1),0),4)</f>
        <v>#N/A</v>
      </c>
      <c r="W81" t="e">
        <f t="array" ref="W81">INDEX($A$1:$F$703,MATCH(1,($A$1:$A$703=$H81)*($B$1:$B$703=W$1),0),4)</f>
        <v>#N/A</v>
      </c>
      <c r="X81" t="e">
        <f t="array" ref="X81">INDEX($A$1:$F$703,MATCH(1,($A$1:$A$703=$H81)*($B$1:$B$703=X$1),0),4)</f>
        <v>#N/A</v>
      </c>
      <c r="Y81" t="e">
        <f t="array" ref="Y81">INDEX($A$1:$F$703,MATCH(1,($A$1:$A$703=$H81)*($B$1:$B$703=Y$1),0),4)</f>
        <v>#N/A</v>
      </c>
      <c r="Z81" t="e">
        <f t="array" ref="Z81">INDEX($A$1:$F$703,MATCH(1,($A$1:$A$703=$H81)*($B$1:$B$703=Z$1),0),4)</f>
        <v>#N/A</v>
      </c>
    </row>
    <row r="82" spans="1:26" x14ac:dyDescent="0.25">
      <c r="A82" s="7">
        <v>854</v>
      </c>
      <c r="B82" s="5"/>
      <c r="H82" s="7">
        <v>863</v>
      </c>
      <c r="I82" t="str">
        <f t="array" ref="I82">INDEX($A$1:$F$703,MATCH(1,($A$1:$A$703=$H82)*($B$1:$B$703=I$1),0),4)</f>
        <v>AB</v>
      </c>
      <c r="J82" t="str">
        <f t="array" ref="J82">INDEX($A$1:$F$703,MATCH(1,($A$1:$A$703=$H82)*($B$1:$B$703=J$1),0),4)</f>
        <v>AB</v>
      </c>
      <c r="K82" t="e">
        <f t="array" ref="K82">INDEX($A$1:$F$703,MATCH(1,($A$1:$A$703=$H82)*($B$1:$B$703=K$1),0),4)</f>
        <v>#N/A</v>
      </c>
      <c r="L82" t="str">
        <f t="array" ref="L82">INDEX($A$1:$F$703,MATCH(1,($A$1:$A$703=$H82)*($B$1:$B$703=L$1),0),4)</f>
        <v>AB</v>
      </c>
      <c r="M82" t="str">
        <f t="array" ref="M82">INDEX($A$1:$F$703,MATCH(1,($A$1:$A$703=$H82)*($B$1:$B$703=M$1),0),4)</f>
        <v>A</v>
      </c>
      <c r="N82" t="e">
        <f t="array" ref="N82">INDEX($A$1:$F$703,MATCH(1,($A$1:$A$703=$H82)*($B$1:$B$703=N$1),0),4)</f>
        <v>#N/A</v>
      </c>
      <c r="O82" t="e">
        <f t="array" ref="O82">INDEX($A$1:$F$703,MATCH(1,($A$1:$A$703=$H82)*($B$1:$B$703=O$1),0),4)</f>
        <v>#N/A</v>
      </c>
      <c r="P82" t="str">
        <f t="array" ref="P82">INDEX($A$1:$F$703,MATCH(1,($A$1:$A$703=$H82)*($B$1:$B$703=P$1),0),4)</f>
        <v>A</v>
      </c>
      <c r="Q82" t="e">
        <f t="array" ref="Q82">INDEX($A$1:$F$703,MATCH(1,($A$1:$A$703=$H82)*($B$1:$B$703=Q$1),0),4)</f>
        <v>#N/A</v>
      </c>
      <c r="R82" t="str">
        <f t="array" ref="R82">INDEX($A$1:$F$703,MATCH(1,($A$1:$A$703=$H82)*($B$1:$B$703=R$1),0),4)</f>
        <v>B</v>
      </c>
      <c r="S82" t="str">
        <f t="array" ref="S82">INDEX($A$1:$F$703,MATCH(1,($A$1:$A$703=$H82)*($B$1:$B$703=S$1),0),4)</f>
        <v>A</v>
      </c>
      <c r="T82" t="e">
        <f t="array" ref="T82">INDEX($A$1:$F$703,MATCH(1,($A$1:$A$703=$H82)*($B$1:$B$703=T$1),0),4)</f>
        <v>#N/A</v>
      </c>
      <c r="U82" t="e">
        <f t="array" ref="U82">INDEX($A$1:$F$703,MATCH(1,($A$1:$A$703=$H82)*($B$1:$B$703=U$1),0),4)</f>
        <v>#N/A</v>
      </c>
      <c r="V82" t="e">
        <f t="array" ref="V82">INDEX($A$1:$F$703,MATCH(1,($A$1:$A$703=$H82)*($B$1:$B$703=V$1),0),4)</f>
        <v>#N/A</v>
      </c>
      <c r="W82" t="e">
        <f t="array" ref="W82">INDEX($A$1:$F$703,MATCH(1,($A$1:$A$703=$H82)*($B$1:$B$703=W$1),0),4)</f>
        <v>#N/A</v>
      </c>
      <c r="X82" t="e">
        <f t="array" ref="X82">INDEX($A$1:$F$703,MATCH(1,($A$1:$A$703=$H82)*($B$1:$B$703=X$1),0),4)</f>
        <v>#N/A</v>
      </c>
      <c r="Y82" t="e">
        <f t="array" ref="Y82">INDEX($A$1:$F$703,MATCH(1,($A$1:$A$703=$H82)*($B$1:$B$703=Y$1),0),4)</f>
        <v>#N/A</v>
      </c>
      <c r="Z82" t="e">
        <f t="array" ref="Z82">INDEX($A$1:$F$703,MATCH(1,($A$1:$A$703=$H82)*($B$1:$B$703=Z$1),0),4)</f>
        <v>#N/A</v>
      </c>
    </row>
    <row r="83" spans="1:26" x14ac:dyDescent="0.25">
      <c r="A83" s="7">
        <v>855</v>
      </c>
      <c r="B83" s="5"/>
      <c r="H83" s="7">
        <v>874</v>
      </c>
      <c r="I83" t="str">
        <f t="array" ref="I83">INDEX($A$1:$F$703,MATCH(1,($A$1:$A$703=$H83)*($B$1:$B$703=I$1),0),4)</f>
        <v>C</v>
      </c>
      <c r="J83" t="str">
        <f t="array" ref="J83">INDEX($A$1:$F$703,MATCH(1,($A$1:$A$703=$H83)*($B$1:$B$703=J$1),0),4)</f>
        <v>AB</v>
      </c>
      <c r="K83" t="str">
        <f t="array" ref="K83">INDEX($A$1:$F$703,MATCH(1,($A$1:$A$703=$H83)*($B$1:$B$703=K$1),0),4)</f>
        <v>AB</v>
      </c>
      <c r="L83" t="str">
        <f t="array" ref="L83">INDEX($A$1:$F$703,MATCH(1,($A$1:$A$703=$H83)*($B$1:$B$703=L$1),0),4)</f>
        <v>AB</v>
      </c>
      <c r="M83" t="str">
        <f t="array" ref="M83">INDEX($A$1:$F$703,MATCH(1,($A$1:$A$703=$H83)*($B$1:$B$703=M$1),0),4)</f>
        <v>A</v>
      </c>
      <c r="N83" t="e">
        <f t="array" ref="N83">INDEX($A$1:$F$703,MATCH(1,($A$1:$A$703=$H83)*($B$1:$B$703=N$1),0),4)</f>
        <v>#N/A</v>
      </c>
      <c r="O83" t="e">
        <f t="array" ref="O83">INDEX($A$1:$F$703,MATCH(1,($A$1:$A$703=$H83)*($B$1:$B$703=O$1),0),4)</f>
        <v>#N/A</v>
      </c>
      <c r="P83" t="str">
        <f t="array" ref="P83">INDEX($A$1:$F$703,MATCH(1,($A$1:$A$703=$H83)*($B$1:$B$703=P$1),0),4)</f>
        <v>A</v>
      </c>
      <c r="Q83" t="e">
        <f t="array" ref="Q83">INDEX($A$1:$F$703,MATCH(1,($A$1:$A$703=$H83)*($B$1:$B$703=Q$1),0),4)</f>
        <v>#N/A</v>
      </c>
      <c r="R83" t="str">
        <f t="array" ref="R83">INDEX($A$1:$F$703,MATCH(1,($A$1:$A$703=$H83)*($B$1:$B$703=R$1),0),4)</f>
        <v>B</v>
      </c>
      <c r="S83" t="str">
        <f t="array" ref="S83">INDEX($A$1:$F$703,MATCH(1,($A$1:$A$703=$H83)*($B$1:$B$703=S$1),0),4)</f>
        <v>B</v>
      </c>
      <c r="T83" t="e">
        <f t="array" ref="T83">INDEX($A$1:$F$703,MATCH(1,($A$1:$A$703=$H83)*($B$1:$B$703=T$1),0),4)</f>
        <v>#N/A</v>
      </c>
      <c r="U83" t="e">
        <f t="array" ref="U83">INDEX($A$1:$F$703,MATCH(1,($A$1:$A$703=$H83)*($B$1:$B$703=U$1),0),4)</f>
        <v>#N/A</v>
      </c>
      <c r="V83" t="e">
        <f t="array" ref="V83">INDEX($A$1:$F$703,MATCH(1,($A$1:$A$703=$H83)*($B$1:$B$703=V$1),0),4)</f>
        <v>#N/A</v>
      </c>
      <c r="W83" t="e">
        <f t="array" ref="W83">INDEX($A$1:$F$703,MATCH(1,($A$1:$A$703=$H83)*($B$1:$B$703=W$1),0),4)</f>
        <v>#N/A</v>
      </c>
      <c r="X83" t="e">
        <f t="array" ref="X83">INDEX($A$1:$F$703,MATCH(1,($A$1:$A$703=$H83)*($B$1:$B$703=X$1),0),4)</f>
        <v>#N/A</v>
      </c>
      <c r="Y83" t="e">
        <f t="array" ref="Y83">INDEX($A$1:$F$703,MATCH(1,($A$1:$A$703=$H83)*($B$1:$B$703=Y$1),0),4)</f>
        <v>#N/A</v>
      </c>
      <c r="Z83" t="e">
        <f t="array" ref="Z83">INDEX($A$1:$F$703,MATCH(1,($A$1:$A$703=$H83)*($B$1:$B$703=Z$1),0),4)</f>
        <v>#N/A</v>
      </c>
    </row>
    <row r="84" spans="1:26" x14ac:dyDescent="0.25">
      <c r="A84" s="7">
        <v>856</v>
      </c>
      <c r="B84" s="5"/>
      <c r="H84" s="7">
        <v>879</v>
      </c>
      <c r="I84" t="str">
        <f t="array" ref="I84">INDEX($A$1:$F$703,MATCH(1,($A$1:$A$703=$H84)*($B$1:$B$703=I$1),0),4)</f>
        <v>B</v>
      </c>
      <c r="J84" t="str">
        <f t="array" ref="J84">INDEX($A$1:$F$703,MATCH(1,($A$1:$A$703=$H84)*($B$1:$B$703=J$1),0),4)</f>
        <v>A</v>
      </c>
      <c r="K84" t="e">
        <f t="array" ref="K84">INDEX($A$1:$F$703,MATCH(1,($A$1:$A$703=$H84)*($B$1:$B$703=K$1),0),4)</f>
        <v>#N/A</v>
      </c>
      <c r="L84" t="str">
        <f t="array" ref="L84">INDEX($A$1:$F$703,MATCH(1,($A$1:$A$703=$H84)*($B$1:$B$703=L$1),0),4)</f>
        <v>A</v>
      </c>
      <c r="M84" t="str">
        <f t="array" ref="M84">INDEX($A$1:$F$703,MATCH(1,($A$1:$A$703=$H84)*($B$1:$B$703=M$1),0),4)</f>
        <v>A</v>
      </c>
      <c r="N84" t="e">
        <f t="array" ref="N84">INDEX($A$1:$F$703,MATCH(1,($A$1:$A$703=$H84)*($B$1:$B$703=N$1),0),4)</f>
        <v>#N/A</v>
      </c>
      <c r="O84" t="e">
        <f t="array" ref="O84">INDEX($A$1:$F$703,MATCH(1,($A$1:$A$703=$H84)*($B$1:$B$703=O$1),0),4)</f>
        <v>#N/A</v>
      </c>
      <c r="P84" t="str">
        <f t="array" ref="P84">INDEX($A$1:$F$703,MATCH(1,($A$1:$A$703=$H84)*($B$1:$B$703=P$1),0),4)</f>
        <v>BC</v>
      </c>
      <c r="Q84" t="e">
        <f t="array" ref="Q84">INDEX($A$1:$F$703,MATCH(1,($A$1:$A$703=$H84)*($B$1:$B$703=Q$1),0),4)</f>
        <v>#N/A</v>
      </c>
      <c r="R84" t="str">
        <f t="array" ref="R84">INDEX($A$1:$F$703,MATCH(1,($A$1:$A$703=$H84)*($B$1:$B$703=R$1),0),4)</f>
        <v>BC</v>
      </c>
      <c r="S84" t="str">
        <f t="array" ref="S84">INDEX($A$1:$F$703,MATCH(1,($A$1:$A$703=$H84)*($B$1:$B$703=S$1),0),4)</f>
        <v>AB</v>
      </c>
      <c r="T84" t="e">
        <f t="array" ref="T84">INDEX($A$1:$F$703,MATCH(1,($A$1:$A$703=$H84)*($B$1:$B$703=T$1),0),4)</f>
        <v>#N/A</v>
      </c>
      <c r="U84" t="e">
        <f t="array" ref="U84">INDEX($A$1:$F$703,MATCH(1,($A$1:$A$703=$H84)*($B$1:$B$703=U$1),0),4)</f>
        <v>#N/A</v>
      </c>
      <c r="V84" t="e">
        <f t="array" ref="V84">INDEX($A$1:$F$703,MATCH(1,($A$1:$A$703=$H84)*($B$1:$B$703=V$1),0),4)</f>
        <v>#N/A</v>
      </c>
      <c r="W84" t="e">
        <f t="array" ref="W84">INDEX($A$1:$F$703,MATCH(1,($A$1:$A$703=$H84)*($B$1:$B$703=W$1),0),4)</f>
        <v>#N/A</v>
      </c>
      <c r="X84" t="e">
        <f t="array" ref="X84">INDEX($A$1:$F$703,MATCH(1,($A$1:$A$703=$H84)*($B$1:$B$703=X$1),0),4)</f>
        <v>#N/A</v>
      </c>
      <c r="Y84" t="e">
        <f t="array" ref="Y84">INDEX($A$1:$F$703,MATCH(1,($A$1:$A$703=$H84)*($B$1:$B$703=Y$1),0),4)</f>
        <v>#N/A</v>
      </c>
      <c r="Z84" t="e">
        <f t="array" ref="Z84">INDEX($A$1:$F$703,MATCH(1,($A$1:$A$703=$H84)*($B$1:$B$703=Z$1),0),4)</f>
        <v>#N/A</v>
      </c>
    </row>
    <row r="85" spans="1:26" x14ac:dyDescent="0.25">
      <c r="A85" s="7">
        <v>863</v>
      </c>
      <c r="B85" s="5"/>
      <c r="H85" s="7">
        <v>924</v>
      </c>
      <c r="I85" t="str">
        <f t="array" ref="I85">INDEX($A$1:$F$703,MATCH(1,($A$1:$A$703=$H85)*($B$1:$B$703=I$1),0),4)</f>
        <v>A</v>
      </c>
      <c r="J85" t="str">
        <f t="array" ref="J85">INDEX($A$1:$F$703,MATCH(1,($A$1:$A$703=$H85)*($B$1:$B$703=J$1),0),4)</f>
        <v>A</v>
      </c>
      <c r="K85" t="str">
        <f t="array" ref="K85">INDEX($A$1:$F$703,MATCH(1,($A$1:$A$703=$H85)*($B$1:$B$703=K$1),0),4)</f>
        <v>A</v>
      </c>
      <c r="L85" t="str">
        <f t="array" ref="L85">INDEX($A$1:$F$703,MATCH(1,($A$1:$A$703=$H85)*($B$1:$B$703=L$1),0),4)</f>
        <v>B</v>
      </c>
      <c r="M85" t="e">
        <f t="array" ref="M85">INDEX($A$1:$F$703,MATCH(1,($A$1:$A$703=$H85)*($B$1:$B$703=M$1),0),4)</f>
        <v>#N/A</v>
      </c>
      <c r="N85" t="e">
        <f t="array" ref="N85">INDEX($A$1:$F$703,MATCH(1,($A$1:$A$703=$H85)*($B$1:$B$703=N$1),0),4)</f>
        <v>#N/A</v>
      </c>
      <c r="O85" t="e">
        <f t="array" ref="O85">INDEX($A$1:$F$703,MATCH(1,($A$1:$A$703=$H85)*($B$1:$B$703=O$1),0),4)</f>
        <v>#N/A</v>
      </c>
      <c r="P85" t="str">
        <f t="array" ref="P85">INDEX($A$1:$F$703,MATCH(1,($A$1:$A$703=$H85)*($B$1:$B$703=P$1),0),4)</f>
        <v>B</v>
      </c>
      <c r="Q85" t="e">
        <f t="array" ref="Q85">INDEX($A$1:$F$703,MATCH(1,($A$1:$A$703=$H85)*($B$1:$B$703=Q$1),0),4)</f>
        <v>#N/A</v>
      </c>
      <c r="R85" t="str">
        <f t="array" ref="R85">INDEX($A$1:$F$703,MATCH(1,($A$1:$A$703=$H85)*($B$1:$B$703=R$1),0),4)</f>
        <v>B</v>
      </c>
      <c r="S85" t="str">
        <f t="array" ref="S85">INDEX($A$1:$F$703,MATCH(1,($A$1:$A$703=$H85)*($B$1:$B$703=S$1),0),4)</f>
        <v>AB</v>
      </c>
      <c r="T85" t="e">
        <f t="array" ref="T85">INDEX($A$1:$F$703,MATCH(1,($A$1:$A$703=$H85)*($B$1:$B$703=T$1),0),4)</f>
        <v>#N/A</v>
      </c>
      <c r="U85" t="e">
        <f t="array" ref="U85">INDEX($A$1:$F$703,MATCH(1,($A$1:$A$703=$H85)*($B$1:$B$703=U$1),0),4)</f>
        <v>#N/A</v>
      </c>
      <c r="V85" t="e">
        <f t="array" ref="V85">INDEX($A$1:$F$703,MATCH(1,($A$1:$A$703=$H85)*($B$1:$B$703=V$1),0),4)</f>
        <v>#N/A</v>
      </c>
      <c r="W85" t="e">
        <f t="array" ref="W85">INDEX($A$1:$F$703,MATCH(1,($A$1:$A$703=$H85)*($B$1:$B$703=W$1),0),4)</f>
        <v>#N/A</v>
      </c>
      <c r="X85" t="e">
        <f t="array" ref="X85">INDEX($A$1:$F$703,MATCH(1,($A$1:$A$703=$H85)*($B$1:$B$703=X$1),0),4)</f>
        <v>#N/A</v>
      </c>
      <c r="Y85" t="e">
        <f t="array" ref="Y85">INDEX($A$1:$F$703,MATCH(1,($A$1:$A$703=$H85)*($B$1:$B$703=Y$1),0),4)</f>
        <v>#N/A</v>
      </c>
      <c r="Z85" t="e">
        <f t="array" ref="Z85">INDEX($A$1:$F$703,MATCH(1,($A$1:$A$703=$H85)*($B$1:$B$703=Z$1),0),4)</f>
        <v>#N/A</v>
      </c>
    </row>
    <row r="86" spans="1:26" x14ac:dyDescent="0.25">
      <c r="A86" s="7">
        <v>874</v>
      </c>
      <c r="B86" s="6" t="s">
        <v>647</v>
      </c>
      <c r="C86">
        <v>3</v>
      </c>
      <c r="D86" t="s">
        <v>551</v>
      </c>
      <c r="E86" s="12" t="str">
        <f>IF(D86="A","4",IF(D86="AB","3.5",IF(D86="B","3",IF(D86="BC","2.5",IF(D86="C","2",IF(D86="D","1",IF(D86="E","0","NILAI MUTU TIDAK ADA")))))))</f>
        <v>4</v>
      </c>
      <c r="F86">
        <f>E86*C86</f>
        <v>12</v>
      </c>
      <c r="H86" s="7">
        <v>942</v>
      </c>
      <c r="I86" t="str">
        <f t="array" ref="I86">INDEX($A$1:$F$703,MATCH(1,($A$1:$A$703=$H86)*($B$1:$B$703=I$1),0),4)</f>
        <v>C</v>
      </c>
      <c r="J86" t="str">
        <f t="array" ref="J86">INDEX($A$1:$F$703,MATCH(1,($A$1:$A$703=$H86)*($B$1:$B$703=J$1),0),4)</f>
        <v>B</v>
      </c>
      <c r="K86" t="e">
        <f t="array" ref="K86">INDEX($A$1:$F$703,MATCH(1,($A$1:$A$703=$H86)*($B$1:$B$703=K$1),0),4)</f>
        <v>#N/A</v>
      </c>
      <c r="L86" t="str">
        <f t="array" ref="L86">INDEX($A$1:$F$703,MATCH(1,($A$1:$A$703=$H86)*($B$1:$B$703=L$1),0),4)</f>
        <v>AB</v>
      </c>
      <c r="M86" t="e">
        <f t="array" ref="M86">INDEX($A$1:$F$703,MATCH(1,($A$1:$A$703=$H86)*($B$1:$B$703=M$1),0),4)</f>
        <v>#N/A</v>
      </c>
      <c r="N86" t="e">
        <f t="array" ref="N86">INDEX($A$1:$F$703,MATCH(1,($A$1:$A$703=$H86)*($B$1:$B$703=N$1),0),4)</f>
        <v>#N/A</v>
      </c>
      <c r="O86" t="e">
        <f t="array" ref="O86">INDEX($A$1:$F$703,MATCH(1,($A$1:$A$703=$H86)*($B$1:$B$703=O$1),0),4)</f>
        <v>#N/A</v>
      </c>
      <c r="P86" t="str">
        <f t="array" ref="P86">INDEX($A$1:$F$703,MATCH(1,($A$1:$A$703=$H86)*($B$1:$B$703=P$1),0),4)</f>
        <v>A</v>
      </c>
      <c r="Q86" t="e">
        <f t="array" ref="Q86">INDEX($A$1:$F$703,MATCH(1,($A$1:$A$703=$H86)*($B$1:$B$703=Q$1),0),4)</f>
        <v>#N/A</v>
      </c>
      <c r="R86" t="str">
        <f t="array" ref="R86">INDEX($A$1:$F$703,MATCH(1,($A$1:$A$703=$H86)*($B$1:$B$703=R$1),0),4)</f>
        <v>C</v>
      </c>
      <c r="S86" t="str">
        <f t="array" ref="S86">INDEX($A$1:$F$703,MATCH(1,($A$1:$A$703=$H86)*($B$1:$B$703=S$1),0),4)</f>
        <v>B</v>
      </c>
      <c r="T86" t="str">
        <f t="array" ref="T86">INDEX($A$1:$F$703,MATCH(1,($A$1:$A$703=$H86)*($B$1:$B$703=T$1),0),4)</f>
        <v>A</v>
      </c>
      <c r="U86" t="e">
        <f t="array" ref="U86">INDEX($A$1:$F$703,MATCH(1,($A$1:$A$703=$H86)*($B$1:$B$703=U$1),0),4)</f>
        <v>#N/A</v>
      </c>
      <c r="V86" t="e">
        <f t="array" ref="V86">INDEX($A$1:$F$703,MATCH(1,($A$1:$A$703=$H86)*($B$1:$B$703=V$1),0),4)</f>
        <v>#N/A</v>
      </c>
      <c r="W86" t="e">
        <f t="array" ref="W86">INDEX($A$1:$F$703,MATCH(1,($A$1:$A$703=$H86)*($B$1:$B$703=W$1),0),4)</f>
        <v>#N/A</v>
      </c>
      <c r="X86" t="e">
        <f t="array" ref="X86">INDEX($A$1:$F$703,MATCH(1,($A$1:$A$703=$H86)*($B$1:$B$703=X$1),0),4)</f>
        <v>#N/A</v>
      </c>
      <c r="Y86" t="e">
        <f t="array" ref="Y86">INDEX($A$1:$F$703,MATCH(1,($A$1:$A$703=$H86)*($B$1:$B$703=Y$1),0),4)</f>
        <v>#N/A</v>
      </c>
      <c r="Z86" t="e">
        <f t="array" ref="Z86">INDEX($A$1:$F$703,MATCH(1,($A$1:$A$703=$H86)*($B$1:$B$703=Z$1),0),4)</f>
        <v>#N/A</v>
      </c>
    </row>
    <row r="87" spans="1:26" x14ac:dyDescent="0.25">
      <c r="A87" s="7">
        <v>879</v>
      </c>
      <c r="B87" s="5"/>
      <c r="H87" s="7">
        <v>950</v>
      </c>
      <c r="I87" t="str">
        <f t="array" ref="I87">INDEX($A$1:$F$703,MATCH(1,($A$1:$A$703=$H87)*($B$1:$B$703=I$1),0),4)</f>
        <v>D</v>
      </c>
      <c r="J87" t="str">
        <f t="array" ref="J87">INDEX($A$1:$F$703,MATCH(1,($A$1:$A$703=$H87)*($B$1:$B$703=J$1),0),4)</f>
        <v>BC</v>
      </c>
      <c r="K87" t="e">
        <f t="array" ref="K87">INDEX($A$1:$F$703,MATCH(1,($A$1:$A$703=$H87)*($B$1:$B$703=K$1),0),4)</f>
        <v>#N/A</v>
      </c>
      <c r="L87" t="str">
        <f t="array" ref="L87">INDEX($A$1:$F$703,MATCH(1,($A$1:$A$703=$H87)*($B$1:$B$703=L$1),0),4)</f>
        <v>B</v>
      </c>
      <c r="M87" t="e">
        <f t="array" ref="M87">INDEX($A$1:$F$703,MATCH(1,($A$1:$A$703=$H87)*($B$1:$B$703=M$1),0),4)</f>
        <v>#N/A</v>
      </c>
      <c r="N87" t="e">
        <f t="array" ref="N87">INDEX($A$1:$F$703,MATCH(1,($A$1:$A$703=$H87)*($B$1:$B$703=N$1),0),4)</f>
        <v>#N/A</v>
      </c>
      <c r="O87" t="e">
        <f t="array" ref="O87">INDEX($A$1:$F$703,MATCH(1,($A$1:$A$703=$H87)*($B$1:$B$703=O$1),0),4)</f>
        <v>#N/A</v>
      </c>
      <c r="P87" t="str">
        <f t="array" ref="P87">INDEX($A$1:$F$703,MATCH(1,($A$1:$A$703=$H87)*($B$1:$B$703=P$1),0),4)</f>
        <v>B</v>
      </c>
      <c r="Q87" t="e">
        <f t="array" ref="Q87">INDEX($A$1:$F$703,MATCH(1,($A$1:$A$703=$H87)*($B$1:$B$703=Q$1),0),4)</f>
        <v>#N/A</v>
      </c>
      <c r="R87" t="str">
        <f t="array" ref="R87">INDEX($A$1:$F$703,MATCH(1,($A$1:$A$703=$H87)*($B$1:$B$703=R$1),0),4)</f>
        <v>BC</v>
      </c>
      <c r="S87" t="str">
        <f t="array" ref="S87">INDEX($A$1:$F$703,MATCH(1,($A$1:$A$703=$H87)*($B$1:$B$703=S$1),0),4)</f>
        <v>B</v>
      </c>
      <c r="T87" t="str">
        <f t="array" ref="T87">INDEX($A$1:$F$703,MATCH(1,($A$1:$A$703=$H87)*($B$1:$B$703=T$1),0),4)</f>
        <v>AB</v>
      </c>
      <c r="U87" t="e">
        <f t="array" ref="U87">INDEX($A$1:$F$703,MATCH(1,($A$1:$A$703=$H87)*($B$1:$B$703=U$1),0),4)</f>
        <v>#N/A</v>
      </c>
      <c r="V87" t="e">
        <f t="array" ref="V87">INDEX($A$1:$F$703,MATCH(1,($A$1:$A$703=$H87)*($B$1:$B$703=V$1),0),4)</f>
        <v>#N/A</v>
      </c>
      <c r="W87" t="e">
        <f t="array" ref="W87">INDEX($A$1:$F$703,MATCH(1,($A$1:$A$703=$H87)*($B$1:$B$703=W$1),0),4)</f>
        <v>#N/A</v>
      </c>
      <c r="X87" t="e">
        <f t="array" ref="X87">INDEX($A$1:$F$703,MATCH(1,($A$1:$A$703=$H87)*($B$1:$B$703=X$1),0),4)</f>
        <v>#N/A</v>
      </c>
      <c r="Y87" t="e">
        <f t="array" ref="Y87">INDEX($A$1:$F$703,MATCH(1,($A$1:$A$703=$H87)*($B$1:$B$703=Y$1),0),4)</f>
        <v>#N/A</v>
      </c>
      <c r="Z87" t="e">
        <f t="array" ref="Z87">INDEX($A$1:$F$703,MATCH(1,($A$1:$A$703=$H87)*($B$1:$B$703=Z$1),0),4)</f>
        <v>#N/A</v>
      </c>
    </row>
    <row r="88" spans="1:26" x14ac:dyDescent="0.25">
      <c r="A88" s="7">
        <v>924</v>
      </c>
      <c r="B88" s="5"/>
      <c r="H88" s="7">
        <v>972</v>
      </c>
      <c r="I88" t="e">
        <f t="array" ref="I88">INDEX($A$1:$F$703,MATCH(1,($A$1:$A$703=$H88)*($B$1:$B$703=I$1),0),4)</f>
        <v>#N/A</v>
      </c>
      <c r="J88" t="e">
        <f t="array" ref="J88">INDEX($A$1:$F$703,MATCH(1,($A$1:$A$703=$H88)*($B$1:$B$703=J$1),0),4)</f>
        <v>#N/A</v>
      </c>
      <c r="K88" t="e">
        <f t="array" ref="K88">INDEX($A$1:$F$703,MATCH(1,($A$1:$A$703=$H88)*($B$1:$B$703=K$1),0),4)</f>
        <v>#N/A</v>
      </c>
      <c r="L88" t="str">
        <f t="array" ref="L88">INDEX($A$1:$F$703,MATCH(1,($A$1:$A$703=$H88)*($B$1:$B$703=L$1),0),4)</f>
        <v>AB</v>
      </c>
      <c r="M88" t="e">
        <f t="array" ref="M88">INDEX($A$1:$F$703,MATCH(1,($A$1:$A$703=$H88)*($B$1:$B$703=M$1),0),4)</f>
        <v>#N/A</v>
      </c>
      <c r="N88" t="e">
        <f t="array" ref="N88">INDEX($A$1:$F$703,MATCH(1,($A$1:$A$703=$H88)*($B$1:$B$703=N$1),0),4)</f>
        <v>#N/A</v>
      </c>
      <c r="O88" t="e">
        <f t="array" ref="O88">INDEX($A$1:$F$703,MATCH(1,($A$1:$A$703=$H88)*($B$1:$B$703=O$1),0),4)</f>
        <v>#N/A</v>
      </c>
      <c r="P88" t="e">
        <f t="array" ref="P88">INDEX($A$1:$F$703,MATCH(1,($A$1:$A$703=$H88)*($B$1:$B$703=P$1),0),4)</f>
        <v>#N/A</v>
      </c>
      <c r="Q88" t="e">
        <f t="array" ref="Q88">INDEX($A$1:$F$703,MATCH(1,($A$1:$A$703=$H88)*($B$1:$B$703=Q$1),0),4)</f>
        <v>#N/A</v>
      </c>
      <c r="R88" t="str">
        <f t="array" ref="R88">INDEX($A$1:$F$703,MATCH(1,($A$1:$A$703=$H88)*($B$1:$B$703=R$1),0),4)</f>
        <v>BC</v>
      </c>
      <c r="S88" t="str">
        <f t="array" ref="S88">INDEX($A$1:$F$703,MATCH(1,($A$1:$A$703=$H88)*($B$1:$B$703=S$1),0),4)</f>
        <v>B</v>
      </c>
      <c r="T88" t="e">
        <f t="array" ref="T88">INDEX($A$1:$F$703,MATCH(1,($A$1:$A$703=$H88)*($B$1:$B$703=T$1),0),4)</f>
        <v>#N/A</v>
      </c>
      <c r="U88" t="str">
        <f t="array" ref="U88">INDEX($A$1:$F$703,MATCH(1,($A$1:$A$703=$H88)*($B$1:$B$703=U$1),0),4)</f>
        <v>C</v>
      </c>
      <c r="V88" t="e">
        <f t="array" ref="V88">INDEX($A$1:$F$703,MATCH(1,($A$1:$A$703=$H88)*($B$1:$B$703=V$1),0),4)</f>
        <v>#N/A</v>
      </c>
      <c r="W88" t="e">
        <f t="array" ref="W88">INDEX($A$1:$F$703,MATCH(1,($A$1:$A$703=$H88)*($B$1:$B$703=W$1),0),4)</f>
        <v>#N/A</v>
      </c>
      <c r="X88" t="e">
        <f t="array" ref="X88">INDEX($A$1:$F$703,MATCH(1,($A$1:$A$703=$H88)*($B$1:$B$703=X$1),0),4)</f>
        <v>#N/A</v>
      </c>
      <c r="Y88" t="e">
        <f t="array" ref="Y88">INDEX($A$1:$F$703,MATCH(1,($A$1:$A$703=$H88)*($B$1:$B$703=Y$1),0),4)</f>
        <v>#N/A</v>
      </c>
      <c r="Z88" t="e">
        <f t="array" ref="Z88">INDEX($A$1:$F$703,MATCH(1,($A$1:$A$703=$H88)*($B$1:$B$703=Z$1),0),4)</f>
        <v>#N/A</v>
      </c>
    </row>
    <row r="89" spans="1:26" x14ac:dyDescent="0.25">
      <c r="A89" s="7">
        <v>942</v>
      </c>
      <c r="B89" s="5"/>
      <c r="H89" s="7">
        <v>982</v>
      </c>
      <c r="I89" t="str">
        <f t="array" ref="I89">INDEX($A$1:$F$703,MATCH(1,($A$1:$A$703=$H89)*($B$1:$B$703=I$1),0),4)</f>
        <v>BC</v>
      </c>
      <c r="J89" t="str">
        <f t="array" ref="J89">INDEX($A$1:$F$703,MATCH(1,($A$1:$A$703=$H89)*($B$1:$B$703=J$1),0),4)</f>
        <v>BC</v>
      </c>
      <c r="K89" t="e">
        <f t="array" ref="K89">INDEX($A$1:$F$703,MATCH(1,($A$1:$A$703=$H89)*($B$1:$B$703=K$1),0),4)</f>
        <v>#N/A</v>
      </c>
      <c r="L89" t="str">
        <f t="array" ref="L89">INDEX($A$1:$F$703,MATCH(1,($A$1:$A$703=$H89)*($B$1:$B$703=L$1),0),4)</f>
        <v>B</v>
      </c>
      <c r="M89" t="e">
        <f t="array" ref="M89">INDEX($A$1:$F$703,MATCH(1,($A$1:$A$703=$H89)*($B$1:$B$703=M$1),0),4)</f>
        <v>#N/A</v>
      </c>
      <c r="N89" t="str">
        <f t="array" ref="N89">INDEX($A$1:$F$703,MATCH(1,($A$1:$A$703=$H89)*($B$1:$B$703=N$1),0),4)</f>
        <v>C</v>
      </c>
      <c r="O89" t="e">
        <f t="array" ref="O89">INDEX($A$1:$F$703,MATCH(1,($A$1:$A$703=$H89)*($B$1:$B$703=O$1),0),4)</f>
        <v>#N/A</v>
      </c>
      <c r="P89" t="str">
        <f t="array" ref="P89">INDEX($A$1:$F$703,MATCH(1,($A$1:$A$703=$H89)*($B$1:$B$703=P$1),0),4)</f>
        <v>A</v>
      </c>
      <c r="Q89" t="e">
        <f t="array" ref="Q89">INDEX($A$1:$F$703,MATCH(1,($A$1:$A$703=$H89)*($B$1:$B$703=Q$1),0),4)</f>
        <v>#N/A</v>
      </c>
      <c r="R89" t="str">
        <f t="array" ref="R89">INDEX($A$1:$F$703,MATCH(1,($A$1:$A$703=$H89)*($B$1:$B$703=R$1),0),4)</f>
        <v>BC</v>
      </c>
      <c r="S89" t="str">
        <f t="array" ref="S89">INDEX($A$1:$F$703,MATCH(1,($A$1:$A$703=$H89)*($B$1:$B$703=S$1),0),4)</f>
        <v>AB</v>
      </c>
      <c r="T89" t="e">
        <f t="array" ref="T89">INDEX($A$1:$F$703,MATCH(1,($A$1:$A$703=$H89)*($B$1:$B$703=T$1),0),4)</f>
        <v>#N/A</v>
      </c>
      <c r="U89" t="e">
        <f t="array" ref="U89">INDEX($A$1:$F$703,MATCH(1,($A$1:$A$703=$H89)*($B$1:$B$703=U$1),0),4)</f>
        <v>#N/A</v>
      </c>
      <c r="V89" t="e">
        <f t="array" ref="V89">INDEX($A$1:$F$703,MATCH(1,($A$1:$A$703=$H89)*($B$1:$B$703=V$1),0),4)</f>
        <v>#N/A</v>
      </c>
      <c r="W89" t="e">
        <f t="array" ref="W89">INDEX($A$1:$F$703,MATCH(1,($A$1:$A$703=$H89)*($B$1:$B$703=W$1),0),4)</f>
        <v>#N/A</v>
      </c>
      <c r="X89" t="e">
        <f t="array" ref="X89">INDEX($A$1:$F$703,MATCH(1,($A$1:$A$703=$H89)*($B$1:$B$703=X$1),0),4)</f>
        <v>#N/A</v>
      </c>
      <c r="Y89" t="e">
        <f t="array" ref="Y89">INDEX($A$1:$F$703,MATCH(1,($A$1:$A$703=$H89)*($B$1:$B$703=Y$1),0),4)</f>
        <v>#N/A</v>
      </c>
      <c r="Z89" t="e">
        <f t="array" ref="Z89">INDEX($A$1:$F$703,MATCH(1,($A$1:$A$703=$H89)*($B$1:$B$703=Z$1),0),4)</f>
        <v>#N/A</v>
      </c>
    </row>
    <row r="90" spans="1:26" x14ac:dyDescent="0.25">
      <c r="A90" s="7">
        <v>950</v>
      </c>
      <c r="B90" s="5"/>
    </row>
    <row r="91" spans="1:26" x14ac:dyDescent="0.25">
      <c r="A91" s="7">
        <v>972</v>
      </c>
      <c r="B91" s="5"/>
    </row>
    <row r="92" spans="1:26" x14ac:dyDescent="0.25">
      <c r="A92" s="7">
        <v>982</v>
      </c>
      <c r="B92" s="5"/>
    </row>
    <row r="93" spans="1:26" x14ac:dyDescent="0.25">
      <c r="A93" s="7">
        <v>19</v>
      </c>
      <c r="B93" s="4" t="s">
        <v>643</v>
      </c>
      <c r="C93" s="4">
        <v>3</v>
      </c>
      <c r="D93" s="4" t="s">
        <v>553</v>
      </c>
      <c r="E93" s="12" t="str">
        <f t="shared" ref="E93:E156" si="0">IF(D93="A","4",IF(D93="AB","3.5",IF(D93="B","3",IF(D93="BC","2.5",IF(D93="C","2",IF(D93="D","1",IF(D93="E","0","NILAI MUTU TIDAK ADA")))))))</f>
        <v>3.5</v>
      </c>
      <c r="F93">
        <f t="shared" ref="F93:F156" si="1">E93*C93</f>
        <v>10.5</v>
      </c>
    </row>
    <row r="94" spans="1:26" x14ac:dyDescent="0.25">
      <c r="A94" s="7">
        <v>33</v>
      </c>
      <c r="B94" s="4" t="s">
        <v>645</v>
      </c>
      <c r="C94" s="4">
        <v>3</v>
      </c>
      <c r="D94" s="4" t="s">
        <v>555</v>
      </c>
      <c r="E94" s="12" t="str">
        <f t="shared" si="0"/>
        <v>2</v>
      </c>
      <c r="F94">
        <f t="shared" si="1"/>
        <v>6</v>
      </c>
    </row>
    <row r="95" spans="1:26" x14ac:dyDescent="0.25">
      <c r="A95" s="7">
        <v>36</v>
      </c>
      <c r="B95" s="4" t="s">
        <v>643</v>
      </c>
      <c r="C95" s="4">
        <v>3</v>
      </c>
      <c r="D95" s="4" t="s">
        <v>558</v>
      </c>
      <c r="E95" s="12" t="str">
        <f t="shared" si="0"/>
        <v>2.5</v>
      </c>
      <c r="F95">
        <f t="shared" si="1"/>
        <v>7.5</v>
      </c>
    </row>
    <row r="96" spans="1:26" x14ac:dyDescent="0.25">
      <c r="A96" s="7">
        <v>39</v>
      </c>
      <c r="B96" s="4" t="s">
        <v>643</v>
      </c>
      <c r="C96" s="4">
        <v>3</v>
      </c>
      <c r="D96" s="4" t="s">
        <v>552</v>
      </c>
      <c r="E96" s="12" t="str">
        <f t="shared" si="0"/>
        <v>3</v>
      </c>
      <c r="F96">
        <f t="shared" si="1"/>
        <v>9</v>
      </c>
    </row>
    <row r="97" spans="1:6" x14ac:dyDescent="0.25">
      <c r="A97" s="7">
        <v>62</v>
      </c>
      <c r="B97" s="4" t="s">
        <v>643</v>
      </c>
      <c r="C97" s="4">
        <v>3</v>
      </c>
      <c r="D97" s="4" t="s">
        <v>553</v>
      </c>
      <c r="E97" s="12" t="str">
        <f t="shared" si="0"/>
        <v>3.5</v>
      </c>
      <c r="F97">
        <f t="shared" si="1"/>
        <v>10.5</v>
      </c>
    </row>
    <row r="98" spans="1:6" x14ac:dyDescent="0.25">
      <c r="A98" s="7">
        <v>64</v>
      </c>
      <c r="B98" s="4" t="s">
        <v>643</v>
      </c>
      <c r="C98" s="4">
        <v>3</v>
      </c>
      <c r="D98" s="4" t="s">
        <v>553</v>
      </c>
      <c r="E98" s="12" t="str">
        <f t="shared" si="0"/>
        <v>3.5</v>
      </c>
      <c r="F98">
        <f t="shared" si="1"/>
        <v>10.5</v>
      </c>
    </row>
    <row r="99" spans="1:6" x14ac:dyDescent="0.25">
      <c r="A99" s="7">
        <v>80</v>
      </c>
      <c r="B99" s="4" t="s">
        <v>646</v>
      </c>
      <c r="C99" s="4">
        <v>3</v>
      </c>
      <c r="D99" s="4" t="s">
        <v>558</v>
      </c>
      <c r="E99" s="12" t="str">
        <f t="shared" si="0"/>
        <v>2.5</v>
      </c>
      <c r="F99">
        <f t="shared" si="1"/>
        <v>7.5</v>
      </c>
    </row>
    <row r="100" spans="1:6" x14ac:dyDescent="0.25">
      <c r="A100" s="7">
        <v>90</v>
      </c>
      <c r="B100" s="4" t="s">
        <v>644</v>
      </c>
      <c r="C100" s="4">
        <v>3</v>
      </c>
      <c r="D100" s="4" t="s">
        <v>551</v>
      </c>
      <c r="E100" s="12" t="str">
        <f t="shared" si="0"/>
        <v>4</v>
      </c>
      <c r="F100">
        <f t="shared" si="1"/>
        <v>12</v>
      </c>
    </row>
    <row r="101" spans="1:6" x14ac:dyDescent="0.25">
      <c r="A101" s="7">
        <v>92</v>
      </c>
      <c r="B101" s="4" t="s">
        <v>643</v>
      </c>
      <c r="C101" s="4">
        <v>3</v>
      </c>
      <c r="D101" s="4" t="s">
        <v>558</v>
      </c>
      <c r="E101" s="12" t="str">
        <f t="shared" si="0"/>
        <v>2.5</v>
      </c>
      <c r="F101">
        <f t="shared" si="1"/>
        <v>7.5</v>
      </c>
    </row>
    <row r="102" spans="1:6" x14ac:dyDescent="0.25">
      <c r="A102" s="7">
        <v>129</v>
      </c>
      <c r="B102" s="4" t="s">
        <v>643</v>
      </c>
      <c r="C102" s="4">
        <v>3</v>
      </c>
      <c r="D102" s="4" t="s">
        <v>552</v>
      </c>
      <c r="E102" s="12" t="str">
        <f t="shared" si="0"/>
        <v>3</v>
      </c>
      <c r="F102">
        <f t="shared" si="1"/>
        <v>9</v>
      </c>
    </row>
    <row r="103" spans="1:6" x14ac:dyDescent="0.25">
      <c r="A103" s="7">
        <v>138</v>
      </c>
      <c r="B103" s="5"/>
      <c r="C103" s="5"/>
      <c r="D103" s="5"/>
    </row>
    <row r="104" spans="1:6" x14ac:dyDescent="0.25">
      <c r="A104" s="7">
        <v>145</v>
      </c>
      <c r="B104" s="4" t="s">
        <v>647</v>
      </c>
      <c r="C104" s="4">
        <v>3</v>
      </c>
      <c r="D104" s="4" t="s">
        <v>553</v>
      </c>
      <c r="E104" s="12" t="str">
        <f t="shared" si="0"/>
        <v>3.5</v>
      </c>
      <c r="F104">
        <f t="shared" si="1"/>
        <v>10.5</v>
      </c>
    </row>
    <row r="105" spans="1:6" x14ac:dyDescent="0.25">
      <c r="A105" s="7">
        <v>149</v>
      </c>
      <c r="B105" s="4" t="s">
        <v>643</v>
      </c>
      <c r="C105" s="4">
        <v>3</v>
      </c>
      <c r="D105" s="4" t="s">
        <v>558</v>
      </c>
      <c r="E105" s="12" t="str">
        <f t="shared" si="0"/>
        <v>2.5</v>
      </c>
      <c r="F105">
        <f t="shared" si="1"/>
        <v>7.5</v>
      </c>
    </row>
    <row r="106" spans="1:6" x14ac:dyDescent="0.25">
      <c r="A106" s="7">
        <v>152</v>
      </c>
      <c r="B106" s="4" t="s">
        <v>647</v>
      </c>
      <c r="C106" s="4">
        <v>3</v>
      </c>
      <c r="D106" s="4" t="s">
        <v>555</v>
      </c>
      <c r="E106" s="12" t="str">
        <f t="shared" si="0"/>
        <v>2</v>
      </c>
      <c r="F106">
        <f t="shared" si="1"/>
        <v>6</v>
      </c>
    </row>
    <row r="107" spans="1:6" x14ac:dyDescent="0.25">
      <c r="A107" s="7">
        <v>158</v>
      </c>
      <c r="B107" s="4" t="s">
        <v>645</v>
      </c>
      <c r="C107" s="4">
        <v>3</v>
      </c>
      <c r="D107" s="4" t="s">
        <v>553</v>
      </c>
      <c r="E107" s="12" t="str">
        <f t="shared" si="0"/>
        <v>3.5</v>
      </c>
      <c r="F107">
        <f t="shared" si="1"/>
        <v>10.5</v>
      </c>
    </row>
    <row r="108" spans="1:6" x14ac:dyDescent="0.25">
      <c r="A108" s="7">
        <v>163</v>
      </c>
      <c r="B108" s="5"/>
      <c r="C108" s="5"/>
      <c r="D108" s="5"/>
    </row>
    <row r="109" spans="1:6" x14ac:dyDescent="0.25">
      <c r="A109" s="7">
        <v>166</v>
      </c>
      <c r="B109" s="4" t="s">
        <v>647</v>
      </c>
      <c r="C109" s="4">
        <v>3</v>
      </c>
      <c r="D109" s="4" t="s">
        <v>552</v>
      </c>
      <c r="E109" s="12" t="str">
        <f t="shared" si="0"/>
        <v>3</v>
      </c>
      <c r="F109">
        <f t="shared" si="1"/>
        <v>9</v>
      </c>
    </row>
    <row r="110" spans="1:6" x14ac:dyDescent="0.25">
      <c r="A110" s="7">
        <v>169</v>
      </c>
      <c r="B110" s="4" t="s">
        <v>647</v>
      </c>
      <c r="C110" s="4">
        <v>3</v>
      </c>
      <c r="D110" s="4" t="s">
        <v>553</v>
      </c>
      <c r="E110" s="12" t="str">
        <f t="shared" si="0"/>
        <v>3.5</v>
      </c>
      <c r="F110">
        <f t="shared" si="1"/>
        <v>10.5</v>
      </c>
    </row>
    <row r="111" spans="1:6" x14ac:dyDescent="0.25">
      <c r="A111" s="7">
        <v>176</v>
      </c>
      <c r="B111" s="4" t="s">
        <v>643</v>
      </c>
      <c r="C111" s="4">
        <v>3</v>
      </c>
      <c r="D111" s="4" t="s">
        <v>552</v>
      </c>
      <c r="E111" s="12" t="str">
        <f t="shared" si="0"/>
        <v>3</v>
      </c>
      <c r="F111">
        <f t="shared" si="1"/>
        <v>9</v>
      </c>
    </row>
    <row r="112" spans="1:6" x14ac:dyDescent="0.25">
      <c r="A112" s="7">
        <v>192</v>
      </c>
      <c r="B112" s="4" t="s">
        <v>643</v>
      </c>
      <c r="C112" s="4">
        <v>3</v>
      </c>
      <c r="D112" s="4" t="s">
        <v>552</v>
      </c>
      <c r="E112" s="12" t="str">
        <f t="shared" si="0"/>
        <v>3</v>
      </c>
      <c r="F112">
        <f t="shared" si="1"/>
        <v>9</v>
      </c>
    </row>
    <row r="113" spans="1:6" x14ac:dyDescent="0.25">
      <c r="A113" s="7">
        <v>213</v>
      </c>
      <c r="B113" s="4" t="s">
        <v>647</v>
      </c>
      <c r="C113" s="4">
        <v>3</v>
      </c>
      <c r="D113" s="4" t="s">
        <v>558</v>
      </c>
      <c r="E113" s="12" t="str">
        <f t="shared" si="0"/>
        <v>2.5</v>
      </c>
      <c r="F113">
        <f t="shared" si="1"/>
        <v>7.5</v>
      </c>
    </row>
    <row r="114" spans="1:6" x14ac:dyDescent="0.25">
      <c r="A114" s="7">
        <v>235</v>
      </c>
      <c r="B114" s="4" t="s">
        <v>643</v>
      </c>
      <c r="C114" s="4">
        <v>3</v>
      </c>
      <c r="D114" s="4" t="s">
        <v>553</v>
      </c>
      <c r="E114" s="12" t="str">
        <f t="shared" si="0"/>
        <v>3.5</v>
      </c>
      <c r="F114">
        <f t="shared" si="1"/>
        <v>10.5</v>
      </c>
    </row>
    <row r="115" spans="1:6" x14ac:dyDescent="0.25">
      <c r="A115" s="7">
        <v>250</v>
      </c>
      <c r="B115" s="4" t="s">
        <v>644</v>
      </c>
      <c r="C115" s="4">
        <v>3</v>
      </c>
      <c r="D115" s="4" t="s">
        <v>551</v>
      </c>
      <c r="E115" s="12" t="str">
        <f t="shared" si="0"/>
        <v>4</v>
      </c>
      <c r="F115">
        <f t="shared" si="1"/>
        <v>12</v>
      </c>
    </row>
    <row r="116" spans="1:6" x14ac:dyDescent="0.25">
      <c r="A116" s="7">
        <v>257</v>
      </c>
      <c r="B116" s="4" t="s">
        <v>647</v>
      </c>
      <c r="C116" s="4">
        <v>3</v>
      </c>
      <c r="D116" s="4" t="s">
        <v>551</v>
      </c>
      <c r="E116" s="12" t="str">
        <f t="shared" si="0"/>
        <v>4</v>
      </c>
      <c r="F116">
        <f t="shared" si="1"/>
        <v>12</v>
      </c>
    </row>
    <row r="117" spans="1:6" x14ac:dyDescent="0.25">
      <c r="A117" s="7">
        <v>258</v>
      </c>
      <c r="B117" s="4" t="s">
        <v>645</v>
      </c>
      <c r="C117" s="4">
        <v>3</v>
      </c>
      <c r="D117" s="4" t="s">
        <v>558</v>
      </c>
      <c r="E117" s="12" t="str">
        <f t="shared" si="0"/>
        <v>2.5</v>
      </c>
      <c r="F117">
        <f t="shared" si="1"/>
        <v>7.5</v>
      </c>
    </row>
    <row r="118" spans="1:6" x14ac:dyDescent="0.25">
      <c r="A118" s="7">
        <v>259</v>
      </c>
      <c r="B118" s="4" t="s">
        <v>643</v>
      </c>
      <c r="C118" s="4">
        <v>3</v>
      </c>
      <c r="D118" s="4" t="s">
        <v>553</v>
      </c>
      <c r="E118" s="12" t="str">
        <f t="shared" si="0"/>
        <v>3.5</v>
      </c>
      <c r="F118">
        <f t="shared" si="1"/>
        <v>10.5</v>
      </c>
    </row>
    <row r="119" spans="1:6" x14ac:dyDescent="0.25">
      <c r="A119" s="7">
        <v>268</v>
      </c>
      <c r="B119" s="4" t="s">
        <v>643</v>
      </c>
      <c r="C119" s="4">
        <v>3</v>
      </c>
      <c r="D119" s="4" t="s">
        <v>552</v>
      </c>
      <c r="E119" s="12" t="str">
        <f t="shared" si="0"/>
        <v>3</v>
      </c>
      <c r="F119">
        <f t="shared" si="1"/>
        <v>9</v>
      </c>
    </row>
    <row r="120" spans="1:6" x14ac:dyDescent="0.25">
      <c r="A120" s="7">
        <v>272</v>
      </c>
      <c r="B120" s="4" t="s">
        <v>645</v>
      </c>
      <c r="C120" s="4">
        <v>3</v>
      </c>
      <c r="D120" s="4" t="s">
        <v>552</v>
      </c>
      <c r="E120" s="12" t="str">
        <f t="shared" si="0"/>
        <v>3</v>
      </c>
      <c r="F120">
        <f t="shared" si="1"/>
        <v>9</v>
      </c>
    </row>
    <row r="121" spans="1:6" x14ac:dyDescent="0.25">
      <c r="A121" s="7">
        <v>287</v>
      </c>
      <c r="B121" s="4" t="s">
        <v>643</v>
      </c>
      <c r="C121" s="4">
        <v>3</v>
      </c>
      <c r="D121" s="4" t="s">
        <v>551</v>
      </c>
      <c r="E121" s="12" t="str">
        <f t="shared" si="0"/>
        <v>4</v>
      </c>
      <c r="F121">
        <f t="shared" si="1"/>
        <v>12</v>
      </c>
    </row>
    <row r="122" spans="1:6" x14ac:dyDescent="0.25">
      <c r="A122" s="7">
        <v>320</v>
      </c>
      <c r="B122" s="4" t="s">
        <v>647</v>
      </c>
      <c r="C122" s="4">
        <v>3</v>
      </c>
      <c r="D122" s="4" t="s">
        <v>555</v>
      </c>
      <c r="E122" s="12" t="str">
        <f t="shared" si="0"/>
        <v>2</v>
      </c>
      <c r="F122">
        <f t="shared" si="1"/>
        <v>6</v>
      </c>
    </row>
    <row r="123" spans="1:6" x14ac:dyDescent="0.25">
      <c r="A123" s="7">
        <v>329</v>
      </c>
      <c r="B123" s="5"/>
      <c r="C123" s="5"/>
      <c r="D123" s="5"/>
    </row>
    <row r="124" spans="1:6" ht="41.25" customHeight="1" x14ac:dyDescent="0.25">
      <c r="A124" s="7">
        <v>334</v>
      </c>
      <c r="B124" s="4" t="s">
        <v>647</v>
      </c>
      <c r="C124" s="4">
        <v>3</v>
      </c>
      <c r="D124" s="4" t="s">
        <v>558</v>
      </c>
      <c r="E124" s="12" t="str">
        <f t="shared" si="0"/>
        <v>2.5</v>
      </c>
      <c r="F124">
        <f t="shared" si="1"/>
        <v>7.5</v>
      </c>
    </row>
    <row r="125" spans="1:6" ht="33" customHeight="1" x14ac:dyDescent="0.25">
      <c r="A125" s="7">
        <v>369</v>
      </c>
      <c r="B125" s="4" t="s">
        <v>643</v>
      </c>
      <c r="C125" s="4">
        <v>3</v>
      </c>
      <c r="D125" s="4" t="s">
        <v>553</v>
      </c>
      <c r="E125" s="12" t="str">
        <f t="shared" si="0"/>
        <v>3.5</v>
      </c>
      <c r="F125">
        <f t="shared" si="1"/>
        <v>10.5</v>
      </c>
    </row>
    <row r="126" spans="1:6" ht="33" customHeight="1" x14ac:dyDescent="0.25">
      <c r="A126" s="7">
        <v>396</v>
      </c>
      <c r="B126" s="4" t="s">
        <v>645</v>
      </c>
      <c r="C126" s="4">
        <v>3</v>
      </c>
      <c r="D126" s="4" t="s">
        <v>552</v>
      </c>
      <c r="E126" s="12" t="str">
        <f t="shared" si="0"/>
        <v>3</v>
      </c>
      <c r="F126">
        <f t="shared" si="1"/>
        <v>9</v>
      </c>
    </row>
    <row r="127" spans="1:6" x14ac:dyDescent="0.25">
      <c r="A127" s="7">
        <v>400</v>
      </c>
      <c r="B127" s="4" t="s">
        <v>643</v>
      </c>
      <c r="C127" s="4">
        <v>3</v>
      </c>
      <c r="D127" s="4" t="s">
        <v>558</v>
      </c>
      <c r="E127" s="12" t="str">
        <f t="shared" si="0"/>
        <v>2.5</v>
      </c>
      <c r="F127">
        <f t="shared" si="1"/>
        <v>7.5</v>
      </c>
    </row>
    <row r="128" spans="1:6" x14ac:dyDescent="0.25">
      <c r="A128" s="7">
        <v>405</v>
      </c>
      <c r="B128" s="4" t="s">
        <v>643</v>
      </c>
      <c r="C128" s="4">
        <v>3</v>
      </c>
      <c r="D128" s="4" t="s">
        <v>558</v>
      </c>
      <c r="E128" s="12" t="str">
        <f t="shared" si="0"/>
        <v>2.5</v>
      </c>
      <c r="F128">
        <f t="shared" si="1"/>
        <v>7.5</v>
      </c>
    </row>
    <row r="129" spans="1:6" x14ac:dyDescent="0.25">
      <c r="A129" s="7">
        <v>410</v>
      </c>
      <c r="B129" s="4" t="s">
        <v>643</v>
      </c>
      <c r="C129" s="4">
        <v>3</v>
      </c>
      <c r="D129" s="4" t="s">
        <v>558</v>
      </c>
      <c r="E129" s="12" t="str">
        <f t="shared" si="0"/>
        <v>2.5</v>
      </c>
      <c r="F129">
        <f t="shared" si="1"/>
        <v>7.5</v>
      </c>
    </row>
    <row r="130" spans="1:6" x14ac:dyDescent="0.25">
      <c r="A130" s="7">
        <v>414</v>
      </c>
      <c r="B130" s="4" t="s">
        <v>643</v>
      </c>
      <c r="C130" s="4">
        <v>3</v>
      </c>
      <c r="D130" s="4" t="s">
        <v>552</v>
      </c>
      <c r="E130" s="12" t="str">
        <f t="shared" si="0"/>
        <v>3</v>
      </c>
      <c r="F130">
        <f t="shared" si="1"/>
        <v>9</v>
      </c>
    </row>
    <row r="131" spans="1:6" x14ac:dyDescent="0.25">
      <c r="A131" s="7">
        <v>421</v>
      </c>
      <c r="B131" s="4" t="s">
        <v>643</v>
      </c>
      <c r="C131" s="4">
        <v>3</v>
      </c>
      <c r="D131" s="4" t="s">
        <v>553</v>
      </c>
      <c r="E131" s="12" t="str">
        <f t="shared" si="0"/>
        <v>3.5</v>
      </c>
      <c r="F131">
        <f t="shared" si="1"/>
        <v>10.5</v>
      </c>
    </row>
    <row r="132" spans="1:6" x14ac:dyDescent="0.25">
      <c r="A132" s="7">
        <v>423</v>
      </c>
      <c r="B132" s="4" t="s">
        <v>643</v>
      </c>
      <c r="C132" s="4">
        <v>3</v>
      </c>
      <c r="D132" s="4" t="s">
        <v>552</v>
      </c>
      <c r="E132" s="12" t="str">
        <f t="shared" si="0"/>
        <v>3</v>
      </c>
      <c r="F132">
        <f t="shared" si="1"/>
        <v>9</v>
      </c>
    </row>
    <row r="133" spans="1:6" x14ac:dyDescent="0.25">
      <c r="A133" s="7">
        <v>432</v>
      </c>
      <c r="B133" s="4" t="s">
        <v>647</v>
      </c>
      <c r="C133" s="4">
        <v>3</v>
      </c>
      <c r="D133" s="4" t="s">
        <v>555</v>
      </c>
      <c r="E133" s="12" t="str">
        <f t="shared" si="0"/>
        <v>2</v>
      </c>
      <c r="F133">
        <f t="shared" si="1"/>
        <v>6</v>
      </c>
    </row>
    <row r="134" spans="1:6" x14ac:dyDescent="0.25">
      <c r="A134" s="7">
        <v>462</v>
      </c>
      <c r="B134" s="5"/>
      <c r="C134" s="5"/>
      <c r="D134" s="5"/>
    </row>
    <row r="135" spans="1:6" x14ac:dyDescent="0.25">
      <c r="A135" s="7">
        <v>491</v>
      </c>
      <c r="B135" s="4" t="s">
        <v>643</v>
      </c>
      <c r="C135" s="4">
        <v>3</v>
      </c>
      <c r="D135" s="4" t="s">
        <v>553</v>
      </c>
      <c r="E135" s="12" t="str">
        <f t="shared" si="0"/>
        <v>3.5</v>
      </c>
      <c r="F135">
        <f t="shared" si="1"/>
        <v>10.5</v>
      </c>
    </row>
    <row r="136" spans="1:6" x14ac:dyDescent="0.25">
      <c r="A136" s="7">
        <v>501</v>
      </c>
      <c r="B136" s="4" t="s">
        <v>643</v>
      </c>
      <c r="C136" s="4">
        <v>3</v>
      </c>
      <c r="D136" s="4" t="s">
        <v>553</v>
      </c>
      <c r="E136" s="12" t="str">
        <f t="shared" si="0"/>
        <v>3.5</v>
      </c>
      <c r="F136">
        <f t="shared" si="1"/>
        <v>10.5</v>
      </c>
    </row>
    <row r="137" spans="1:6" x14ac:dyDescent="0.25">
      <c r="A137" s="7">
        <v>511</v>
      </c>
      <c r="B137" s="4" t="s">
        <v>643</v>
      </c>
      <c r="C137" s="4">
        <v>3</v>
      </c>
      <c r="D137" s="4" t="s">
        <v>553</v>
      </c>
      <c r="E137" s="12" t="str">
        <f t="shared" si="0"/>
        <v>3.5</v>
      </c>
      <c r="F137">
        <f t="shared" si="1"/>
        <v>10.5</v>
      </c>
    </row>
    <row r="138" spans="1:6" x14ac:dyDescent="0.25">
      <c r="A138" s="7">
        <v>524</v>
      </c>
      <c r="B138" s="4" t="s">
        <v>643</v>
      </c>
      <c r="C138" s="4">
        <v>3</v>
      </c>
      <c r="D138" s="4" t="s">
        <v>553</v>
      </c>
      <c r="E138" s="12" t="str">
        <f t="shared" si="0"/>
        <v>3.5</v>
      </c>
      <c r="F138">
        <f t="shared" si="1"/>
        <v>10.5</v>
      </c>
    </row>
    <row r="139" spans="1:6" x14ac:dyDescent="0.25">
      <c r="A139" s="7">
        <v>536</v>
      </c>
      <c r="B139" s="4" t="s">
        <v>647</v>
      </c>
      <c r="C139" s="4">
        <v>3</v>
      </c>
      <c r="D139" s="4" t="s">
        <v>553</v>
      </c>
      <c r="E139" s="12" t="str">
        <f t="shared" si="0"/>
        <v>3.5</v>
      </c>
      <c r="F139">
        <f t="shared" si="1"/>
        <v>10.5</v>
      </c>
    </row>
    <row r="140" spans="1:6" x14ac:dyDescent="0.25">
      <c r="A140" s="7">
        <v>554</v>
      </c>
      <c r="B140" s="4" t="s">
        <v>643</v>
      </c>
      <c r="C140" s="4">
        <v>3</v>
      </c>
      <c r="D140" s="4" t="s">
        <v>558</v>
      </c>
      <c r="E140" s="12" t="str">
        <f t="shared" si="0"/>
        <v>2.5</v>
      </c>
      <c r="F140">
        <f t="shared" si="1"/>
        <v>7.5</v>
      </c>
    </row>
    <row r="141" spans="1:6" x14ac:dyDescent="0.25">
      <c r="A141" s="7">
        <v>555</v>
      </c>
      <c r="B141" s="5"/>
      <c r="C141" s="5"/>
      <c r="D141" s="5"/>
    </row>
    <row r="142" spans="1:6" x14ac:dyDescent="0.25">
      <c r="A142" s="7">
        <v>580</v>
      </c>
      <c r="B142" s="4" t="s">
        <v>647</v>
      </c>
      <c r="C142" s="4">
        <v>3</v>
      </c>
      <c r="D142" s="4" t="s">
        <v>552</v>
      </c>
      <c r="E142" s="12" t="str">
        <f t="shared" si="0"/>
        <v>3</v>
      </c>
      <c r="F142">
        <f t="shared" si="1"/>
        <v>9</v>
      </c>
    </row>
    <row r="143" spans="1:6" x14ac:dyDescent="0.25">
      <c r="A143" s="7">
        <v>610</v>
      </c>
      <c r="B143" s="4" t="s">
        <v>645</v>
      </c>
      <c r="C143" s="4">
        <v>3</v>
      </c>
      <c r="D143" s="4" t="s">
        <v>552</v>
      </c>
      <c r="E143" s="12" t="str">
        <f t="shared" si="0"/>
        <v>3</v>
      </c>
      <c r="F143">
        <f t="shared" si="1"/>
        <v>9</v>
      </c>
    </row>
    <row r="144" spans="1:6" x14ac:dyDescent="0.25">
      <c r="A144" s="7">
        <v>612</v>
      </c>
      <c r="B144" s="4" t="s">
        <v>643</v>
      </c>
      <c r="C144" s="4">
        <v>3</v>
      </c>
      <c r="D144" s="4" t="s">
        <v>552</v>
      </c>
      <c r="E144" s="12" t="str">
        <f t="shared" si="0"/>
        <v>3</v>
      </c>
      <c r="F144">
        <f t="shared" si="1"/>
        <v>9</v>
      </c>
    </row>
    <row r="145" spans="1:6" x14ac:dyDescent="0.25">
      <c r="A145" s="7">
        <v>625</v>
      </c>
      <c r="B145" s="4" t="s">
        <v>643</v>
      </c>
      <c r="C145" s="4">
        <v>3</v>
      </c>
      <c r="D145" s="4" t="s">
        <v>558</v>
      </c>
      <c r="E145" s="12" t="str">
        <f t="shared" si="0"/>
        <v>2.5</v>
      </c>
      <c r="F145">
        <f t="shared" si="1"/>
        <v>7.5</v>
      </c>
    </row>
    <row r="146" spans="1:6" x14ac:dyDescent="0.25">
      <c r="A146" s="7">
        <v>638</v>
      </c>
      <c r="B146" s="4" t="s">
        <v>647</v>
      </c>
      <c r="C146" s="4">
        <v>3</v>
      </c>
      <c r="D146" s="4" t="s">
        <v>552</v>
      </c>
      <c r="E146" s="12" t="str">
        <f t="shared" si="0"/>
        <v>3</v>
      </c>
      <c r="F146">
        <f t="shared" si="1"/>
        <v>9</v>
      </c>
    </row>
    <row r="147" spans="1:6" x14ac:dyDescent="0.25">
      <c r="A147" s="7">
        <v>643</v>
      </c>
      <c r="B147" s="4" t="s">
        <v>647</v>
      </c>
      <c r="C147" s="4">
        <v>3</v>
      </c>
      <c r="D147" s="4" t="s">
        <v>551</v>
      </c>
      <c r="E147" s="12" t="str">
        <f t="shared" si="0"/>
        <v>4</v>
      </c>
      <c r="F147">
        <f t="shared" si="1"/>
        <v>12</v>
      </c>
    </row>
    <row r="148" spans="1:6" x14ac:dyDescent="0.25">
      <c r="A148" s="7">
        <v>644</v>
      </c>
      <c r="B148" s="4" t="s">
        <v>646</v>
      </c>
      <c r="C148" s="4">
        <v>3</v>
      </c>
      <c r="D148" s="4" t="s">
        <v>551</v>
      </c>
      <c r="E148" s="12" t="str">
        <f t="shared" si="0"/>
        <v>4</v>
      </c>
      <c r="F148">
        <f t="shared" si="1"/>
        <v>12</v>
      </c>
    </row>
    <row r="149" spans="1:6" x14ac:dyDescent="0.25">
      <c r="A149" s="7">
        <v>658</v>
      </c>
      <c r="B149" s="4" t="s">
        <v>647</v>
      </c>
      <c r="C149" s="4">
        <v>3</v>
      </c>
      <c r="D149" s="4" t="s">
        <v>558</v>
      </c>
      <c r="E149" s="12" t="str">
        <f t="shared" si="0"/>
        <v>2.5</v>
      </c>
      <c r="F149">
        <f t="shared" si="1"/>
        <v>7.5</v>
      </c>
    </row>
    <row r="150" spans="1:6" x14ac:dyDescent="0.25">
      <c r="A150" s="7">
        <v>676</v>
      </c>
      <c r="B150" s="4" t="s">
        <v>643</v>
      </c>
      <c r="C150" s="4">
        <v>3</v>
      </c>
      <c r="D150" s="4" t="s">
        <v>552</v>
      </c>
      <c r="E150" s="12" t="str">
        <f t="shared" si="0"/>
        <v>3</v>
      </c>
      <c r="F150">
        <f t="shared" si="1"/>
        <v>9</v>
      </c>
    </row>
    <row r="151" spans="1:6" x14ac:dyDescent="0.25">
      <c r="A151" s="7">
        <v>679</v>
      </c>
      <c r="B151" s="4" t="s">
        <v>643</v>
      </c>
      <c r="C151" s="4">
        <v>3</v>
      </c>
      <c r="D151" s="4" t="s">
        <v>551</v>
      </c>
      <c r="E151" s="12" t="str">
        <f t="shared" si="0"/>
        <v>4</v>
      </c>
      <c r="F151">
        <f t="shared" si="1"/>
        <v>12</v>
      </c>
    </row>
    <row r="152" spans="1:6" x14ac:dyDescent="0.25">
      <c r="A152" s="7">
        <v>701</v>
      </c>
      <c r="B152" s="4" t="s">
        <v>643</v>
      </c>
      <c r="C152" s="4">
        <v>3</v>
      </c>
      <c r="D152" s="4" t="s">
        <v>552</v>
      </c>
      <c r="E152" s="12" t="str">
        <f t="shared" si="0"/>
        <v>3</v>
      </c>
      <c r="F152">
        <f t="shared" si="1"/>
        <v>9</v>
      </c>
    </row>
    <row r="153" spans="1:6" x14ac:dyDescent="0.25">
      <c r="A153" s="7">
        <v>707</v>
      </c>
      <c r="B153" s="4" t="s">
        <v>647</v>
      </c>
      <c r="C153" s="4">
        <v>3</v>
      </c>
      <c r="D153" s="4" t="s">
        <v>558</v>
      </c>
      <c r="E153" s="12" t="str">
        <f t="shared" si="0"/>
        <v>2.5</v>
      </c>
      <c r="F153">
        <f t="shared" si="1"/>
        <v>7.5</v>
      </c>
    </row>
    <row r="154" spans="1:6" x14ac:dyDescent="0.25">
      <c r="A154" s="7">
        <v>713</v>
      </c>
      <c r="B154" s="4" t="s">
        <v>643</v>
      </c>
      <c r="C154" s="4">
        <v>3</v>
      </c>
      <c r="D154" s="4" t="s">
        <v>553</v>
      </c>
      <c r="E154" s="12" t="str">
        <f t="shared" si="0"/>
        <v>3.5</v>
      </c>
      <c r="F154">
        <f t="shared" si="1"/>
        <v>10.5</v>
      </c>
    </row>
    <row r="155" spans="1:6" x14ac:dyDescent="0.25">
      <c r="A155" s="7">
        <v>723</v>
      </c>
      <c r="B155" s="4" t="s">
        <v>647</v>
      </c>
      <c r="C155" s="4">
        <v>3</v>
      </c>
      <c r="D155" s="4" t="s">
        <v>551</v>
      </c>
      <c r="E155" s="12" t="str">
        <f t="shared" si="0"/>
        <v>4</v>
      </c>
      <c r="F155">
        <f t="shared" si="1"/>
        <v>12</v>
      </c>
    </row>
    <row r="156" spans="1:6" x14ac:dyDescent="0.25">
      <c r="A156" s="7">
        <v>740</v>
      </c>
      <c r="B156" s="4" t="s">
        <v>646</v>
      </c>
      <c r="C156" s="4">
        <v>3</v>
      </c>
      <c r="D156" s="4" t="s">
        <v>553</v>
      </c>
      <c r="E156" s="12" t="str">
        <f t="shared" si="0"/>
        <v>3.5</v>
      </c>
      <c r="F156">
        <f t="shared" si="1"/>
        <v>10.5</v>
      </c>
    </row>
    <row r="157" spans="1:6" x14ac:dyDescent="0.25">
      <c r="A157" s="7">
        <v>754</v>
      </c>
      <c r="B157" s="4" t="s">
        <v>643</v>
      </c>
      <c r="C157" s="4">
        <v>3</v>
      </c>
      <c r="D157" s="4" t="s">
        <v>553</v>
      </c>
      <c r="E157" s="12" t="str">
        <f t="shared" ref="E157:E220" si="2">IF(D157="A","4",IF(D157="AB","3.5",IF(D157="B","3",IF(D157="BC","2.5",IF(D157="C","2",IF(D157="D","1",IF(D157="E","0","NILAI MUTU TIDAK ADA")))))))</f>
        <v>3.5</v>
      </c>
      <c r="F157">
        <f t="shared" ref="F157:F220" si="3">E157*C157</f>
        <v>10.5</v>
      </c>
    </row>
    <row r="158" spans="1:6" x14ac:dyDescent="0.25">
      <c r="A158" s="7">
        <v>763</v>
      </c>
      <c r="B158" s="4" t="s">
        <v>643</v>
      </c>
      <c r="C158" s="4">
        <v>3</v>
      </c>
      <c r="D158" s="4" t="s">
        <v>558</v>
      </c>
      <c r="E158" s="12" t="str">
        <f t="shared" si="2"/>
        <v>2.5</v>
      </c>
      <c r="F158">
        <f t="shared" si="3"/>
        <v>7.5</v>
      </c>
    </row>
    <row r="159" spans="1:6" x14ac:dyDescent="0.25">
      <c r="A159" s="7">
        <v>769</v>
      </c>
      <c r="B159" s="4" t="s">
        <v>643</v>
      </c>
      <c r="C159" s="4">
        <v>3</v>
      </c>
      <c r="D159" s="4" t="s">
        <v>553</v>
      </c>
      <c r="E159" s="12" t="str">
        <f t="shared" si="2"/>
        <v>3.5</v>
      </c>
      <c r="F159">
        <f t="shared" si="3"/>
        <v>10.5</v>
      </c>
    </row>
    <row r="160" spans="1:6" x14ac:dyDescent="0.25">
      <c r="A160" s="7">
        <v>770</v>
      </c>
      <c r="B160" s="4" t="s">
        <v>643</v>
      </c>
      <c r="C160" s="4">
        <v>3</v>
      </c>
      <c r="D160" s="4" t="s">
        <v>553</v>
      </c>
      <c r="E160" s="12" t="str">
        <f t="shared" si="2"/>
        <v>3.5</v>
      </c>
      <c r="F160">
        <f t="shared" si="3"/>
        <v>10.5</v>
      </c>
    </row>
    <row r="161" spans="1:6" x14ac:dyDescent="0.25">
      <c r="A161" s="7">
        <v>773</v>
      </c>
      <c r="B161" s="4" t="s">
        <v>643</v>
      </c>
      <c r="C161" s="4">
        <v>3</v>
      </c>
      <c r="D161" s="4" t="s">
        <v>553</v>
      </c>
      <c r="E161" s="12" t="str">
        <f t="shared" si="2"/>
        <v>3.5</v>
      </c>
      <c r="F161">
        <f t="shared" si="3"/>
        <v>10.5</v>
      </c>
    </row>
    <row r="162" spans="1:6" x14ac:dyDescent="0.25">
      <c r="A162" s="7">
        <v>783</v>
      </c>
      <c r="B162" s="4" t="s">
        <v>646</v>
      </c>
      <c r="C162" s="4">
        <v>3</v>
      </c>
      <c r="D162" s="4" t="s">
        <v>553</v>
      </c>
      <c r="E162" s="12" t="str">
        <f t="shared" si="2"/>
        <v>3.5</v>
      </c>
      <c r="F162">
        <f t="shared" si="3"/>
        <v>10.5</v>
      </c>
    </row>
    <row r="163" spans="1:6" x14ac:dyDescent="0.25">
      <c r="A163" s="7">
        <v>796</v>
      </c>
      <c r="B163" s="5"/>
      <c r="C163" s="5"/>
      <c r="D163" s="5"/>
    </row>
    <row r="164" spans="1:6" x14ac:dyDescent="0.25">
      <c r="A164" s="7">
        <v>807</v>
      </c>
      <c r="B164" s="4" t="s">
        <v>645</v>
      </c>
      <c r="C164" s="4">
        <v>3</v>
      </c>
      <c r="D164" s="4" t="s">
        <v>558</v>
      </c>
      <c r="E164" s="12" t="str">
        <f t="shared" si="2"/>
        <v>2.5</v>
      </c>
      <c r="F164">
        <f t="shared" si="3"/>
        <v>7.5</v>
      </c>
    </row>
    <row r="165" spans="1:6" x14ac:dyDescent="0.25">
      <c r="A165" s="7">
        <v>812</v>
      </c>
      <c r="B165" s="4" t="s">
        <v>643</v>
      </c>
      <c r="C165" s="4">
        <v>3</v>
      </c>
      <c r="D165" s="4" t="s">
        <v>553</v>
      </c>
      <c r="E165" s="12" t="str">
        <f t="shared" si="2"/>
        <v>3.5</v>
      </c>
      <c r="F165">
        <f t="shared" si="3"/>
        <v>10.5</v>
      </c>
    </row>
    <row r="166" spans="1:6" x14ac:dyDescent="0.25">
      <c r="A166" s="7">
        <v>830</v>
      </c>
      <c r="B166" s="4" t="s">
        <v>643</v>
      </c>
      <c r="C166" s="4">
        <v>3</v>
      </c>
      <c r="D166" s="4" t="s">
        <v>552</v>
      </c>
      <c r="E166" s="12" t="str">
        <f t="shared" si="2"/>
        <v>3</v>
      </c>
      <c r="F166">
        <f t="shared" si="3"/>
        <v>9</v>
      </c>
    </row>
    <row r="167" spans="1:6" x14ac:dyDescent="0.25">
      <c r="A167" s="7">
        <v>831</v>
      </c>
      <c r="B167" s="4" t="s">
        <v>643</v>
      </c>
      <c r="C167" s="4">
        <v>3</v>
      </c>
      <c r="D167" s="4" t="s">
        <v>553</v>
      </c>
      <c r="E167" s="12" t="str">
        <f t="shared" si="2"/>
        <v>3.5</v>
      </c>
      <c r="F167">
        <f t="shared" si="3"/>
        <v>10.5</v>
      </c>
    </row>
    <row r="168" spans="1:6" x14ac:dyDescent="0.25">
      <c r="A168" s="7">
        <v>833</v>
      </c>
      <c r="B168" s="4" t="s">
        <v>643</v>
      </c>
      <c r="C168" s="4">
        <v>3</v>
      </c>
      <c r="D168" s="4" t="s">
        <v>553</v>
      </c>
      <c r="E168" s="12" t="str">
        <f t="shared" si="2"/>
        <v>3.5</v>
      </c>
      <c r="F168">
        <f t="shared" si="3"/>
        <v>10.5</v>
      </c>
    </row>
    <row r="169" spans="1:6" x14ac:dyDescent="0.25">
      <c r="A169" s="7">
        <v>841</v>
      </c>
      <c r="B169" s="4" t="s">
        <v>643</v>
      </c>
      <c r="C169" s="4">
        <v>3</v>
      </c>
      <c r="D169" s="4" t="s">
        <v>552</v>
      </c>
      <c r="E169" s="12" t="str">
        <f t="shared" si="2"/>
        <v>3</v>
      </c>
      <c r="F169">
        <f t="shared" si="3"/>
        <v>9</v>
      </c>
    </row>
    <row r="170" spans="1:6" x14ac:dyDescent="0.25">
      <c r="A170" s="7">
        <v>854</v>
      </c>
      <c r="B170" s="4" t="s">
        <v>643</v>
      </c>
      <c r="C170" s="4">
        <v>3</v>
      </c>
      <c r="D170" s="4" t="s">
        <v>558</v>
      </c>
      <c r="E170" s="12" t="str">
        <f t="shared" si="2"/>
        <v>2.5</v>
      </c>
      <c r="F170">
        <f t="shared" si="3"/>
        <v>7.5</v>
      </c>
    </row>
    <row r="171" spans="1:6" x14ac:dyDescent="0.25">
      <c r="A171" s="7">
        <v>855</v>
      </c>
      <c r="B171" s="4" t="s">
        <v>645</v>
      </c>
      <c r="C171" s="4">
        <v>3</v>
      </c>
      <c r="D171" s="4" t="s">
        <v>552</v>
      </c>
      <c r="E171" s="12" t="str">
        <f t="shared" si="2"/>
        <v>3</v>
      </c>
      <c r="F171">
        <f t="shared" si="3"/>
        <v>9</v>
      </c>
    </row>
    <row r="172" spans="1:6" x14ac:dyDescent="0.25">
      <c r="A172" s="7">
        <v>856</v>
      </c>
      <c r="B172" s="4" t="s">
        <v>643</v>
      </c>
      <c r="C172" s="4">
        <v>3</v>
      </c>
      <c r="D172" s="4" t="s">
        <v>553</v>
      </c>
      <c r="E172" s="12" t="str">
        <f t="shared" si="2"/>
        <v>3.5</v>
      </c>
      <c r="F172">
        <f t="shared" si="3"/>
        <v>10.5</v>
      </c>
    </row>
    <row r="173" spans="1:6" x14ac:dyDescent="0.25">
      <c r="A173" s="7">
        <v>863</v>
      </c>
      <c r="B173" s="4" t="s">
        <v>647</v>
      </c>
      <c r="C173" s="4">
        <v>3</v>
      </c>
      <c r="D173" s="4" t="s">
        <v>551</v>
      </c>
      <c r="E173" s="12" t="str">
        <f t="shared" si="2"/>
        <v>4</v>
      </c>
      <c r="F173">
        <f t="shared" si="3"/>
        <v>12</v>
      </c>
    </row>
    <row r="174" spans="1:6" x14ac:dyDescent="0.25">
      <c r="A174" s="7">
        <v>874</v>
      </c>
      <c r="B174" s="4" t="s">
        <v>643</v>
      </c>
      <c r="C174" s="4">
        <v>3</v>
      </c>
      <c r="D174" s="4" t="s">
        <v>553</v>
      </c>
      <c r="E174" s="12" t="str">
        <f t="shared" si="2"/>
        <v>3.5</v>
      </c>
      <c r="F174">
        <f t="shared" si="3"/>
        <v>10.5</v>
      </c>
    </row>
    <row r="175" spans="1:6" x14ac:dyDescent="0.25">
      <c r="A175" s="7">
        <v>879</v>
      </c>
      <c r="B175" s="4" t="s">
        <v>647</v>
      </c>
      <c r="C175" s="4">
        <v>3</v>
      </c>
      <c r="D175" s="4" t="s">
        <v>551</v>
      </c>
      <c r="E175" s="12" t="str">
        <f t="shared" si="2"/>
        <v>4</v>
      </c>
      <c r="F175">
        <f t="shared" si="3"/>
        <v>12</v>
      </c>
    </row>
    <row r="176" spans="1:6" x14ac:dyDescent="0.25">
      <c r="A176" s="7">
        <v>924</v>
      </c>
      <c r="B176" s="4" t="s">
        <v>643</v>
      </c>
      <c r="C176" s="4">
        <v>3</v>
      </c>
      <c r="D176" s="4" t="s">
        <v>552</v>
      </c>
      <c r="E176" s="12" t="str">
        <f t="shared" si="2"/>
        <v>3</v>
      </c>
      <c r="F176">
        <f t="shared" si="3"/>
        <v>9</v>
      </c>
    </row>
    <row r="177" spans="1:6" x14ac:dyDescent="0.25">
      <c r="A177" s="7">
        <v>942</v>
      </c>
      <c r="B177" s="4" t="s">
        <v>643</v>
      </c>
      <c r="C177" s="4">
        <v>3</v>
      </c>
      <c r="D177" s="4" t="s">
        <v>553</v>
      </c>
      <c r="E177" s="12" t="str">
        <f t="shared" si="2"/>
        <v>3.5</v>
      </c>
      <c r="F177">
        <f t="shared" si="3"/>
        <v>10.5</v>
      </c>
    </row>
    <row r="178" spans="1:6" x14ac:dyDescent="0.25">
      <c r="A178" s="7">
        <v>950</v>
      </c>
      <c r="B178" s="4" t="s">
        <v>643</v>
      </c>
      <c r="C178" s="4">
        <v>3</v>
      </c>
      <c r="D178" s="4" t="s">
        <v>552</v>
      </c>
      <c r="E178" s="12" t="str">
        <f t="shared" si="2"/>
        <v>3</v>
      </c>
      <c r="F178">
        <f t="shared" si="3"/>
        <v>9</v>
      </c>
    </row>
    <row r="179" spans="1:6" x14ac:dyDescent="0.25">
      <c r="A179" s="7">
        <v>972</v>
      </c>
      <c r="B179" s="5"/>
      <c r="C179" s="5"/>
      <c r="D179" s="5"/>
    </row>
    <row r="180" spans="1:6" x14ac:dyDescent="0.25">
      <c r="A180" s="7">
        <v>982</v>
      </c>
      <c r="B180" s="4" t="s">
        <v>645</v>
      </c>
      <c r="C180" s="4">
        <v>3</v>
      </c>
      <c r="D180" s="4" t="s">
        <v>555</v>
      </c>
      <c r="E180" s="12" t="str">
        <f t="shared" si="2"/>
        <v>2</v>
      </c>
      <c r="F180">
        <f t="shared" si="3"/>
        <v>6</v>
      </c>
    </row>
    <row r="181" spans="1:6" x14ac:dyDescent="0.25">
      <c r="A181" s="7">
        <v>36</v>
      </c>
      <c r="B181" s="4" t="s">
        <v>641</v>
      </c>
      <c r="C181" s="4">
        <v>3</v>
      </c>
      <c r="D181" s="4" t="s">
        <v>552</v>
      </c>
      <c r="E181" s="12" t="str">
        <f t="shared" si="2"/>
        <v>3</v>
      </c>
      <c r="F181">
        <f t="shared" si="3"/>
        <v>9</v>
      </c>
    </row>
    <row r="182" spans="1:6" x14ac:dyDescent="0.25">
      <c r="A182" s="7">
        <v>39</v>
      </c>
      <c r="B182" s="4" t="s">
        <v>641</v>
      </c>
      <c r="C182" s="4">
        <v>3</v>
      </c>
      <c r="D182" s="4" t="s">
        <v>552</v>
      </c>
      <c r="E182" s="12" t="str">
        <f t="shared" si="2"/>
        <v>3</v>
      </c>
      <c r="F182">
        <f t="shared" si="3"/>
        <v>9</v>
      </c>
    </row>
    <row r="183" spans="1:6" x14ac:dyDescent="0.25">
      <c r="A183" s="7">
        <v>62</v>
      </c>
      <c r="B183" s="4" t="s">
        <v>641</v>
      </c>
      <c r="C183" s="4">
        <v>3</v>
      </c>
      <c r="D183" s="4" t="s">
        <v>552</v>
      </c>
      <c r="E183" s="12" t="str">
        <f t="shared" si="2"/>
        <v>3</v>
      </c>
      <c r="F183">
        <f t="shared" si="3"/>
        <v>9</v>
      </c>
    </row>
    <row r="184" spans="1:6" x14ac:dyDescent="0.25">
      <c r="A184" s="7">
        <v>64</v>
      </c>
      <c r="B184" s="4" t="s">
        <v>641</v>
      </c>
      <c r="C184" s="4">
        <v>3</v>
      </c>
      <c r="D184" s="4" t="s">
        <v>552</v>
      </c>
      <c r="E184" s="12" t="str">
        <f t="shared" si="2"/>
        <v>3</v>
      </c>
      <c r="F184">
        <f t="shared" si="3"/>
        <v>9</v>
      </c>
    </row>
    <row r="185" spans="1:6" x14ac:dyDescent="0.25">
      <c r="A185" s="7">
        <v>80</v>
      </c>
      <c r="B185" s="4" t="s">
        <v>643</v>
      </c>
      <c r="C185" s="4">
        <v>3</v>
      </c>
      <c r="D185" s="4" t="s">
        <v>553</v>
      </c>
      <c r="E185" s="12" t="str">
        <f t="shared" si="2"/>
        <v>3.5</v>
      </c>
      <c r="F185">
        <f t="shared" si="3"/>
        <v>10.5</v>
      </c>
    </row>
    <row r="186" spans="1:6" x14ac:dyDescent="0.25">
      <c r="A186" s="7">
        <v>90</v>
      </c>
      <c r="B186" s="4" t="s">
        <v>641</v>
      </c>
      <c r="C186" s="4">
        <v>3</v>
      </c>
      <c r="D186" s="4" t="s">
        <v>552</v>
      </c>
      <c r="E186" s="12" t="str">
        <f t="shared" si="2"/>
        <v>3</v>
      </c>
      <c r="F186">
        <f t="shared" si="3"/>
        <v>9</v>
      </c>
    </row>
    <row r="187" spans="1:6" x14ac:dyDescent="0.25">
      <c r="A187" s="7">
        <v>92</v>
      </c>
      <c r="B187" s="4" t="s">
        <v>644</v>
      </c>
      <c r="C187" s="4">
        <v>3</v>
      </c>
      <c r="D187" s="4" t="s">
        <v>558</v>
      </c>
      <c r="E187" s="12" t="str">
        <f t="shared" si="2"/>
        <v>2.5</v>
      </c>
      <c r="F187">
        <f t="shared" si="3"/>
        <v>7.5</v>
      </c>
    </row>
    <row r="188" spans="1:6" x14ac:dyDescent="0.25">
      <c r="A188" s="7">
        <v>129</v>
      </c>
      <c r="B188" s="4" t="s">
        <v>641</v>
      </c>
      <c r="C188" s="4">
        <v>3</v>
      </c>
      <c r="D188" s="4" t="s">
        <v>553</v>
      </c>
      <c r="E188" s="12" t="str">
        <f t="shared" si="2"/>
        <v>3.5</v>
      </c>
      <c r="F188">
        <f t="shared" si="3"/>
        <v>10.5</v>
      </c>
    </row>
    <row r="189" spans="1:6" x14ac:dyDescent="0.25">
      <c r="A189" s="7">
        <v>138</v>
      </c>
      <c r="B189" s="5"/>
      <c r="C189" s="5"/>
      <c r="D189" s="5"/>
    </row>
    <row r="190" spans="1:6" x14ac:dyDescent="0.25">
      <c r="A190" s="7">
        <v>145</v>
      </c>
      <c r="B190" s="4" t="s">
        <v>643</v>
      </c>
      <c r="C190" s="4">
        <v>3</v>
      </c>
      <c r="D190" s="4" t="s">
        <v>553</v>
      </c>
      <c r="E190" s="12" t="str">
        <f t="shared" si="2"/>
        <v>3.5</v>
      </c>
      <c r="F190">
        <f t="shared" si="3"/>
        <v>10.5</v>
      </c>
    </row>
    <row r="191" spans="1:6" x14ac:dyDescent="0.25">
      <c r="A191" s="7">
        <v>149</v>
      </c>
      <c r="B191" s="4" t="s">
        <v>641</v>
      </c>
      <c r="C191" s="4">
        <v>3</v>
      </c>
      <c r="D191" s="4" t="s">
        <v>553</v>
      </c>
      <c r="E191" s="12" t="str">
        <f t="shared" si="2"/>
        <v>3.5</v>
      </c>
      <c r="F191">
        <f t="shared" si="3"/>
        <v>10.5</v>
      </c>
    </row>
    <row r="192" spans="1:6" x14ac:dyDescent="0.25">
      <c r="A192" s="7">
        <v>152</v>
      </c>
      <c r="B192" s="4" t="s">
        <v>643</v>
      </c>
      <c r="C192" s="4">
        <v>3</v>
      </c>
      <c r="D192" s="4" t="s">
        <v>552</v>
      </c>
      <c r="E192" s="12" t="str">
        <f t="shared" si="2"/>
        <v>3</v>
      </c>
      <c r="F192">
        <f t="shared" si="3"/>
        <v>9</v>
      </c>
    </row>
    <row r="193" spans="1:6" x14ac:dyDescent="0.25">
      <c r="A193" s="7">
        <v>158</v>
      </c>
      <c r="B193" s="4" t="s">
        <v>643</v>
      </c>
      <c r="C193" s="4">
        <v>3</v>
      </c>
      <c r="D193" s="4" t="s">
        <v>553</v>
      </c>
      <c r="E193" s="12" t="str">
        <f t="shared" si="2"/>
        <v>3.5</v>
      </c>
      <c r="F193">
        <f t="shared" si="3"/>
        <v>10.5</v>
      </c>
    </row>
    <row r="194" spans="1:6" x14ac:dyDescent="0.25">
      <c r="A194" s="7">
        <v>163</v>
      </c>
      <c r="B194" s="4" t="s">
        <v>643</v>
      </c>
      <c r="C194" s="4">
        <v>3</v>
      </c>
      <c r="D194" s="4" t="s">
        <v>551</v>
      </c>
      <c r="E194" s="12" t="str">
        <f t="shared" si="2"/>
        <v>4</v>
      </c>
      <c r="F194">
        <f t="shared" si="3"/>
        <v>12</v>
      </c>
    </row>
    <row r="195" spans="1:6" x14ac:dyDescent="0.25">
      <c r="A195" s="7">
        <v>166</v>
      </c>
      <c r="B195" s="4" t="s">
        <v>643</v>
      </c>
      <c r="C195" s="4">
        <v>3</v>
      </c>
      <c r="D195" s="4" t="s">
        <v>552</v>
      </c>
      <c r="E195" s="12" t="str">
        <f t="shared" si="2"/>
        <v>3</v>
      </c>
      <c r="F195">
        <f t="shared" si="3"/>
        <v>9</v>
      </c>
    </row>
    <row r="196" spans="1:6" x14ac:dyDescent="0.25">
      <c r="A196" s="7">
        <v>169</v>
      </c>
      <c r="B196" s="4" t="s">
        <v>643</v>
      </c>
      <c r="C196" s="4">
        <v>3</v>
      </c>
      <c r="D196" s="4" t="s">
        <v>553</v>
      </c>
      <c r="E196" s="12" t="str">
        <f t="shared" si="2"/>
        <v>3.5</v>
      </c>
      <c r="F196">
        <f t="shared" si="3"/>
        <v>10.5</v>
      </c>
    </row>
    <row r="197" spans="1:6" x14ac:dyDescent="0.25">
      <c r="A197" s="7">
        <v>176</v>
      </c>
      <c r="B197" s="4" t="s">
        <v>641</v>
      </c>
      <c r="C197" s="4">
        <v>3</v>
      </c>
      <c r="D197" s="4" t="s">
        <v>552</v>
      </c>
      <c r="E197" s="12" t="str">
        <f t="shared" si="2"/>
        <v>3</v>
      </c>
      <c r="F197">
        <f t="shared" si="3"/>
        <v>9</v>
      </c>
    </row>
    <row r="198" spans="1:6" x14ac:dyDescent="0.25">
      <c r="A198" s="7">
        <v>192</v>
      </c>
      <c r="B198" s="4" t="s">
        <v>641</v>
      </c>
      <c r="C198" s="4">
        <v>3</v>
      </c>
      <c r="D198" s="4" t="s">
        <v>552</v>
      </c>
      <c r="E198" s="12" t="str">
        <f t="shared" si="2"/>
        <v>3</v>
      </c>
      <c r="F198">
        <f t="shared" si="3"/>
        <v>9</v>
      </c>
    </row>
    <row r="199" spans="1:6" x14ac:dyDescent="0.25">
      <c r="A199" s="7">
        <v>213</v>
      </c>
      <c r="B199" s="4" t="s">
        <v>643</v>
      </c>
      <c r="C199" s="4">
        <v>3</v>
      </c>
      <c r="D199" s="4" t="s">
        <v>552</v>
      </c>
      <c r="E199" s="12" t="str">
        <f t="shared" si="2"/>
        <v>3</v>
      </c>
      <c r="F199">
        <f t="shared" si="3"/>
        <v>9</v>
      </c>
    </row>
    <row r="200" spans="1:6" x14ac:dyDescent="0.25">
      <c r="A200" s="7">
        <v>235</v>
      </c>
      <c r="B200" s="4" t="s">
        <v>644</v>
      </c>
      <c r="C200" s="4">
        <v>3</v>
      </c>
      <c r="D200" s="4" t="s">
        <v>551</v>
      </c>
      <c r="E200" s="12" t="str">
        <f t="shared" si="2"/>
        <v>4</v>
      </c>
      <c r="F200">
        <f t="shared" si="3"/>
        <v>12</v>
      </c>
    </row>
    <row r="201" spans="1:6" x14ac:dyDescent="0.25">
      <c r="A201" s="7">
        <v>250</v>
      </c>
      <c r="B201" s="4" t="s">
        <v>641</v>
      </c>
      <c r="C201" s="4">
        <v>3</v>
      </c>
      <c r="D201" s="4" t="s">
        <v>551</v>
      </c>
      <c r="E201" s="12" t="str">
        <f t="shared" si="2"/>
        <v>4</v>
      </c>
      <c r="F201">
        <f t="shared" si="3"/>
        <v>12</v>
      </c>
    </row>
    <row r="202" spans="1:6" x14ac:dyDescent="0.25">
      <c r="A202" s="7">
        <v>257</v>
      </c>
      <c r="B202" s="4" t="s">
        <v>643</v>
      </c>
      <c r="C202" s="4">
        <v>3</v>
      </c>
      <c r="D202" s="4" t="s">
        <v>558</v>
      </c>
      <c r="E202" s="12" t="str">
        <f t="shared" si="2"/>
        <v>2.5</v>
      </c>
      <c r="F202">
        <f t="shared" si="3"/>
        <v>7.5</v>
      </c>
    </row>
    <row r="203" spans="1:6" x14ac:dyDescent="0.25">
      <c r="A203" s="7">
        <v>258</v>
      </c>
      <c r="B203" s="4" t="s">
        <v>643</v>
      </c>
      <c r="C203" s="4">
        <v>3</v>
      </c>
      <c r="D203" s="4" t="s">
        <v>553</v>
      </c>
      <c r="E203" s="12" t="str">
        <f t="shared" si="2"/>
        <v>3.5</v>
      </c>
      <c r="F203">
        <f t="shared" si="3"/>
        <v>10.5</v>
      </c>
    </row>
    <row r="204" spans="1:6" x14ac:dyDescent="0.25">
      <c r="A204" s="7">
        <v>259</v>
      </c>
      <c r="B204" s="4" t="s">
        <v>641</v>
      </c>
      <c r="C204" s="4">
        <v>3</v>
      </c>
      <c r="D204" s="4" t="s">
        <v>553</v>
      </c>
      <c r="E204" s="12" t="str">
        <f t="shared" si="2"/>
        <v>3.5</v>
      </c>
      <c r="F204">
        <f t="shared" si="3"/>
        <v>10.5</v>
      </c>
    </row>
    <row r="205" spans="1:6" x14ac:dyDescent="0.25">
      <c r="A205" s="7">
        <v>268</v>
      </c>
      <c r="B205" s="4" t="s">
        <v>641</v>
      </c>
      <c r="C205" s="4">
        <v>3</v>
      </c>
      <c r="D205" s="4" t="s">
        <v>552</v>
      </c>
      <c r="E205" s="12" t="str">
        <f t="shared" si="2"/>
        <v>3</v>
      </c>
      <c r="F205">
        <f t="shared" si="3"/>
        <v>9</v>
      </c>
    </row>
    <row r="206" spans="1:6" x14ac:dyDescent="0.25">
      <c r="A206" s="7">
        <v>272</v>
      </c>
      <c r="B206" s="4" t="s">
        <v>643</v>
      </c>
      <c r="C206" s="4">
        <v>3</v>
      </c>
      <c r="D206" s="4" t="s">
        <v>553</v>
      </c>
      <c r="E206" s="12" t="str">
        <f t="shared" si="2"/>
        <v>3.5</v>
      </c>
      <c r="F206">
        <f t="shared" si="3"/>
        <v>10.5</v>
      </c>
    </row>
    <row r="207" spans="1:6" x14ac:dyDescent="0.25">
      <c r="A207" s="7">
        <v>287</v>
      </c>
      <c r="B207" s="4" t="s">
        <v>644</v>
      </c>
      <c r="C207" s="4">
        <v>3</v>
      </c>
      <c r="D207" s="4" t="s">
        <v>551</v>
      </c>
      <c r="E207" s="12" t="str">
        <f t="shared" si="2"/>
        <v>4</v>
      </c>
      <c r="F207">
        <f t="shared" si="3"/>
        <v>12</v>
      </c>
    </row>
    <row r="208" spans="1:6" x14ac:dyDescent="0.25">
      <c r="A208" s="7">
        <v>320</v>
      </c>
      <c r="B208" s="4" t="s">
        <v>643</v>
      </c>
      <c r="C208" s="4">
        <v>3</v>
      </c>
      <c r="D208" s="4" t="s">
        <v>558</v>
      </c>
      <c r="E208" s="12" t="str">
        <f t="shared" si="2"/>
        <v>2.5</v>
      </c>
      <c r="F208">
        <f t="shared" si="3"/>
        <v>7.5</v>
      </c>
    </row>
    <row r="209" spans="1:6" x14ac:dyDescent="0.25">
      <c r="A209" s="7">
        <v>329</v>
      </c>
      <c r="B209" s="4" t="s">
        <v>643</v>
      </c>
      <c r="C209" s="4">
        <v>3</v>
      </c>
      <c r="D209" s="4" t="s">
        <v>552</v>
      </c>
      <c r="E209" s="12" t="str">
        <f t="shared" si="2"/>
        <v>3</v>
      </c>
      <c r="F209">
        <f t="shared" si="3"/>
        <v>9</v>
      </c>
    </row>
    <row r="210" spans="1:6" x14ac:dyDescent="0.25">
      <c r="A210" s="7">
        <v>334</v>
      </c>
      <c r="B210" s="4" t="s">
        <v>643</v>
      </c>
      <c r="C210" s="4">
        <v>3</v>
      </c>
      <c r="D210" s="4" t="s">
        <v>553</v>
      </c>
      <c r="E210" s="12" t="str">
        <f t="shared" si="2"/>
        <v>3.5</v>
      </c>
      <c r="F210">
        <f t="shared" si="3"/>
        <v>10.5</v>
      </c>
    </row>
    <row r="211" spans="1:6" x14ac:dyDescent="0.25">
      <c r="A211" s="7">
        <v>369</v>
      </c>
      <c r="B211" s="4" t="s">
        <v>644</v>
      </c>
      <c r="C211" s="4">
        <v>3</v>
      </c>
      <c r="D211" s="4" t="s">
        <v>553</v>
      </c>
      <c r="E211" s="12" t="str">
        <f t="shared" si="2"/>
        <v>3.5</v>
      </c>
      <c r="F211">
        <f t="shared" si="3"/>
        <v>10.5</v>
      </c>
    </row>
    <row r="212" spans="1:6" x14ac:dyDescent="0.25">
      <c r="A212" s="7">
        <v>396</v>
      </c>
      <c r="B212" s="4" t="s">
        <v>643</v>
      </c>
      <c r="C212" s="4">
        <v>3</v>
      </c>
      <c r="D212" s="4" t="s">
        <v>552</v>
      </c>
      <c r="E212" s="12" t="str">
        <f t="shared" si="2"/>
        <v>3</v>
      </c>
      <c r="F212">
        <f t="shared" si="3"/>
        <v>9</v>
      </c>
    </row>
    <row r="213" spans="1:6" x14ac:dyDescent="0.25">
      <c r="A213" s="7">
        <v>400</v>
      </c>
      <c r="B213" s="4" t="s">
        <v>641</v>
      </c>
      <c r="C213" s="4">
        <v>3</v>
      </c>
      <c r="D213" s="4" t="s">
        <v>553</v>
      </c>
      <c r="E213" s="12" t="str">
        <f t="shared" si="2"/>
        <v>3.5</v>
      </c>
      <c r="F213">
        <f t="shared" si="3"/>
        <v>10.5</v>
      </c>
    </row>
    <row r="214" spans="1:6" x14ac:dyDescent="0.25">
      <c r="A214" s="7">
        <v>405</v>
      </c>
      <c r="B214" s="4" t="s">
        <v>641</v>
      </c>
      <c r="C214" s="4">
        <v>3</v>
      </c>
      <c r="D214" s="4" t="s">
        <v>553</v>
      </c>
      <c r="E214" s="12" t="str">
        <f t="shared" si="2"/>
        <v>3.5</v>
      </c>
      <c r="F214">
        <f t="shared" si="3"/>
        <v>10.5</v>
      </c>
    </row>
    <row r="215" spans="1:6" x14ac:dyDescent="0.25">
      <c r="A215" s="7">
        <v>410</v>
      </c>
      <c r="B215" s="4" t="s">
        <v>641</v>
      </c>
      <c r="C215" s="4">
        <v>3</v>
      </c>
      <c r="D215" s="4" t="s">
        <v>557</v>
      </c>
      <c r="E215" s="12" t="str">
        <f t="shared" si="2"/>
        <v>1</v>
      </c>
      <c r="F215">
        <f t="shared" si="3"/>
        <v>3</v>
      </c>
    </row>
    <row r="216" spans="1:6" x14ac:dyDescent="0.25">
      <c r="A216" s="7">
        <v>414</v>
      </c>
      <c r="B216" s="4" t="s">
        <v>641</v>
      </c>
      <c r="C216" s="4">
        <v>3</v>
      </c>
      <c r="D216" s="4" t="s">
        <v>551</v>
      </c>
      <c r="E216" s="12" t="str">
        <f t="shared" si="2"/>
        <v>4</v>
      </c>
      <c r="F216">
        <f t="shared" si="3"/>
        <v>12</v>
      </c>
    </row>
    <row r="217" spans="1:6" x14ac:dyDescent="0.25">
      <c r="A217" s="7">
        <v>421</v>
      </c>
      <c r="B217" s="4" t="s">
        <v>644</v>
      </c>
      <c r="C217" s="4">
        <v>3</v>
      </c>
      <c r="D217" s="4" t="s">
        <v>553</v>
      </c>
      <c r="E217" s="12" t="str">
        <f t="shared" si="2"/>
        <v>3.5</v>
      </c>
      <c r="F217">
        <f t="shared" si="3"/>
        <v>10.5</v>
      </c>
    </row>
    <row r="218" spans="1:6" x14ac:dyDescent="0.25">
      <c r="A218" s="7">
        <v>423</v>
      </c>
      <c r="B218" s="4" t="s">
        <v>644</v>
      </c>
      <c r="C218" s="4">
        <v>3</v>
      </c>
      <c r="D218" s="4" t="s">
        <v>553</v>
      </c>
      <c r="E218" s="12" t="str">
        <f t="shared" si="2"/>
        <v>3.5</v>
      </c>
      <c r="F218">
        <f t="shared" si="3"/>
        <v>10.5</v>
      </c>
    </row>
    <row r="219" spans="1:6" x14ac:dyDescent="0.25">
      <c r="A219" s="7">
        <v>432</v>
      </c>
      <c r="B219" s="4" t="s">
        <v>643</v>
      </c>
      <c r="C219" s="4">
        <v>3</v>
      </c>
      <c r="D219" s="4" t="s">
        <v>552</v>
      </c>
      <c r="E219" s="12" t="str">
        <f t="shared" si="2"/>
        <v>3</v>
      </c>
      <c r="F219">
        <f t="shared" si="3"/>
        <v>9</v>
      </c>
    </row>
    <row r="220" spans="1:6" x14ac:dyDescent="0.25">
      <c r="A220" s="7">
        <v>462</v>
      </c>
      <c r="B220" s="4" t="s">
        <v>643</v>
      </c>
      <c r="C220" s="4">
        <v>3</v>
      </c>
      <c r="D220" s="4" t="s">
        <v>558</v>
      </c>
      <c r="E220" s="12" t="str">
        <f t="shared" si="2"/>
        <v>2.5</v>
      </c>
      <c r="F220">
        <f t="shared" si="3"/>
        <v>7.5</v>
      </c>
    </row>
    <row r="221" spans="1:6" x14ac:dyDescent="0.25">
      <c r="A221" s="7">
        <v>491</v>
      </c>
      <c r="B221" s="4" t="s">
        <v>641</v>
      </c>
      <c r="C221" s="4">
        <v>3</v>
      </c>
      <c r="D221" s="4" t="s">
        <v>552</v>
      </c>
      <c r="E221" s="12" t="str">
        <f t="shared" ref="E221:E284" si="4">IF(D221="A","4",IF(D221="AB","3.5",IF(D221="B","3",IF(D221="BC","2.5",IF(D221="C","2",IF(D221="D","1",IF(D221="E","0","NILAI MUTU TIDAK ADA")))))))</f>
        <v>3</v>
      </c>
      <c r="F221">
        <f t="shared" ref="F221:F284" si="5">E221*C221</f>
        <v>9</v>
      </c>
    </row>
    <row r="222" spans="1:6" x14ac:dyDescent="0.25">
      <c r="A222" s="7">
        <v>501</v>
      </c>
      <c r="B222" s="4" t="s">
        <v>644</v>
      </c>
      <c r="C222" s="4">
        <v>3</v>
      </c>
      <c r="D222" s="4" t="s">
        <v>552</v>
      </c>
      <c r="E222" s="12" t="str">
        <f t="shared" si="4"/>
        <v>3</v>
      </c>
      <c r="F222">
        <f t="shared" si="5"/>
        <v>9</v>
      </c>
    </row>
    <row r="223" spans="1:6" x14ac:dyDescent="0.25">
      <c r="A223" s="7">
        <v>511</v>
      </c>
      <c r="B223" s="4" t="s">
        <v>641</v>
      </c>
      <c r="C223" s="4">
        <v>3</v>
      </c>
      <c r="D223" s="4" t="s">
        <v>552</v>
      </c>
      <c r="E223" s="12" t="str">
        <f t="shared" si="4"/>
        <v>3</v>
      </c>
      <c r="F223">
        <f t="shared" si="5"/>
        <v>9</v>
      </c>
    </row>
    <row r="224" spans="1:6" x14ac:dyDescent="0.25">
      <c r="A224" s="7">
        <v>524</v>
      </c>
      <c r="B224" s="4" t="s">
        <v>644</v>
      </c>
      <c r="C224" s="4">
        <v>3</v>
      </c>
      <c r="D224" s="4" t="s">
        <v>552</v>
      </c>
      <c r="E224" s="12" t="str">
        <f t="shared" si="4"/>
        <v>3</v>
      </c>
      <c r="F224">
        <f t="shared" si="5"/>
        <v>9</v>
      </c>
    </row>
    <row r="225" spans="1:6" x14ac:dyDescent="0.25">
      <c r="A225" s="7">
        <v>536</v>
      </c>
      <c r="B225" s="4" t="s">
        <v>643</v>
      </c>
      <c r="C225" s="4">
        <v>3</v>
      </c>
      <c r="D225" s="4" t="s">
        <v>553</v>
      </c>
      <c r="E225" s="12" t="str">
        <f t="shared" si="4"/>
        <v>3.5</v>
      </c>
      <c r="F225">
        <f t="shared" si="5"/>
        <v>10.5</v>
      </c>
    </row>
    <row r="226" spans="1:6" x14ac:dyDescent="0.25">
      <c r="A226" s="7">
        <v>554</v>
      </c>
      <c r="B226" s="4" t="s">
        <v>641</v>
      </c>
      <c r="C226" s="4">
        <v>3</v>
      </c>
      <c r="D226" s="4" t="s">
        <v>558</v>
      </c>
      <c r="E226" s="12" t="str">
        <f t="shared" si="4"/>
        <v>2.5</v>
      </c>
      <c r="F226">
        <f t="shared" si="5"/>
        <v>7.5</v>
      </c>
    </row>
    <row r="227" spans="1:6" x14ac:dyDescent="0.25">
      <c r="A227" s="7">
        <v>555</v>
      </c>
      <c r="B227" s="4" t="s">
        <v>643</v>
      </c>
      <c r="C227" s="4">
        <v>3</v>
      </c>
      <c r="D227" s="4" t="s">
        <v>558</v>
      </c>
      <c r="E227" s="12" t="str">
        <f t="shared" si="4"/>
        <v>2.5</v>
      </c>
      <c r="F227">
        <f t="shared" si="5"/>
        <v>7.5</v>
      </c>
    </row>
    <row r="228" spans="1:6" x14ac:dyDescent="0.25">
      <c r="A228" s="7">
        <v>580</v>
      </c>
      <c r="B228" s="4" t="s">
        <v>643</v>
      </c>
      <c r="C228" s="4">
        <v>3</v>
      </c>
      <c r="D228" s="4" t="s">
        <v>553</v>
      </c>
      <c r="E228" s="12" t="str">
        <f t="shared" si="4"/>
        <v>3.5</v>
      </c>
      <c r="F228">
        <f t="shared" si="5"/>
        <v>10.5</v>
      </c>
    </row>
    <row r="229" spans="1:6" x14ac:dyDescent="0.25">
      <c r="A229" s="7">
        <v>610</v>
      </c>
      <c r="B229" s="4" t="s">
        <v>643</v>
      </c>
      <c r="C229" s="4">
        <v>3</v>
      </c>
      <c r="D229" s="4" t="s">
        <v>552</v>
      </c>
      <c r="E229" s="12" t="str">
        <f t="shared" si="4"/>
        <v>3</v>
      </c>
      <c r="F229">
        <f t="shared" si="5"/>
        <v>9</v>
      </c>
    </row>
    <row r="230" spans="1:6" x14ac:dyDescent="0.25">
      <c r="A230" s="7">
        <v>612</v>
      </c>
      <c r="B230" s="4" t="s">
        <v>641</v>
      </c>
      <c r="C230" s="4">
        <v>3</v>
      </c>
      <c r="D230" s="4" t="s">
        <v>558</v>
      </c>
      <c r="E230" s="12" t="str">
        <f t="shared" si="4"/>
        <v>2.5</v>
      </c>
      <c r="F230">
        <f t="shared" si="5"/>
        <v>7.5</v>
      </c>
    </row>
    <row r="231" spans="1:6" x14ac:dyDescent="0.25">
      <c r="A231" s="7">
        <v>625</v>
      </c>
      <c r="B231" s="4" t="s">
        <v>644</v>
      </c>
      <c r="C231" s="4">
        <v>3</v>
      </c>
      <c r="D231" s="4" t="s">
        <v>552</v>
      </c>
      <c r="E231" s="12" t="str">
        <f t="shared" si="4"/>
        <v>3</v>
      </c>
      <c r="F231">
        <f t="shared" si="5"/>
        <v>9</v>
      </c>
    </row>
    <row r="232" spans="1:6" x14ac:dyDescent="0.25">
      <c r="A232" s="7">
        <v>638</v>
      </c>
      <c r="B232" s="4" t="s">
        <v>643</v>
      </c>
      <c r="C232" s="4">
        <v>3</v>
      </c>
      <c r="D232" s="4" t="s">
        <v>553</v>
      </c>
      <c r="E232" s="12" t="str">
        <f t="shared" si="4"/>
        <v>3.5</v>
      </c>
      <c r="F232">
        <f t="shared" si="5"/>
        <v>10.5</v>
      </c>
    </row>
    <row r="233" spans="1:6" x14ac:dyDescent="0.25">
      <c r="A233" s="7">
        <v>643</v>
      </c>
      <c r="B233" s="4" t="s">
        <v>643</v>
      </c>
      <c r="C233" s="4">
        <v>3</v>
      </c>
      <c r="D233" s="4" t="s">
        <v>551</v>
      </c>
      <c r="E233" s="12" t="str">
        <f t="shared" si="4"/>
        <v>4</v>
      </c>
      <c r="F233">
        <f t="shared" si="5"/>
        <v>12</v>
      </c>
    </row>
    <row r="234" spans="1:6" x14ac:dyDescent="0.25">
      <c r="A234" s="7">
        <v>644</v>
      </c>
      <c r="B234" s="4" t="s">
        <v>643</v>
      </c>
      <c r="C234" s="4">
        <v>3</v>
      </c>
      <c r="D234" s="4" t="s">
        <v>551</v>
      </c>
      <c r="E234" s="12" t="str">
        <f t="shared" si="4"/>
        <v>4</v>
      </c>
      <c r="F234">
        <f t="shared" si="5"/>
        <v>12</v>
      </c>
    </row>
    <row r="235" spans="1:6" x14ac:dyDescent="0.25">
      <c r="A235" s="7">
        <v>658</v>
      </c>
      <c r="B235" s="4" t="s">
        <v>643</v>
      </c>
      <c r="C235" s="4">
        <v>3</v>
      </c>
      <c r="D235" s="4" t="s">
        <v>553</v>
      </c>
      <c r="E235" s="12" t="str">
        <f t="shared" si="4"/>
        <v>3.5</v>
      </c>
      <c r="F235">
        <f t="shared" si="5"/>
        <v>10.5</v>
      </c>
    </row>
    <row r="236" spans="1:6" x14ac:dyDescent="0.25">
      <c r="A236" s="7">
        <v>676</v>
      </c>
      <c r="B236" s="4" t="s">
        <v>644</v>
      </c>
      <c r="C236" s="4">
        <v>3</v>
      </c>
      <c r="D236" s="4" t="s">
        <v>552</v>
      </c>
      <c r="E236" s="12" t="str">
        <f t="shared" si="4"/>
        <v>3</v>
      </c>
      <c r="F236">
        <f t="shared" si="5"/>
        <v>9</v>
      </c>
    </row>
    <row r="237" spans="1:6" x14ac:dyDescent="0.25">
      <c r="A237" s="7">
        <v>679</v>
      </c>
      <c r="B237" s="4" t="s">
        <v>644</v>
      </c>
      <c r="C237" s="4">
        <v>3</v>
      </c>
      <c r="D237" s="4" t="s">
        <v>551</v>
      </c>
      <c r="E237" s="12" t="str">
        <f t="shared" si="4"/>
        <v>4</v>
      </c>
      <c r="F237">
        <f t="shared" si="5"/>
        <v>12</v>
      </c>
    </row>
    <row r="238" spans="1:6" x14ac:dyDescent="0.25">
      <c r="A238" s="7">
        <v>701</v>
      </c>
      <c r="B238" s="4" t="s">
        <v>644</v>
      </c>
      <c r="C238" s="4">
        <v>3</v>
      </c>
      <c r="D238" s="4" t="s">
        <v>552</v>
      </c>
      <c r="E238" s="12" t="str">
        <f t="shared" si="4"/>
        <v>3</v>
      </c>
      <c r="F238">
        <f t="shared" si="5"/>
        <v>9</v>
      </c>
    </row>
    <row r="239" spans="1:6" x14ac:dyDescent="0.25">
      <c r="A239" s="7">
        <v>707</v>
      </c>
      <c r="B239" s="4" t="s">
        <v>643</v>
      </c>
      <c r="C239" s="4">
        <v>3</v>
      </c>
      <c r="D239" s="4" t="s">
        <v>558</v>
      </c>
      <c r="E239" s="12" t="str">
        <f t="shared" si="4"/>
        <v>2.5</v>
      </c>
      <c r="F239">
        <f t="shared" si="5"/>
        <v>7.5</v>
      </c>
    </row>
    <row r="240" spans="1:6" x14ac:dyDescent="0.25">
      <c r="A240" s="7">
        <v>713</v>
      </c>
      <c r="B240" s="4" t="s">
        <v>641</v>
      </c>
      <c r="C240" s="4">
        <v>3</v>
      </c>
      <c r="D240" s="4" t="s">
        <v>555</v>
      </c>
      <c r="E240" s="12" t="str">
        <f t="shared" si="4"/>
        <v>2</v>
      </c>
      <c r="F240">
        <f t="shared" si="5"/>
        <v>6</v>
      </c>
    </row>
    <row r="241" spans="1:6" x14ac:dyDescent="0.25">
      <c r="A241" s="7">
        <v>723</v>
      </c>
      <c r="B241" s="4" t="s">
        <v>643</v>
      </c>
      <c r="C241" s="4">
        <v>3</v>
      </c>
      <c r="D241" s="4" t="s">
        <v>551</v>
      </c>
      <c r="E241" s="12" t="str">
        <f t="shared" si="4"/>
        <v>4</v>
      </c>
      <c r="F241">
        <f t="shared" si="5"/>
        <v>12</v>
      </c>
    </row>
    <row r="242" spans="1:6" x14ac:dyDescent="0.25">
      <c r="A242" s="7">
        <v>740</v>
      </c>
      <c r="B242" s="4" t="s">
        <v>643</v>
      </c>
      <c r="C242" s="4">
        <v>3</v>
      </c>
      <c r="D242" s="4" t="s">
        <v>551</v>
      </c>
      <c r="E242" s="12" t="str">
        <f t="shared" si="4"/>
        <v>4</v>
      </c>
      <c r="F242">
        <f t="shared" si="5"/>
        <v>12</v>
      </c>
    </row>
    <row r="243" spans="1:6" x14ac:dyDescent="0.25">
      <c r="A243" s="7">
        <v>754</v>
      </c>
      <c r="B243" s="4" t="s">
        <v>641</v>
      </c>
      <c r="C243" s="4">
        <v>3</v>
      </c>
      <c r="D243" s="4" t="s">
        <v>552</v>
      </c>
      <c r="E243" s="12" t="str">
        <f t="shared" si="4"/>
        <v>3</v>
      </c>
      <c r="F243">
        <f t="shared" si="5"/>
        <v>9</v>
      </c>
    </row>
    <row r="244" spans="1:6" x14ac:dyDescent="0.25">
      <c r="A244" s="7">
        <v>763</v>
      </c>
      <c r="B244" s="4" t="s">
        <v>644</v>
      </c>
      <c r="C244" s="4">
        <v>3</v>
      </c>
      <c r="D244" s="4" t="s">
        <v>552</v>
      </c>
      <c r="E244" s="12" t="str">
        <f t="shared" si="4"/>
        <v>3</v>
      </c>
      <c r="F244">
        <f t="shared" si="5"/>
        <v>9</v>
      </c>
    </row>
    <row r="245" spans="1:6" x14ac:dyDescent="0.25">
      <c r="A245" s="7">
        <v>769</v>
      </c>
      <c r="B245" s="4" t="s">
        <v>644</v>
      </c>
      <c r="C245" s="4">
        <v>3</v>
      </c>
      <c r="D245" s="4" t="s">
        <v>551</v>
      </c>
      <c r="E245" s="12" t="str">
        <f t="shared" si="4"/>
        <v>4</v>
      </c>
      <c r="F245">
        <f t="shared" si="5"/>
        <v>12</v>
      </c>
    </row>
    <row r="246" spans="1:6" x14ac:dyDescent="0.25">
      <c r="A246" s="7">
        <v>770</v>
      </c>
      <c r="B246" s="4" t="s">
        <v>644</v>
      </c>
      <c r="C246" s="4">
        <v>3</v>
      </c>
      <c r="D246" s="4" t="s">
        <v>551</v>
      </c>
      <c r="E246" s="12" t="str">
        <f t="shared" si="4"/>
        <v>4</v>
      </c>
      <c r="F246">
        <f t="shared" si="5"/>
        <v>12</v>
      </c>
    </row>
    <row r="247" spans="1:6" x14ac:dyDescent="0.25">
      <c r="A247" s="7">
        <v>773</v>
      </c>
      <c r="B247" s="4" t="s">
        <v>641</v>
      </c>
      <c r="C247" s="4">
        <v>3</v>
      </c>
      <c r="D247" s="4" t="s">
        <v>552</v>
      </c>
      <c r="E247" s="12" t="str">
        <f t="shared" si="4"/>
        <v>3</v>
      </c>
      <c r="F247">
        <f t="shared" si="5"/>
        <v>9</v>
      </c>
    </row>
    <row r="248" spans="1:6" x14ac:dyDescent="0.25">
      <c r="A248" s="7">
        <v>783</v>
      </c>
      <c r="B248" s="4" t="s">
        <v>643</v>
      </c>
      <c r="C248" s="4">
        <v>3</v>
      </c>
      <c r="D248" s="4" t="s">
        <v>553</v>
      </c>
      <c r="E248" s="12" t="str">
        <f t="shared" si="4"/>
        <v>3.5</v>
      </c>
      <c r="F248">
        <f t="shared" si="5"/>
        <v>10.5</v>
      </c>
    </row>
    <row r="249" spans="1:6" x14ac:dyDescent="0.25">
      <c r="A249" s="7">
        <v>796</v>
      </c>
      <c r="B249" s="4" t="s">
        <v>643</v>
      </c>
      <c r="C249" s="4">
        <v>3</v>
      </c>
      <c r="D249" s="4" t="s">
        <v>553</v>
      </c>
      <c r="E249" s="12" t="str">
        <f t="shared" si="4"/>
        <v>3.5</v>
      </c>
      <c r="F249">
        <f t="shared" si="5"/>
        <v>10.5</v>
      </c>
    </row>
    <row r="250" spans="1:6" x14ac:dyDescent="0.25">
      <c r="A250" s="7">
        <v>807</v>
      </c>
      <c r="B250" s="4" t="s">
        <v>643</v>
      </c>
      <c r="C250" s="4">
        <v>3</v>
      </c>
      <c r="D250" s="4" t="s">
        <v>552</v>
      </c>
      <c r="E250" s="12" t="str">
        <f t="shared" si="4"/>
        <v>3</v>
      </c>
      <c r="F250">
        <f t="shared" si="5"/>
        <v>9</v>
      </c>
    </row>
    <row r="251" spans="1:6" x14ac:dyDescent="0.25">
      <c r="A251" s="7">
        <v>812</v>
      </c>
      <c r="B251" s="4" t="s">
        <v>641</v>
      </c>
      <c r="C251" s="4">
        <v>3</v>
      </c>
      <c r="D251" s="4" t="s">
        <v>551</v>
      </c>
      <c r="E251" s="12" t="str">
        <f t="shared" si="4"/>
        <v>4</v>
      </c>
      <c r="F251">
        <f t="shared" si="5"/>
        <v>12</v>
      </c>
    </row>
    <row r="252" spans="1:6" x14ac:dyDescent="0.25">
      <c r="A252" s="7">
        <v>830</v>
      </c>
      <c r="B252" s="4" t="s">
        <v>641</v>
      </c>
      <c r="C252" s="4">
        <v>3</v>
      </c>
      <c r="D252" s="4" t="s">
        <v>555</v>
      </c>
      <c r="E252" s="12" t="str">
        <f t="shared" si="4"/>
        <v>2</v>
      </c>
      <c r="F252">
        <f t="shared" si="5"/>
        <v>6</v>
      </c>
    </row>
    <row r="253" spans="1:6" x14ac:dyDescent="0.25">
      <c r="A253" s="7">
        <v>831</v>
      </c>
      <c r="B253" s="4" t="s">
        <v>641</v>
      </c>
      <c r="C253" s="4">
        <v>3</v>
      </c>
      <c r="D253" s="4" t="s">
        <v>552</v>
      </c>
      <c r="E253" s="12" t="str">
        <f t="shared" si="4"/>
        <v>3</v>
      </c>
      <c r="F253">
        <f t="shared" si="5"/>
        <v>9</v>
      </c>
    </row>
    <row r="254" spans="1:6" x14ac:dyDescent="0.25">
      <c r="A254" s="7">
        <v>833</v>
      </c>
      <c r="B254" s="4" t="s">
        <v>641</v>
      </c>
      <c r="C254" s="4">
        <v>3</v>
      </c>
      <c r="D254" s="4" t="s">
        <v>558</v>
      </c>
      <c r="E254" s="12" t="str">
        <f t="shared" si="4"/>
        <v>2.5</v>
      </c>
      <c r="F254">
        <f t="shared" si="5"/>
        <v>7.5</v>
      </c>
    </row>
    <row r="255" spans="1:6" x14ac:dyDescent="0.25">
      <c r="A255" s="7">
        <v>841</v>
      </c>
      <c r="B255" s="4" t="s">
        <v>644</v>
      </c>
      <c r="C255" s="4">
        <v>3</v>
      </c>
      <c r="D255" s="4" t="s">
        <v>551</v>
      </c>
      <c r="E255" s="12" t="str">
        <f t="shared" si="4"/>
        <v>4</v>
      </c>
      <c r="F255">
        <f t="shared" si="5"/>
        <v>12</v>
      </c>
    </row>
    <row r="256" spans="1:6" x14ac:dyDescent="0.25">
      <c r="A256" s="7">
        <v>854</v>
      </c>
      <c r="B256" s="4" t="s">
        <v>644</v>
      </c>
      <c r="C256" s="4">
        <v>3</v>
      </c>
      <c r="D256" s="4" t="s">
        <v>552</v>
      </c>
      <c r="E256" s="12" t="str">
        <f t="shared" si="4"/>
        <v>3</v>
      </c>
      <c r="F256">
        <f t="shared" si="5"/>
        <v>9</v>
      </c>
    </row>
    <row r="257" spans="1:6" x14ac:dyDescent="0.25">
      <c r="A257" s="7">
        <v>855</v>
      </c>
      <c r="B257" s="4" t="s">
        <v>643</v>
      </c>
      <c r="C257" s="4">
        <v>3</v>
      </c>
      <c r="D257" s="4" t="s">
        <v>551</v>
      </c>
      <c r="E257" s="12" t="str">
        <f t="shared" si="4"/>
        <v>4</v>
      </c>
      <c r="F257">
        <f t="shared" si="5"/>
        <v>12</v>
      </c>
    </row>
    <row r="258" spans="1:6" x14ac:dyDescent="0.25">
      <c r="A258" s="7">
        <v>856</v>
      </c>
      <c r="B258" s="4" t="s">
        <v>644</v>
      </c>
      <c r="C258" s="4">
        <v>3</v>
      </c>
      <c r="D258" s="4" t="s">
        <v>551</v>
      </c>
      <c r="E258" s="12" t="str">
        <f t="shared" si="4"/>
        <v>4</v>
      </c>
      <c r="F258">
        <f t="shared" si="5"/>
        <v>12</v>
      </c>
    </row>
    <row r="259" spans="1:6" x14ac:dyDescent="0.25">
      <c r="A259" s="7">
        <v>863</v>
      </c>
      <c r="B259" s="4" t="s">
        <v>643</v>
      </c>
      <c r="C259" s="4">
        <v>3</v>
      </c>
      <c r="D259" s="4" t="s">
        <v>553</v>
      </c>
      <c r="E259" s="12" t="str">
        <f t="shared" si="4"/>
        <v>3.5</v>
      </c>
      <c r="F259">
        <f t="shared" si="5"/>
        <v>10.5</v>
      </c>
    </row>
    <row r="260" spans="1:6" x14ac:dyDescent="0.25">
      <c r="A260" s="7">
        <v>874</v>
      </c>
      <c r="B260" s="4" t="s">
        <v>644</v>
      </c>
      <c r="C260" s="4">
        <v>3</v>
      </c>
      <c r="D260" s="4" t="s">
        <v>553</v>
      </c>
      <c r="E260" s="12" t="str">
        <f t="shared" si="4"/>
        <v>3.5</v>
      </c>
      <c r="F260">
        <f t="shared" si="5"/>
        <v>10.5</v>
      </c>
    </row>
    <row r="261" spans="1:6" x14ac:dyDescent="0.25">
      <c r="A261" s="7">
        <v>879</v>
      </c>
      <c r="B261" s="4" t="s">
        <v>643</v>
      </c>
      <c r="C261" s="4">
        <v>3</v>
      </c>
      <c r="D261" s="4" t="s">
        <v>551</v>
      </c>
      <c r="E261" s="12" t="str">
        <f t="shared" si="4"/>
        <v>4</v>
      </c>
      <c r="F261">
        <f t="shared" si="5"/>
        <v>12</v>
      </c>
    </row>
    <row r="262" spans="1:6" x14ac:dyDescent="0.25">
      <c r="A262" s="7">
        <v>924</v>
      </c>
      <c r="B262" s="4" t="s">
        <v>644</v>
      </c>
      <c r="C262" s="4">
        <v>3</v>
      </c>
      <c r="D262" s="4" t="s">
        <v>551</v>
      </c>
      <c r="E262" s="12" t="str">
        <f t="shared" si="4"/>
        <v>4</v>
      </c>
      <c r="F262">
        <f t="shared" si="5"/>
        <v>12</v>
      </c>
    </row>
    <row r="263" spans="1:6" x14ac:dyDescent="0.25">
      <c r="A263" s="7">
        <v>942</v>
      </c>
      <c r="B263" s="4" t="s">
        <v>641</v>
      </c>
      <c r="C263" s="4">
        <v>3</v>
      </c>
      <c r="D263" s="4" t="s">
        <v>551</v>
      </c>
      <c r="E263" s="12" t="str">
        <f t="shared" si="4"/>
        <v>4</v>
      </c>
      <c r="F263">
        <f t="shared" si="5"/>
        <v>12</v>
      </c>
    </row>
    <row r="264" spans="1:6" x14ac:dyDescent="0.25">
      <c r="A264" s="7">
        <v>950</v>
      </c>
      <c r="B264" s="4" t="s">
        <v>641</v>
      </c>
      <c r="C264" s="4">
        <v>3</v>
      </c>
      <c r="D264" s="4" t="s">
        <v>552</v>
      </c>
      <c r="E264" s="12" t="str">
        <f t="shared" si="4"/>
        <v>3</v>
      </c>
      <c r="F264">
        <f t="shared" si="5"/>
        <v>9</v>
      </c>
    </row>
    <row r="265" spans="1:6" x14ac:dyDescent="0.25">
      <c r="A265" s="7">
        <v>972</v>
      </c>
      <c r="B265" s="5"/>
      <c r="C265" s="5"/>
      <c r="D265" s="5"/>
    </row>
    <row r="266" spans="1:6" x14ac:dyDescent="0.25">
      <c r="A266" s="7">
        <v>982</v>
      </c>
      <c r="B266" s="4" t="s">
        <v>643</v>
      </c>
      <c r="C266" s="4">
        <v>3</v>
      </c>
      <c r="D266" s="4" t="s">
        <v>552</v>
      </c>
      <c r="E266" s="12" t="str">
        <f t="shared" si="4"/>
        <v>3</v>
      </c>
      <c r="F266">
        <f t="shared" si="5"/>
        <v>9</v>
      </c>
    </row>
    <row r="267" spans="1:6" x14ac:dyDescent="0.25">
      <c r="A267" s="7">
        <v>33</v>
      </c>
      <c r="B267" s="4" t="s">
        <v>642</v>
      </c>
      <c r="C267" s="4">
        <v>3</v>
      </c>
      <c r="D267" s="4" t="s">
        <v>552</v>
      </c>
      <c r="E267" s="12" t="str">
        <f t="shared" si="4"/>
        <v>3</v>
      </c>
      <c r="F267">
        <f t="shared" si="5"/>
        <v>9</v>
      </c>
    </row>
    <row r="268" spans="1:6" x14ac:dyDescent="0.25">
      <c r="A268" s="7">
        <v>36</v>
      </c>
      <c r="B268" s="4" t="s">
        <v>642</v>
      </c>
      <c r="C268" s="4">
        <v>3</v>
      </c>
      <c r="D268" s="4" t="s">
        <v>558</v>
      </c>
      <c r="E268" s="12" t="str">
        <f t="shared" si="4"/>
        <v>2.5</v>
      </c>
      <c r="F268">
        <f t="shared" si="5"/>
        <v>7.5</v>
      </c>
    </row>
    <row r="269" spans="1:6" x14ac:dyDescent="0.25">
      <c r="A269" s="7">
        <v>19</v>
      </c>
      <c r="B269" s="4" t="s">
        <v>641</v>
      </c>
      <c r="C269" s="4">
        <v>3</v>
      </c>
      <c r="D269" s="4" t="s">
        <v>552</v>
      </c>
      <c r="E269" s="12" t="str">
        <f t="shared" si="4"/>
        <v>3</v>
      </c>
      <c r="F269">
        <f t="shared" si="5"/>
        <v>9</v>
      </c>
    </row>
    <row r="270" spans="1:6" x14ac:dyDescent="0.25">
      <c r="A270" s="7">
        <v>33</v>
      </c>
      <c r="B270" s="4" t="s">
        <v>641</v>
      </c>
      <c r="C270" s="4">
        <v>3</v>
      </c>
      <c r="D270" s="4" t="s">
        <v>553</v>
      </c>
      <c r="E270" s="12" t="str">
        <f t="shared" si="4"/>
        <v>3.5</v>
      </c>
      <c r="F270">
        <f t="shared" si="5"/>
        <v>10.5</v>
      </c>
    </row>
    <row r="271" spans="1:6" x14ac:dyDescent="0.25">
      <c r="A271" s="7">
        <v>36</v>
      </c>
      <c r="B271" s="4" t="s">
        <v>628</v>
      </c>
      <c r="C271" s="4">
        <v>3</v>
      </c>
      <c r="D271" s="4" t="s">
        <v>555</v>
      </c>
      <c r="E271" s="12" t="str">
        <f t="shared" si="4"/>
        <v>2</v>
      </c>
      <c r="F271">
        <f t="shared" si="5"/>
        <v>6</v>
      </c>
    </row>
    <row r="272" spans="1:6" x14ac:dyDescent="0.25">
      <c r="A272" s="7">
        <v>39</v>
      </c>
      <c r="B272" s="4" t="s">
        <v>642</v>
      </c>
      <c r="C272" s="4">
        <v>3</v>
      </c>
      <c r="D272" s="4" t="s">
        <v>553</v>
      </c>
      <c r="E272" s="12" t="str">
        <f t="shared" si="4"/>
        <v>3.5</v>
      </c>
      <c r="F272">
        <f t="shared" si="5"/>
        <v>10.5</v>
      </c>
    </row>
    <row r="273" spans="1:6" x14ac:dyDescent="0.25">
      <c r="A273" s="7">
        <v>62</v>
      </c>
      <c r="B273" s="4" t="s">
        <v>640</v>
      </c>
      <c r="C273" s="4">
        <v>3</v>
      </c>
      <c r="D273" s="4" t="s">
        <v>555</v>
      </c>
      <c r="E273" s="12" t="str">
        <f t="shared" si="4"/>
        <v>2</v>
      </c>
      <c r="F273">
        <f t="shared" si="5"/>
        <v>6</v>
      </c>
    </row>
    <row r="274" spans="1:6" x14ac:dyDescent="0.25">
      <c r="A274" s="7">
        <v>64</v>
      </c>
      <c r="B274" s="4" t="s">
        <v>642</v>
      </c>
      <c r="C274" s="4">
        <v>3</v>
      </c>
      <c r="D274" s="4" t="s">
        <v>558</v>
      </c>
      <c r="E274" s="12" t="str">
        <f t="shared" si="4"/>
        <v>2.5</v>
      </c>
      <c r="F274">
        <f t="shared" si="5"/>
        <v>7.5</v>
      </c>
    </row>
    <row r="275" spans="1:6" x14ac:dyDescent="0.25">
      <c r="A275" s="7">
        <v>80</v>
      </c>
      <c r="B275" s="4" t="s">
        <v>641</v>
      </c>
      <c r="C275" s="4">
        <v>3</v>
      </c>
      <c r="D275" s="4" t="s">
        <v>552</v>
      </c>
      <c r="E275" s="12" t="str">
        <f t="shared" si="4"/>
        <v>3</v>
      </c>
      <c r="F275">
        <f t="shared" si="5"/>
        <v>9</v>
      </c>
    </row>
    <row r="276" spans="1:6" x14ac:dyDescent="0.25">
      <c r="A276" s="7">
        <v>90</v>
      </c>
      <c r="B276" s="4" t="s">
        <v>642</v>
      </c>
      <c r="C276" s="4">
        <v>3</v>
      </c>
      <c r="D276" s="4" t="s">
        <v>551</v>
      </c>
      <c r="E276" s="12" t="str">
        <f t="shared" si="4"/>
        <v>4</v>
      </c>
      <c r="F276">
        <f t="shared" si="5"/>
        <v>12</v>
      </c>
    </row>
    <row r="277" spans="1:6" x14ac:dyDescent="0.25">
      <c r="A277" s="7">
        <v>92</v>
      </c>
      <c r="B277" s="4" t="s">
        <v>641</v>
      </c>
      <c r="C277" s="4">
        <v>3</v>
      </c>
      <c r="D277" s="4" t="s">
        <v>555</v>
      </c>
      <c r="E277" s="12" t="str">
        <f t="shared" si="4"/>
        <v>2</v>
      </c>
      <c r="F277">
        <f t="shared" si="5"/>
        <v>6</v>
      </c>
    </row>
    <row r="278" spans="1:6" x14ac:dyDescent="0.25">
      <c r="A278" s="7">
        <v>129</v>
      </c>
      <c r="B278" s="4" t="s">
        <v>642</v>
      </c>
      <c r="C278" s="4">
        <v>3</v>
      </c>
      <c r="D278" s="4" t="s">
        <v>558</v>
      </c>
      <c r="E278" s="12" t="str">
        <f t="shared" si="4"/>
        <v>2.5</v>
      </c>
      <c r="F278">
        <f t="shared" si="5"/>
        <v>7.5</v>
      </c>
    </row>
    <row r="279" spans="1:6" x14ac:dyDescent="0.25">
      <c r="A279" s="7">
        <v>138</v>
      </c>
      <c r="B279" s="5"/>
      <c r="C279" s="5"/>
      <c r="D279" s="5"/>
    </row>
    <row r="280" spans="1:6" x14ac:dyDescent="0.25">
      <c r="A280" s="7">
        <v>145</v>
      </c>
      <c r="B280" s="4" t="s">
        <v>641</v>
      </c>
      <c r="C280" s="4">
        <v>3</v>
      </c>
      <c r="D280" s="4" t="s">
        <v>551</v>
      </c>
      <c r="E280" s="12" t="str">
        <f t="shared" si="4"/>
        <v>4</v>
      </c>
      <c r="F280">
        <f t="shared" si="5"/>
        <v>12</v>
      </c>
    </row>
    <row r="281" spans="1:6" x14ac:dyDescent="0.25">
      <c r="A281" s="7">
        <v>149</v>
      </c>
      <c r="B281" s="4" t="s">
        <v>628</v>
      </c>
      <c r="C281" s="4">
        <v>3</v>
      </c>
      <c r="D281" s="4" t="s">
        <v>553</v>
      </c>
      <c r="E281" s="12" t="str">
        <f t="shared" si="4"/>
        <v>3.5</v>
      </c>
      <c r="F281">
        <f t="shared" si="5"/>
        <v>10.5</v>
      </c>
    </row>
    <row r="282" spans="1:6" x14ac:dyDescent="0.25">
      <c r="A282" s="7">
        <v>152</v>
      </c>
      <c r="B282" s="4" t="s">
        <v>641</v>
      </c>
      <c r="C282" s="4">
        <v>3</v>
      </c>
      <c r="D282" s="4" t="s">
        <v>558</v>
      </c>
      <c r="E282" s="12" t="str">
        <f t="shared" si="4"/>
        <v>2.5</v>
      </c>
      <c r="F282">
        <f t="shared" si="5"/>
        <v>7.5</v>
      </c>
    </row>
    <row r="283" spans="1:6" x14ac:dyDescent="0.25">
      <c r="A283" s="7">
        <v>158</v>
      </c>
      <c r="B283" s="4" t="s">
        <v>641</v>
      </c>
      <c r="C283" s="4">
        <v>3</v>
      </c>
      <c r="D283" s="4" t="s">
        <v>553</v>
      </c>
      <c r="E283" s="12" t="str">
        <f t="shared" si="4"/>
        <v>3.5</v>
      </c>
      <c r="F283">
        <f t="shared" si="5"/>
        <v>10.5</v>
      </c>
    </row>
    <row r="284" spans="1:6" x14ac:dyDescent="0.25">
      <c r="A284" s="7">
        <v>163</v>
      </c>
      <c r="B284" s="4" t="s">
        <v>641</v>
      </c>
      <c r="C284" s="4">
        <v>3</v>
      </c>
      <c r="D284" s="4" t="s">
        <v>552</v>
      </c>
      <c r="E284" s="12" t="str">
        <f t="shared" si="4"/>
        <v>3</v>
      </c>
      <c r="F284">
        <f t="shared" si="5"/>
        <v>9</v>
      </c>
    </row>
    <row r="285" spans="1:6" x14ac:dyDescent="0.25">
      <c r="A285" s="7">
        <v>166</v>
      </c>
      <c r="B285" s="4" t="s">
        <v>641</v>
      </c>
      <c r="C285" s="4">
        <v>3</v>
      </c>
      <c r="D285" s="4" t="s">
        <v>551</v>
      </c>
      <c r="E285" s="12" t="str">
        <f t="shared" ref="E285:E348" si="6">IF(D285="A","4",IF(D285="AB","3.5",IF(D285="B","3",IF(D285="BC","2.5",IF(D285="C","2",IF(D285="D","1",IF(D285="E","0","NILAI MUTU TIDAK ADA")))))))</f>
        <v>4</v>
      </c>
      <c r="F285">
        <f t="shared" ref="F285:F348" si="7">E285*C285</f>
        <v>12</v>
      </c>
    </row>
    <row r="286" spans="1:6" x14ac:dyDescent="0.25">
      <c r="A286" s="7">
        <v>169</v>
      </c>
      <c r="B286" s="4" t="s">
        <v>641</v>
      </c>
      <c r="C286" s="4">
        <v>3</v>
      </c>
      <c r="D286" s="4" t="s">
        <v>551</v>
      </c>
      <c r="E286" s="12" t="str">
        <f t="shared" si="6"/>
        <v>4</v>
      </c>
      <c r="F286">
        <f t="shared" si="7"/>
        <v>12</v>
      </c>
    </row>
    <row r="287" spans="1:6" x14ac:dyDescent="0.25">
      <c r="A287" s="7">
        <v>176</v>
      </c>
      <c r="B287" s="4" t="s">
        <v>642</v>
      </c>
      <c r="C287" s="4">
        <v>3</v>
      </c>
      <c r="D287" s="4" t="s">
        <v>551</v>
      </c>
      <c r="E287" s="12" t="str">
        <f t="shared" si="6"/>
        <v>4</v>
      </c>
      <c r="F287">
        <f t="shared" si="7"/>
        <v>12</v>
      </c>
    </row>
    <row r="288" spans="1:6" x14ac:dyDescent="0.25">
      <c r="A288" s="7">
        <v>192</v>
      </c>
      <c r="B288" s="4" t="s">
        <v>642</v>
      </c>
      <c r="C288" s="4">
        <v>3</v>
      </c>
      <c r="D288" s="4" t="s">
        <v>558</v>
      </c>
      <c r="E288" s="12" t="str">
        <f t="shared" si="6"/>
        <v>2.5</v>
      </c>
      <c r="F288">
        <f t="shared" si="7"/>
        <v>7.5</v>
      </c>
    </row>
    <row r="289" spans="1:6" x14ac:dyDescent="0.25">
      <c r="A289" s="7">
        <v>213</v>
      </c>
      <c r="B289" s="4" t="s">
        <v>641</v>
      </c>
      <c r="C289" s="4">
        <v>3</v>
      </c>
      <c r="D289" s="4" t="s">
        <v>553</v>
      </c>
      <c r="E289" s="12" t="str">
        <f t="shared" si="6"/>
        <v>3.5</v>
      </c>
      <c r="F289">
        <f t="shared" si="7"/>
        <v>10.5</v>
      </c>
    </row>
    <row r="290" spans="1:6" x14ac:dyDescent="0.25">
      <c r="A290" s="7">
        <v>235</v>
      </c>
      <c r="B290" s="4" t="s">
        <v>641</v>
      </c>
      <c r="C290" s="4">
        <v>3</v>
      </c>
      <c r="D290" s="4" t="s">
        <v>552</v>
      </c>
      <c r="E290" s="12" t="str">
        <f t="shared" si="6"/>
        <v>3</v>
      </c>
      <c r="F290">
        <f t="shared" si="7"/>
        <v>9</v>
      </c>
    </row>
    <row r="291" spans="1:6" x14ac:dyDescent="0.25">
      <c r="A291" s="7">
        <v>250</v>
      </c>
      <c r="B291" s="4" t="s">
        <v>642</v>
      </c>
      <c r="C291" s="4">
        <v>3</v>
      </c>
      <c r="D291" s="4" t="s">
        <v>551</v>
      </c>
      <c r="E291" s="12" t="str">
        <f t="shared" si="6"/>
        <v>4</v>
      </c>
      <c r="F291">
        <f t="shared" si="7"/>
        <v>12</v>
      </c>
    </row>
    <row r="292" spans="1:6" x14ac:dyDescent="0.25">
      <c r="A292" s="7">
        <v>257</v>
      </c>
      <c r="B292" s="4" t="s">
        <v>641</v>
      </c>
      <c r="C292" s="4">
        <v>3</v>
      </c>
      <c r="D292" s="4" t="s">
        <v>558</v>
      </c>
      <c r="E292" s="12" t="str">
        <f t="shared" si="6"/>
        <v>2.5</v>
      </c>
      <c r="F292">
        <f t="shared" si="7"/>
        <v>7.5</v>
      </c>
    </row>
    <row r="293" spans="1:6" x14ac:dyDescent="0.25">
      <c r="A293" s="7">
        <v>258</v>
      </c>
      <c r="B293" s="4" t="s">
        <v>641</v>
      </c>
      <c r="C293" s="4">
        <v>3</v>
      </c>
      <c r="D293" s="4" t="s">
        <v>558</v>
      </c>
      <c r="E293" s="12" t="str">
        <f t="shared" si="6"/>
        <v>2.5</v>
      </c>
      <c r="F293">
        <f t="shared" si="7"/>
        <v>7.5</v>
      </c>
    </row>
    <row r="294" spans="1:6" x14ac:dyDescent="0.25">
      <c r="A294" s="7">
        <v>259</v>
      </c>
      <c r="B294" s="4" t="s">
        <v>642</v>
      </c>
      <c r="C294" s="4">
        <v>3</v>
      </c>
      <c r="D294" s="4" t="s">
        <v>551</v>
      </c>
      <c r="E294" s="12" t="str">
        <f t="shared" si="6"/>
        <v>4</v>
      </c>
      <c r="F294">
        <f t="shared" si="7"/>
        <v>12</v>
      </c>
    </row>
    <row r="295" spans="1:6" x14ac:dyDescent="0.25">
      <c r="A295" s="7">
        <v>268</v>
      </c>
      <c r="B295" s="4" t="s">
        <v>642</v>
      </c>
      <c r="C295" s="4">
        <v>3</v>
      </c>
      <c r="D295" s="4" t="s">
        <v>558</v>
      </c>
      <c r="E295" s="12" t="str">
        <f t="shared" si="6"/>
        <v>2.5</v>
      </c>
      <c r="F295">
        <f t="shared" si="7"/>
        <v>7.5</v>
      </c>
    </row>
    <row r="296" spans="1:6" x14ac:dyDescent="0.25">
      <c r="A296" s="7">
        <v>272</v>
      </c>
      <c r="B296" s="4" t="s">
        <v>641</v>
      </c>
      <c r="C296" s="4">
        <v>3</v>
      </c>
      <c r="D296" s="4" t="s">
        <v>551</v>
      </c>
      <c r="E296" s="12" t="str">
        <f t="shared" si="6"/>
        <v>4</v>
      </c>
      <c r="F296">
        <f t="shared" si="7"/>
        <v>12</v>
      </c>
    </row>
    <row r="297" spans="1:6" x14ac:dyDescent="0.25">
      <c r="A297" s="7">
        <v>287</v>
      </c>
      <c r="B297" s="4" t="s">
        <v>641</v>
      </c>
      <c r="C297" s="4">
        <v>3</v>
      </c>
      <c r="D297" s="4" t="s">
        <v>551</v>
      </c>
      <c r="E297" s="12" t="str">
        <f t="shared" si="6"/>
        <v>4</v>
      </c>
      <c r="F297">
        <f t="shared" si="7"/>
        <v>12</v>
      </c>
    </row>
    <row r="298" spans="1:6" x14ac:dyDescent="0.25">
      <c r="A298" s="7">
        <v>320</v>
      </c>
      <c r="B298" s="4" t="s">
        <v>641</v>
      </c>
      <c r="C298" s="4">
        <v>3</v>
      </c>
      <c r="D298" s="4" t="s">
        <v>558</v>
      </c>
      <c r="E298" s="12" t="str">
        <f t="shared" si="6"/>
        <v>2.5</v>
      </c>
      <c r="F298">
        <f t="shared" si="7"/>
        <v>7.5</v>
      </c>
    </row>
    <row r="299" spans="1:6" x14ac:dyDescent="0.25">
      <c r="A299" s="7">
        <v>329</v>
      </c>
      <c r="B299" s="4" t="s">
        <v>641</v>
      </c>
      <c r="C299" s="4">
        <v>3</v>
      </c>
      <c r="D299" s="4" t="s">
        <v>555</v>
      </c>
      <c r="E299" s="12" t="str">
        <f t="shared" si="6"/>
        <v>2</v>
      </c>
      <c r="F299">
        <f t="shared" si="7"/>
        <v>6</v>
      </c>
    </row>
    <row r="300" spans="1:6" x14ac:dyDescent="0.25">
      <c r="A300" s="7">
        <v>334</v>
      </c>
      <c r="B300" s="4" t="s">
        <v>641</v>
      </c>
      <c r="C300" s="4">
        <v>3</v>
      </c>
      <c r="D300" s="4" t="s">
        <v>552</v>
      </c>
      <c r="E300" s="12" t="str">
        <f t="shared" si="6"/>
        <v>3</v>
      </c>
      <c r="F300">
        <f t="shared" si="7"/>
        <v>9</v>
      </c>
    </row>
    <row r="301" spans="1:6" x14ac:dyDescent="0.25">
      <c r="A301" s="7">
        <v>369</v>
      </c>
      <c r="B301" s="4" t="s">
        <v>641</v>
      </c>
      <c r="C301" s="4">
        <v>3</v>
      </c>
      <c r="D301" s="4" t="s">
        <v>551</v>
      </c>
      <c r="E301" s="12" t="str">
        <f t="shared" si="6"/>
        <v>4</v>
      </c>
      <c r="F301">
        <f t="shared" si="7"/>
        <v>12</v>
      </c>
    </row>
    <row r="302" spans="1:6" x14ac:dyDescent="0.25">
      <c r="A302" s="7">
        <v>396</v>
      </c>
      <c r="B302" s="4" t="s">
        <v>641</v>
      </c>
      <c r="C302" s="4">
        <v>3</v>
      </c>
      <c r="D302" s="4" t="s">
        <v>552</v>
      </c>
      <c r="E302" s="12" t="str">
        <f t="shared" si="6"/>
        <v>3</v>
      </c>
      <c r="F302">
        <f t="shared" si="7"/>
        <v>9</v>
      </c>
    </row>
    <row r="303" spans="1:6" x14ac:dyDescent="0.25">
      <c r="A303" s="7">
        <v>400</v>
      </c>
      <c r="B303" s="4" t="s">
        <v>642</v>
      </c>
      <c r="C303" s="4">
        <v>3</v>
      </c>
      <c r="D303" s="4" t="s">
        <v>558</v>
      </c>
      <c r="E303" s="12" t="str">
        <f t="shared" si="6"/>
        <v>2.5</v>
      </c>
      <c r="F303">
        <f t="shared" si="7"/>
        <v>7.5</v>
      </c>
    </row>
    <row r="304" spans="1:6" x14ac:dyDescent="0.25">
      <c r="A304" s="7">
        <v>405</v>
      </c>
      <c r="B304" s="4" t="s">
        <v>642</v>
      </c>
      <c r="C304" s="4">
        <v>3</v>
      </c>
      <c r="D304" s="4" t="s">
        <v>552</v>
      </c>
      <c r="E304" s="12" t="str">
        <f t="shared" si="6"/>
        <v>3</v>
      </c>
      <c r="F304">
        <f t="shared" si="7"/>
        <v>9</v>
      </c>
    </row>
    <row r="305" spans="1:6" x14ac:dyDescent="0.25">
      <c r="A305" s="7">
        <v>410</v>
      </c>
      <c r="B305" s="4" t="s">
        <v>628</v>
      </c>
      <c r="C305" s="4">
        <v>3</v>
      </c>
      <c r="D305" s="4" t="s">
        <v>555</v>
      </c>
      <c r="E305" s="12" t="str">
        <f t="shared" si="6"/>
        <v>2</v>
      </c>
      <c r="F305">
        <f t="shared" si="7"/>
        <v>6</v>
      </c>
    </row>
    <row r="306" spans="1:6" x14ac:dyDescent="0.25">
      <c r="A306" s="7">
        <v>414</v>
      </c>
      <c r="B306" s="4" t="s">
        <v>640</v>
      </c>
      <c r="C306" s="4">
        <v>3</v>
      </c>
      <c r="D306" s="4" t="s">
        <v>558</v>
      </c>
      <c r="E306" s="12" t="str">
        <f t="shared" si="6"/>
        <v>2.5</v>
      </c>
      <c r="F306">
        <f t="shared" si="7"/>
        <v>7.5</v>
      </c>
    </row>
    <row r="307" spans="1:6" x14ac:dyDescent="0.25">
      <c r="A307" s="7">
        <v>421</v>
      </c>
      <c r="B307" s="4" t="s">
        <v>641</v>
      </c>
      <c r="C307" s="4">
        <v>3</v>
      </c>
      <c r="D307" s="4" t="s">
        <v>551</v>
      </c>
      <c r="E307" s="12" t="str">
        <f t="shared" si="6"/>
        <v>4</v>
      </c>
      <c r="F307">
        <f t="shared" si="7"/>
        <v>12</v>
      </c>
    </row>
    <row r="308" spans="1:6" x14ac:dyDescent="0.25">
      <c r="A308" s="7">
        <v>423</v>
      </c>
      <c r="B308" s="4" t="s">
        <v>641</v>
      </c>
      <c r="C308" s="4">
        <v>3</v>
      </c>
      <c r="D308" s="4" t="s">
        <v>553</v>
      </c>
      <c r="E308" s="12" t="str">
        <f t="shared" si="6"/>
        <v>3.5</v>
      </c>
      <c r="F308">
        <f t="shared" si="7"/>
        <v>10.5</v>
      </c>
    </row>
    <row r="309" spans="1:6" x14ac:dyDescent="0.25">
      <c r="A309" s="7">
        <v>432</v>
      </c>
      <c r="B309" s="4" t="s">
        <v>641</v>
      </c>
      <c r="C309" s="4">
        <v>3</v>
      </c>
      <c r="D309" s="4" t="s">
        <v>558</v>
      </c>
      <c r="E309" s="12" t="str">
        <f t="shared" si="6"/>
        <v>2.5</v>
      </c>
      <c r="F309">
        <f t="shared" si="7"/>
        <v>7.5</v>
      </c>
    </row>
    <row r="310" spans="1:6" x14ac:dyDescent="0.25">
      <c r="A310" s="7">
        <v>462</v>
      </c>
      <c r="B310" s="4" t="s">
        <v>641</v>
      </c>
      <c r="C310" s="4">
        <v>3</v>
      </c>
      <c r="D310" s="4" t="s">
        <v>558</v>
      </c>
      <c r="E310" s="12" t="str">
        <f t="shared" si="6"/>
        <v>2.5</v>
      </c>
      <c r="F310">
        <f t="shared" si="7"/>
        <v>7.5</v>
      </c>
    </row>
    <row r="311" spans="1:6" x14ac:dyDescent="0.25">
      <c r="A311" s="7">
        <v>491</v>
      </c>
      <c r="B311" s="4" t="s">
        <v>628</v>
      </c>
      <c r="C311" s="4">
        <v>3</v>
      </c>
      <c r="D311" s="4" t="s">
        <v>551</v>
      </c>
      <c r="E311" s="12" t="str">
        <f t="shared" si="6"/>
        <v>4</v>
      </c>
      <c r="F311">
        <f t="shared" si="7"/>
        <v>12</v>
      </c>
    </row>
    <row r="312" spans="1:6" x14ac:dyDescent="0.25">
      <c r="A312" s="7">
        <v>501</v>
      </c>
      <c r="B312" s="4" t="s">
        <v>641</v>
      </c>
      <c r="C312" s="4">
        <v>3</v>
      </c>
      <c r="D312" s="4" t="s">
        <v>552</v>
      </c>
      <c r="E312" s="12" t="str">
        <f t="shared" si="6"/>
        <v>3</v>
      </c>
      <c r="F312">
        <f t="shared" si="7"/>
        <v>9</v>
      </c>
    </row>
    <row r="313" spans="1:6" x14ac:dyDescent="0.25">
      <c r="A313" s="7">
        <v>511</v>
      </c>
      <c r="B313" s="4" t="s">
        <v>640</v>
      </c>
      <c r="C313" s="4">
        <v>3</v>
      </c>
      <c r="D313" s="4" t="s">
        <v>558</v>
      </c>
      <c r="E313" s="12" t="str">
        <f t="shared" si="6"/>
        <v>2.5</v>
      </c>
      <c r="F313">
        <f t="shared" si="7"/>
        <v>7.5</v>
      </c>
    </row>
    <row r="314" spans="1:6" x14ac:dyDescent="0.25">
      <c r="A314" s="7">
        <v>524</v>
      </c>
      <c r="B314" s="4" t="s">
        <v>641</v>
      </c>
      <c r="C314" s="4">
        <v>3</v>
      </c>
      <c r="D314" s="4" t="s">
        <v>558</v>
      </c>
      <c r="E314" s="12" t="str">
        <f t="shared" si="6"/>
        <v>2.5</v>
      </c>
      <c r="F314">
        <f t="shared" si="7"/>
        <v>7.5</v>
      </c>
    </row>
    <row r="315" spans="1:6" x14ac:dyDescent="0.25">
      <c r="A315" s="7">
        <v>536</v>
      </c>
      <c r="B315" s="4" t="s">
        <v>641</v>
      </c>
      <c r="C315" s="4">
        <v>3</v>
      </c>
      <c r="D315" s="4" t="s">
        <v>553</v>
      </c>
      <c r="E315" s="12" t="str">
        <f t="shared" si="6"/>
        <v>3.5</v>
      </c>
      <c r="F315">
        <f t="shared" si="7"/>
        <v>10.5</v>
      </c>
    </row>
    <row r="316" spans="1:6" x14ac:dyDescent="0.25">
      <c r="A316" s="7">
        <v>554</v>
      </c>
      <c r="B316" s="4" t="s">
        <v>628</v>
      </c>
      <c r="C316" s="4">
        <v>3</v>
      </c>
      <c r="D316" s="4" t="s">
        <v>555</v>
      </c>
      <c r="E316" s="12" t="str">
        <f t="shared" si="6"/>
        <v>2</v>
      </c>
      <c r="F316">
        <f t="shared" si="7"/>
        <v>6</v>
      </c>
    </row>
    <row r="317" spans="1:6" x14ac:dyDescent="0.25">
      <c r="A317" s="7">
        <v>555</v>
      </c>
      <c r="B317" s="4" t="s">
        <v>641</v>
      </c>
      <c r="C317" s="4">
        <v>3</v>
      </c>
      <c r="D317" s="4" t="s">
        <v>555</v>
      </c>
      <c r="E317" s="12" t="str">
        <f t="shared" si="6"/>
        <v>2</v>
      </c>
      <c r="F317">
        <f t="shared" si="7"/>
        <v>6</v>
      </c>
    </row>
    <row r="318" spans="1:6" x14ac:dyDescent="0.25">
      <c r="A318" s="7">
        <v>580</v>
      </c>
      <c r="B318" s="4" t="s">
        <v>641</v>
      </c>
      <c r="C318" s="4">
        <v>3</v>
      </c>
      <c r="D318" s="4" t="s">
        <v>552</v>
      </c>
      <c r="E318" s="12" t="str">
        <f t="shared" si="6"/>
        <v>3</v>
      </c>
      <c r="F318">
        <f t="shared" si="7"/>
        <v>9</v>
      </c>
    </row>
    <row r="319" spans="1:6" x14ac:dyDescent="0.25">
      <c r="A319" s="7">
        <v>610</v>
      </c>
      <c r="B319" s="4" t="s">
        <v>641</v>
      </c>
      <c r="C319" s="4">
        <v>3</v>
      </c>
      <c r="D319" s="4" t="s">
        <v>553</v>
      </c>
      <c r="E319" s="12" t="str">
        <f t="shared" si="6"/>
        <v>3.5</v>
      </c>
      <c r="F319">
        <f t="shared" si="7"/>
        <v>10.5</v>
      </c>
    </row>
    <row r="320" spans="1:6" x14ac:dyDescent="0.25">
      <c r="A320" s="7">
        <v>612</v>
      </c>
      <c r="B320" s="4" t="s">
        <v>628</v>
      </c>
      <c r="C320" s="4">
        <v>3</v>
      </c>
      <c r="D320" s="4" t="s">
        <v>555</v>
      </c>
      <c r="E320" s="12" t="str">
        <f t="shared" si="6"/>
        <v>2</v>
      </c>
      <c r="F320">
        <f t="shared" si="7"/>
        <v>6</v>
      </c>
    </row>
    <row r="321" spans="1:6" x14ac:dyDescent="0.25">
      <c r="A321" s="7">
        <v>625</v>
      </c>
      <c r="B321" s="4" t="s">
        <v>641</v>
      </c>
      <c r="C321" s="4">
        <v>3</v>
      </c>
      <c r="D321" s="4" t="s">
        <v>552</v>
      </c>
      <c r="E321" s="12" t="str">
        <f t="shared" si="6"/>
        <v>3</v>
      </c>
      <c r="F321">
        <f t="shared" si="7"/>
        <v>9</v>
      </c>
    </row>
    <row r="322" spans="1:6" x14ac:dyDescent="0.25">
      <c r="A322" s="7">
        <v>638</v>
      </c>
      <c r="B322" s="4" t="s">
        <v>641</v>
      </c>
      <c r="C322" s="4">
        <v>3</v>
      </c>
      <c r="D322" s="4" t="s">
        <v>558</v>
      </c>
      <c r="E322" s="12" t="str">
        <f t="shared" si="6"/>
        <v>2.5</v>
      </c>
      <c r="F322">
        <f t="shared" si="7"/>
        <v>7.5</v>
      </c>
    </row>
    <row r="323" spans="1:6" x14ac:dyDescent="0.25">
      <c r="A323" s="7">
        <v>643</v>
      </c>
      <c r="B323" s="4" t="s">
        <v>641</v>
      </c>
      <c r="C323" s="4">
        <v>3</v>
      </c>
      <c r="D323" s="4" t="s">
        <v>551</v>
      </c>
      <c r="E323" s="12" t="str">
        <f t="shared" si="6"/>
        <v>4</v>
      </c>
      <c r="F323">
        <f t="shared" si="7"/>
        <v>12</v>
      </c>
    </row>
    <row r="324" spans="1:6" x14ac:dyDescent="0.25">
      <c r="A324" s="7">
        <v>644</v>
      </c>
      <c r="B324" s="4" t="s">
        <v>641</v>
      </c>
      <c r="C324" s="4">
        <v>3</v>
      </c>
      <c r="D324" s="4" t="s">
        <v>551</v>
      </c>
      <c r="E324" s="12" t="str">
        <f t="shared" si="6"/>
        <v>4</v>
      </c>
      <c r="F324">
        <f t="shared" si="7"/>
        <v>12</v>
      </c>
    </row>
    <row r="325" spans="1:6" x14ac:dyDescent="0.25">
      <c r="A325" s="7">
        <v>658</v>
      </c>
      <c r="B325" s="4" t="s">
        <v>641</v>
      </c>
      <c r="C325" s="4">
        <v>3</v>
      </c>
      <c r="D325" s="4" t="s">
        <v>552</v>
      </c>
      <c r="E325" s="12" t="str">
        <f t="shared" si="6"/>
        <v>3</v>
      </c>
      <c r="F325">
        <f t="shared" si="7"/>
        <v>9</v>
      </c>
    </row>
    <row r="326" spans="1:6" x14ac:dyDescent="0.25">
      <c r="A326" s="7">
        <v>676</v>
      </c>
      <c r="B326" s="4" t="s">
        <v>641</v>
      </c>
      <c r="C326" s="4">
        <v>3</v>
      </c>
      <c r="D326" s="4" t="s">
        <v>558</v>
      </c>
      <c r="E326" s="12" t="str">
        <f t="shared" si="6"/>
        <v>2.5</v>
      </c>
      <c r="F326">
        <f t="shared" si="7"/>
        <v>7.5</v>
      </c>
    </row>
    <row r="327" spans="1:6" x14ac:dyDescent="0.25">
      <c r="A327" s="7">
        <v>679</v>
      </c>
      <c r="B327" s="4" t="s">
        <v>641</v>
      </c>
      <c r="C327" s="4">
        <v>3</v>
      </c>
      <c r="D327" s="4" t="s">
        <v>551</v>
      </c>
      <c r="E327" s="12" t="str">
        <f t="shared" si="6"/>
        <v>4</v>
      </c>
      <c r="F327">
        <f t="shared" si="7"/>
        <v>12</v>
      </c>
    </row>
    <row r="328" spans="1:6" x14ac:dyDescent="0.25">
      <c r="A328" s="7">
        <v>701</v>
      </c>
      <c r="B328" s="4" t="s">
        <v>641</v>
      </c>
      <c r="C328" s="4">
        <v>3</v>
      </c>
      <c r="D328" s="4" t="s">
        <v>553</v>
      </c>
      <c r="E328" s="12" t="str">
        <f t="shared" si="6"/>
        <v>3.5</v>
      </c>
      <c r="F328">
        <f t="shared" si="7"/>
        <v>10.5</v>
      </c>
    </row>
    <row r="329" spans="1:6" x14ac:dyDescent="0.25">
      <c r="A329" s="7">
        <v>707</v>
      </c>
      <c r="B329" s="4" t="s">
        <v>641</v>
      </c>
      <c r="C329" s="4">
        <v>3</v>
      </c>
      <c r="D329" s="4" t="s">
        <v>553</v>
      </c>
      <c r="E329" s="12" t="str">
        <f t="shared" si="6"/>
        <v>3.5</v>
      </c>
      <c r="F329">
        <f t="shared" si="7"/>
        <v>10.5</v>
      </c>
    </row>
    <row r="330" spans="1:6" x14ac:dyDescent="0.25">
      <c r="A330" s="7">
        <v>713</v>
      </c>
      <c r="B330" s="4" t="s">
        <v>628</v>
      </c>
      <c r="C330" s="4">
        <v>3</v>
      </c>
      <c r="D330" s="4" t="s">
        <v>558</v>
      </c>
      <c r="E330" s="12" t="str">
        <f t="shared" si="6"/>
        <v>2.5</v>
      </c>
      <c r="F330">
        <f t="shared" si="7"/>
        <v>7.5</v>
      </c>
    </row>
    <row r="331" spans="1:6" x14ac:dyDescent="0.25">
      <c r="A331" s="7">
        <v>723</v>
      </c>
      <c r="B331" s="4" t="s">
        <v>641</v>
      </c>
      <c r="C331" s="4">
        <v>3</v>
      </c>
      <c r="D331" s="4" t="s">
        <v>552</v>
      </c>
      <c r="E331" s="12" t="str">
        <f t="shared" si="6"/>
        <v>3</v>
      </c>
      <c r="F331">
        <f t="shared" si="7"/>
        <v>9</v>
      </c>
    </row>
    <row r="332" spans="1:6" x14ac:dyDescent="0.25">
      <c r="A332" s="7">
        <v>740</v>
      </c>
      <c r="B332" s="4" t="s">
        <v>641</v>
      </c>
      <c r="C332" s="4">
        <v>3</v>
      </c>
      <c r="D332" s="4" t="s">
        <v>551</v>
      </c>
      <c r="E332" s="12" t="str">
        <f t="shared" si="6"/>
        <v>4</v>
      </c>
      <c r="F332">
        <f t="shared" si="7"/>
        <v>12</v>
      </c>
    </row>
    <row r="333" spans="1:6" x14ac:dyDescent="0.25">
      <c r="A333" s="7">
        <v>754</v>
      </c>
      <c r="B333" s="4" t="s">
        <v>628</v>
      </c>
      <c r="C333" s="4">
        <v>3</v>
      </c>
      <c r="D333" s="4" t="s">
        <v>552</v>
      </c>
      <c r="E333" s="12" t="str">
        <f t="shared" si="6"/>
        <v>3</v>
      </c>
      <c r="F333">
        <f t="shared" si="7"/>
        <v>9</v>
      </c>
    </row>
    <row r="334" spans="1:6" x14ac:dyDescent="0.25">
      <c r="A334" s="7">
        <v>763</v>
      </c>
      <c r="B334" s="4" t="s">
        <v>641</v>
      </c>
      <c r="C334" s="4">
        <v>3</v>
      </c>
      <c r="D334" s="4" t="s">
        <v>555</v>
      </c>
      <c r="E334" s="12" t="str">
        <f t="shared" si="6"/>
        <v>2</v>
      </c>
      <c r="F334">
        <f t="shared" si="7"/>
        <v>6</v>
      </c>
    </row>
    <row r="335" spans="1:6" x14ac:dyDescent="0.25">
      <c r="A335" s="7">
        <v>769</v>
      </c>
      <c r="B335" s="4" t="s">
        <v>641</v>
      </c>
      <c r="C335" s="4">
        <v>3</v>
      </c>
      <c r="D335" s="4" t="s">
        <v>551</v>
      </c>
      <c r="E335" s="12" t="str">
        <f t="shared" si="6"/>
        <v>4</v>
      </c>
      <c r="F335">
        <f t="shared" si="7"/>
        <v>12</v>
      </c>
    </row>
    <row r="336" spans="1:6" x14ac:dyDescent="0.25">
      <c r="A336" s="7">
        <v>770</v>
      </c>
      <c r="B336" s="4" t="s">
        <v>641</v>
      </c>
      <c r="C336" s="4">
        <v>3</v>
      </c>
      <c r="D336" s="4" t="s">
        <v>551</v>
      </c>
      <c r="E336" s="12" t="str">
        <f t="shared" si="6"/>
        <v>4</v>
      </c>
      <c r="F336">
        <f t="shared" si="7"/>
        <v>12</v>
      </c>
    </row>
    <row r="337" spans="1:6" x14ac:dyDescent="0.25">
      <c r="A337" s="7">
        <v>773</v>
      </c>
      <c r="B337" s="4" t="s">
        <v>642</v>
      </c>
      <c r="C337" s="4">
        <v>3</v>
      </c>
      <c r="D337" s="4" t="s">
        <v>558</v>
      </c>
      <c r="E337" s="12" t="str">
        <f t="shared" si="6"/>
        <v>2.5</v>
      </c>
      <c r="F337">
        <f t="shared" si="7"/>
        <v>7.5</v>
      </c>
    </row>
    <row r="338" spans="1:6" x14ac:dyDescent="0.25">
      <c r="A338" s="7">
        <v>783</v>
      </c>
      <c r="B338" s="4" t="s">
        <v>641</v>
      </c>
      <c r="C338" s="4">
        <v>3</v>
      </c>
      <c r="D338" s="4" t="s">
        <v>552</v>
      </c>
      <c r="E338" s="12" t="str">
        <f t="shared" si="6"/>
        <v>3</v>
      </c>
      <c r="F338">
        <f t="shared" si="7"/>
        <v>9</v>
      </c>
    </row>
    <row r="339" spans="1:6" x14ac:dyDescent="0.25">
      <c r="A339" s="7">
        <v>796</v>
      </c>
      <c r="B339" s="4" t="s">
        <v>641</v>
      </c>
      <c r="C339" s="4">
        <v>3</v>
      </c>
      <c r="D339" s="4" t="s">
        <v>552</v>
      </c>
      <c r="E339" s="12" t="str">
        <f t="shared" si="6"/>
        <v>3</v>
      </c>
      <c r="F339">
        <f t="shared" si="7"/>
        <v>9</v>
      </c>
    </row>
    <row r="340" spans="1:6" x14ac:dyDescent="0.25">
      <c r="A340" s="7">
        <v>807</v>
      </c>
      <c r="B340" s="4" t="s">
        <v>641</v>
      </c>
      <c r="C340" s="4">
        <v>3</v>
      </c>
      <c r="D340" s="4" t="s">
        <v>551</v>
      </c>
      <c r="E340" s="12" t="str">
        <f t="shared" si="6"/>
        <v>4</v>
      </c>
      <c r="F340">
        <f t="shared" si="7"/>
        <v>12</v>
      </c>
    </row>
    <row r="341" spans="1:6" x14ac:dyDescent="0.25">
      <c r="A341" s="7">
        <v>812</v>
      </c>
      <c r="B341" s="4" t="s">
        <v>642</v>
      </c>
      <c r="C341" s="4">
        <v>3</v>
      </c>
      <c r="D341" s="4" t="s">
        <v>558</v>
      </c>
      <c r="E341" s="12" t="str">
        <f t="shared" si="6"/>
        <v>2.5</v>
      </c>
      <c r="F341">
        <f t="shared" si="7"/>
        <v>7.5</v>
      </c>
    </row>
    <row r="342" spans="1:6" x14ac:dyDescent="0.25">
      <c r="A342" s="7">
        <v>830</v>
      </c>
      <c r="B342" s="4" t="s">
        <v>642</v>
      </c>
      <c r="C342" s="4">
        <v>3</v>
      </c>
      <c r="D342" s="4" t="s">
        <v>558</v>
      </c>
      <c r="E342" s="12" t="str">
        <f t="shared" si="6"/>
        <v>2.5</v>
      </c>
      <c r="F342">
        <f t="shared" si="7"/>
        <v>7.5</v>
      </c>
    </row>
    <row r="343" spans="1:6" x14ac:dyDescent="0.25">
      <c r="A343" s="7">
        <v>831</v>
      </c>
      <c r="B343" s="4" t="s">
        <v>628</v>
      </c>
      <c r="C343" s="4">
        <v>3</v>
      </c>
      <c r="D343" s="4" t="s">
        <v>552</v>
      </c>
      <c r="E343" s="12" t="str">
        <f t="shared" si="6"/>
        <v>3</v>
      </c>
      <c r="F343">
        <f t="shared" si="7"/>
        <v>9</v>
      </c>
    </row>
    <row r="344" spans="1:6" x14ac:dyDescent="0.25">
      <c r="A344" s="7">
        <v>833</v>
      </c>
      <c r="B344" s="4" t="s">
        <v>642</v>
      </c>
      <c r="C344" s="4">
        <v>3</v>
      </c>
      <c r="D344" s="4" t="s">
        <v>553</v>
      </c>
      <c r="E344" s="12" t="str">
        <f t="shared" si="6"/>
        <v>3.5</v>
      </c>
      <c r="F344">
        <f t="shared" si="7"/>
        <v>10.5</v>
      </c>
    </row>
    <row r="345" spans="1:6" x14ac:dyDescent="0.25">
      <c r="A345" s="7">
        <v>841</v>
      </c>
      <c r="B345" s="4" t="s">
        <v>641</v>
      </c>
      <c r="C345" s="4">
        <v>3</v>
      </c>
      <c r="D345" s="4" t="s">
        <v>552</v>
      </c>
      <c r="E345" s="12" t="str">
        <f t="shared" si="6"/>
        <v>3</v>
      </c>
      <c r="F345">
        <f t="shared" si="7"/>
        <v>9</v>
      </c>
    </row>
    <row r="346" spans="1:6" x14ac:dyDescent="0.25">
      <c r="A346" s="7">
        <v>854</v>
      </c>
      <c r="B346" s="4" t="s">
        <v>641</v>
      </c>
      <c r="C346" s="4">
        <v>3</v>
      </c>
      <c r="D346" s="4" t="s">
        <v>553</v>
      </c>
      <c r="E346" s="12" t="str">
        <f t="shared" si="6"/>
        <v>3.5</v>
      </c>
      <c r="F346">
        <f t="shared" si="7"/>
        <v>10.5</v>
      </c>
    </row>
    <row r="347" spans="1:6" x14ac:dyDescent="0.25">
      <c r="A347" s="7">
        <v>855</v>
      </c>
      <c r="B347" s="4" t="s">
        <v>641</v>
      </c>
      <c r="C347" s="4">
        <v>3</v>
      </c>
      <c r="D347" s="4" t="s">
        <v>553</v>
      </c>
      <c r="E347" s="12" t="str">
        <f t="shared" si="6"/>
        <v>3.5</v>
      </c>
      <c r="F347">
        <f t="shared" si="7"/>
        <v>10.5</v>
      </c>
    </row>
    <row r="348" spans="1:6" x14ac:dyDescent="0.25">
      <c r="A348" s="7">
        <v>856</v>
      </c>
      <c r="B348" s="4" t="s">
        <v>641</v>
      </c>
      <c r="C348" s="4">
        <v>3</v>
      </c>
      <c r="D348" s="4" t="s">
        <v>553</v>
      </c>
      <c r="E348" s="12" t="str">
        <f t="shared" si="6"/>
        <v>3.5</v>
      </c>
      <c r="F348">
        <f t="shared" si="7"/>
        <v>10.5</v>
      </c>
    </row>
    <row r="349" spans="1:6" x14ac:dyDescent="0.25">
      <c r="A349" s="7">
        <v>863</v>
      </c>
      <c r="B349" s="4" t="s">
        <v>641</v>
      </c>
      <c r="C349" s="4">
        <v>3</v>
      </c>
      <c r="D349" s="4" t="s">
        <v>551</v>
      </c>
      <c r="E349" s="12" t="str">
        <f t="shared" ref="E349:E412" si="8">IF(D349="A","4",IF(D349="AB","3.5",IF(D349="B","3",IF(D349="BC","2.5",IF(D349="C","2",IF(D349="D","1",IF(D349="E","0","NILAI MUTU TIDAK ADA")))))))</f>
        <v>4</v>
      </c>
      <c r="F349">
        <f t="shared" ref="F349:F412" si="9">E349*C349</f>
        <v>12</v>
      </c>
    </row>
    <row r="350" spans="1:6" x14ac:dyDescent="0.25">
      <c r="A350" s="7">
        <v>874</v>
      </c>
      <c r="B350" s="4" t="s">
        <v>641</v>
      </c>
      <c r="C350" s="4">
        <v>3</v>
      </c>
      <c r="D350" s="4" t="s">
        <v>551</v>
      </c>
      <c r="E350" s="12" t="str">
        <f t="shared" si="8"/>
        <v>4</v>
      </c>
      <c r="F350">
        <f t="shared" si="9"/>
        <v>12</v>
      </c>
    </row>
    <row r="351" spans="1:6" x14ac:dyDescent="0.25">
      <c r="A351" s="7">
        <v>879</v>
      </c>
      <c r="B351" s="4" t="s">
        <v>641</v>
      </c>
      <c r="C351" s="4">
        <v>3</v>
      </c>
      <c r="D351" s="4" t="s">
        <v>558</v>
      </c>
      <c r="E351" s="12" t="str">
        <f t="shared" si="8"/>
        <v>2.5</v>
      </c>
      <c r="F351">
        <f t="shared" si="9"/>
        <v>7.5</v>
      </c>
    </row>
    <row r="352" spans="1:6" x14ac:dyDescent="0.25">
      <c r="A352" s="7">
        <v>924</v>
      </c>
      <c r="B352" s="4" t="s">
        <v>641</v>
      </c>
      <c r="C352" s="4">
        <v>3</v>
      </c>
      <c r="D352" s="4" t="s">
        <v>552</v>
      </c>
      <c r="E352" s="12" t="str">
        <f t="shared" si="8"/>
        <v>3</v>
      </c>
      <c r="F352">
        <f t="shared" si="9"/>
        <v>9</v>
      </c>
    </row>
    <row r="353" spans="1:6" x14ac:dyDescent="0.25">
      <c r="A353" s="7">
        <v>942</v>
      </c>
      <c r="B353" s="4" t="s">
        <v>642</v>
      </c>
      <c r="C353" s="4">
        <v>3</v>
      </c>
      <c r="D353" s="4" t="s">
        <v>552</v>
      </c>
      <c r="E353" s="12" t="str">
        <f t="shared" si="8"/>
        <v>3</v>
      </c>
      <c r="F353">
        <f t="shared" si="9"/>
        <v>9</v>
      </c>
    </row>
    <row r="354" spans="1:6" x14ac:dyDescent="0.25">
      <c r="A354" s="7">
        <v>950</v>
      </c>
      <c r="B354" s="4" t="s">
        <v>642</v>
      </c>
      <c r="C354" s="4">
        <v>3</v>
      </c>
      <c r="D354" s="4" t="s">
        <v>558</v>
      </c>
      <c r="E354" s="12" t="str">
        <f t="shared" si="8"/>
        <v>2.5</v>
      </c>
      <c r="F354">
        <f t="shared" si="9"/>
        <v>7.5</v>
      </c>
    </row>
    <row r="355" spans="1:6" x14ac:dyDescent="0.25">
      <c r="A355" s="7">
        <v>972</v>
      </c>
      <c r="B355" s="4" t="s">
        <v>643</v>
      </c>
      <c r="C355" s="4">
        <v>3</v>
      </c>
      <c r="D355" s="4" t="s">
        <v>553</v>
      </c>
      <c r="E355" s="12" t="str">
        <f t="shared" si="8"/>
        <v>3.5</v>
      </c>
      <c r="F355">
        <f t="shared" si="9"/>
        <v>10.5</v>
      </c>
    </row>
    <row r="356" spans="1:6" x14ac:dyDescent="0.25">
      <c r="A356" s="7">
        <v>982</v>
      </c>
      <c r="B356" s="4" t="s">
        <v>641</v>
      </c>
      <c r="C356" s="4">
        <v>3</v>
      </c>
      <c r="D356" s="4" t="s">
        <v>551</v>
      </c>
      <c r="E356" s="12" t="str">
        <f t="shared" si="8"/>
        <v>4</v>
      </c>
      <c r="F356">
        <f t="shared" si="9"/>
        <v>12</v>
      </c>
    </row>
    <row r="357" spans="1:6" x14ac:dyDescent="0.25">
      <c r="A357" s="7">
        <v>39</v>
      </c>
      <c r="B357" s="4" t="s">
        <v>640</v>
      </c>
      <c r="C357" s="4">
        <v>3</v>
      </c>
      <c r="D357" s="4" t="s">
        <v>558</v>
      </c>
      <c r="E357" s="12" t="str">
        <f t="shared" si="8"/>
        <v>2.5</v>
      </c>
      <c r="F357">
        <f t="shared" si="9"/>
        <v>7.5</v>
      </c>
    </row>
    <row r="358" spans="1:6" x14ac:dyDescent="0.25">
      <c r="A358" s="7">
        <v>62</v>
      </c>
      <c r="B358" s="4" t="s">
        <v>636</v>
      </c>
      <c r="C358" s="4">
        <v>3</v>
      </c>
      <c r="D358" s="4" t="s">
        <v>552</v>
      </c>
      <c r="E358" s="12" t="str">
        <f t="shared" si="8"/>
        <v>3</v>
      </c>
      <c r="F358">
        <f t="shared" si="9"/>
        <v>9</v>
      </c>
    </row>
    <row r="359" spans="1:6" x14ac:dyDescent="0.25">
      <c r="A359" s="7">
        <v>64</v>
      </c>
      <c r="B359" s="4" t="s">
        <v>640</v>
      </c>
      <c r="C359" s="4">
        <v>3</v>
      </c>
      <c r="D359" s="4" t="s">
        <v>558</v>
      </c>
      <c r="E359" s="12" t="str">
        <f t="shared" si="8"/>
        <v>2.5</v>
      </c>
      <c r="F359">
        <f t="shared" si="9"/>
        <v>7.5</v>
      </c>
    </row>
    <row r="360" spans="1:6" x14ac:dyDescent="0.25">
      <c r="A360" s="7">
        <v>80</v>
      </c>
      <c r="B360" s="4" t="s">
        <v>642</v>
      </c>
      <c r="C360" s="4">
        <v>3</v>
      </c>
      <c r="D360" s="4" t="s">
        <v>553</v>
      </c>
      <c r="E360" s="12" t="str">
        <f t="shared" si="8"/>
        <v>3.5</v>
      </c>
      <c r="F360">
        <f t="shared" si="9"/>
        <v>10.5</v>
      </c>
    </row>
    <row r="361" spans="1:6" x14ac:dyDescent="0.25">
      <c r="A361" s="7">
        <v>90</v>
      </c>
      <c r="B361" s="4" t="s">
        <v>640</v>
      </c>
      <c r="C361" s="4">
        <v>3</v>
      </c>
      <c r="D361" s="4" t="s">
        <v>551</v>
      </c>
      <c r="E361" s="12" t="str">
        <f t="shared" si="8"/>
        <v>4</v>
      </c>
      <c r="F361">
        <f t="shared" si="9"/>
        <v>12</v>
      </c>
    </row>
    <row r="362" spans="1:6" x14ac:dyDescent="0.25">
      <c r="A362" s="7">
        <v>92</v>
      </c>
      <c r="B362" s="4" t="s">
        <v>642</v>
      </c>
      <c r="C362" s="4">
        <v>3</v>
      </c>
      <c r="D362" s="4" t="s">
        <v>558</v>
      </c>
      <c r="E362" s="12" t="str">
        <f t="shared" si="8"/>
        <v>2.5</v>
      </c>
      <c r="F362">
        <f t="shared" si="9"/>
        <v>7.5</v>
      </c>
    </row>
    <row r="363" spans="1:6" x14ac:dyDescent="0.25">
      <c r="A363" s="7">
        <v>129</v>
      </c>
      <c r="B363" s="4" t="s">
        <v>640</v>
      </c>
      <c r="C363" s="4">
        <v>3</v>
      </c>
      <c r="D363" s="4" t="s">
        <v>552</v>
      </c>
      <c r="E363" s="12" t="str">
        <f t="shared" si="8"/>
        <v>3</v>
      </c>
      <c r="F363">
        <f t="shared" si="9"/>
        <v>9</v>
      </c>
    </row>
    <row r="364" spans="1:6" x14ac:dyDescent="0.25">
      <c r="A364" s="7">
        <v>138</v>
      </c>
      <c r="B364" s="4" t="s">
        <v>643</v>
      </c>
      <c r="C364" s="4">
        <v>3</v>
      </c>
      <c r="D364" s="4"/>
      <c r="E364" s="12"/>
    </row>
    <row r="365" spans="1:6" x14ac:dyDescent="0.25">
      <c r="A365" s="7">
        <v>145</v>
      </c>
      <c r="B365" s="4" t="s">
        <v>642</v>
      </c>
      <c r="C365" s="4">
        <v>3</v>
      </c>
      <c r="D365" s="4" t="s">
        <v>551</v>
      </c>
      <c r="E365" s="12" t="str">
        <f t="shared" si="8"/>
        <v>4</v>
      </c>
      <c r="F365">
        <f t="shared" si="9"/>
        <v>12</v>
      </c>
    </row>
    <row r="366" spans="1:6" x14ac:dyDescent="0.25">
      <c r="A366" s="7">
        <v>149</v>
      </c>
      <c r="B366" s="4" t="s">
        <v>642</v>
      </c>
      <c r="C366" s="4">
        <v>3</v>
      </c>
      <c r="D366" s="4" t="s">
        <v>558</v>
      </c>
      <c r="E366" s="12" t="str">
        <f t="shared" si="8"/>
        <v>2.5</v>
      </c>
      <c r="F366">
        <f t="shared" si="9"/>
        <v>7.5</v>
      </c>
    </row>
    <row r="367" spans="1:6" x14ac:dyDescent="0.25">
      <c r="A367" s="7">
        <v>152</v>
      </c>
      <c r="B367" s="4" t="s">
        <v>642</v>
      </c>
      <c r="C367" s="4">
        <v>3</v>
      </c>
      <c r="D367" s="4" t="s">
        <v>551</v>
      </c>
      <c r="E367" s="12" t="str">
        <f t="shared" si="8"/>
        <v>4</v>
      </c>
      <c r="F367">
        <f t="shared" si="9"/>
        <v>12</v>
      </c>
    </row>
    <row r="368" spans="1:6" x14ac:dyDescent="0.25">
      <c r="A368" s="7">
        <v>158</v>
      </c>
      <c r="B368" s="4" t="s">
        <v>642</v>
      </c>
      <c r="C368" s="4">
        <v>3</v>
      </c>
      <c r="D368" s="4" t="s">
        <v>553</v>
      </c>
      <c r="E368" s="12" t="str">
        <f t="shared" si="8"/>
        <v>3.5</v>
      </c>
      <c r="F368">
        <f t="shared" si="9"/>
        <v>10.5</v>
      </c>
    </row>
    <row r="369" spans="1:6" x14ac:dyDescent="0.25">
      <c r="A369" s="7">
        <v>163</v>
      </c>
      <c r="B369" s="4" t="s">
        <v>642</v>
      </c>
      <c r="C369" s="4">
        <v>3</v>
      </c>
      <c r="D369" s="4" t="s">
        <v>553</v>
      </c>
      <c r="E369" s="12" t="str">
        <f t="shared" si="8"/>
        <v>3.5</v>
      </c>
      <c r="F369">
        <f t="shared" si="9"/>
        <v>10.5</v>
      </c>
    </row>
    <row r="370" spans="1:6" x14ac:dyDescent="0.25">
      <c r="A370" s="7">
        <v>166</v>
      </c>
      <c r="B370" s="4" t="s">
        <v>642</v>
      </c>
      <c r="C370" s="4">
        <v>3</v>
      </c>
      <c r="D370" s="4" t="s">
        <v>558</v>
      </c>
      <c r="E370" s="12" t="str">
        <f t="shared" si="8"/>
        <v>2.5</v>
      </c>
      <c r="F370">
        <f t="shared" si="9"/>
        <v>7.5</v>
      </c>
    </row>
    <row r="371" spans="1:6" x14ac:dyDescent="0.25">
      <c r="A371" s="7">
        <v>169</v>
      </c>
      <c r="B371" s="4" t="s">
        <v>642</v>
      </c>
      <c r="C371" s="4">
        <v>3</v>
      </c>
      <c r="D371" s="4" t="s">
        <v>551</v>
      </c>
      <c r="E371" s="12" t="str">
        <f t="shared" si="8"/>
        <v>4</v>
      </c>
      <c r="F371">
        <f t="shared" si="9"/>
        <v>12</v>
      </c>
    </row>
    <row r="372" spans="1:6" x14ac:dyDescent="0.25">
      <c r="A372" s="7">
        <v>176</v>
      </c>
      <c r="B372" s="4" t="s">
        <v>640</v>
      </c>
      <c r="C372" s="4">
        <v>3</v>
      </c>
      <c r="D372" s="4" t="s">
        <v>552</v>
      </c>
      <c r="E372" s="12" t="str">
        <f t="shared" si="8"/>
        <v>3</v>
      </c>
      <c r="F372">
        <f t="shared" si="9"/>
        <v>9</v>
      </c>
    </row>
    <row r="373" spans="1:6" x14ac:dyDescent="0.25">
      <c r="A373" s="7">
        <v>192</v>
      </c>
      <c r="B373" s="4" t="s">
        <v>640</v>
      </c>
      <c r="C373" s="4">
        <v>3</v>
      </c>
      <c r="D373" s="4" t="s">
        <v>558</v>
      </c>
      <c r="E373" s="12" t="str">
        <f t="shared" si="8"/>
        <v>2.5</v>
      </c>
      <c r="F373">
        <f t="shared" si="9"/>
        <v>7.5</v>
      </c>
    </row>
    <row r="374" spans="1:6" x14ac:dyDescent="0.25">
      <c r="A374" s="7">
        <v>213</v>
      </c>
      <c r="B374" s="4" t="s">
        <v>642</v>
      </c>
      <c r="C374" s="4">
        <v>3</v>
      </c>
      <c r="D374" s="4" t="s">
        <v>551</v>
      </c>
      <c r="E374" s="12" t="str">
        <f t="shared" si="8"/>
        <v>4</v>
      </c>
      <c r="F374">
        <f t="shared" si="9"/>
        <v>12</v>
      </c>
    </row>
    <row r="375" spans="1:6" x14ac:dyDescent="0.25">
      <c r="A375" s="7">
        <v>235</v>
      </c>
      <c r="B375" s="4" t="s">
        <v>642</v>
      </c>
      <c r="C375" s="4">
        <v>3</v>
      </c>
      <c r="D375" s="4" t="s">
        <v>552</v>
      </c>
      <c r="E375" s="12" t="str">
        <f t="shared" si="8"/>
        <v>3</v>
      </c>
      <c r="F375">
        <f t="shared" si="9"/>
        <v>9</v>
      </c>
    </row>
    <row r="376" spans="1:6" x14ac:dyDescent="0.25">
      <c r="A376" s="7">
        <v>250</v>
      </c>
      <c r="B376" s="4" t="s">
        <v>640</v>
      </c>
      <c r="C376" s="4">
        <v>3</v>
      </c>
      <c r="D376" s="4" t="s">
        <v>558</v>
      </c>
      <c r="E376" s="12" t="str">
        <f t="shared" si="8"/>
        <v>2.5</v>
      </c>
      <c r="F376">
        <f t="shared" si="9"/>
        <v>7.5</v>
      </c>
    </row>
    <row r="377" spans="1:6" x14ac:dyDescent="0.25">
      <c r="A377" s="7">
        <v>257</v>
      </c>
      <c r="B377" s="4" t="s">
        <v>642</v>
      </c>
      <c r="C377" s="4">
        <v>3</v>
      </c>
      <c r="D377" s="4" t="s">
        <v>553</v>
      </c>
      <c r="E377" s="12" t="str">
        <f t="shared" si="8"/>
        <v>3.5</v>
      </c>
      <c r="F377">
        <f t="shared" si="9"/>
        <v>10.5</v>
      </c>
    </row>
    <row r="378" spans="1:6" x14ac:dyDescent="0.25">
      <c r="A378" s="7">
        <v>258</v>
      </c>
      <c r="B378" s="4" t="s">
        <v>642</v>
      </c>
      <c r="C378" s="4">
        <v>3</v>
      </c>
      <c r="D378" s="4" t="s">
        <v>552</v>
      </c>
      <c r="E378" s="12" t="str">
        <f t="shared" si="8"/>
        <v>3</v>
      </c>
      <c r="F378">
        <f t="shared" si="9"/>
        <v>9</v>
      </c>
    </row>
    <row r="379" spans="1:6" x14ac:dyDescent="0.25">
      <c r="A379" s="7">
        <v>259</v>
      </c>
      <c r="B379" s="4" t="s">
        <v>640</v>
      </c>
      <c r="C379" s="4">
        <v>3</v>
      </c>
      <c r="D379" s="4" t="s">
        <v>552</v>
      </c>
      <c r="E379" s="12" t="str">
        <f t="shared" si="8"/>
        <v>3</v>
      </c>
      <c r="F379">
        <f t="shared" si="9"/>
        <v>9</v>
      </c>
    </row>
    <row r="380" spans="1:6" x14ac:dyDescent="0.25">
      <c r="A380" s="7">
        <v>268</v>
      </c>
      <c r="B380" s="4" t="s">
        <v>640</v>
      </c>
      <c r="C380" s="4">
        <v>3</v>
      </c>
      <c r="D380" s="4" t="s">
        <v>558</v>
      </c>
      <c r="E380" s="12" t="str">
        <f t="shared" si="8"/>
        <v>2.5</v>
      </c>
      <c r="F380">
        <f t="shared" si="9"/>
        <v>7.5</v>
      </c>
    </row>
    <row r="381" spans="1:6" x14ac:dyDescent="0.25">
      <c r="A381" s="7">
        <v>272</v>
      </c>
      <c r="B381" s="4" t="s">
        <v>642</v>
      </c>
      <c r="C381" s="4">
        <v>3</v>
      </c>
      <c r="D381" s="4" t="s">
        <v>551</v>
      </c>
      <c r="E381" s="12" t="str">
        <f t="shared" si="8"/>
        <v>4</v>
      </c>
      <c r="F381">
        <f t="shared" si="9"/>
        <v>12</v>
      </c>
    </row>
    <row r="382" spans="1:6" x14ac:dyDescent="0.25">
      <c r="A382" s="7">
        <v>287</v>
      </c>
      <c r="B382" s="4" t="s">
        <v>642</v>
      </c>
      <c r="C382" s="4">
        <v>3</v>
      </c>
      <c r="D382" s="4" t="s">
        <v>551</v>
      </c>
      <c r="E382" s="12" t="str">
        <f t="shared" si="8"/>
        <v>4</v>
      </c>
      <c r="F382">
        <f t="shared" si="9"/>
        <v>12</v>
      </c>
    </row>
    <row r="383" spans="1:6" x14ac:dyDescent="0.25">
      <c r="A383" s="7">
        <v>320</v>
      </c>
      <c r="B383" s="4" t="s">
        <v>642</v>
      </c>
      <c r="C383" s="4">
        <v>3</v>
      </c>
      <c r="D383" s="4" t="s">
        <v>558</v>
      </c>
      <c r="E383" s="12" t="str">
        <f t="shared" si="8"/>
        <v>2.5</v>
      </c>
      <c r="F383">
        <f t="shared" si="9"/>
        <v>7.5</v>
      </c>
    </row>
    <row r="384" spans="1:6" x14ac:dyDescent="0.25">
      <c r="A384" s="7">
        <v>329</v>
      </c>
      <c r="B384" s="4" t="s">
        <v>642</v>
      </c>
      <c r="C384" s="4">
        <v>3</v>
      </c>
      <c r="D384" s="4" t="s">
        <v>558</v>
      </c>
      <c r="E384" s="12" t="str">
        <f t="shared" si="8"/>
        <v>2.5</v>
      </c>
      <c r="F384">
        <f t="shared" si="9"/>
        <v>7.5</v>
      </c>
    </row>
    <row r="385" spans="1:6" x14ac:dyDescent="0.25">
      <c r="A385" s="7">
        <v>334</v>
      </c>
      <c r="B385" s="4" t="s">
        <v>642</v>
      </c>
      <c r="C385" s="4">
        <v>3</v>
      </c>
      <c r="D385" s="4" t="s">
        <v>551</v>
      </c>
      <c r="E385" s="12" t="str">
        <f t="shared" si="8"/>
        <v>4</v>
      </c>
      <c r="F385">
        <f t="shared" si="9"/>
        <v>12</v>
      </c>
    </row>
    <row r="386" spans="1:6" x14ac:dyDescent="0.25">
      <c r="A386" s="7">
        <v>369</v>
      </c>
      <c r="B386" s="4" t="s">
        <v>642</v>
      </c>
      <c r="C386" s="4">
        <v>3</v>
      </c>
      <c r="D386" s="4" t="s">
        <v>553</v>
      </c>
      <c r="E386" s="12" t="str">
        <f t="shared" si="8"/>
        <v>3.5</v>
      </c>
      <c r="F386">
        <f t="shared" si="9"/>
        <v>10.5</v>
      </c>
    </row>
    <row r="387" spans="1:6" x14ac:dyDescent="0.25">
      <c r="A387" s="7">
        <v>396</v>
      </c>
      <c r="B387" s="4" t="s">
        <v>642</v>
      </c>
      <c r="C387" s="4">
        <v>3</v>
      </c>
      <c r="D387" s="4" t="s">
        <v>553</v>
      </c>
      <c r="E387" s="12" t="str">
        <f t="shared" si="8"/>
        <v>3.5</v>
      </c>
      <c r="F387">
        <f t="shared" si="9"/>
        <v>10.5</v>
      </c>
    </row>
    <row r="388" spans="1:6" x14ac:dyDescent="0.25">
      <c r="A388" s="7">
        <v>400</v>
      </c>
      <c r="B388" s="4" t="s">
        <v>640</v>
      </c>
      <c r="C388" s="4">
        <v>3</v>
      </c>
      <c r="D388" s="4" t="s">
        <v>558</v>
      </c>
      <c r="E388" s="12" t="str">
        <f t="shared" si="8"/>
        <v>2.5</v>
      </c>
      <c r="F388">
        <f t="shared" si="9"/>
        <v>7.5</v>
      </c>
    </row>
    <row r="389" spans="1:6" x14ac:dyDescent="0.25">
      <c r="A389" s="7">
        <v>405</v>
      </c>
      <c r="B389" s="4" t="s">
        <v>640</v>
      </c>
      <c r="C389" s="4">
        <v>3</v>
      </c>
      <c r="D389" s="4" t="s">
        <v>558</v>
      </c>
      <c r="E389" s="12" t="str">
        <f t="shared" si="8"/>
        <v>2.5</v>
      </c>
      <c r="F389">
        <f t="shared" si="9"/>
        <v>7.5</v>
      </c>
    </row>
    <row r="390" spans="1:6" x14ac:dyDescent="0.25">
      <c r="A390" s="7">
        <v>410</v>
      </c>
      <c r="B390" s="4" t="s">
        <v>642</v>
      </c>
      <c r="C390" s="4">
        <v>3</v>
      </c>
      <c r="D390" s="4" t="s">
        <v>557</v>
      </c>
      <c r="E390" s="12" t="str">
        <f t="shared" si="8"/>
        <v>1</v>
      </c>
      <c r="F390">
        <f t="shared" si="9"/>
        <v>3</v>
      </c>
    </row>
    <row r="391" spans="1:6" x14ac:dyDescent="0.25">
      <c r="A391" s="7">
        <v>414</v>
      </c>
      <c r="B391" s="4" t="s">
        <v>636</v>
      </c>
      <c r="C391" s="4">
        <v>3</v>
      </c>
      <c r="D391" s="4" t="s">
        <v>552</v>
      </c>
      <c r="E391" s="12" t="str">
        <f t="shared" si="8"/>
        <v>3</v>
      </c>
      <c r="F391">
        <f t="shared" si="9"/>
        <v>9</v>
      </c>
    </row>
    <row r="392" spans="1:6" x14ac:dyDescent="0.25">
      <c r="A392" s="7">
        <v>421</v>
      </c>
      <c r="B392" s="4" t="s">
        <v>642</v>
      </c>
      <c r="C392" s="4">
        <v>3</v>
      </c>
      <c r="D392" s="4" t="s">
        <v>553</v>
      </c>
      <c r="E392" s="12" t="str">
        <f t="shared" si="8"/>
        <v>3.5</v>
      </c>
      <c r="F392">
        <f t="shared" si="9"/>
        <v>10.5</v>
      </c>
    </row>
    <row r="393" spans="1:6" x14ac:dyDescent="0.25">
      <c r="A393" s="7">
        <v>423</v>
      </c>
      <c r="B393" s="4" t="s">
        <v>642</v>
      </c>
      <c r="C393" s="4">
        <v>3</v>
      </c>
      <c r="D393" s="4" t="s">
        <v>551</v>
      </c>
      <c r="E393" s="12" t="str">
        <f t="shared" si="8"/>
        <v>4</v>
      </c>
      <c r="F393">
        <f t="shared" si="9"/>
        <v>12</v>
      </c>
    </row>
    <row r="394" spans="1:6" x14ac:dyDescent="0.25">
      <c r="A394" s="7">
        <v>432</v>
      </c>
      <c r="B394" s="4" t="s">
        <v>642</v>
      </c>
      <c r="C394" s="4">
        <v>3</v>
      </c>
      <c r="D394" s="4" t="s">
        <v>558</v>
      </c>
      <c r="E394" s="12" t="str">
        <f t="shared" si="8"/>
        <v>2.5</v>
      </c>
      <c r="F394">
        <f t="shared" si="9"/>
        <v>7.5</v>
      </c>
    </row>
    <row r="395" spans="1:6" x14ac:dyDescent="0.25">
      <c r="A395" s="7">
        <v>462</v>
      </c>
      <c r="B395" s="4" t="s">
        <v>642</v>
      </c>
      <c r="C395" s="4">
        <v>3</v>
      </c>
      <c r="D395" s="4" t="s">
        <v>558</v>
      </c>
      <c r="E395" s="12" t="str">
        <f t="shared" si="8"/>
        <v>2.5</v>
      </c>
      <c r="F395">
        <f t="shared" si="9"/>
        <v>7.5</v>
      </c>
    </row>
    <row r="396" spans="1:6" x14ac:dyDescent="0.25">
      <c r="A396" s="7">
        <v>491</v>
      </c>
      <c r="B396" s="4" t="s">
        <v>642</v>
      </c>
      <c r="C396" s="4">
        <v>3</v>
      </c>
      <c r="D396" s="4" t="s">
        <v>551</v>
      </c>
      <c r="E396" s="12" t="str">
        <f t="shared" si="8"/>
        <v>4</v>
      </c>
      <c r="F396">
        <f t="shared" si="9"/>
        <v>12</v>
      </c>
    </row>
    <row r="397" spans="1:6" x14ac:dyDescent="0.25">
      <c r="A397" s="7">
        <v>501</v>
      </c>
      <c r="B397" s="4" t="s">
        <v>642</v>
      </c>
      <c r="C397" s="4">
        <v>3</v>
      </c>
      <c r="D397" s="4" t="s">
        <v>551</v>
      </c>
      <c r="E397" s="12" t="str">
        <f t="shared" si="8"/>
        <v>4</v>
      </c>
      <c r="F397">
        <f t="shared" si="9"/>
        <v>12</v>
      </c>
    </row>
    <row r="398" spans="1:6" x14ac:dyDescent="0.25">
      <c r="A398" s="7">
        <v>511</v>
      </c>
      <c r="B398" s="4" t="s">
        <v>636</v>
      </c>
      <c r="C398" s="4">
        <v>3</v>
      </c>
      <c r="D398" s="4" t="s">
        <v>558</v>
      </c>
      <c r="E398" s="12" t="str">
        <f t="shared" si="8"/>
        <v>2.5</v>
      </c>
      <c r="F398">
        <f t="shared" si="9"/>
        <v>7.5</v>
      </c>
    </row>
    <row r="399" spans="1:6" x14ac:dyDescent="0.25">
      <c r="A399" s="7">
        <v>524</v>
      </c>
      <c r="B399" s="4" t="s">
        <v>642</v>
      </c>
      <c r="C399" s="4">
        <v>3</v>
      </c>
      <c r="D399" s="4" t="s">
        <v>558</v>
      </c>
      <c r="E399" s="12" t="str">
        <f t="shared" si="8"/>
        <v>2.5</v>
      </c>
      <c r="F399">
        <f t="shared" si="9"/>
        <v>7.5</v>
      </c>
    </row>
    <row r="400" spans="1:6" x14ac:dyDescent="0.25">
      <c r="A400" s="7">
        <v>536</v>
      </c>
      <c r="B400" s="4" t="s">
        <v>642</v>
      </c>
      <c r="C400" s="4">
        <v>3</v>
      </c>
      <c r="D400" s="4" t="s">
        <v>553</v>
      </c>
      <c r="E400" s="12" t="str">
        <f t="shared" si="8"/>
        <v>3.5</v>
      </c>
      <c r="F400">
        <f t="shared" si="9"/>
        <v>10.5</v>
      </c>
    </row>
    <row r="401" spans="1:6" x14ac:dyDescent="0.25">
      <c r="A401" s="7">
        <v>554</v>
      </c>
      <c r="B401" s="4" t="s">
        <v>642</v>
      </c>
      <c r="C401" s="4">
        <v>3</v>
      </c>
      <c r="D401" s="4" t="s">
        <v>558</v>
      </c>
      <c r="E401" s="12" t="str">
        <f t="shared" si="8"/>
        <v>2.5</v>
      </c>
      <c r="F401">
        <f t="shared" si="9"/>
        <v>7.5</v>
      </c>
    </row>
    <row r="402" spans="1:6" x14ac:dyDescent="0.25">
      <c r="A402" s="7">
        <v>555</v>
      </c>
      <c r="B402" s="4" t="s">
        <v>628</v>
      </c>
      <c r="C402" s="4">
        <v>3</v>
      </c>
      <c r="D402" s="4" t="s">
        <v>555</v>
      </c>
      <c r="E402" s="12" t="str">
        <f t="shared" si="8"/>
        <v>2</v>
      </c>
      <c r="F402">
        <f t="shared" si="9"/>
        <v>6</v>
      </c>
    </row>
    <row r="403" spans="1:6" x14ac:dyDescent="0.25">
      <c r="A403" s="7">
        <v>580</v>
      </c>
      <c r="B403" s="4" t="s">
        <v>642</v>
      </c>
      <c r="C403" s="4">
        <v>3</v>
      </c>
      <c r="D403" s="4" t="s">
        <v>553</v>
      </c>
      <c r="E403" s="12" t="str">
        <f t="shared" si="8"/>
        <v>3.5</v>
      </c>
      <c r="F403">
        <f t="shared" si="9"/>
        <v>10.5</v>
      </c>
    </row>
    <row r="404" spans="1:6" x14ac:dyDescent="0.25">
      <c r="A404" s="7">
        <v>610</v>
      </c>
      <c r="B404" s="4" t="s">
        <v>642</v>
      </c>
      <c r="C404" s="4">
        <v>3</v>
      </c>
      <c r="D404" s="4" t="s">
        <v>552</v>
      </c>
      <c r="E404" s="12" t="str">
        <f t="shared" si="8"/>
        <v>3</v>
      </c>
      <c r="F404">
        <f t="shared" si="9"/>
        <v>9</v>
      </c>
    </row>
    <row r="405" spans="1:6" x14ac:dyDescent="0.25">
      <c r="A405" s="7">
        <v>612</v>
      </c>
      <c r="B405" s="4" t="s">
        <v>642</v>
      </c>
      <c r="C405" s="4">
        <v>3</v>
      </c>
      <c r="D405" s="4" t="s">
        <v>555</v>
      </c>
      <c r="E405" s="12" t="str">
        <f t="shared" si="8"/>
        <v>2</v>
      </c>
      <c r="F405">
        <f t="shared" si="9"/>
        <v>6</v>
      </c>
    </row>
    <row r="406" spans="1:6" x14ac:dyDescent="0.25">
      <c r="A406" s="7">
        <v>625</v>
      </c>
      <c r="B406" s="4" t="s">
        <v>642</v>
      </c>
      <c r="C406" s="4">
        <v>3</v>
      </c>
      <c r="D406" s="4" t="s">
        <v>558</v>
      </c>
      <c r="E406" s="12" t="str">
        <f t="shared" si="8"/>
        <v>2.5</v>
      </c>
      <c r="F406">
        <f t="shared" si="9"/>
        <v>7.5</v>
      </c>
    </row>
    <row r="407" spans="1:6" x14ac:dyDescent="0.25">
      <c r="A407" s="7">
        <v>638</v>
      </c>
      <c r="B407" s="4" t="s">
        <v>642</v>
      </c>
      <c r="C407" s="4">
        <v>3</v>
      </c>
      <c r="D407" s="4" t="s">
        <v>553</v>
      </c>
      <c r="E407" s="12" t="str">
        <f t="shared" si="8"/>
        <v>3.5</v>
      </c>
      <c r="F407">
        <f t="shared" si="9"/>
        <v>10.5</v>
      </c>
    </row>
    <row r="408" spans="1:6" x14ac:dyDescent="0.25">
      <c r="A408" s="7">
        <v>643</v>
      </c>
      <c r="B408" s="4" t="s">
        <v>642</v>
      </c>
      <c r="C408" s="4">
        <v>3</v>
      </c>
      <c r="D408" s="4" t="s">
        <v>551</v>
      </c>
      <c r="E408" s="12" t="str">
        <f t="shared" si="8"/>
        <v>4</v>
      </c>
      <c r="F408">
        <f t="shared" si="9"/>
        <v>12</v>
      </c>
    </row>
    <row r="409" spans="1:6" x14ac:dyDescent="0.25">
      <c r="A409" s="7">
        <v>644</v>
      </c>
      <c r="B409" s="4" t="s">
        <v>642</v>
      </c>
      <c r="C409" s="4">
        <v>3</v>
      </c>
      <c r="D409" s="4" t="s">
        <v>551</v>
      </c>
      <c r="E409" s="12" t="str">
        <f t="shared" si="8"/>
        <v>4</v>
      </c>
      <c r="F409">
        <f t="shared" si="9"/>
        <v>12</v>
      </c>
    </row>
    <row r="410" spans="1:6" x14ac:dyDescent="0.25">
      <c r="A410" s="7">
        <v>658</v>
      </c>
      <c r="B410" s="4" t="s">
        <v>642</v>
      </c>
      <c r="C410" s="4">
        <v>3</v>
      </c>
      <c r="D410" s="4" t="s">
        <v>551</v>
      </c>
      <c r="E410" s="12" t="str">
        <f t="shared" si="8"/>
        <v>4</v>
      </c>
      <c r="F410">
        <f t="shared" si="9"/>
        <v>12</v>
      </c>
    </row>
    <row r="411" spans="1:6" x14ac:dyDescent="0.25">
      <c r="A411" s="7">
        <v>676</v>
      </c>
      <c r="B411" s="4" t="s">
        <v>642</v>
      </c>
      <c r="C411" s="4">
        <v>3</v>
      </c>
      <c r="D411" s="4" t="s">
        <v>558</v>
      </c>
      <c r="E411" s="12" t="str">
        <f t="shared" si="8"/>
        <v>2.5</v>
      </c>
      <c r="F411">
        <f t="shared" si="9"/>
        <v>7.5</v>
      </c>
    </row>
    <row r="412" spans="1:6" x14ac:dyDescent="0.25">
      <c r="A412" s="7">
        <v>679</v>
      </c>
      <c r="B412" s="4" t="s">
        <v>642</v>
      </c>
      <c r="C412" s="4">
        <v>3</v>
      </c>
      <c r="D412" s="4" t="s">
        <v>551</v>
      </c>
      <c r="E412" s="12" t="str">
        <f t="shared" si="8"/>
        <v>4</v>
      </c>
      <c r="F412">
        <f t="shared" si="9"/>
        <v>12</v>
      </c>
    </row>
    <row r="413" spans="1:6" x14ac:dyDescent="0.25">
      <c r="A413" s="7">
        <v>701</v>
      </c>
      <c r="B413" s="4" t="s">
        <v>642</v>
      </c>
      <c r="C413" s="4">
        <v>3</v>
      </c>
      <c r="D413" s="4" t="s">
        <v>552</v>
      </c>
      <c r="E413" s="12" t="str">
        <f t="shared" ref="E413:E476" si="10">IF(D413="A","4",IF(D413="AB","3.5",IF(D413="B","3",IF(D413="BC","2.5",IF(D413="C","2",IF(D413="D","1",IF(D413="E","0","NILAI MUTU TIDAK ADA")))))))</f>
        <v>3</v>
      </c>
      <c r="F413">
        <f t="shared" ref="F413:F476" si="11">E413*C413</f>
        <v>9</v>
      </c>
    </row>
    <row r="414" spans="1:6" x14ac:dyDescent="0.25">
      <c r="A414" s="7">
        <v>707</v>
      </c>
      <c r="B414" s="4" t="s">
        <v>642</v>
      </c>
      <c r="C414" s="4">
        <v>3</v>
      </c>
      <c r="D414" s="4" t="s">
        <v>555</v>
      </c>
      <c r="E414" s="12" t="str">
        <f t="shared" si="10"/>
        <v>2</v>
      </c>
      <c r="F414">
        <f t="shared" si="11"/>
        <v>6</v>
      </c>
    </row>
    <row r="415" spans="1:6" x14ac:dyDescent="0.25">
      <c r="A415" s="7">
        <v>713</v>
      </c>
      <c r="B415" s="4" t="s">
        <v>642</v>
      </c>
      <c r="C415" s="4">
        <v>3</v>
      </c>
      <c r="D415" s="4" t="s">
        <v>552</v>
      </c>
      <c r="E415" s="12" t="str">
        <f t="shared" si="10"/>
        <v>3</v>
      </c>
      <c r="F415">
        <f t="shared" si="11"/>
        <v>9</v>
      </c>
    </row>
    <row r="416" spans="1:6" x14ac:dyDescent="0.25">
      <c r="A416" s="7">
        <v>723</v>
      </c>
      <c r="B416" s="4" t="s">
        <v>642</v>
      </c>
      <c r="C416" s="4">
        <v>3</v>
      </c>
      <c r="D416" s="4" t="s">
        <v>551</v>
      </c>
      <c r="E416" s="12" t="str">
        <f t="shared" si="10"/>
        <v>4</v>
      </c>
      <c r="F416">
        <f t="shared" si="11"/>
        <v>12</v>
      </c>
    </row>
    <row r="417" spans="1:6" x14ac:dyDescent="0.25">
      <c r="A417" s="7">
        <v>740</v>
      </c>
      <c r="B417" s="4" t="s">
        <v>642</v>
      </c>
      <c r="C417" s="4">
        <v>3</v>
      </c>
      <c r="D417" s="4" t="s">
        <v>558</v>
      </c>
      <c r="E417" s="12" t="str">
        <f t="shared" si="10"/>
        <v>2.5</v>
      </c>
      <c r="F417">
        <f t="shared" si="11"/>
        <v>7.5</v>
      </c>
    </row>
    <row r="418" spans="1:6" x14ac:dyDescent="0.25">
      <c r="A418" s="7">
        <v>754</v>
      </c>
      <c r="B418" s="4" t="s">
        <v>642</v>
      </c>
      <c r="C418" s="4">
        <v>3</v>
      </c>
      <c r="D418" s="4" t="s">
        <v>551</v>
      </c>
      <c r="E418" s="12" t="str">
        <f t="shared" si="10"/>
        <v>4</v>
      </c>
      <c r="F418">
        <f t="shared" si="11"/>
        <v>12</v>
      </c>
    </row>
    <row r="419" spans="1:6" x14ac:dyDescent="0.25">
      <c r="A419" s="7">
        <v>763</v>
      </c>
      <c r="B419" s="4" t="s">
        <v>642</v>
      </c>
      <c r="C419" s="4">
        <v>3</v>
      </c>
      <c r="D419" s="4" t="s">
        <v>555</v>
      </c>
      <c r="E419" s="12" t="str">
        <f t="shared" si="10"/>
        <v>2</v>
      </c>
      <c r="F419">
        <f t="shared" si="11"/>
        <v>6</v>
      </c>
    </row>
    <row r="420" spans="1:6" x14ac:dyDescent="0.25">
      <c r="A420" s="7">
        <v>769</v>
      </c>
      <c r="B420" s="4" t="s">
        <v>642</v>
      </c>
      <c r="C420" s="4">
        <v>3</v>
      </c>
      <c r="D420" s="4" t="s">
        <v>553</v>
      </c>
      <c r="E420" s="12" t="str">
        <f t="shared" si="10"/>
        <v>3.5</v>
      </c>
      <c r="F420">
        <f t="shared" si="11"/>
        <v>10.5</v>
      </c>
    </row>
    <row r="421" spans="1:6" x14ac:dyDescent="0.25">
      <c r="A421" s="7">
        <v>770</v>
      </c>
      <c r="B421" s="4" t="s">
        <v>642</v>
      </c>
      <c r="C421" s="4">
        <v>3</v>
      </c>
      <c r="D421" s="4" t="s">
        <v>551</v>
      </c>
      <c r="E421" s="12" t="str">
        <f t="shared" si="10"/>
        <v>4</v>
      </c>
      <c r="F421">
        <f t="shared" si="11"/>
        <v>12</v>
      </c>
    </row>
    <row r="422" spans="1:6" x14ac:dyDescent="0.25">
      <c r="A422" s="7">
        <v>773</v>
      </c>
      <c r="B422" s="4" t="s">
        <v>640</v>
      </c>
      <c r="C422" s="4">
        <v>3</v>
      </c>
      <c r="D422" s="4" t="s">
        <v>558</v>
      </c>
      <c r="E422" s="12" t="str">
        <f t="shared" si="10"/>
        <v>2.5</v>
      </c>
      <c r="F422">
        <f t="shared" si="11"/>
        <v>7.5</v>
      </c>
    </row>
    <row r="423" spans="1:6" x14ac:dyDescent="0.25">
      <c r="A423" s="7">
        <v>783</v>
      </c>
      <c r="B423" s="4" t="s">
        <v>642</v>
      </c>
      <c r="C423" s="4">
        <v>3</v>
      </c>
      <c r="D423" s="4" t="s">
        <v>558</v>
      </c>
      <c r="E423" s="12" t="str">
        <f t="shared" si="10"/>
        <v>2.5</v>
      </c>
      <c r="F423">
        <f t="shared" si="11"/>
        <v>7.5</v>
      </c>
    </row>
    <row r="424" spans="1:6" x14ac:dyDescent="0.25">
      <c r="A424" s="7">
        <v>796</v>
      </c>
      <c r="B424" s="4" t="s">
        <v>642</v>
      </c>
      <c r="C424" s="4">
        <v>3</v>
      </c>
      <c r="D424" s="4" t="s">
        <v>558</v>
      </c>
      <c r="E424" s="12" t="str">
        <f t="shared" si="10"/>
        <v>2.5</v>
      </c>
      <c r="F424">
        <f t="shared" si="11"/>
        <v>7.5</v>
      </c>
    </row>
    <row r="425" spans="1:6" x14ac:dyDescent="0.25">
      <c r="A425" s="7">
        <v>807</v>
      </c>
      <c r="B425" s="4" t="s">
        <v>642</v>
      </c>
      <c r="C425" s="4">
        <v>3</v>
      </c>
      <c r="D425" s="4" t="s">
        <v>553</v>
      </c>
      <c r="E425" s="12" t="str">
        <f t="shared" si="10"/>
        <v>3.5</v>
      </c>
      <c r="F425">
        <f t="shared" si="11"/>
        <v>10.5</v>
      </c>
    </row>
    <row r="426" spans="1:6" x14ac:dyDescent="0.25">
      <c r="A426" s="7">
        <v>812</v>
      </c>
      <c r="B426" s="4" t="s">
        <v>640</v>
      </c>
      <c r="C426" s="4">
        <v>3</v>
      </c>
      <c r="D426" s="4" t="s">
        <v>558</v>
      </c>
      <c r="E426" s="12" t="str">
        <f t="shared" si="10"/>
        <v>2.5</v>
      </c>
      <c r="F426">
        <f t="shared" si="11"/>
        <v>7.5</v>
      </c>
    </row>
    <row r="427" spans="1:6" x14ac:dyDescent="0.25">
      <c r="A427" s="7">
        <v>830</v>
      </c>
      <c r="B427" s="4" t="s">
        <v>640</v>
      </c>
      <c r="C427" s="4">
        <v>3</v>
      </c>
      <c r="D427" s="4" t="s">
        <v>555</v>
      </c>
      <c r="E427" s="12" t="str">
        <f t="shared" si="10"/>
        <v>2</v>
      </c>
      <c r="F427">
        <f t="shared" si="11"/>
        <v>6</v>
      </c>
    </row>
    <row r="428" spans="1:6" x14ac:dyDescent="0.25">
      <c r="A428" s="7">
        <v>831</v>
      </c>
      <c r="B428" s="4" t="s">
        <v>642</v>
      </c>
      <c r="C428" s="4">
        <v>3</v>
      </c>
      <c r="D428" s="4" t="s">
        <v>552</v>
      </c>
      <c r="E428" s="12" t="str">
        <f t="shared" si="10"/>
        <v>3</v>
      </c>
      <c r="F428">
        <f t="shared" si="11"/>
        <v>9</v>
      </c>
    </row>
    <row r="429" spans="1:6" x14ac:dyDescent="0.25">
      <c r="A429" s="7">
        <v>833</v>
      </c>
      <c r="B429" s="4" t="s">
        <v>640</v>
      </c>
      <c r="C429" s="4">
        <v>3</v>
      </c>
      <c r="D429" s="4" t="s">
        <v>558</v>
      </c>
      <c r="E429" s="12" t="str">
        <f t="shared" si="10"/>
        <v>2.5</v>
      </c>
      <c r="F429">
        <f t="shared" si="11"/>
        <v>7.5</v>
      </c>
    </row>
    <row r="430" spans="1:6" x14ac:dyDescent="0.25">
      <c r="A430" s="7">
        <v>841</v>
      </c>
      <c r="B430" s="4" t="s">
        <v>642</v>
      </c>
      <c r="C430" s="4">
        <v>3</v>
      </c>
      <c r="D430" s="4" t="s">
        <v>551</v>
      </c>
      <c r="E430" s="12" t="str">
        <f t="shared" si="10"/>
        <v>4</v>
      </c>
      <c r="F430">
        <f t="shared" si="11"/>
        <v>12</v>
      </c>
    </row>
    <row r="431" spans="1:6" x14ac:dyDescent="0.25">
      <c r="A431" s="7">
        <v>854</v>
      </c>
      <c r="B431" s="4" t="s">
        <v>642</v>
      </c>
      <c r="C431" s="4">
        <v>3</v>
      </c>
      <c r="D431" s="4" t="s">
        <v>558</v>
      </c>
      <c r="E431" s="12" t="str">
        <f t="shared" si="10"/>
        <v>2.5</v>
      </c>
      <c r="F431">
        <f t="shared" si="11"/>
        <v>7.5</v>
      </c>
    </row>
    <row r="432" spans="1:6" x14ac:dyDescent="0.25">
      <c r="A432" s="7">
        <v>855</v>
      </c>
      <c r="B432" s="4" t="s">
        <v>642</v>
      </c>
      <c r="C432" s="4">
        <v>3</v>
      </c>
      <c r="D432" s="4" t="s">
        <v>552</v>
      </c>
      <c r="E432" s="12" t="str">
        <f t="shared" si="10"/>
        <v>3</v>
      </c>
      <c r="F432">
        <f t="shared" si="11"/>
        <v>9</v>
      </c>
    </row>
    <row r="433" spans="1:6" x14ac:dyDescent="0.25">
      <c r="A433" s="7">
        <v>856</v>
      </c>
      <c r="B433" s="4" t="s">
        <v>642</v>
      </c>
      <c r="C433" s="4">
        <v>3</v>
      </c>
      <c r="D433" s="4" t="s">
        <v>558</v>
      </c>
      <c r="E433" s="12" t="str">
        <f t="shared" si="10"/>
        <v>2.5</v>
      </c>
      <c r="F433">
        <f t="shared" si="11"/>
        <v>7.5</v>
      </c>
    </row>
    <row r="434" spans="1:6" x14ac:dyDescent="0.25">
      <c r="A434" s="7">
        <v>863</v>
      </c>
      <c r="B434" s="4" t="s">
        <v>642</v>
      </c>
      <c r="C434" s="4">
        <v>3</v>
      </c>
      <c r="D434" s="4" t="s">
        <v>553</v>
      </c>
      <c r="E434" s="12" t="str">
        <f t="shared" si="10"/>
        <v>3.5</v>
      </c>
      <c r="F434">
        <f t="shared" si="11"/>
        <v>10.5</v>
      </c>
    </row>
    <row r="435" spans="1:6" x14ac:dyDescent="0.25">
      <c r="A435" s="7">
        <v>874</v>
      </c>
      <c r="B435" s="4" t="s">
        <v>642</v>
      </c>
      <c r="C435" s="4">
        <v>3</v>
      </c>
      <c r="D435" s="4" t="s">
        <v>553</v>
      </c>
      <c r="E435" s="12" t="str">
        <f t="shared" si="10"/>
        <v>3.5</v>
      </c>
      <c r="F435">
        <f t="shared" si="11"/>
        <v>10.5</v>
      </c>
    </row>
    <row r="436" spans="1:6" x14ac:dyDescent="0.25">
      <c r="A436" s="7">
        <v>879</v>
      </c>
      <c r="B436" s="4" t="s">
        <v>642</v>
      </c>
      <c r="C436" s="4">
        <v>3</v>
      </c>
      <c r="D436" s="4" t="s">
        <v>551</v>
      </c>
      <c r="E436" s="12" t="str">
        <f t="shared" si="10"/>
        <v>4</v>
      </c>
      <c r="F436">
        <f t="shared" si="11"/>
        <v>12</v>
      </c>
    </row>
    <row r="437" spans="1:6" x14ac:dyDescent="0.25">
      <c r="A437" s="7">
        <v>924</v>
      </c>
      <c r="B437" s="4" t="s">
        <v>642</v>
      </c>
      <c r="C437" s="4">
        <v>3</v>
      </c>
      <c r="D437" s="4" t="s">
        <v>551</v>
      </c>
      <c r="E437" s="12" t="str">
        <f t="shared" si="10"/>
        <v>4</v>
      </c>
      <c r="F437">
        <f t="shared" si="11"/>
        <v>12</v>
      </c>
    </row>
    <row r="438" spans="1:6" x14ac:dyDescent="0.25">
      <c r="A438" s="7">
        <v>942</v>
      </c>
      <c r="B438" s="4" t="s">
        <v>640</v>
      </c>
      <c r="C438" s="4">
        <v>3</v>
      </c>
      <c r="D438" s="4" t="s">
        <v>555</v>
      </c>
      <c r="E438" s="12" t="str">
        <f t="shared" si="10"/>
        <v>2</v>
      </c>
      <c r="F438">
        <f t="shared" si="11"/>
        <v>6</v>
      </c>
    </row>
    <row r="439" spans="1:6" x14ac:dyDescent="0.25">
      <c r="A439" s="7">
        <v>950</v>
      </c>
      <c r="B439" s="4" t="s">
        <v>640</v>
      </c>
      <c r="C439" s="4">
        <v>3</v>
      </c>
      <c r="D439" s="4" t="s">
        <v>558</v>
      </c>
      <c r="E439" s="12" t="str">
        <f t="shared" si="10"/>
        <v>2.5</v>
      </c>
      <c r="F439">
        <f t="shared" si="11"/>
        <v>7.5</v>
      </c>
    </row>
    <row r="440" spans="1:6" x14ac:dyDescent="0.25">
      <c r="A440" s="7">
        <v>972</v>
      </c>
      <c r="B440" s="4" t="s">
        <v>640</v>
      </c>
      <c r="C440" s="4">
        <v>3</v>
      </c>
      <c r="D440" s="4" t="s">
        <v>558</v>
      </c>
      <c r="E440" s="12" t="str">
        <f t="shared" si="10"/>
        <v>2.5</v>
      </c>
      <c r="F440">
        <f t="shared" si="11"/>
        <v>7.5</v>
      </c>
    </row>
    <row r="441" spans="1:6" x14ac:dyDescent="0.25">
      <c r="A441" s="7">
        <v>982</v>
      </c>
      <c r="B441" s="4" t="s">
        <v>642</v>
      </c>
      <c r="C441" s="4">
        <v>3</v>
      </c>
      <c r="D441" s="4" t="s">
        <v>558</v>
      </c>
      <c r="E441" s="12" t="str">
        <f t="shared" si="10"/>
        <v>2.5</v>
      </c>
      <c r="F441">
        <f t="shared" si="11"/>
        <v>7.5</v>
      </c>
    </row>
    <row r="442" spans="1:6" x14ac:dyDescent="0.25">
      <c r="A442" s="7">
        <v>19</v>
      </c>
      <c r="B442" s="4" t="s">
        <v>640</v>
      </c>
      <c r="C442" s="4">
        <v>3</v>
      </c>
      <c r="D442" s="4" t="s">
        <v>555</v>
      </c>
      <c r="E442" s="12" t="str">
        <f t="shared" si="10"/>
        <v>2</v>
      </c>
      <c r="F442">
        <f t="shared" si="11"/>
        <v>6</v>
      </c>
    </row>
    <row r="443" spans="1:6" x14ac:dyDescent="0.25">
      <c r="A443" s="7">
        <v>33</v>
      </c>
      <c r="B443" s="4" t="s">
        <v>640</v>
      </c>
      <c r="C443" s="4">
        <v>3</v>
      </c>
      <c r="D443" s="4" t="s">
        <v>558</v>
      </c>
      <c r="E443" s="12" t="str">
        <f t="shared" si="10"/>
        <v>2.5</v>
      </c>
      <c r="F443">
        <f t="shared" si="11"/>
        <v>7.5</v>
      </c>
    </row>
    <row r="444" spans="1:6" x14ac:dyDescent="0.25">
      <c r="A444" s="7">
        <v>36</v>
      </c>
      <c r="B444" s="4" t="s">
        <v>640</v>
      </c>
      <c r="C444" s="4">
        <v>3</v>
      </c>
      <c r="D444" s="4" t="s">
        <v>555</v>
      </c>
      <c r="E444" s="12" t="str">
        <f t="shared" si="10"/>
        <v>2</v>
      </c>
      <c r="F444">
        <f t="shared" si="11"/>
        <v>6</v>
      </c>
    </row>
    <row r="445" spans="1:6" x14ac:dyDescent="0.25">
      <c r="A445" s="7">
        <v>39</v>
      </c>
      <c r="B445" s="4" t="s">
        <v>636</v>
      </c>
      <c r="C445" s="4">
        <v>3</v>
      </c>
      <c r="D445" s="4" t="s">
        <v>553</v>
      </c>
      <c r="E445" s="12" t="str">
        <f t="shared" si="10"/>
        <v>3.5</v>
      </c>
      <c r="F445">
        <f t="shared" si="11"/>
        <v>10.5</v>
      </c>
    </row>
    <row r="446" spans="1:6" x14ac:dyDescent="0.25">
      <c r="A446" s="7">
        <v>62</v>
      </c>
      <c r="B446" s="4" t="s">
        <v>625</v>
      </c>
      <c r="C446" s="4">
        <v>3</v>
      </c>
      <c r="D446" s="4" t="s">
        <v>551</v>
      </c>
      <c r="E446" s="12" t="str">
        <f t="shared" si="10"/>
        <v>4</v>
      </c>
      <c r="F446">
        <f t="shared" si="11"/>
        <v>12</v>
      </c>
    </row>
    <row r="447" spans="1:6" x14ac:dyDescent="0.25">
      <c r="A447" s="7">
        <v>64</v>
      </c>
      <c r="B447" s="4" t="s">
        <v>636</v>
      </c>
      <c r="C447" s="4">
        <v>3</v>
      </c>
      <c r="D447" s="4" t="s">
        <v>552</v>
      </c>
      <c r="E447" s="12" t="str">
        <f t="shared" si="10"/>
        <v>3</v>
      </c>
      <c r="F447">
        <f t="shared" si="11"/>
        <v>9</v>
      </c>
    </row>
    <row r="448" spans="1:6" x14ac:dyDescent="0.25">
      <c r="A448" s="7">
        <v>80</v>
      </c>
      <c r="B448" s="4" t="s">
        <v>640</v>
      </c>
      <c r="C448" s="4">
        <v>3</v>
      </c>
      <c r="D448" s="4" t="s">
        <v>558</v>
      </c>
      <c r="E448" s="12" t="str">
        <f t="shared" si="10"/>
        <v>2.5</v>
      </c>
      <c r="F448">
        <f t="shared" si="11"/>
        <v>7.5</v>
      </c>
    </row>
    <row r="449" spans="1:6" x14ac:dyDescent="0.25">
      <c r="A449" s="7">
        <v>90</v>
      </c>
      <c r="B449" s="4" t="s">
        <v>636</v>
      </c>
      <c r="C449" s="4">
        <v>3</v>
      </c>
      <c r="D449" s="4" t="s">
        <v>551</v>
      </c>
      <c r="E449" s="12" t="str">
        <f t="shared" si="10"/>
        <v>4</v>
      </c>
      <c r="F449">
        <f t="shared" si="11"/>
        <v>12</v>
      </c>
    </row>
    <row r="450" spans="1:6" x14ac:dyDescent="0.25">
      <c r="A450" s="7">
        <v>92</v>
      </c>
      <c r="B450" s="4" t="s">
        <v>640</v>
      </c>
      <c r="C450" s="4">
        <v>3</v>
      </c>
      <c r="D450" s="4" t="s">
        <v>555</v>
      </c>
      <c r="E450" s="12" t="str">
        <f t="shared" si="10"/>
        <v>2</v>
      </c>
      <c r="F450">
        <f t="shared" si="11"/>
        <v>6</v>
      </c>
    </row>
    <row r="451" spans="1:6" x14ac:dyDescent="0.25">
      <c r="A451" s="7">
        <v>129</v>
      </c>
      <c r="B451" s="4" t="s">
        <v>636</v>
      </c>
      <c r="C451" s="4">
        <v>3</v>
      </c>
      <c r="D451" s="4" t="s">
        <v>553</v>
      </c>
      <c r="E451" s="12" t="str">
        <f t="shared" si="10"/>
        <v>3.5</v>
      </c>
      <c r="F451">
        <f t="shared" si="11"/>
        <v>10.5</v>
      </c>
    </row>
    <row r="452" spans="1:6" x14ac:dyDescent="0.25">
      <c r="A452" s="7">
        <v>138</v>
      </c>
      <c r="B452" s="4" t="s">
        <v>641</v>
      </c>
      <c r="C452" s="4">
        <v>3</v>
      </c>
      <c r="D452" s="4"/>
      <c r="E452" s="12"/>
    </row>
    <row r="453" spans="1:6" x14ac:dyDescent="0.25">
      <c r="A453" s="7">
        <v>145</v>
      </c>
      <c r="B453" s="4" t="s">
        <v>640</v>
      </c>
      <c r="C453" s="4">
        <v>3</v>
      </c>
      <c r="D453" s="4" t="s">
        <v>558</v>
      </c>
      <c r="E453" s="12" t="str">
        <f t="shared" si="10"/>
        <v>2.5</v>
      </c>
      <c r="F453">
        <f t="shared" si="11"/>
        <v>7.5</v>
      </c>
    </row>
    <row r="454" spans="1:6" x14ac:dyDescent="0.25">
      <c r="A454" s="7">
        <v>149</v>
      </c>
      <c r="B454" s="4" t="s">
        <v>640</v>
      </c>
      <c r="C454" s="4">
        <v>3</v>
      </c>
      <c r="D454" s="4" t="s">
        <v>555</v>
      </c>
      <c r="E454" s="12" t="str">
        <f t="shared" si="10"/>
        <v>2</v>
      </c>
      <c r="F454">
        <f t="shared" si="11"/>
        <v>6</v>
      </c>
    </row>
    <row r="455" spans="1:6" x14ac:dyDescent="0.25">
      <c r="A455" s="7">
        <v>152</v>
      </c>
      <c r="B455" s="4" t="s">
        <v>640</v>
      </c>
      <c r="C455" s="4">
        <v>3</v>
      </c>
      <c r="D455" s="4" t="s">
        <v>555</v>
      </c>
      <c r="E455" s="12" t="str">
        <f t="shared" si="10"/>
        <v>2</v>
      </c>
      <c r="F455">
        <f t="shared" si="11"/>
        <v>6</v>
      </c>
    </row>
    <row r="456" spans="1:6" x14ac:dyDescent="0.25">
      <c r="A456" s="7">
        <v>158</v>
      </c>
      <c r="B456" s="4" t="s">
        <v>640</v>
      </c>
      <c r="C456" s="4">
        <v>3</v>
      </c>
      <c r="D456" s="4" t="s">
        <v>552</v>
      </c>
      <c r="E456" s="12" t="str">
        <f t="shared" si="10"/>
        <v>3</v>
      </c>
      <c r="F456">
        <f t="shared" si="11"/>
        <v>9</v>
      </c>
    </row>
    <row r="457" spans="1:6" x14ac:dyDescent="0.25">
      <c r="A457" s="7">
        <v>163</v>
      </c>
      <c r="B457" s="4" t="s">
        <v>640</v>
      </c>
      <c r="C457" s="4">
        <v>3</v>
      </c>
      <c r="D457" s="4" t="s">
        <v>558</v>
      </c>
      <c r="E457" s="12" t="str">
        <f t="shared" si="10"/>
        <v>2.5</v>
      </c>
      <c r="F457">
        <f t="shared" si="11"/>
        <v>7.5</v>
      </c>
    </row>
    <row r="458" spans="1:6" x14ac:dyDescent="0.25">
      <c r="A458" s="7">
        <v>166</v>
      </c>
      <c r="B458" s="4" t="s">
        <v>640</v>
      </c>
      <c r="C458" s="4">
        <v>3</v>
      </c>
      <c r="D458" s="4" t="s">
        <v>552</v>
      </c>
      <c r="E458" s="12" t="str">
        <f t="shared" si="10"/>
        <v>3</v>
      </c>
      <c r="F458">
        <f t="shared" si="11"/>
        <v>9</v>
      </c>
    </row>
    <row r="459" spans="1:6" x14ac:dyDescent="0.25">
      <c r="A459" s="7">
        <v>169</v>
      </c>
      <c r="B459" s="4" t="s">
        <v>640</v>
      </c>
      <c r="C459" s="4">
        <v>3</v>
      </c>
      <c r="D459" s="4" t="s">
        <v>552</v>
      </c>
      <c r="E459" s="12" t="str">
        <f t="shared" si="10"/>
        <v>3</v>
      </c>
      <c r="F459">
        <f t="shared" si="11"/>
        <v>9</v>
      </c>
    </row>
    <row r="460" spans="1:6" x14ac:dyDescent="0.25">
      <c r="A460" s="7">
        <v>176</v>
      </c>
      <c r="B460" s="4" t="s">
        <v>636</v>
      </c>
      <c r="C460" s="4">
        <v>3</v>
      </c>
      <c r="D460" s="4" t="s">
        <v>553</v>
      </c>
      <c r="E460" s="12" t="str">
        <f t="shared" si="10"/>
        <v>3.5</v>
      </c>
      <c r="F460">
        <f t="shared" si="11"/>
        <v>10.5</v>
      </c>
    </row>
    <row r="461" spans="1:6" x14ac:dyDescent="0.25">
      <c r="A461" s="7">
        <v>192</v>
      </c>
      <c r="B461" s="4" t="s">
        <v>636</v>
      </c>
      <c r="C461" s="4">
        <v>3</v>
      </c>
      <c r="D461" s="4" t="s">
        <v>553</v>
      </c>
      <c r="E461" s="12" t="str">
        <f t="shared" si="10"/>
        <v>3.5</v>
      </c>
      <c r="F461">
        <f t="shared" si="11"/>
        <v>10.5</v>
      </c>
    </row>
    <row r="462" spans="1:6" x14ac:dyDescent="0.25">
      <c r="A462" s="7">
        <v>213</v>
      </c>
      <c r="B462" s="4" t="s">
        <v>640</v>
      </c>
      <c r="C462" s="4">
        <v>3</v>
      </c>
      <c r="D462" s="4" t="s">
        <v>553</v>
      </c>
      <c r="E462" s="12" t="str">
        <f t="shared" si="10"/>
        <v>3.5</v>
      </c>
      <c r="F462">
        <f t="shared" si="11"/>
        <v>10.5</v>
      </c>
    </row>
    <row r="463" spans="1:6" x14ac:dyDescent="0.25">
      <c r="A463" s="7">
        <v>235</v>
      </c>
      <c r="B463" s="4" t="s">
        <v>640</v>
      </c>
      <c r="C463" s="4">
        <v>3</v>
      </c>
      <c r="D463" s="4" t="s">
        <v>552</v>
      </c>
      <c r="E463" s="12" t="str">
        <f t="shared" si="10"/>
        <v>3</v>
      </c>
      <c r="F463">
        <f t="shared" si="11"/>
        <v>9</v>
      </c>
    </row>
    <row r="464" spans="1:6" x14ac:dyDescent="0.25">
      <c r="A464" s="7">
        <v>250</v>
      </c>
      <c r="B464" s="4" t="s">
        <v>636</v>
      </c>
      <c r="C464" s="4">
        <v>3</v>
      </c>
      <c r="D464" s="4" t="s">
        <v>553</v>
      </c>
      <c r="E464" s="12" t="str">
        <f t="shared" si="10"/>
        <v>3.5</v>
      </c>
      <c r="F464">
        <f t="shared" si="11"/>
        <v>10.5</v>
      </c>
    </row>
    <row r="465" spans="1:6" x14ac:dyDescent="0.25">
      <c r="A465" s="7">
        <v>257</v>
      </c>
      <c r="B465" s="4" t="s">
        <v>640</v>
      </c>
      <c r="C465" s="4">
        <v>3</v>
      </c>
      <c r="D465" s="4" t="s">
        <v>558</v>
      </c>
      <c r="E465" s="12" t="str">
        <f t="shared" si="10"/>
        <v>2.5</v>
      </c>
      <c r="F465">
        <f t="shared" si="11"/>
        <v>7.5</v>
      </c>
    </row>
    <row r="466" spans="1:6" x14ac:dyDescent="0.25">
      <c r="A466" s="7">
        <v>258</v>
      </c>
      <c r="B466" s="4" t="s">
        <v>640</v>
      </c>
      <c r="C466" s="4">
        <v>3</v>
      </c>
      <c r="D466" s="4" t="s">
        <v>552</v>
      </c>
      <c r="E466" s="12" t="str">
        <f t="shared" si="10"/>
        <v>3</v>
      </c>
      <c r="F466">
        <f t="shared" si="11"/>
        <v>9</v>
      </c>
    </row>
    <row r="467" spans="1:6" x14ac:dyDescent="0.25">
      <c r="A467" s="7">
        <v>259</v>
      </c>
      <c r="B467" s="4" t="s">
        <v>636</v>
      </c>
      <c r="C467" s="4">
        <v>3</v>
      </c>
      <c r="D467" s="4" t="s">
        <v>553</v>
      </c>
      <c r="E467" s="12" t="str">
        <f t="shared" si="10"/>
        <v>3.5</v>
      </c>
      <c r="F467">
        <f t="shared" si="11"/>
        <v>10.5</v>
      </c>
    </row>
    <row r="468" spans="1:6" x14ac:dyDescent="0.25">
      <c r="A468" s="7">
        <v>268</v>
      </c>
      <c r="B468" s="4" t="s">
        <v>636</v>
      </c>
      <c r="C468" s="4">
        <v>3</v>
      </c>
      <c r="D468" s="4" t="s">
        <v>552</v>
      </c>
      <c r="E468" s="12" t="str">
        <f t="shared" si="10"/>
        <v>3</v>
      </c>
      <c r="F468">
        <f t="shared" si="11"/>
        <v>9</v>
      </c>
    </row>
    <row r="469" spans="1:6" x14ac:dyDescent="0.25">
      <c r="A469" s="7">
        <v>272</v>
      </c>
      <c r="B469" s="4" t="s">
        <v>640</v>
      </c>
      <c r="C469" s="4">
        <v>3</v>
      </c>
      <c r="D469" s="4" t="s">
        <v>552</v>
      </c>
      <c r="E469" s="12" t="str">
        <f t="shared" si="10"/>
        <v>3</v>
      </c>
      <c r="F469">
        <f t="shared" si="11"/>
        <v>9</v>
      </c>
    </row>
    <row r="470" spans="1:6" x14ac:dyDescent="0.25">
      <c r="A470" s="7">
        <v>287</v>
      </c>
      <c r="B470" s="4" t="s">
        <v>640</v>
      </c>
      <c r="C470" s="4">
        <v>3</v>
      </c>
      <c r="D470" s="4" t="s">
        <v>553</v>
      </c>
      <c r="E470" s="12" t="str">
        <f t="shared" si="10"/>
        <v>3.5</v>
      </c>
      <c r="F470">
        <f t="shared" si="11"/>
        <v>10.5</v>
      </c>
    </row>
    <row r="471" spans="1:6" x14ac:dyDescent="0.25">
      <c r="A471" s="7">
        <v>320</v>
      </c>
      <c r="B471" s="4" t="s">
        <v>640</v>
      </c>
      <c r="C471" s="4">
        <v>3</v>
      </c>
      <c r="D471" s="4" t="s">
        <v>555</v>
      </c>
      <c r="E471" s="12" t="str">
        <f t="shared" si="10"/>
        <v>2</v>
      </c>
      <c r="F471">
        <f t="shared" si="11"/>
        <v>6</v>
      </c>
    </row>
    <row r="472" spans="1:6" x14ac:dyDescent="0.25">
      <c r="A472" s="7">
        <v>329</v>
      </c>
      <c r="B472" s="4" t="s">
        <v>640</v>
      </c>
      <c r="C472" s="4">
        <v>3</v>
      </c>
      <c r="D472" s="4" t="s">
        <v>555</v>
      </c>
      <c r="E472" s="12" t="str">
        <f t="shared" si="10"/>
        <v>2</v>
      </c>
      <c r="F472">
        <f t="shared" si="11"/>
        <v>6</v>
      </c>
    </row>
    <row r="473" spans="1:6" x14ac:dyDescent="0.25">
      <c r="A473" s="7">
        <v>334</v>
      </c>
      <c r="B473" s="4" t="s">
        <v>640</v>
      </c>
      <c r="C473" s="4">
        <v>3</v>
      </c>
      <c r="D473" s="4" t="s">
        <v>558</v>
      </c>
      <c r="E473" s="12" t="str">
        <f t="shared" si="10"/>
        <v>2.5</v>
      </c>
      <c r="F473">
        <f t="shared" si="11"/>
        <v>7.5</v>
      </c>
    </row>
    <row r="474" spans="1:6" x14ac:dyDescent="0.25">
      <c r="A474" s="7">
        <v>369</v>
      </c>
      <c r="B474" s="4" t="s">
        <v>640</v>
      </c>
      <c r="C474" s="4">
        <v>3</v>
      </c>
      <c r="D474" s="4" t="s">
        <v>553</v>
      </c>
      <c r="E474" s="12" t="str">
        <f t="shared" si="10"/>
        <v>3.5</v>
      </c>
      <c r="F474">
        <f t="shared" si="11"/>
        <v>10.5</v>
      </c>
    </row>
    <row r="475" spans="1:6" x14ac:dyDescent="0.25">
      <c r="A475" s="7">
        <v>396</v>
      </c>
      <c r="B475" s="4" t="s">
        <v>640</v>
      </c>
      <c r="C475" s="4">
        <v>3</v>
      </c>
      <c r="D475" s="4" t="s">
        <v>552</v>
      </c>
      <c r="E475" s="12" t="str">
        <f t="shared" si="10"/>
        <v>3</v>
      </c>
      <c r="F475">
        <f t="shared" si="11"/>
        <v>9</v>
      </c>
    </row>
    <row r="476" spans="1:6" x14ac:dyDescent="0.25">
      <c r="A476" s="7">
        <v>400</v>
      </c>
      <c r="B476" s="4" t="s">
        <v>636</v>
      </c>
      <c r="C476" s="4">
        <v>3</v>
      </c>
      <c r="D476" s="4" t="s">
        <v>553</v>
      </c>
      <c r="E476" s="12" t="str">
        <f t="shared" si="10"/>
        <v>3.5</v>
      </c>
      <c r="F476">
        <f t="shared" si="11"/>
        <v>10.5</v>
      </c>
    </row>
    <row r="477" spans="1:6" x14ac:dyDescent="0.25">
      <c r="A477" s="7">
        <v>405</v>
      </c>
      <c r="B477" s="4" t="s">
        <v>636</v>
      </c>
      <c r="C477" s="4">
        <v>3</v>
      </c>
      <c r="D477" s="4" t="s">
        <v>551</v>
      </c>
      <c r="E477" s="12" t="str">
        <f t="shared" ref="E477:E540" si="12">IF(D477="A","4",IF(D477="AB","3.5",IF(D477="B","3",IF(D477="BC","2.5",IF(D477="C","2",IF(D477="D","1",IF(D477="E","0","NILAI MUTU TIDAK ADA")))))))</f>
        <v>4</v>
      </c>
      <c r="F477">
        <f t="shared" ref="F477:F540" si="13">E477*C477</f>
        <v>12</v>
      </c>
    </row>
    <row r="478" spans="1:6" x14ac:dyDescent="0.25">
      <c r="A478" s="7">
        <v>410</v>
      </c>
      <c r="B478" s="4" t="s">
        <v>640</v>
      </c>
      <c r="C478" s="4">
        <v>3</v>
      </c>
      <c r="D478" s="4" t="s">
        <v>558</v>
      </c>
      <c r="E478" s="12" t="str">
        <f t="shared" si="12"/>
        <v>2.5</v>
      </c>
      <c r="F478">
        <f t="shared" si="13"/>
        <v>7.5</v>
      </c>
    </row>
    <row r="479" spans="1:6" x14ac:dyDescent="0.25">
      <c r="A479" s="7">
        <v>414</v>
      </c>
      <c r="B479" s="6" t="s">
        <v>639</v>
      </c>
      <c r="C479" s="6">
        <v>3</v>
      </c>
      <c r="D479" s="6" t="s">
        <v>555</v>
      </c>
      <c r="E479" s="12" t="str">
        <f t="shared" si="12"/>
        <v>2</v>
      </c>
      <c r="F479">
        <f t="shared" si="13"/>
        <v>6</v>
      </c>
    </row>
    <row r="480" spans="1:6" x14ac:dyDescent="0.25">
      <c r="A480" s="7">
        <v>421</v>
      </c>
      <c r="B480" s="4" t="s">
        <v>640</v>
      </c>
      <c r="C480" s="4">
        <v>3</v>
      </c>
      <c r="D480" s="4" t="s">
        <v>555</v>
      </c>
      <c r="E480" s="12" t="str">
        <f t="shared" si="12"/>
        <v>2</v>
      </c>
      <c r="F480">
        <f t="shared" si="13"/>
        <v>6</v>
      </c>
    </row>
    <row r="481" spans="1:6" x14ac:dyDescent="0.25">
      <c r="A481" s="7">
        <v>423</v>
      </c>
      <c r="B481" s="4" t="s">
        <v>640</v>
      </c>
      <c r="C481" s="4">
        <v>3</v>
      </c>
      <c r="D481" s="4" t="s">
        <v>553</v>
      </c>
      <c r="E481" s="12" t="str">
        <f t="shared" si="12"/>
        <v>3.5</v>
      </c>
      <c r="F481">
        <f t="shared" si="13"/>
        <v>10.5</v>
      </c>
    </row>
    <row r="482" spans="1:6" x14ac:dyDescent="0.25">
      <c r="A482" s="7">
        <v>432</v>
      </c>
      <c r="B482" s="4" t="s">
        <v>640</v>
      </c>
      <c r="C482" s="4">
        <v>3</v>
      </c>
      <c r="D482" s="4" t="s">
        <v>558</v>
      </c>
      <c r="E482" s="12" t="str">
        <f t="shared" si="12"/>
        <v>2.5</v>
      </c>
      <c r="F482">
        <f t="shared" si="13"/>
        <v>7.5</v>
      </c>
    </row>
    <row r="483" spans="1:6" x14ac:dyDescent="0.25">
      <c r="A483" s="7">
        <v>462</v>
      </c>
      <c r="B483" s="4" t="s">
        <v>640</v>
      </c>
      <c r="C483" s="4">
        <v>3</v>
      </c>
      <c r="D483" s="4" t="s">
        <v>555</v>
      </c>
      <c r="E483" s="12" t="str">
        <f t="shared" si="12"/>
        <v>2</v>
      </c>
      <c r="F483">
        <f t="shared" si="13"/>
        <v>6</v>
      </c>
    </row>
    <row r="484" spans="1:6" x14ac:dyDescent="0.25">
      <c r="A484" s="7">
        <v>491</v>
      </c>
      <c r="B484" s="4" t="s">
        <v>640</v>
      </c>
      <c r="C484" s="4">
        <v>3</v>
      </c>
      <c r="D484" s="4" t="s">
        <v>551</v>
      </c>
      <c r="E484" s="12" t="str">
        <f t="shared" si="12"/>
        <v>4</v>
      </c>
      <c r="F484">
        <f t="shared" si="13"/>
        <v>12</v>
      </c>
    </row>
    <row r="485" spans="1:6" x14ac:dyDescent="0.25">
      <c r="A485" s="7">
        <v>501</v>
      </c>
      <c r="B485" s="4" t="s">
        <v>640</v>
      </c>
      <c r="C485" s="4">
        <v>3</v>
      </c>
      <c r="D485" s="4" t="s">
        <v>552</v>
      </c>
      <c r="E485" s="12" t="str">
        <f t="shared" si="12"/>
        <v>3</v>
      </c>
      <c r="F485">
        <f t="shared" si="13"/>
        <v>9</v>
      </c>
    </row>
    <row r="486" spans="1:6" x14ac:dyDescent="0.25">
      <c r="A486" s="7">
        <v>511</v>
      </c>
      <c r="B486" s="6" t="s">
        <v>639</v>
      </c>
      <c r="C486" s="6">
        <v>3</v>
      </c>
      <c r="D486" s="6" t="s">
        <v>555</v>
      </c>
      <c r="E486" s="12" t="str">
        <f t="shared" si="12"/>
        <v>2</v>
      </c>
      <c r="F486">
        <f t="shared" si="13"/>
        <v>6</v>
      </c>
    </row>
    <row r="487" spans="1:6" x14ac:dyDescent="0.25">
      <c r="A487" s="7">
        <v>524</v>
      </c>
      <c r="B487" s="4" t="s">
        <v>640</v>
      </c>
      <c r="C487" s="4">
        <v>3</v>
      </c>
      <c r="D487" s="4" t="s">
        <v>558</v>
      </c>
      <c r="E487" s="12" t="str">
        <f t="shared" si="12"/>
        <v>2.5</v>
      </c>
      <c r="F487">
        <f t="shared" si="13"/>
        <v>7.5</v>
      </c>
    </row>
    <row r="488" spans="1:6" x14ac:dyDescent="0.25">
      <c r="A488" s="7">
        <v>536</v>
      </c>
      <c r="B488" s="4" t="s">
        <v>640</v>
      </c>
      <c r="C488" s="4">
        <v>3</v>
      </c>
      <c r="D488" s="4" t="s">
        <v>558</v>
      </c>
      <c r="E488" s="12" t="str">
        <f t="shared" si="12"/>
        <v>2.5</v>
      </c>
      <c r="F488">
        <f t="shared" si="13"/>
        <v>7.5</v>
      </c>
    </row>
    <row r="489" spans="1:6" x14ac:dyDescent="0.25">
      <c r="A489" s="7">
        <v>554</v>
      </c>
      <c r="B489" s="4" t="s">
        <v>640</v>
      </c>
      <c r="C489" s="4">
        <v>3</v>
      </c>
      <c r="D489" s="4" t="s">
        <v>567</v>
      </c>
      <c r="E489" s="12" t="str">
        <f t="shared" si="12"/>
        <v>0</v>
      </c>
      <c r="F489">
        <f t="shared" si="13"/>
        <v>0</v>
      </c>
    </row>
    <row r="490" spans="1:6" x14ac:dyDescent="0.25">
      <c r="A490" s="7">
        <v>555</v>
      </c>
      <c r="B490" s="4" t="s">
        <v>640</v>
      </c>
      <c r="C490" s="4">
        <v>3</v>
      </c>
      <c r="D490" s="4" t="s">
        <v>567</v>
      </c>
      <c r="E490" s="12" t="str">
        <f t="shared" si="12"/>
        <v>0</v>
      </c>
      <c r="F490">
        <f t="shared" si="13"/>
        <v>0</v>
      </c>
    </row>
    <row r="491" spans="1:6" x14ac:dyDescent="0.25">
      <c r="A491" s="7">
        <v>580</v>
      </c>
      <c r="B491" s="4" t="s">
        <v>640</v>
      </c>
      <c r="C491" s="4">
        <v>3</v>
      </c>
      <c r="D491" s="4" t="s">
        <v>552</v>
      </c>
      <c r="E491" s="12" t="str">
        <f t="shared" si="12"/>
        <v>3</v>
      </c>
      <c r="F491">
        <f t="shared" si="13"/>
        <v>9</v>
      </c>
    </row>
    <row r="492" spans="1:6" x14ac:dyDescent="0.25">
      <c r="A492" s="7">
        <v>610</v>
      </c>
      <c r="B492" s="4" t="s">
        <v>640</v>
      </c>
      <c r="C492" s="4">
        <v>3</v>
      </c>
      <c r="D492" s="4" t="s">
        <v>555</v>
      </c>
      <c r="E492" s="12" t="str">
        <f t="shared" si="12"/>
        <v>2</v>
      </c>
      <c r="F492">
        <f t="shared" si="13"/>
        <v>6</v>
      </c>
    </row>
    <row r="493" spans="1:6" x14ac:dyDescent="0.25">
      <c r="A493" s="7">
        <v>612</v>
      </c>
      <c r="B493" s="4" t="s">
        <v>640</v>
      </c>
      <c r="C493" s="4">
        <v>3</v>
      </c>
      <c r="D493" s="4" t="s">
        <v>555</v>
      </c>
      <c r="E493" s="12" t="str">
        <f t="shared" si="12"/>
        <v>2</v>
      </c>
      <c r="F493">
        <f t="shared" si="13"/>
        <v>6</v>
      </c>
    </row>
    <row r="494" spans="1:6" x14ac:dyDescent="0.25">
      <c r="A494" s="7">
        <v>625</v>
      </c>
      <c r="B494" s="4" t="s">
        <v>640</v>
      </c>
      <c r="C494" s="4">
        <v>3</v>
      </c>
      <c r="D494" s="4" t="s">
        <v>555</v>
      </c>
      <c r="E494" s="12" t="str">
        <f t="shared" si="12"/>
        <v>2</v>
      </c>
      <c r="F494">
        <f t="shared" si="13"/>
        <v>6</v>
      </c>
    </row>
    <row r="495" spans="1:6" x14ac:dyDescent="0.25">
      <c r="A495" s="7">
        <v>638</v>
      </c>
      <c r="B495" s="4" t="s">
        <v>640</v>
      </c>
      <c r="C495" s="4">
        <v>3</v>
      </c>
      <c r="D495" s="4" t="s">
        <v>558</v>
      </c>
      <c r="E495" s="12" t="str">
        <f t="shared" si="12"/>
        <v>2.5</v>
      </c>
      <c r="F495">
        <f t="shared" si="13"/>
        <v>7.5</v>
      </c>
    </row>
    <row r="496" spans="1:6" x14ac:dyDescent="0.25">
      <c r="A496" s="7">
        <v>643</v>
      </c>
      <c r="B496" s="4" t="s">
        <v>640</v>
      </c>
      <c r="C496" s="4">
        <v>3</v>
      </c>
      <c r="D496" s="4" t="s">
        <v>551</v>
      </c>
      <c r="E496" s="12" t="str">
        <f t="shared" si="12"/>
        <v>4</v>
      </c>
      <c r="F496">
        <f t="shared" si="13"/>
        <v>12</v>
      </c>
    </row>
    <row r="497" spans="1:6" x14ac:dyDescent="0.25">
      <c r="A497" s="7">
        <v>644</v>
      </c>
      <c r="B497" s="4" t="s">
        <v>640</v>
      </c>
      <c r="C497" s="4">
        <v>3</v>
      </c>
      <c r="D497" s="4" t="s">
        <v>551</v>
      </c>
      <c r="E497" s="12" t="str">
        <f t="shared" si="12"/>
        <v>4</v>
      </c>
      <c r="F497">
        <f t="shared" si="13"/>
        <v>12</v>
      </c>
    </row>
    <row r="498" spans="1:6" x14ac:dyDescent="0.25">
      <c r="A498" s="7">
        <v>658</v>
      </c>
      <c r="B498" s="4" t="s">
        <v>640</v>
      </c>
      <c r="C498" s="4">
        <v>3</v>
      </c>
      <c r="D498" s="4" t="s">
        <v>552</v>
      </c>
      <c r="E498" s="12" t="str">
        <f t="shared" si="12"/>
        <v>3</v>
      </c>
      <c r="F498">
        <f t="shared" si="13"/>
        <v>9</v>
      </c>
    </row>
    <row r="499" spans="1:6" x14ac:dyDescent="0.25">
      <c r="A499" s="7">
        <v>676</v>
      </c>
      <c r="B499" s="4" t="s">
        <v>640</v>
      </c>
      <c r="C499" s="4">
        <v>3</v>
      </c>
      <c r="D499" s="4" t="s">
        <v>558</v>
      </c>
      <c r="E499" s="12" t="str">
        <f t="shared" si="12"/>
        <v>2.5</v>
      </c>
      <c r="F499">
        <f t="shared" si="13"/>
        <v>7.5</v>
      </c>
    </row>
    <row r="500" spans="1:6" x14ac:dyDescent="0.25">
      <c r="A500" s="7">
        <v>679</v>
      </c>
      <c r="B500" s="4" t="s">
        <v>640</v>
      </c>
      <c r="C500" s="4">
        <v>3</v>
      </c>
      <c r="D500" s="4" t="s">
        <v>553</v>
      </c>
      <c r="E500" s="12" t="str">
        <f t="shared" si="12"/>
        <v>3.5</v>
      </c>
      <c r="F500">
        <f t="shared" si="13"/>
        <v>10.5</v>
      </c>
    </row>
    <row r="501" spans="1:6" x14ac:dyDescent="0.25">
      <c r="A501" s="7">
        <v>701</v>
      </c>
      <c r="B501" s="4" t="s">
        <v>640</v>
      </c>
      <c r="C501" s="4">
        <v>3</v>
      </c>
      <c r="D501" s="4" t="s">
        <v>558</v>
      </c>
      <c r="E501" s="12" t="str">
        <f t="shared" si="12"/>
        <v>2.5</v>
      </c>
      <c r="F501">
        <f t="shared" si="13"/>
        <v>7.5</v>
      </c>
    </row>
    <row r="502" spans="1:6" x14ac:dyDescent="0.25">
      <c r="A502" s="7">
        <v>707</v>
      </c>
      <c r="B502" s="4" t="s">
        <v>640</v>
      </c>
      <c r="C502" s="4">
        <v>3</v>
      </c>
      <c r="D502" s="4" t="s">
        <v>558</v>
      </c>
      <c r="E502" s="12" t="str">
        <f t="shared" si="12"/>
        <v>2.5</v>
      </c>
      <c r="F502">
        <f t="shared" si="13"/>
        <v>7.5</v>
      </c>
    </row>
    <row r="503" spans="1:6" x14ac:dyDescent="0.25">
      <c r="A503" s="7">
        <v>713</v>
      </c>
      <c r="B503" s="4" t="s">
        <v>640</v>
      </c>
      <c r="C503" s="4">
        <v>3</v>
      </c>
      <c r="D503" s="4" t="s">
        <v>552</v>
      </c>
      <c r="E503" s="12" t="str">
        <f t="shared" si="12"/>
        <v>3</v>
      </c>
      <c r="F503">
        <f t="shared" si="13"/>
        <v>9</v>
      </c>
    </row>
    <row r="504" spans="1:6" x14ac:dyDescent="0.25">
      <c r="A504" s="7">
        <v>723</v>
      </c>
      <c r="B504" s="4" t="s">
        <v>640</v>
      </c>
      <c r="C504" s="4">
        <v>3</v>
      </c>
      <c r="D504" s="4" t="s">
        <v>552</v>
      </c>
      <c r="E504" s="12" t="str">
        <f t="shared" si="12"/>
        <v>3</v>
      </c>
      <c r="F504">
        <f t="shared" si="13"/>
        <v>9</v>
      </c>
    </row>
    <row r="505" spans="1:6" x14ac:dyDescent="0.25">
      <c r="A505" s="7">
        <v>740</v>
      </c>
      <c r="B505" s="4" t="s">
        <v>640</v>
      </c>
      <c r="C505" s="4">
        <v>3</v>
      </c>
      <c r="D505" s="4" t="s">
        <v>552</v>
      </c>
      <c r="E505" s="12" t="str">
        <f t="shared" si="12"/>
        <v>3</v>
      </c>
      <c r="F505">
        <f t="shared" si="13"/>
        <v>9</v>
      </c>
    </row>
    <row r="506" spans="1:6" x14ac:dyDescent="0.25">
      <c r="A506" s="7">
        <v>754</v>
      </c>
      <c r="B506" s="4" t="s">
        <v>640</v>
      </c>
      <c r="C506" s="4">
        <v>3</v>
      </c>
      <c r="D506" s="4" t="s">
        <v>552</v>
      </c>
      <c r="E506" s="12" t="str">
        <f t="shared" si="12"/>
        <v>3</v>
      </c>
      <c r="F506">
        <f t="shared" si="13"/>
        <v>9</v>
      </c>
    </row>
    <row r="507" spans="1:6" x14ac:dyDescent="0.25">
      <c r="A507" s="7">
        <v>763</v>
      </c>
      <c r="B507" s="4" t="s">
        <v>640</v>
      </c>
      <c r="C507" s="4">
        <v>3</v>
      </c>
      <c r="D507" s="4" t="s">
        <v>558</v>
      </c>
      <c r="E507" s="12" t="str">
        <f t="shared" si="12"/>
        <v>2.5</v>
      </c>
      <c r="F507">
        <f t="shared" si="13"/>
        <v>7.5</v>
      </c>
    </row>
    <row r="508" spans="1:6" x14ac:dyDescent="0.25">
      <c r="A508" s="7">
        <v>769</v>
      </c>
      <c r="B508" s="4" t="s">
        <v>640</v>
      </c>
      <c r="C508" s="4">
        <v>3</v>
      </c>
      <c r="D508" s="4" t="s">
        <v>553</v>
      </c>
      <c r="E508" s="12" t="str">
        <f t="shared" si="12"/>
        <v>3.5</v>
      </c>
      <c r="F508">
        <f t="shared" si="13"/>
        <v>10.5</v>
      </c>
    </row>
    <row r="509" spans="1:6" x14ac:dyDescent="0.25">
      <c r="A509" s="7">
        <v>770</v>
      </c>
      <c r="B509" s="4" t="s">
        <v>640</v>
      </c>
      <c r="C509" s="4">
        <v>3</v>
      </c>
      <c r="D509" s="4" t="s">
        <v>552</v>
      </c>
      <c r="E509" s="12" t="str">
        <f t="shared" si="12"/>
        <v>3</v>
      </c>
      <c r="F509">
        <f t="shared" si="13"/>
        <v>9</v>
      </c>
    </row>
    <row r="510" spans="1:6" x14ac:dyDescent="0.25">
      <c r="A510" s="7">
        <v>773</v>
      </c>
      <c r="B510" s="4" t="s">
        <v>636</v>
      </c>
      <c r="C510" s="4">
        <v>3</v>
      </c>
      <c r="D510" s="4" t="s">
        <v>553</v>
      </c>
      <c r="E510" s="12" t="str">
        <f t="shared" si="12"/>
        <v>3.5</v>
      </c>
      <c r="F510">
        <f t="shared" si="13"/>
        <v>10.5</v>
      </c>
    </row>
    <row r="511" spans="1:6" x14ac:dyDescent="0.25">
      <c r="A511" s="7">
        <v>783</v>
      </c>
      <c r="B511" s="4" t="s">
        <v>640</v>
      </c>
      <c r="C511" s="4">
        <v>3</v>
      </c>
      <c r="D511" s="4" t="s">
        <v>558</v>
      </c>
      <c r="E511" s="12" t="str">
        <f t="shared" si="12"/>
        <v>2.5</v>
      </c>
      <c r="F511">
        <f t="shared" si="13"/>
        <v>7.5</v>
      </c>
    </row>
    <row r="512" spans="1:6" x14ac:dyDescent="0.25">
      <c r="A512" s="7">
        <v>796</v>
      </c>
      <c r="B512" s="4" t="s">
        <v>640</v>
      </c>
      <c r="C512" s="4">
        <v>3</v>
      </c>
      <c r="D512" s="4" t="s">
        <v>558</v>
      </c>
      <c r="E512" s="12" t="str">
        <f t="shared" si="12"/>
        <v>2.5</v>
      </c>
      <c r="F512">
        <f t="shared" si="13"/>
        <v>7.5</v>
      </c>
    </row>
    <row r="513" spans="1:6" x14ac:dyDescent="0.25">
      <c r="A513" s="7">
        <v>807</v>
      </c>
      <c r="B513" s="4" t="s">
        <v>640</v>
      </c>
      <c r="C513" s="4">
        <v>3</v>
      </c>
      <c r="D513" s="4" t="s">
        <v>558</v>
      </c>
      <c r="E513" s="12" t="str">
        <f t="shared" si="12"/>
        <v>2.5</v>
      </c>
      <c r="F513">
        <f t="shared" si="13"/>
        <v>7.5</v>
      </c>
    </row>
    <row r="514" spans="1:6" x14ac:dyDescent="0.25">
      <c r="A514" s="7">
        <v>812</v>
      </c>
      <c r="B514" s="4" t="s">
        <v>636</v>
      </c>
      <c r="C514" s="4">
        <v>3</v>
      </c>
      <c r="D514" s="4" t="s">
        <v>553</v>
      </c>
      <c r="E514" s="12" t="str">
        <f t="shared" si="12"/>
        <v>3.5</v>
      </c>
      <c r="F514">
        <f t="shared" si="13"/>
        <v>10.5</v>
      </c>
    </row>
    <row r="515" spans="1:6" x14ac:dyDescent="0.25">
      <c r="A515" s="7">
        <v>830</v>
      </c>
      <c r="B515" s="4" t="s">
        <v>636</v>
      </c>
      <c r="C515" s="4">
        <v>3</v>
      </c>
      <c r="D515" s="4" t="s">
        <v>552</v>
      </c>
      <c r="E515" s="12" t="str">
        <f t="shared" si="12"/>
        <v>3</v>
      </c>
      <c r="F515">
        <f t="shared" si="13"/>
        <v>9</v>
      </c>
    </row>
    <row r="516" spans="1:6" x14ac:dyDescent="0.25">
      <c r="A516" s="7">
        <v>831</v>
      </c>
      <c r="B516" s="4" t="s">
        <v>640</v>
      </c>
      <c r="C516" s="4">
        <v>3</v>
      </c>
      <c r="D516" s="4" t="s">
        <v>558</v>
      </c>
      <c r="E516" s="12" t="str">
        <f t="shared" si="12"/>
        <v>2.5</v>
      </c>
      <c r="F516">
        <f t="shared" si="13"/>
        <v>7.5</v>
      </c>
    </row>
    <row r="517" spans="1:6" x14ac:dyDescent="0.25">
      <c r="A517" s="7">
        <v>833</v>
      </c>
      <c r="B517" s="4" t="s">
        <v>636</v>
      </c>
      <c r="C517" s="4">
        <v>3</v>
      </c>
      <c r="D517" s="4" t="s">
        <v>553</v>
      </c>
      <c r="E517" s="12" t="str">
        <f t="shared" si="12"/>
        <v>3.5</v>
      </c>
      <c r="F517">
        <f t="shared" si="13"/>
        <v>10.5</v>
      </c>
    </row>
    <row r="518" spans="1:6" x14ac:dyDescent="0.25">
      <c r="A518" s="7">
        <v>841</v>
      </c>
      <c r="B518" s="4" t="s">
        <v>640</v>
      </c>
      <c r="C518" s="4">
        <v>3</v>
      </c>
      <c r="D518" s="4" t="s">
        <v>553</v>
      </c>
      <c r="E518" s="12" t="str">
        <f t="shared" si="12"/>
        <v>3.5</v>
      </c>
      <c r="F518">
        <f t="shared" si="13"/>
        <v>10.5</v>
      </c>
    </row>
    <row r="519" spans="1:6" x14ac:dyDescent="0.25">
      <c r="A519" s="7">
        <v>854</v>
      </c>
      <c r="B519" s="4" t="s">
        <v>640</v>
      </c>
      <c r="C519" s="4">
        <v>3</v>
      </c>
      <c r="D519" s="4" t="s">
        <v>558</v>
      </c>
      <c r="E519" s="12" t="str">
        <f t="shared" si="12"/>
        <v>2.5</v>
      </c>
      <c r="F519">
        <f t="shared" si="13"/>
        <v>7.5</v>
      </c>
    </row>
    <row r="520" spans="1:6" x14ac:dyDescent="0.25">
      <c r="A520" s="7">
        <v>855</v>
      </c>
      <c r="B520" s="4" t="s">
        <v>640</v>
      </c>
      <c r="C520" s="4">
        <v>3</v>
      </c>
      <c r="D520" s="4" t="s">
        <v>558</v>
      </c>
      <c r="E520" s="12" t="str">
        <f t="shared" si="12"/>
        <v>2.5</v>
      </c>
      <c r="F520">
        <f t="shared" si="13"/>
        <v>7.5</v>
      </c>
    </row>
    <row r="521" spans="1:6" x14ac:dyDescent="0.25">
      <c r="A521" s="7">
        <v>856</v>
      </c>
      <c r="B521" s="4" t="s">
        <v>640</v>
      </c>
      <c r="C521" s="4">
        <v>3</v>
      </c>
      <c r="D521" s="4" t="s">
        <v>558</v>
      </c>
      <c r="E521" s="12" t="str">
        <f t="shared" si="12"/>
        <v>2.5</v>
      </c>
      <c r="F521">
        <f t="shared" si="13"/>
        <v>7.5</v>
      </c>
    </row>
    <row r="522" spans="1:6" x14ac:dyDescent="0.25">
      <c r="A522" s="7">
        <v>863</v>
      </c>
      <c r="B522" s="4" t="s">
        <v>640</v>
      </c>
      <c r="C522" s="4">
        <v>3</v>
      </c>
      <c r="D522" s="4" t="s">
        <v>552</v>
      </c>
      <c r="E522" s="12" t="str">
        <f t="shared" si="12"/>
        <v>3</v>
      </c>
      <c r="F522">
        <f t="shared" si="13"/>
        <v>9</v>
      </c>
    </row>
    <row r="523" spans="1:6" x14ac:dyDescent="0.25">
      <c r="A523" s="7">
        <v>874</v>
      </c>
      <c r="B523" s="4" t="s">
        <v>640</v>
      </c>
      <c r="C523" s="4">
        <v>3</v>
      </c>
      <c r="D523" s="4" t="s">
        <v>552</v>
      </c>
      <c r="E523" s="12" t="str">
        <f t="shared" si="12"/>
        <v>3</v>
      </c>
      <c r="F523">
        <f t="shared" si="13"/>
        <v>9</v>
      </c>
    </row>
    <row r="524" spans="1:6" x14ac:dyDescent="0.25">
      <c r="A524" s="7">
        <v>879</v>
      </c>
      <c r="B524" s="4" t="s">
        <v>640</v>
      </c>
      <c r="C524" s="4">
        <v>3</v>
      </c>
      <c r="D524" s="4" t="s">
        <v>558</v>
      </c>
      <c r="E524" s="12" t="str">
        <f t="shared" si="12"/>
        <v>2.5</v>
      </c>
      <c r="F524">
        <f t="shared" si="13"/>
        <v>7.5</v>
      </c>
    </row>
    <row r="525" spans="1:6" x14ac:dyDescent="0.25">
      <c r="A525" s="7">
        <v>924</v>
      </c>
      <c r="B525" s="4" t="s">
        <v>640</v>
      </c>
      <c r="C525" s="4">
        <v>3</v>
      </c>
      <c r="D525" s="4" t="s">
        <v>552</v>
      </c>
      <c r="E525" s="12" t="str">
        <f t="shared" si="12"/>
        <v>3</v>
      </c>
      <c r="F525">
        <f t="shared" si="13"/>
        <v>9</v>
      </c>
    </row>
    <row r="526" spans="1:6" x14ac:dyDescent="0.25">
      <c r="A526" s="7">
        <v>942</v>
      </c>
      <c r="B526" s="4" t="s">
        <v>636</v>
      </c>
      <c r="C526" s="4">
        <v>3</v>
      </c>
      <c r="D526" s="4" t="s">
        <v>552</v>
      </c>
      <c r="E526" s="12" t="str">
        <f t="shared" si="12"/>
        <v>3</v>
      </c>
      <c r="F526">
        <f t="shared" si="13"/>
        <v>9</v>
      </c>
    </row>
    <row r="527" spans="1:6" x14ac:dyDescent="0.25">
      <c r="A527" s="7">
        <v>950</v>
      </c>
      <c r="B527" s="4" t="s">
        <v>636</v>
      </c>
      <c r="C527" s="4">
        <v>3</v>
      </c>
      <c r="D527" s="4" t="s">
        <v>552</v>
      </c>
      <c r="E527" s="12" t="str">
        <f t="shared" si="12"/>
        <v>3</v>
      </c>
      <c r="F527">
        <f t="shared" si="13"/>
        <v>9</v>
      </c>
    </row>
    <row r="528" spans="1:6" x14ac:dyDescent="0.25">
      <c r="A528" s="7">
        <v>972</v>
      </c>
      <c r="B528" s="4" t="s">
        <v>636</v>
      </c>
      <c r="C528" s="4">
        <v>3</v>
      </c>
      <c r="D528" s="4" t="s">
        <v>552</v>
      </c>
      <c r="E528" s="12" t="str">
        <f t="shared" si="12"/>
        <v>3</v>
      </c>
      <c r="F528">
        <f t="shared" si="13"/>
        <v>9</v>
      </c>
    </row>
    <row r="529" spans="1:6" x14ac:dyDescent="0.25">
      <c r="A529" s="7">
        <v>982</v>
      </c>
      <c r="B529" s="4" t="s">
        <v>640</v>
      </c>
      <c r="C529" s="4">
        <v>3</v>
      </c>
      <c r="D529" s="4" t="s">
        <v>558</v>
      </c>
      <c r="E529" s="12" t="str">
        <f t="shared" si="12"/>
        <v>2.5</v>
      </c>
      <c r="F529">
        <f t="shared" si="13"/>
        <v>7.5</v>
      </c>
    </row>
    <row r="530" spans="1:6" x14ac:dyDescent="0.25">
      <c r="A530" s="7">
        <v>19</v>
      </c>
      <c r="B530" s="4" t="s">
        <v>636</v>
      </c>
      <c r="C530" s="4">
        <v>3</v>
      </c>
      <c r="D530" s="4" t="s">
        <v>552</v>
      </c>
      <c r="E530" s="12" t="str">
        <f t="shared" si="12"/>
        <v>3</v>
      </c>
      <c r="F530">
        <f t="shared" si="13"/>
        <v>9</v>
      </c>
    </row>
    <row r="531" spans="1:6" x14ac:dyDescent="0.25">
      <c r="A531" s="7">
        <v>33</v>
      </c>
      <c r="B531" s="4" t="s">
        <v>636</v>
      </c>
      <c r="C531" s="4">
        <v>3</v>
      </c>
      <c r="D531" s="4" t="s">
        <v>553</v>
      </c>
      <c r="E531" s="12" t="str">
        <f t="shared" si="12"/>
        <v>3.5</v>
      </c>
      <c r="F531">
        <f t="shared" si="13"/>
        <v>10.5</v>
      </c>
    </row>
    <row r="532" spans="1:6" x14ac:dyDescent="0.25">
      <c r="A532" s="7">
        <v>36</v>
      </c>
      <c r="B532" s="4" t="s">
        <v>636</v>
      </c>
      <c r="C532" s="4">
        <v>3</v>
      </c>
      <c r="D532" s="4" t="s">
        <v>552</v>
      </c>
      <c r="E532" s="12" t="str">
        <f t="shared" si="12"/>
        <v>3</v>
      </c>
      <c r="F532">
        <f t="shared" si="13"/>
        <v>9</v>
      </c>
    </row>
    <row r="533" spans="1:6" x14ac:dyDescent="0.25">
      <c r="A533" s="7">
        <v>39</v>
      </c>
      <c r="B533" s="4" t="s">
        <v>633</v>
      </c>
      <c r="C533" s="4">
        <v>3</v>
      </c>
      <c r="D533" s="4" t="s">
        <v>558</v>
      </c>
      <c r="E533" s="12" t="str">
        <f t="shared" si="12"/>
        <v>2.5</v>
      </c>
      <c r="F533">
        <f t="shared" si="13"/>
        <v>7.5</v>
      </c>
    </row>
    <row r="534" spans="1:6" x14ac:dyDescent="0.25">
      <c r="A534" s="7">
        <v>62</v>
      </c>
      <c r="B534" s="6" t="s">
        <v>637</v>
      </c>
      <c r="C534" s="6">
        <v>3</v>
      </c>
      <c r="D534" s="6" t="s">
        <v>558</v>
      </c>
      <c r="E534" s="12" t="str">
        <f t="shared" si="12"/>
        <v>2.5</v>
      </c>
      <c r="F534">
        <f t="shared" si="13"/>
        <v>7.5</v>
      </c>
    </row>
    <row r="535" spans="1:6" x14ac:dyDescent="0.25">
      <c r="A535" s="7">
        <v>64</v>
      </c>
      <c r="B535" s="4" t="s">
        <v>633</v>
      </c>
      <c r="C535" s="4">
        <v>3</v>
      </c>
      <c r="D535" s="4" t="s">
        <v>557</v>
      </c>
      <c r="E535" s="12" t="str">
        <f t="shared" si="12"/>
        <v>1</v>
      </c>
      <c r="F535">
        <f t="shared" si="13"/>
        <v>3</v>
      </c>
    </row>
    <row r="536" spans="1:6" x14ac:dyDescent="0.25">
      <c r="A536" s="7">
        <v>80</v>
      </c>
      <c r="B536" s="4" t="s">
        <v>636</v>
      </c>
      <c r="C536" s="4">
        <v>3</v>
      </c>
      <c r="D536" s="4" t="s">
        <v>553</v>
      </c>
      <c r="E536" s="12" t="str">
        <f t="shared" si="12"/>
        <v>3.5</v>
      </c>
      <c r="F536">
        <f t="shared" si="13"/>
        <v>10.5</v>
      </c>
    </row>
    <row r="537" spans="1:6" x14ac:dyDescent="0.25">
      <c r="A537" s="7">
        <v>90</v>
      </c>
      <c r="B537" s="4" t="s">
        <v>633</v>
      </c>
      <c r="C537" s="4">
        <v>3</v>
      </c>
      <c r="D537" s="4" t="s">
        <v>552</v>
      </c>
      <c r="E537" s="12" t="str">
        <f t="shared" si="12"/>
        <v>3</v>
      </c>
      <c r="F537">
        <f t="shared" si="13"/>
        <v>9</v>
      </c>
    </row>
    <row r="538" spans="1:6" x14ac:dyDescent="0.25">
      <c r="A538" s="7">
        <v>92</v>
      </c>
      <c r="B538" s="4" t="s">
        <v>636</v>
      </c>
      <c r="C538" s="4">
        <v>3</v>
      </c>
      <c r="D538" s="4" t="s">
        <v>552</v>
      </c>
      <c r="E538" s="12" t="str">
        <f t="shared" si="12"/>
        <v>3</v>
      </c>
      <c r="F538">
        <f t="shared" si="13"/>
        <v>9</v>
      </c>
    </row>
    <row r="539" spans="1:6" x14ac:dyDescent="0.25">
      <c r="A539" s="7">
        <v>129</v>
      </c>
      <c r="B539" s="4" t="s">
        <v>633</v>
      </c>
      <c r="C539" s="4">
        <v>3</v>
      </c>
      <c r="D539" s="4" t="s">
        <v>558</v>
      </c>
      <c r="E539" s="12" t="str">
        <f t="shared" si="12"/>
        <v>2.5</v>
      </c>
      <c r="F539">
        <f t="shared" si="13"/>
        <v>7.5</v>
      </c>
    </row>
    <row r="540" spans="1:6" x14ac:dyDescent="0.25">
      <c r="A540" s="7">
        <v>138</v>
      </c>
      <c r="B540" s="4" t="s">
        <v>628</v>
      </c>
      <c r="C540" s="4">
        <v>3</v>
      </c>
      <c r="D540" s="4" t="s">
        <v>567</v>
      </c>
      <c r="E540" s="12" t="str">
        <f t="shared" si="12"/>
        <v>0</v>
      </c>
      <c r="F540">
        <f t="shared" si="13"/>
        <v>0</v>
      </c>
    </row>
    <row r="541" spans="1:6" x14ac:dyDescent="0.25">
      <c r="A541" s="7">
        <v>145</v>
      </c>
      <c r="B541" s="4" t="s">
        <v>636</v>
      </c>
      <c r="C541" s="4">
        <v>3</v>
      </c>
      <c r="D541" s="4" t="s">
        <v>552</v>
      </c>
      <c r="E541" s="12" t="str">
        <f t="shared" ref="E541:E604" si="14">IF(D541="A","4",IF(D541="AB","3.5",IF(D541="B","3",IF(D541="BC","2.5",IF(D541="C","2",IF(D541="D","1",IF(D541="E","0","NILAI MUTU TIDAK ADA")))))))</f>
        <v>3</v>
      </c>
      <c r="F541">
        <f t="shared" ref="F541:F604" si="15">E541*C541</f>
        <v>9</v>
      </c>
    </row>
    <row r="542" spans="1:6" x14ac:dyDescent="0.25">
      <c r="A542" s="7">
        <v>149</v>
      </c>
      <c r="B542" s="4" t="s">
        <v>636</v>
      </c>
      <c r="C542" s="4">
        <v>3</v>
      </c>
      <c r="D542" s="4" t="s">
        <v>552</v>
      </c>
      <c r="E542" s="12" t="str">
        <f t="shared" si="14"/>
        <v>3</v>
      </c>
      <c r="F542">
        <f t="shared" si="15"/>
        <v>9</v>
      </c>
    </row>
    <row r="543" spans="1:6" x14ac:dyDescent="0.25">
      <c r="A543" s="7">
        <v>152</v>
      </c>
      <c r="B543" s="4" t="s">
        <v>636</v>
      </c>
      <c r="C543" s="4">
        <v>3</v>
      </c>
      <c r="D543" s="4" t="s">
        <v>553</v>
      </c>
      <c r="E543" s="12" t="str">
        <f t="shared" si="14"/>
        <v>3.5</v>
      </c>
      <c r="F543">
        <f t="shared" si="15"/>
        <v>10.5</v>
      </c>
    </row>
    <row r="544" spans="1:6" x14ac:dyDescent="0.25">
      <c r="A544" s="7">
        <v>158</v>
      </c>
      <c r="B544" s="4" t="s">
        <v>636</v>
      </c>
      <c r="C544" s="4">
        <v>3</v>
      </c>
      <c r="D544" s="4" t="s">
        <v>551</v>
      </c>
      <c r="E544" s="12" t="str">
        <f t="shared" si="14"/>
        <v>4</v>
      </c>
      <c r="F544">
        <f t="shared" si="15"/>
        <v>12</v>
      </c>
    </row>
    <row r="545" spans="1:6" x14ac:dyDescent="0.25">
      <c r="A545" s="7">
        <v>163</v>
      </c>
      <c r="B545" s="4" t="s">
        <v>636</v>
      </c>
      <c r="C545" s="4">
        <v>3</v>
      </c>
      <c r="D545" s="4" t="s">
        <v>553</v>
      </c>
      <c r="E545" s="12" t="str">
        <f t="shared" si="14"/>
        <v>3.5</v>
      </c>
      <c r="F545">
        <f t="shared" si="15"/>
        <v>10.5</v>
      </c>
    </row>
    <row r="546" spans="1:6" x14ac:dyDescent="0.25">
      <c r="A546" s="7">
        <v>166</v>
      </c>
      <c r="B546" s="4" t="s">
        <v>636</v>
      </c>
      <c r="C546" s="4">
        <v>3</v>
      </c>
      <c r="D546" s="4" t="s">
        <v>552</v>
      </c>
      <c r="E546" s="12" t="str">
        <f t="shared" si="14"/>
        <v>3</v>
      </c>
      <c r="F546">
        <f t="shared" si="15"/>
        <v>9</v>
      </c>
    </row>
    <row r="547" spans="1:6" x14ac:dyDescent="0.25">
      <c r="A547" s="7">
        <v>169</v>
      </c>
      <c r="B547" s="4" t="s">
        <v>636</v>
      </c>
      <c r="C547" s="4">
        <v>3</v>
      </c>
      <c r="D547" s="4" t="s">
        <v>551</v>
      </c>
      <c r="E547" s="12" t="str">
        <f t="shared" si="14"/>
        <v>4</v>
      </c>
      <c r="F547">
        <f t="shared" si="15"/>
        <v>12</v>
      </c>
    </row>
    <row r="548" spans="1:6" x14ac:dyDescent="0.25">
      <c r="A548" s="7">
        <v>176</v>
      </c>
      <c r="B548" s="4" t="s">
        <v>633</v>
      </c>
      <c r="C548" s="4">
        <v>3</v>
      </c>
      <c r="D548" s="4" t="s">
        <v>553</v>
      </c>
      <c r="E548" s="12" t="str">
        <f t="shared" si="14"/>
        <v>3.5</v>
      </c>
      <c r="F548">
        <f t="shared" si="15"/>
        <v>10.5</v>
      </c>
    </row>
    <row r="549" spans="1:6" x14ac:dyDescent="0.25">
      <c r="A549" s="7">
        <v>192</v>
      </c>
      <c r="B549" s="4" t="s">
        <v>633</v>
      </c>
      <c r="C549" s="4">
        <v>3</v>
      </c>
      <c r="D549" s="4" t="s">
        <v>555</v>
      </c>
      <c r="E549" s="12" t="str">
        <f t="shared" si="14"/>
        <v>2</v>
      </c>
      <c r="F549">
        <f t="shared" si="15"/>
        <v>6</v>
      </c>
    </row>
    <row r="550" spans="1:6" x14ac:dyDescent="0.25">
      <c r="A550" s="7">
        <v>213</v>
      </c>
      <c r="B550" s="4" t="s">
        <v>636</v>
      </c>
      <c r="C550" s="4">
        <v>3</v>
      </c>
      <c r="D550" s="4" t="s">
        <v>551</v>
      </c>
      <c r="E550" s="12" t="str">
        <f t="shared" si="14"/>
        <v>4</v>
      </c>
      <c r="F550">
        <f t="shared" si="15"/>
        <v>12</v>
      </c>
    </row>
    <row r="551" spans="1:6" x14ac:dyDescent="0.25">
      <c r="A551" s="7">
        <v>235</v>
      </c>
      <c r="B551" s="4" t="s">
        <v>636</v>
      </c>
      <c r="C551" s="4">
        <v>3</v>
      </c>
      <c r="D551" s="4" t="s">
        <v>552</v>
      </c>
      <c r="E551" s="12" t="str">
        <f t="shared" si="14"/>
        <v>3</v>
      </c>
      <c r="F551">
        <f t="shared" si="15"/>
        <v>9</v>
      </c>
    </row>
    <row r="552" spans="1:6" x14ac:dyDescent="0.25">
      <c r="A552" s="7">
        <v>250</v>
      </c>
      <c r="B552" s="4" t="s">
        <v>633</v>
      </c>
      <c r="C552" s="4">
        <v>3</v>
      </c>
      <c r="D552" s="4" t="s">
        <v>555</v>
      </c>
      <c r="E552" s="12" t="str">
        <f t="shared" si="14"/>
        <v>2</v>
      </c>
      <c r="F552">
        <f t="shared" si="15"/>
        <v>6</v>
      </c>
    </row>
    <row r="553" spans="1:6" x14ac:dyDescent="0.25">
      <c r="A553" s="7">
        <v>257</v>
      </c>
      <c r="B553" s="4" t="s">
        <v>636</v>
      </c>
      <c r="C553" s="4">
        <v>3</v>
      </c>
      <c r="D553" s="4" t="s">
        <v>552</v>
      </c>
      <c r="E553" s="12" t="str">
        <f t="shared" si="14"/>
        <v>3</v>
      </c>
      <c r="F553">
        <f t="shared" si="15"/>
        <v>9</v>
      </c>
    </row>
    <row r="554" spans="1:6" x14ac:dyDescent="0.25">
      <c r="A554" s="7">
        <v>258</v>
      </c>
      <c r="B554" s="4" t="s">
        <v>636</v>
      </c>
      <c r="C554" s="4">
        <v>3</v>
      </c>
      <c r="D554" s="4" t="s">
        <v>551</v>
      </c>
      <c r="E554" s="12" t="str">
        <f t="shared" si="14"/>
        <v>4</v>
      </c>
      <c r="F554">
        <f t="shared" si="15"/>
        <v>12</v>
      </c>
    </row>
    <row r="555" spans="1:6" x14ac:dyDescent="0.25">
      <c r="A555" s="7">
        <v>259</v>
      </c>
      <c r="B555" s="4" t="s">
        <v>633</v>
      </c>
      <c r="C555" s="4">
        <v>3</v>
      </c>
      <c r="D555" s="4" t="s">
        <v>552</v>
      </c>
      <c r="E555" s="12" t="str">
        <f t="shared" si="14"/>
        <v>3</v>
      </c>
      <c r="F555">
        <f t="shared" si="15"/>
        <v>9</v>
      </c>
    </row>
    <row r="556" spans="1:6" x14ac:dyDescent="0.25">
      <c r="A556" s="7">
        <v>268</v>
      </c>
      <c r="B556" s="4" t="s">
        <v>633</v>
      </c>
      <c r="C556" s="4">
        <v>3</v>
      </c>
      <c r="D556" s="4" t="s">
        <v>557</v>
      </c>
      <c r="E556" s="12" t="str">
        <f t="shared" si="14"/>
        <v>1</v>
      </c>
      <c r="F556">
        <f t="shared" si="15"/>
        <v>3</v>
      </c>
    </row>
    <row r="557" spans="1:6" x14ac:dyDescent="0.25">
      <c r="A557" s="7">
        <v>272</v>
      </c>
      <c r="B557" s="4" t="s">
        <v>636</v>
      </c>
      <c r="C557" s="4">
        <v>3</v>
      </c>
      <c r="D557" s="4" t="s">
        <v>553</v>
      </c>
      <c r="E557" s="12" t="str">
        <f t="shared" si="14"/>
        <v>3.5</v>
      </c>
      <c r="F557">
        <f t="shared" si="15"/>
        <v>10.5</v>
      </c>
    </row>
    <row r="558" spans="1:6" x14ac:dyDescent="0.25">
      <c r="A558" s="7">
        <v>287</v>
      </c>
      <c r="B558" s="4" t="s">
        <v>636</v>
      </c>
      <c r="C558" s="4">
        <v>3</v>
      </c>
      <c r="D558" s="4" t="s">
        <v>553</v>
      </c>
      <c r="E558" s="12" t="str">
        <f t="shared" si="14"/>
        <v>3.5</v>
      </c>
      <c r="F558">
        <f t="shared" si="15"/>
        <v>10.5</v>
      </c>
    </row>
    <row r="559" spans="1:6" x14ac:dyDescent="0.25">
      <c r="A559" s="7">
        <v>320</v>
      </c>
      <c r="B559" s="4" t="s">
        <v>636</v>
      </c>
      <c r="C559" s="4">
        <v>3</v>
      </c>
      <c r="D559" s="4" t="s">
        <v>552</v>
      </c>
      <c r="E559" s="12" t="str">
        <f t="shared" si="14"/>
        <v>3</v>
      </c>
      <c r="F559">
        <f t="shared" si="15"/>
        <v>9</v>
      </c>
    </row>
    <row r="560" spans="1:6" x14ac:dyDescent="0.25">
      <c r="A560" s="7">
        <v>329</v>
      </c>
      <c r="B560" s="4" t="s">
        <v>636</v>
      </c>
      <c r="C560" s="4">
        <v>3</v>
      </c>
      <c r="D560" s="4" t="s">
        <v>558</v>
      </c>
      <c r="E560" s="12" t="str">
        <f t="shared" si="14"/>
        <v>2.5</v>
      </c>
      <c r="F560">
        <f t="shared" si="15"/>
        <v>7.5</v>
      </c>
    </row>
    <row r="561" spans="1:6" x14ac:dyDescent="0.25">
      <c r="A561" s="7">
        <v>334</v>
      </c>
      <c r="B561" s="4" t="s">
        <v>636</v>
      </c>
      <c r="C561" s="4">
        <v>3</v>
      </c>
      <c r="D561" s="4" t="s">
        <v>551</v>
      </c>
      <c r="E561" s="12" t="str">
        <f t="shared" si="14"/>
        <v>4</v>
      </c>
      <c r="F561">
        <f t="shared" si="15"/>
        <v>12</v>
      </c>
    </row>
    <row r="562" spans="1:6" x14ac:dyDescent="0.25">
      <c r="A562" s="7">
        <v>369</v>
      </c>
      <c r="B562" s="4" t="s">
        <v>636</v>
      </c>
      <c r="C562" s="4">
        <v>3</v>
      </c>
      <c r="D562" s="4" t="s">
        <v>551</v>
      </c>
      <c r="E562" s="12" t="str">
        <f t="shared" si="14"/>
        <v>4</v>
      </c>
      <c r="F562">
        <f t="shared" si="15"/>
        <v>12</v>
      </c>
    </row>
    <row r="563" spans="1:6" x14ac:dyDescent="0.25">
      <c r="A563" s="7">
        <v>396</v>
      </c>
      <c r="B563" s="4" t="s">
        <v>636</v>
      </c>
      <c r="C563" s="4">
        <v>3</v>
      </c>
      <c r="D563" s="4" t="s">
        <v>553</v>
      </c>
      <c r="E563" s="12" t="str">
        <f t="shared" si="14"/>
        <v>3.5</v>
      </c>
      <c r="F563">
        <f t="shared" si="15"/>
        <v>10.5</v>
      </c>
    </row>
    <row r="564" spans="1:6" x14ac:dyDescent="0.25">
      <c r="A564" s="7">
        <v>400</v>
      </c>
      <c r="B564" s="4" t="s">
        <v>633</v>
      </c>
      <c r="C564" s="4">
        <v>3</v>
      </c>
      <c r="D564" s="4" t="s">
        <v>558</v>
      </c>
      <c r="E564" s="12" t="str">
        <f t="shared" si="14"/>
        <v>2.5</v>
      </c>
      <c r="F564">
        <f t="shared" si="15"/>
        <v>7.5</v>
      </c>
    </row>
    <row r="565" spans="1:6" x14ac:dyDescent="0.25">
      <c r="A565" s="7">
        <v>405</v>
      </c>
      <c r="B565" s="4" t="s">
        <v>633</v>
      </c>
      <c r="C565" s="4">
        <v>3</v>
      </c>
      <c r="D565" s="4" t="s">
        <v>555</v>
      </c>
      <c r="E565" s="12" t="str">
        <f t="shared" si="14"/>
        <v>2</v>
      </c>
      <c r="F565">
        <f t="shared" si="15"/>
        <v>6</v>
      </c>
    </row>
    <row r="566" spans="1:6" x14ac:dyDescent="0.25">
      <c r="A566" s="7">
        <v>410</v>
      </c>
      <c r="B566" s="4" t="s">
        <v>636</v>
      </c>
      <c r="C566" s="4">
        <v>3</v>
      </c>
      <c r="D566" s="4" t="s">
        <v>558</v>
      </c>
      <c r="E566" s="12" t="str">
        <f t="shared" si="14"/>
        <v>2.5</v>
      </c>
      <c r="F566">
        <f t="shared" si="15"/>
        <v>7.5</v>
      </c>
    </row>
    <row r="567" spans="1:6" x14ac:dyDescent="0.25">
      <c r="A567" s="7">
        <v>414</v>
      </c>
      <c r="B567" s="6" t="s">
        <v>625</v>
      </c>
      <c r="C567" s="6">
        <v>3</v>
      </c>
      <c r="D567" s="6" t="s">
        <v>551</v>
      </c>
      <c r="E567" s="12" t="str">
        <f t="shared" si="14"/>
        <v>4</v>
      </c>
      <c r="F567">
        <f t="shared" si="15"/>
        <v>12</v>
      </c>
    </row>
    <row r="568" spans="1:6" x14ac:dyDescent="0.25">
      <c r="A568" s="7">
        <v>421</v>
      </c>
      <c r="B568" s="4" t="s">
        <v>636</v>
      </c>
      <c r="C568" s="4">
        <v>3</v>
      </c>
      <c r="D568" s="4" t="s">
        <v>553</v>
      </c>
      <c r="E568" s="12" t="str">
        <f t="shared" si="14"/>
        <v>3.5</v>
      </c>
      <c r="F568">
        <f t="shared" si="15"/>
        <v>10.5</v>
      </c>
    </row>
    <row r="569" spans="1:6" x14ac:dyDescent="0.25">
      <c r="A569" s="7">
        <v>423</v>
      </c>
      <c r="B569" s="4" t="s">
        <v>636</v>
      </c>
      <c r="C569" s="4">
        <v>3</v>
      </c>
      <c r="D569" s="4" t="s">
        <v>553</v>
      </c>
      <c r="E569" s="12" t="str">
        <f t="shared" si="14"/>
        <v>3.5</v>
      </c>
      <c r="F569">
        <f t="shared" si="15"/>
        <v>10.5</v>
      </c>
    </row>
    <row r="570" spans="1:6" x14ac:dyDescent="0.25">
      <c r="A570" s="7">
        <v>432</v>
      </c>
      <c r="B570" s="4" t="s">
        <v>636</v>
      </c>
      <c r="C570" s="4">
        <v>3</v>
      </c>
      <c r="D570" s="4" t="s">
        <v>553</v>
      </c>
      <c r="E570" s="12" t="str">
        <f t="shared" si="14"/>
        <v>3.5</v>
      </c>
      <c r="F570">
        <f t="shared" si="15"/>
        <v>10.5</v>
      </c>
    </row>
    <row r="571" spans="1:6" x14ac:dyDescent="0.25">
      <c r="A571" s="7">
        <v>462</v>
      </c>
      <c r="B571" s="4" t="s">
        <v>636</v>
      </c>
      <c r="C571" s="4">
        <v>3</v>
      </c>
      <c r="D571" s="4" t="s">
        <v>558</v>
      </c>
      <c r="E571" s="12" t="str">
        <f t="shared" si="14"/>
        <v>2.5</v>
      </c>
      <c r="F571">
        <f t="shared" si="15"/>
        <v>7.5</v>
      </c>
    </row>
    <row r="572" spans="1:6" x14ac:dyDescent="0.25">
      <c r="A572" s="7">
        <v>491</v>
      </c>
      <c r="B572" s="4" t="s">
        <v>636</v>
      </c>
      <c r="C572" s="4">
        <v>3</v>
      </c>
      <c r="D572" s="4" t="s">
        <v>551</v>
      </c>
      <c r="E572" s="12" t="str">
        <f t="shared" si="14"/>
        <v>4</v>
      </c>
      <c r="F572">
        <f t="shared" si="15"/>
        <v>12</v>
      </c>
    </row>
    <row r="573" spans="1:6" x14ac:dyDescent="0.25">
      <c r="A573" s="7">
        <v>501</v>
      </c>
      <c r="B573" s="4" t="s">
        <v>636</v>
      </c>
      <c r="C573" s="4">
        <v>3</v>
      </c>
      <c r="D573" s="4" t="s">
        <v>553</v>
      </c>
      <c r="E573" s="12" t="str">
        <f t="shared" si="14"/>
        <v>3.5</v>
      </c>
      <c r="F573">
        <f t="shared" si="15"/>
        <v>10.5</v>
      </c>
    </row>
    <row r="574" spans="1:6" x14ac:dyDescent="0.25">
      <c r="A574" s="7">
        <v>511</v>
      </c>
      <c r="B574" s="6" t="s">
        <v>625</v>
      </c>
      <c r="C574" s="6">
        <v>3</v>
      </c>
      <c r="D574" s="6" t="s">
        <v>551</v>
      </c>
      <c r="E574" s="12" t="str">
        <f t="shared" si="14"/>
        <v>4</v>
      </c>
      <c r="F574">
        <f t="shared" si="15"/>
        <v>12</v>
      </c>
    </row>
    <row r="575" spans="1:6" x14ac:dyDescent="0.25">
      <c r="A575" s="7">
        <v>524</v>
      </c>
      <c r="B575" s="4" t="s">
        <v>636</v>
      </c>
      <c r="C575" s="4">
        <v>3</v>
      </c>
      <c r="D575" s="4" t="s">
        <v>551</v>
      </c>
      <c r="E575" s="12" t="str">
        <f t="shared" si="14"/>
        <v>4</v>
      </c>
      <c r="F575">
        <f t="shared" si="15"/>
        <v>12</v>
      </c>
    </row>
    <row r="576" spans="1:6" x14ac:dyDescent="0.25">
      <c r="A576" s="7">
        <v>536</v>
      </c>
      <c r="B576" s="4" t="s">
        <v>636</v>
      </c>
      <c r="C576" s="4">
        <v>3</v>
      </c>
      <c r="D576" s="4" t="s">
        <v>553</v>
      </c>
      <c r="E576" s="12" t="str">
        <f t="shared" si="14"/>
        <v>3.5</v>
      </c>
      <c r="F576">
        <f t="shared" si="15"/>
        <v>10.5</v>
      </c>
    </row>
    <row r="577" spans="1:6" x14ac:dyDescent="0.25">
      <c r="A577" s="7">
        <v>554</v>
      </c>
      <c r="B577" s="4" t="s">
        <v>636</v>
      </c>
      <c r="C577" s="4">
        <v>3</v>
      </c>
      <c r="D577" s="4" t="s">
        <v>552</v>
      </c>
      <c r="E577" s="12" t="str">
        <f t="shared" si="14"/>
        <v>3</v>
      </c>
      <c r="F577">
        <f t="shared" si="15"/>
        <v>9</v>
      </c>
    </row>
    <row r="578" spans="1:6" x14ac:dyDescent="0.25">
      <c r="A578" s="7">
        <v>555</v>
      </c>
      <c r="B578" s="4" t="s">
        <v>636</v>
      </c>
      <c r="C578" s="4">
        <v>3</v>
      </c>
      <c r="D578" s="4" t="s">
        <v>558</v>
      </c>
      <c r="E578" s="12" t="str">
        <f t="shared" si="14"/>
        <v>2.5</v>
      </c>
      <c r="F578">
        <f t="shared" si="15"/>
        <v>7.5</v>
      </c>
    </row>
    <row r="579" spans="1:6" x14ac:dyDescent="0.25">
      <c r="A579" s="7">
        <v>580</v>
      </c>
      <c r="B579" s="4" t="s">
        <v>636</v>
      </c>
      <c r="C579" s="4">
        <v>3</v>
      </c>
      <c r="D579" s="4" t="s">
        <v>551</v>
      </c>
      <c r="E579" s="12" t="str">
        <f t="shared" si="14"/>
        <v>4</v>
      </c>
      <c r="F579">
        <f t="shared" si="15"/>
        <v>12</v>
      </c>
    </row>
    <row r="580" spans="1:6" x14ac:dyDescent="0.25">
      <c r="A580" s="7">
        <v>610</v>
      </c>
      <c r="B580" s="4" t="s">
        <v>636</v>
      </c>
      <c r="C580" s="4">
        <v>3</v>
      </c>
      <c r="D580" s="4" t="s">
        <v>553</v>
      </c>
      <c r="E580" s="12" t="str">
        <f t="shared" si="14"/>
        <v>3.5</v>
      </c>
      <c r="F580">
        <f t="shared" si="15"/>
        <v>10.5</v>
      </c>
    </row>
    <row r="581" spans="1:6" x14ac:dyDescent="0.25">
      <c r="A581" s="7">
        <v>612</v>
      </c>
      <c r="B581" s="4" t="s">
        <v>636</v>
      </c>
      <c r="C581" s="4">
        <v>3</v>
      </c>
      <c r="D581" s="4" t="s">
        <v>552</v>
      </c>
      <c r="E581" s="12" t="str">
        <f t="shared" si="14"/>
        <v>3</v>
      </c>
      <c r="F581">
        <f t="shared" si="15"/>
        <v>9</v>
      </c>
    </row>
    <row r="582" spans="1:6" x14ac:dyDescent="0.25">
      <c r="A582" s="7">
        <v>625</v>
      </c>
      <c r="B582" s="4" t="s">
        <v>636</v>
      </c>
      <c r="C582" s="4">
        <v>3</v>
      </c>
      <c r="D582" s="4" t="s">
        <v>552</v>
      </c>
      <c r="E582" s="12" t="str">
        <f t="shared" si="14"/>
        <v>3</v>
      </c>
      <c r="F582">
        <f t="shared" si="15"/>
        <v>9</v>
      </c>
    </row>
    <row r="583" spans="1:6" x14ac:dyDescent="0.25">
      <c r="A583" s="7">
        <v>638</v>
      </c>
      <c r="B583" s="4" t="s">
        <v>636</v>
      </c>
      <c r="C583" s="4">
        <v>3</v>
      </c>
      <c r="D583" s="4" t="s">
        <v>553</v>
      </c>
      <c r="E583" s="12" t="str">
        <f t="shared" si="14"/>
        <v>3.5</v>
      </c>
      <c r="F583">
        <f t="shared" si="15"/>
        <v>10.5</v>
      </c>
    </row>
    <row r="584" spans="1:6" x14ac:dyDescent="0.25">
      <c r="A584" s="7">
        <v>643</v>
      </c>
      <c r="B584" s="4" t="s">
        <v>636</v>
      </c>
      <c r="C584" s="4">
        <v>3</v>
      </c>
      <c r="D584" s="4" t="s">
        <v>551</v>
      </c>
      <c r="E584" s="12" t="str">
        <f t="shared" si="14"/>
        <v>4</v>
      </c>
      <c r="F584">
        <f t="shared" si="15"/>
        <v>12</v>
      </c>
    </row>
    <row r="585" spans="1:6" x14ac:dyDescent="0.25">
      <c r="A585" s="7">
        <v>644</v>
      </c>
      <c r="B585" s="4" t="s">
        <v>636</v>
      </c>
      <c r="C585" s="4">
        <v>3</v>
      </c>
      <c r="D585" s="4" t="s">
        <v>551</v>
      </c>
      <c r="E585" s="12" t="str">
        <f t="shared" si="14"/>
        <v>4</v>
      </c>
      <c r="F585">
        <f t="shared" si="15"/>
        <v>12</v>
      </c>
    </row>
    <row r="586" spans="1:6" x14ac:dyDescent="0.25">
      <c r="A586" s="7">
        <v>658</v>
      </c>
      <c r="B586" s="4" t="s">
        <v>636</v>
      </c>
      <c r="C586" s="4">
        <v>3</v>
      </c>
      <c r="D586" s="4" t="s">
        <v>553</v>
      </c>
      <c r="E586" s="12" t="str">
        <f t="shared" si="14"/>
        <v>3.5</v>
      </c>
      <c r="F586">
        <f t="shared" si="15"/>
        <v>10.5</v>
      </c>
    </row>
    <row r="587" spans="1:6" x14ac:dyDescent="0.25">
      <c r="A587" s="7">
        <v>676</v>
      </c>
      <c r="B587" s="4" t="s">
        <v>636</v>
      </c>
      <c r="C587" s="4">
        <v>3</v>
      </c>
      <c r="D587" s="4" t="s">
        <v>552</v>
      </c>
      <c r="E587" s="12" t="str">
        <f t="shared" si="14"/>
        <v>3</v>
      </c>
      <c r="F587">
        <f t="shared" si="15"/>
        <v>9</v>
      </c>
    </row>
    <row r="588" spans="1:6" x14ac:dyDescent="0.25">
      <c r="A588" s="7">
        <v>679</v>
      </c>
      <c r="B588" s="4" t="s">
        <v>636</v>
      </c>
      <c r="C588" s="4">
        <v>3</v>
      </c>
      <c r="D588" s="4" t="s">
        <v>553</v>
      </c>
      <c r="E588" s="12" t="str">
        <f t="shared" si="14"/>
        <v>3.5</v>
      </c>
      <c r="F588">
        <f t="shared" si="15"/>
        <v>10.5</v>
      </c>
    </row>
    <row r="589" spans="1:6" x14ac:dyDescent="0.25">
      <c r="A589" s="7">
        <v>701</v>
      </c>
      <c r="B589" s="4" t="s">
        <v>636</v>
      </c>
      <c r="C589" s="4">
        <v>3</v>
      </c>
      <c r="D589" s="4" t="s">
        <v>553</v>
      </c>
      <c r="E589" s="12" t="str">
        <f t="shared" si="14"/>
        <v>3.5</v>
      </c>
      <c r="F589">
        <f t="shared" si="15"/>
        <v>10.5</v>
      </c>
    </row>
    <row r="590" spans="1:6" x14ac:dyDescent="0.25">
      <c r="A590" s="7">
        <v>707</v>
      </c>
      <c r="B590" s="4" t="s">
        <v>636</v>
      </c>
      <c r="C590" s="4">
        <v>3</v>
      </c>
      <c r="D590" s="4" t="s">
        <v>552</v>
      </c>
      <c r="E590" s="12" t="str">
        <f t="shared" si="14"/>
        <v>3</v>
      </c>
      <c r="F590">
        <f t="shared" si="15"/>
        <v>9</v>
      </c>
    </row>
    <row r="591" spans="1:6" x14ac:dyDescent="0.25">
      <c r="A591" s="7">
        <v>713</v>
      </c>
      <c r="B591" s="4" t="s">
        <v>636</v>
      </c>
      <c r="C591" s="4">
        <v>3</v>
      </c>
      <c r="D591" s="4" t="s">
        <v>553</v>
      </c>
      <c r="E591" s="12" t="str">
        <f t="shared" si="14"/>
        <v>3.5</v>
      </c>
      <c r="F591">
        <f t="shared" si="15"/>
        <v>10.5</v>
      </c>
    </row>
    <row r="592" spans="1:6" x14ac:dyDescent="0.25">
      <c r="A592" s="7">
        <v>723</v>
      </c>
      <c r="B592" s="4" t="s">
        <v>636</v>
      </c>
      <c r="C592" s="4">
        <v>3</v>
      </c>
      <c r="D592" s="4" t="s">
        <v>551</v>
      </c>
      <c r="E592" s="12" t="str">
        <f t="shared" si="14"/>
        <v>4</v>
      </c>
      <c r="F592">
        <f t="shared" si="15"/>
        <v>12</v>
      </c>
    </row>
    <row r="593" spans="1:6" x14ac:dyDescent="0.25">
      <c r="A593" s="7">
        <v>740</v>
      </c>
      <c r="B593" s="4" t="s">
        <v>636</v>
      </c>
      <c r="C593" s="4">
        <v>3</v>
      </c>
      <c r="D593" s="4" t="s">
        <v>551</v>
      </c>
      <c r="E593" s="12" t="str">
        <f t="shared" si="14"/>
        <v>4</v>
      </c>
      <c r="F593">
        <f t="shared" si="15"/>
        <v>12</v>
      </c>
    </row>
    <row r="594" spans="1:6" x14ac:dyDescent="0.25">
      <c r="A594" s="7">
        <v>754</v>
      </c>
      <c r="B594" s="4" t="s">
        <v>636</v>
      </c>
      <c r="C594" s="4">
        <v>3</v>
      </c>
      <c r="D594" s="4" t="s">
        <v>553</v>
      </c>
      <c r="E594" s="12" t="str">
        <f t="shared" si="14"/>
        <v>3.5</v>
      </c>
      <c r="F594">
        <f t="shared" si="15"/>
        <v>10.5</v>
      </c>
    </row>
    <row r="595" spans="1:6" x14ac:dyDescent="0.25">
      <c r="A595" s="7">
        <v>763</v>
      </c>
      <c r="B595" s="4" t="s">
        <v>636</v>
      </c>
      <c r="C595" s="4">
        <v>3</v>
      </c>
      <c r="D595" s="4" t="s">
        <v>552</v>
      </c>
      <c r="E595" s="12" t="str">
        <f t="shared" si="14"/>
        <v>3</v>
      </c>
      <c r="F595">
        <f t="shared" si="15"/>
        <v>9</v>
      </c>
    </row>
    <row r="596" spans="1:6" x14ac:dyDescent="0.25">
      <c r="A596" s="7">
        <v>769</v>
      </c>
      <c r="B596" s="4" t="s">
        <v>636</v>
      </c>
      <c r="C596" s="4">
        <v>3</v>
      </c>
      <c r="D596" s="4" t="s">
        <v>553</v>
      </c>
      <c r="E596" s="12" t="str">
        <f t="shared" si="14"/>
        <v>3.5</v>
      </c>
      <c r="F596">
        <f t="shared" si="15"/>
        <v>10.5</v>
      </c>
    </row>
    <row r="597" spans="1:6" x14ac:dyDescent="0.25">
      <c r="A597" s="7">
        <v>770</v>
      </c>
      <c r="B597" s="4" t="s">
        <v>636</v>
      </c>
      <c r="C597" s="4">
        <v>3</v>
      </c>
      <c r="D597" s="4" t="s">
        <v>551</v>
      </c>
      <c r="E597" s="12" t="str">
        <f t="shared" si="14"/>
        <v>4</v>
      </c>
      <c r="F597">
        <f t="shared" si="15"/>
        <v>12</v>
      </c>
    </row>
    <row r="598" spans="1:6" x14ac:dyDescent="0.25">
      <c r="A598" s="7">
        <v>773</v>
      </c>
      <c r="B598" s="4" t="s">
        <v>633</v>
      </c>
      <c r="C598" s="4">
        <v>3</v>
      </c>
      <c r="D598" s="4" t="s">
        <v>558</v>
      </c>
      <c r="E598" s="12" t="str">
        <f t="shared" si="14"/>
        <v>2.5</v>
      </c>
      <c r="F598">
        <f t="shared" si="15"/>
        <v>7.5</v>
      </c>
    </row>
    <row r="599" spans="1:6" x14ac:dyDescent="0.25">
      <c r="A599" s="7">
        <v>783</v>
      </c>
      <c r="B599" s="4" t="s">
        <v>636</v>
      </c>
      <c r="C599" s="4">
        <v>3</v>
      </c>
      <c r="D599" s="4" t="s">
        <v>553</v>
      </c>
      <c r="E599" s="12" t="str">
        <f t="shared" si="14"/>
        <v>3.5</v>
      </c>
      <c r="F599">
        <f t="shared" si="15"/>
        <v>10.5</v>
      </c>
    </row>
    <row r="600" spans="1:6" x14ac:dyDescent="0.25">
      <c r="A600" s="7">
        <v>796</v>
      </c>
      <c r="B600" s="4" t="s">
        <v>636</v>
      </c>
      <c r="C600" s="4">
        <v>3</v>
      </c>
      <c r="D600" s="4" t="s">
        <v>552</v>
      </c>
      <c r="E600" s="12" t="str">
        <f t="shared" si="14"/>
        <v>3</v>
      </c>
      <c r="F600">
        <f t="shared" si="15"/>
        <v>9</v>
      </c>
    </row>
    <row r="601" spans="1:6" x14ac:dyDescent="0.25">
      <c r="A601" s="7">
        <v>807</v>
      </c>
      <c r="B601" s="4" t="s">
        <v>636</v>
      </c>
      <c r="C601" s="4">
        <v>3</v>
      </c>
      <c r="D601" s="4" t="s">
        <v>553</v>
      </c>
      <c r="E601" s="12" t="str">
        <f t="shared" si="14"/>
        <v>3.5</v>
      </c>
      <c r="F601">
        <f t="shared" si="15"/>
        <v>10.5</v>
      </c>
    </row>
    <row r="602" spans="1:6" x14ac:dyDescent="0.25">
      <c r="A602" s="7">
        <v>812</v>
      </c>
      <c r="B602" s="4" t="s">
        <v>633</v>
      </c>
      <c r="C602" s="4">
        <v>3</v>
      </c>
      <c r="D602" s="4" t="s">
        <v>555</v>
      </c>
      <c r="E602" s="12" t="str">
        <f t="shared" si="14"/>
        <v>2</v>
      </c>
      <c r="F602">
        <f t="shared" si="15"/>
        <v>6</v>
      </c>
    </row>
    <row r="603" spans="1:6" x14ac:dyDescent="0.25">
      <c r="A603" s="7">
        <v>830</v>
      </c>
      <c r="B603" s="4" t="s">
        <v>633</v>
      </c>
      <c r="C603" s="4">
        <v>3</v>
      </c>
      <c r="D603" s="4" t="s">
        <v>557</v>
      </c>
      <c r="E603" s="12" t="str">
        <f t="shared" si="14"/>
        <v>1</v>
      </c>
      <c r="F603">
        <f t="shared" si="15"/>
        <v>3</v>
      </c>
    </row>
    <row r="604" spans="1:6" x14ac:dyDescent="0.25">
      <c r="A604" s="7">
        <v>831</v>
      </c>
      <c r="B604" s="4" t="s">
        <v>636</v>
      </c>
      <c r="C604" s="4">
        <v>3</v>
      </c>
      <c r="D604" s="4" t="s">
        <v>552</v>
      </c>
      <c r="E604" s="12" t="str">
        <f t="shared" si="14"/>
        <v>3</v>
      </c>
      <c r="F604">
        <f t="shared" si="15"/>
        <v>9</v>
      </c>
    </row>
    <row r="605" spans="1:6" x14ac:dyDescent="0.25">
      <c r="A605" s="7">
        <v>833</v>
      </c>
      <c r="B605" s="4" t="s">
        <v>633</v>
      </c>
      <c r="C605" s="4">
        <v>3</v>
      </c>
      <c r="D605" s="4" t="s">
        <v>552</v>
      </c>
      <c r="E605" s="12" t="str">
        <f t="shared" ref="E605:E668" si="16">IF(D605="A","4",IF(D605="AB","3.5",IF(D605="B","3",IF(D605="BC","2.5",IF(D605="C","2",IF(D605="D","1",IF(D605="E","0","NILAI MUTU TIDAK ADA")))))))</f>
        <v>3</v>
      </c>
      <c r="F605">
        <f t="shared" ref="F605:F668" si="17">E605*C605</f>
        <v>9</v>
      </c>
    </row>
    <row r="606" spans="1:6" x14ac:dyDescent="0.25">
      <c r="A606" s="7">
        <v>841</v>
      </c>
      <c r="B606" s="4" t="s">
        <v>636</v>
      </c>
      <c r="C606" s="4">
        <v>3</v>
      </c>
      <c r="D606" s="4" t="s">
        <v>553</v>
      </c>
      <c r="E606" s="12" t="str">
        <f t="shared" si="16"/>
        <v>3.5</v>
      </c>
      <c r="F606">
        <f t="shared" si="17"/>
        <v>10.5</v>
      </c>
    </row>
    <row r="607" spans="1:6" x14ac:dyDescent="0.25">
      <c r="A607" s="7">
        <v>854</v>
      </c>
      <c r="B607" s="4" t="s">
        <v>636</v>
      </c>
      <c r="C607" s="4">
        <v>3</v>
      </c>
      <c r="D607" s="4" t="s">
        <v>552</v>
      </c>
      <c r="E607" s="12" t="str">
        <f t="shared" si="16"/>
        <v>3</v>
      </c>
      <c r="F607">
        <f t="shared" si="17"/>
        <v>9</v>
      </c>
    </row>
    <row r="608" spans="1:6" x14ac:dyDescent="0.25">
      <c r="A608" s="7">
        <v>855</v>
      </c>
      <c r="B608" s="4" t="s">
        <v>636</v>
      </c>
      <c r="C608" s="4">
        <v>3</v>
      </c>
      <c r="D608" s="4" t="s">
        <v>552</v>
      </c>
      <c r="E608" s="12" t="str">
        <f t="shared" si="16"/>
        <v>3</v>
      </c>
      <c r="F608">
        <f t="shared" si="17"/>
        <v>9</v>
      </c>
    </row>
    <row r="609" spans="1:6" x14ac:dyDescent="0.25">
      <c r="A609" s="7">
        <v>856</v>
      </c>
      <c r="B609" s="4" t="s">
        <v>636</v>
      </c>
      <c r="C609" s="4">
        <v>3</v>
      </c>
      <c r="D609" s="4" t="s">
        <v>553</v>
      </c>
      <c r="E609" s="12" t="str">
        <f t="shared" si="16"/>
        <v>3.5</v>
      </c>
      <c r="F609">
        <f t="shared" si="17"/>
        <v>10.5</v>
      </c>
    </row>
    <row r="610" spans="1:6" x14ac:dyDescent="0.25">
      <c r="A610" s="7">
        <v>863</v>
      </c>
      <c r="B610" s="4" t="s">
        <v>636</v>
      </c>
      <c r="C610" s="4">
        <v>3</v>
      </c>
      <c r="D610" s="4" t="s">
        <v>551</v>
      </c>
      <c r="E610" s="12" t="str">
        <f t="shared" si="16"/>
        <v>4</v>
      </c>
      <c r="F610">
        <f t="shared" si="17"/>
        <v>12</v>
      </c>
    </row>
    <row r="611" spans="1:6" x14ac:dyDescent="0.25">
      <c r="A611" s="7">
        <v>874</v>
      </c>
      <c r="B611" s="4" t="s">
        <v>636</v>
      </c>
      <c r="C611" s="4">
        <v>3</v>
      </c>
      <c r="D611" s="4" t="s">
        <v>552</v>
      </c>
      <c r="E611" s="12" t="str">
        <f t="shared" si="16"/>
        <v>3</v>
      </c>
      <c r="F611">
        <f t="shared" si="17"/>
        <v>9</v>
      </c>
    </row>
    <row r="612" spans="1:6" x14ac:dyDescent="0.25">
      <c r="A612" s="7">
        <v>879</v>
      </c>
      <c r="B612" s="4" t="s">
        <v>636</v>
      </c>
      <c r="C612" s="4">
        <v>3</v>
      </c>
      <c r="D612" s="4" t="s">
        <v>553</v>
      </c>
      <c r="E612" s="12" t="str">
        <f t="shared" si="16"/>
        <v>3.5</v>
      </c>
      <c r="F612">
        <f t="shared" si="17"/>
        <v>10.5</v>
      </c>
    </row>
    <row r="613" spans="1:6" x14ac:dyDescent="0.25">
      <c r="A613" s="7">
        <v>924</v>
      </c>
      <c r="B613" s="4" t="s">
        <v>636</v>
      </c>
      <c r="C613" s="4">
        <v>3</v>
      </c>
      <c r="D613" s="4" t="s">
        <v>553</v>
      </c>
      <c r="E613" s="12" t="str">
        <f t="shared" si="16"/>
        <v>3.5</v>
      </c>
      <c r="F613">
        <f t="shared" si="17"/>
        <v>10.5</v>
      </c>
    </row>
    <row r="614" spans="1:6" x14ac:dyDescent="0.25">
      <c r="A614" s="7">
        <v>942</v>
      </c>
      <c r="B614" s="4" t="s">
        <v>633</v>
      </c>
      <c r="C614" s="4">
        <v>3</v>
      </c>
      <c r="D614" s="4" t="s">
        <v>555</v>
      </c>
      <c r="E614" s="12" t="str">
        <f t="shared" si="16"/>
        <v>2</v>
      </c>
      <c r="F614">
        <f t="shared" si="17"/>
        <v>6</v>
      </c>
    </row>
    <row r="615" spans="1:6" x14ac:dyDescent="0.25">
      <c r="A615" s="7">
        <v>950</v>
      </c>
      <c r="B615" s="4" t="s">
        <v>633</v>
      </c>
      <c r="C615" s="4">
        <v>3</v>
      </c>
      <c r="D615" s="4" t="s">
        <v>557</v>
      </c>
      <c r="E615" s="12" t="str">
        <f t="shared" si="16"/>
        <v>1</v>
      </c>
      <c r="F615">
        <f t="shared" si="17"/>
        <v>3</v>
      </c>
    </row>
    <row r="616" spans="1:6" x14ac:dyDescent="0.25">
      <c r="A616" s="7">
        <v>972</v>
      </c>
      <c r="B616" s="6" t="s">
        <v>639</v>
      </c>
      <c r="C616" s="6">
        <v>3</v>
      </c>
      <c r="D616" s="6" t="s">
        <v>555</v>
      </c>
      <c r="E616" s="12" t="str">
        <f t="shared" si="16"/>
        <v>2</v>
      </c>
      <c r="F616">
        <f t="shared" si="17"/>
        <v>6</v>
      </c>
    </row>
    <row r="617" spans="1:6" x14ac:dyDescent="0.25">
      <c r="A617" s="7">
        <v>982</v>
      </c>
      <c r="B617" s="4" t="s">
        <v>636</v>
      </c>
      <c r="C617" s="4">
        <v>3</v>
      </c>
      <c r="D617" s="4" t="s">
        <v>553</v>
      </c>
      <c r="E617" s="12" t="str">
        <f t="shared" si="16"/>
        <v>3.5</v>
      </c>
      <c r="F617">
        <f t="shared" si="17"/>
        <v>10.5</v>
      </c>
    </row>
    <row r="618" spans="1:6" x14ac:dyDescent="0.25">
      <c r="A618" s="7">
        <v>33</v>
      </c>
      <c r="B618" s="4" t="s">
        <v>633</v>
      </c>
      <c r="C618" s="4">
        <v>3</v>
      </c>
      <c r="D618" s="4" t="s">
        <v>552</v>
      </c>
      <c r="E618" s="12" t="str">
        <f t="shared" si="16"/>
        <v>3</v>
      </c>
      <c r="F618">
        <f t="shared" si="17"/>
        <v>9</v>
      </c>
    </row>
    <row r="619" spans="1:6" x14ac:dyDescent="0.25">
      <c r="A619" s="7">
        <v>36</v>
      </c>
      <c r="B619" s="4" t="s">
        <v>633</v>
      </c>
      <c r="C619" s="4">
        <v>3</v>
      </c>
      <c r="D619" s="4" t="s">
        <v>555</v>
      </c>
      <c r="E619" s="12" t="str">
        <f t="shared" si="16"/>
        <v>2</v>
      </c>
      <c r="F619">
        <f t="shared" si="17"/>
        <v>6</v>
      </c>
    </row>
    <row r="620" spans="1:6" x14ac:dyDescent="0.25">
      <c r="A620" s="7">
        <v>39</v>
      </c>
      <c r="B620" s="6" t="s">
        <v>625</v>
      </c>
      <c r="C620" s="6">
        <v>3</v>
      </c>
      <c r="D620" s="6" t="s">
        <v>551</v>
      </c>
      <c r="E620" s="12" t="str">
        <f t="shared" si="16"/>
        <v>4</v>
      </c>
      <c r="F620">
        <f t="shared" si="17"/>
        <v>12</v>
      </c>
    </row>
    <row r="621" spans="1:6" x14ac:dyDescent="0.25">
      <c r="A621" s="7">
        <v>62</v>
      </c>
      <c r="B621" s="4" t="s">
        <v>634</v>
      </c>
      <c r="C621" s="4">
        <v>3</v>
      </c>
      <c r="D621" s="4"/>
      <c r="E621" s="12"/>
    </row>
    <row r="622" spans="1:6" x14ac:dyDescent="0.25">
      <c r="A622" s="7">
        <v>64</v>
      </c>
      <c r="B622" s="6" t="s">
        <v>625</v>
      </c>
      <c r="C622" s="6">
        <v>3</v>
      </c>
      <c r="D622" s="6" t="s">
        <v>553</v>
      </c>
      <c r="E622" s="12" t="str">
        <f t="shared" si="16"/>
        <v>3.5</v>
      </c>
      <c r="F622">
        <f t="shared" si="17"/>
        <v>10.5</v>
      </c>
    </row>
    <row r="623" spans="1:6" x14ac:dyDescent="0.25">
      <c r="A623" s="7">
        <v>80</v>
      </c>
      <c r="B623" s="4" t="s">
        <v>633</v>
      </c>
      <c r="C623" s="4">
        <v>3</v>
      </c>
      <c r="D623" s="4" t="s">
        <v>558</v>
      </c>
      <c r="E623" s="12" t="str">
        <f t="shared" si="16"/>
        <v>2.5</v>
      </c>
      <c r="F623">
        <f t="shared" si="17"/>
        <v>7.5</v>
      </c>
    </row>
    <row r="624" spans="1:6" x14ac:dyDescent="0.25">
      <c r="A624" s="7">
        <v>90</v>
      </c>
      <c r="B624" s="6" t="s">
        <v>635</v>
      </c>
      <c r="C624" s="6">
        <v>3</v>
      </c>
      <c r="D624" s="6" t="s">
        <v>551</v>
      </c>
      <c r="E624" s="12" t="str">
        <f t="shared" si="16"/>
        <v>4</v>
      </c>
      <c r="F624">
        <f t="shared" si="17"/>
        <v>12</v>
      </c>
    </row>
    <row r="625" spans="1:6" x14ac:dyDescent="0.25">
      <c r="A625" s="7">
        <v>92</v>
      </c>
      <c r="B625" s="4" t="s">
        <v>633</v>
      </c>
      <c r="C625" s="4">
        <v>3</v>
      </c>
      <c r="D625" s="4" t="s">
        <v>557</v>
      </c>
      <c r="E625" s="12" t="str">
        <f t="shared" si="16"/>
        <v>1</v>
      </c>
      <c r="F625">
        <f t="shared" si="17"/>
        <v>3</v>
      </c>
    </row>
    <row r="626" spans="1:6" x14ac:dyDescent="0.25">
      <c r="A626" s="7">
        <v>129</v>
      </c>
      <c r="B626" s="6" t="s">
        <v>625</v>
      </c>
      <c r="C626" s="6">
        <v>3</v>
      </c>
      <c r="D626" s="6" t="s">
        <v>551</v>
      </c>
      <c r="E626" s="12" t="str">
        <f t="shared" si="16"/>
        <v>4</v>
      </c>
      <c r="F626">
        <f t="shared" si="17"/>
        <v>12</v>
      </c>
    </row>
    <row r="627" spans="1:6" x14ac:dyDescent="0.25">
      <c r="A627" s="7">
        <v>138</v>
      </c>
      <c r="B627" s="4" t="s">
        <v>636</v>
      </c>
      <c r="C627" s="4">
        <v>3</v>
      </c>
      <c r="D627" s="4" t="s">
        <v>567</v>
      </c>
      <c r="E627" s="12" t="str">
        <f t="shared" si="16"/>
        <v>0</v>
      </c>
      <c r="F627">
        <f t="shared" si="17"/>
        <v>0</v>
      </c>
    </row>
    <row r="628" spans="1:6" x14ac:dyDescent="0.25">
      <c r="A628" s="7">
        <v>145</v>
      </c>
      <c r="B628" s="4" t="s">
        <v>633</v>
      </c>
      <c r="C628" s="4">
        <v>3</v>
      </c>
      <c r="D628" s="4" t="s">
        <v>552</v>
      </c>
      <c r="E628" s="12" t="str">
        <f t="shared" si="16"/>
        <v>3</v>
      </c>
      <c r="F628">
        <f t="shared" si="17"/>
        <v>9</v>
      </c>
    </row>
    <row r="629" spans="1:6" x14ac:dyDescent="0.25">
      <c r="A629" s="7">
        <v>149</v>
      </c>
      <c r="B629" s="4" t="s">
        <v>633</v>
      </c>
      <c r="C629" s="4">
        <v>3</v>
      </c>
      <c r="D629" s="4" t="s">
        <v>557</v>
      </c>
      <c r="E629" s="12" t="str">
        <f t="shared" si="16"/>
        <v>1</v>
      </c>
      <c r="F629">
        <f t="shared" si="17"/>
        <v>3</v>
      </c>
    </row>
    <row r="630" spans="1:6" x14ac:dyDescent="0.25">
      <c r="A630" s="7">
        <v>152</v>
      </c>
      <c r="B630" s="4" t="s">
        <v>633</v>
      </c>
      <c r="C630" s="4">
        <v>3</v>
      </c>
      <c r="D630" s="4" t="s">
        <v>558</v>
      </c>
      <c r="E630" s="12" t="str">
        <f t="shared" si="16"/>
        <v>2.5</v>
      </c>
      <c r="F630">
        <f t="shared" si="17"/>
        <v>7.5</v>
      </c>
    </row>
    <row r="631" spans="1:6" x14ac:dyDescent="0.25">
      <c r="A631" s="7">
        <v>158</v>
      </c>
      <c r="B631" s="4" t="s">
        <v>633</v>
      </c>
      <c r="C631" s="4">
        <v>3</v>
      </c>
      <c r="D631" s="4" t="s">
        <v>553</v>
      </c>
      <c r="E631" s="12" t="str">
        <f t="shared" si="16"/>
        <v>3.5</v>
      </c>
      <c r="F631">
        <f t="shared" si="17"/>
        <v>10.5</v>
      </c>
    </row>
    <row r="632" spans="1:6" x14ac:dyDescent="0.25">
      <c r="A632" s="7">
        <v>163</v>
      </c>
      <c r="B632" s="4" t="s">
        <v>633</v>
      </c>
      <c r="C632" s="4">
        <v>3</v>
      </c>
      <c r="D632" s="4" t="s">
        <v>552</v>
      </c>
      <c r="E632" s="12" t="str">
        <f t="shared" si="16"/>
        <v>3</v>
      </c>
      <c r="F632">
        <f t="shared" si="17"/>
        <v>9</v>
      </c>
    </row>
    <row r="633" spans="1:6" x14ac:dyDescent="0.25">
      <c r="A633" s="7">
        <v>166</v>
      </c>
      <c r="B633" s="4" t="s">
        <v>633</v>
      </c>
      <c r="C633" s="4">
        <v>3</v>
      </c>
      <c r="D633" s="4" t="s">
        <v>558</v>
      </c>
      <c r="E633" s="12" t="str">
        <f t="shared" si="16"/>
        <v>2.5</v>
      </c>
      <c r="F633">
        <f t="shared" si="17"/>
        <v>7.5</v>
      </c>
    </row>
    <row r="634" spans="1:6" x14ac:dyDescent="0.25">
      <c r="A634" s="7">
        <v>169</v>
      </c>
      <c r="B634" s="4" t="s">
        <v>633</v>
      </c>
      <c r="C634" s="4">
        <v>3</v>
      </c>
      <c r="D634" s="4" t="s">
        <v>551</v>
      </c>
      <c r="E634" s="12" t="str">
        <f t="shared" si="16"/>
        <v>4</v>
      </c>
      <c r="F634">
        <f t="shared" si="17"/>
        <v>12</v>
      </c>
    </row>
    <row r="635" spans="1:6" x14ac:dyDescent="0.25">
      <c r="A635" s="7">
        <v>176</v>
      </c>
      <c r="B635" s="6" t="s">
        <v>625</v>
      </c>
      <c r="C635" s="6">
        <v>3</v>
      </c>
      <c r="D635" s="6" t="s">
        <v>553</v>
      </c>
      <c r="E635" s="12" t="str">
        <f t="shared" si="16"/>
        <v>3.5</v>
      </c>
      <c r="F635">
        <f t="shared" si="17"/>
        <v>10.5</v>
      </c>
    </row>
    <row r="636" spans="1:6" x14ac:dyDescent="0.25">
      <c r="A636" s="7">
        <v>192</v>
      </c>
      <c r="B636" s="6" t="s">
        <v>625</v>
      </c>
      <c r="C636" s="6">
        <v>3</v>
      </c>
      <c r="D636" s="6" t="s">
        <v>551</v>
      </c>
      <c r="E636" s="12" t="str">
        <f t="shared" si="16"/>
        <v>4</v>
      </c>
      <c r="F636">
        <f t="shared" si="17"/>
        <v>12</v>
      </c>
    </row>
    <row r="637" spans="1:6" x14ac:dyDescent="0.25">
      <c r="A637" s="7">
        <v>213</v>
      </c>
      <c r="B637" s="4" t="s">
        <v>633</v>
      </c>
      <c r="C637" s="4">
        <v>3</v>
      </c>
      <c r="D637" s="4" t="s">
        <v>553</v>
      </c>
      <c r="E637" s="12" t="str">
        <f t="shared" si="16"/>
        <v>3.5</v>
      </c>
      <c r="F637">
        <f t="shared" si="17"/>
        <v>10.5</v>
      </c>
    </row>
    <row r="638" spans="1:6" x14ac:dyDescent="0.25">
      <c r="A638" s="7">
        <v>235</v>
      </c>
      <c r="B638" s="4" t="s">
        <v>633</v>
      </c>
      <c r="C638" s="4">
        <v>3</v>
      </c>
      <c r="D638" s="4" t="s">
        <v>558</v>
      </c>
      <c r="E638" s="12" t="str">
        <f t="shared" si="16"/>
        <v>2.5</v>
      </c>
      <c r="F638">
        <f t="shared" si="17"/>
        <v>7.5</v>
      </c>
    </row>
    <row r="639" spans="1:6" x14ac:dyDescent="0.25">
      <c r="A639" s="7">
        <v>250</v>
      </c>
      <c r="B639" s="6" t="s">
        <v>625</v>
      </c>
      <c r="C639" s="6">
        <v>3</v>
      </c>
      <c r="D639" s="6" t="s">
        <v>551</v>
      </c>
      <c r="E639" s="12" t="str">
        <f t="shared" si="16"/>
        <v>4</v>
      </c>
      <c r="F639">
        <f t="shared" si="17"/>
        <v>12</v>
      </c>
    </row>
    <row r="640" spans="1:6" x14ac:dyDescent="0.25">
      <c r="A640" s="7">
        <v>257</v>
      </c>
      <c r="B640" s="4" t="s">
        <v>633</v>
      </c>
      <c r="C640" s="4">
        <v>3</v>
      </c>
      <c r="D640" s="4" t="s">
        <v>555</v>
      </c>
      <c r="E640" s="12" t="str">
        <f t="shared" si="16"/>
        <v>2</v>
      </c>
      <c r="F640">
        <f t="shared" si="17"/>
        <v>6</v>
      </c>
    </row>
    <row r="641" spans="1:6" x14ac:dyDescent="0.25">
      <c r="A641" s="7">
        <v>258</v>
      </c>
      <c r="B641" s="4" t="s">
        <v>633</v>
      </c>
      <c r="C641" s="4">
        <v>3</v>
      </c>
      <c r="D641" s="4" t="s">
        <v>552</v>
      </c>
      <c r="E641" s="12" t="str">
        <f t="shared" si="16"/>
        <v>3</v>
      </c>
      <c r="F641">
        <f t="shared" si="17"/>
        <v>9</v>
      </c>
    </row>
    <row r="642" spans="1:6" x14ac:dyDescent="0.25">
      <c r="A642" s="7">
        <v>259</v>
      </c>
      <c r="B642" s="6" t="s">
        <v>625</v>
      </c>
      <c r="C642" s="6">
        <v>3</v>
      </c>
      <c r="D642" s="6" t="s">
        <v>553</v>
      </c>
      <c r="E642" s="12" t="str">
        <f t="shared" si="16"/>
        <v>3.5</v>
      </c>
      <c r="F642">
        <f t="shared" si="17"/>
        <v>10.5</v>
      </c>
    </row>
    <row r="643" spans="1:6" x14ac:dyDescent="0.25">
      <c r="A643" s="7">
        <v>268</v>
      </c>
      <c r="B643" s="6" t="s">
        <v>625</v>
      </c>
      <c r="C643" s="6">
        <v>3</v>
      </c>
      <c r="D643" s="6" t="s">
        <v>553</v>
      </c>
      <c r="E643" s="12" t="str">
        <f t="shared" si="16"/>
        <v>3.5</v>
      </c>
      <c r="F643">
        <f t="shared" si="17"/>
        <v>10.5</v>
      </c>
    </row>
    <row r="644" spans="1:6" x14ac:dyDescent="0.25">
      <c r="A644" s="7">
        <v>272</v>
      </c>
      <c r="B644" s="4" t="s">
        <v>633</v>
      </c>
      <c r="C644" s="4">
        <v>3</v>
      </c>
      <c r="D644" s="4" t="s">
        <v>558</v>
      </c>
      <c r="E644" s="12" t="str">
        <f t="shared" si="16"/>
        <v>2.5</v>
      </c>
      <c r="F644">
        <f t="shared" si="17"/>
        <v>7.5</v>
      </c>
    </row>
    <row r="645" spans="1:6" x14ac:dyDescent="0.25">
      <c r="A645" s="7">
        <v>287</v>
      </c>
      <c r="B645" s="4" t="s">
        <v>633</v>
      </c>
      <c r="C645" s="4">
        <v>3</v>
      </c>
      <c r="D645" s="4" t="s">
        <v>551</v>
      </c>
      <c r="E645" s="12" t="str">
        <f t="shared" si="16"/>
        <v>4</v>
      </c>
      <c r="F645">
        <f t="shared" si="17"/>
        <v>12</v>
      </c>
    </row>
    <row r="646" spans="1:6" x14ac:dyDescent="0.25">
      <c r="A646" s="7">
        <v>320</v>
      </c>
      <c r="B646" s="4" t="s">
        <v>633</v>
      </c>
      <c r="C646" s="4">
        <v>3</v>
      </c>
      <c r="D646" s="4" t="s">
        <v>555</v>
      </c>
      <c r="E646" s="12" t="str">
        <f t="shared" si="16"/>
        <v>2</v>
      </c>
      <c r="F646">
        <f t="shared" si="17"/>
        <v>6</v>
      </c>
    </row>
    <row r="647" spans="1:6" x14ac:dyDescent="0.25">
      <c r="A647" s="7">
        <v>329</v>
      </c>
      <c r="B647" s="4" t="s">
        <v>633</v>
      </c>
      <c r="C647" s="4">
        <v>3</v>
      </c>
      <c r="D647" s="4" t="s">
        <v>567</v>
      </c>
      <c r="E647" s="12" t="str">
        <f t="shared" si="16"/>
        <v>0</v>
      </c>
      <c r="F647">
        <f t="shared" si="17"/>
        <v>0</v>
      </c>
    </row>
    <row r="648" spans="1:6" x14ac:dyDescent="0.25">
      <c r="A648" s="7">
        <v>334</v>
      </c>
      <c r="B648" s="4" t="s">
        <v>633</v>
      </c>
      <c r="C648" s="4">
        <v>3</v>
      </c>
      <c r="D648" s="4" t="s">
        <v>553</v>
      </c>
      <c r="E648" s="12" t="str">
        <f t="shared" si="16"/>
        <v>3.5</v>
      </c>
      <c r="F648">
        <f t="shared" si="17"/>
        <v>10.5</v>
      </c>
    </row>
    <row r="649" spans="1:6" x14ac:dyDescent="0.25">
      <c r="A649" s="7">
        <v>369</v>
      </c>
      <c r="B649" s="4" t="s">
        <v>633</v>
      </c>
      <c r="C649" s="4">
        <v>3</v>
      </c>
      <c r="D649" s="4" t="s">
        <v>552</v>
      </c>
      <c r="E649" s="12" t="str">
        <f t="shared" si="16"/>
        <v>3</v>
      </c>
      <c r="F649">
        <f t="shared" si="17"/>
        <v>9</v>
      </c>
    </row>
    <row r="650" spans="1:6" x14ac:dyDescent="0.25">
      <c r="A650" s="7">
        <v>396</v>
      </c>
      <c r="B650" s="4" t="s">
        <v>633</v>
      </c>
      <c r="C650" s="4">
        <v>3</v>
      </c>
      <c r="D650" s="4" t="s">
        <v>555</v>
      </c>
      <c r="E650" s="12" t="str">
        <f t="shared" si="16"/>
        <v>2</v>
      </c>
      <c r="F650">
        <f t="shared" si="17"/>
        <v>6</v>
      </c>
    </row>
    <row r="651" spans="1:6" x14ac:dyDescent="0.25">
      <c r="A651" s="7">
        <v>400</v>
      </c>
      <c r="B651" s="6" t="s">
        <v>625</v>
      </c>
      <c r="C651" s="6">
        <v>3</v>
      </c>
      <c r="D651" s="6" t="s">
        <v>553</v>
      </c>
      <c r="E651" s="12" t="str">
        <f t="shared" si="16"/>
        <v>3.5</v>
      </c>
      <c r="F651">
        <f t="shared" si="17"/>
        <v>10.5</v>
      </c>
    </row>
    <row r="652" spans="1:6" x14ac:dyDescent="0.25">
      <c r="A652" s="7">
        <v>405</v>
      </c>
      <c r="B652" s="6" t="s">
        <v>625</v>
      </c>
      <c r="C652" s="6">
        <v>3</v>
      </c>
      <c r="D652" s="6" t="s">
        <v>551</v>
      </c>
      <c r="E652" s="12" t="str">
        <f t="shared" si="16"/>
        <v>4</v>
      </c>
      <c r="F652">
        <f t="shared" si="17"/>
        <v>12</v>
      </c>
    </row>
    <row r="653" spans="1:6" x14ac:dyDescent="0.25">
      <c r="A653" s="7">
        <v>410</v>
      </c>
      <c r="B653" s="4" t="s">
        <v>633</v>
      </c>
      <c r="C653" s="4">
        <v>3</v>
      </c>
      <c r="D653" s="4" t="s">
        <v>557</v>
      </c>
      <c r="E653" s="12" t="str">
        <f t="shared" si="16"/>
        <v>1</v>
      </c>
      <c r="F653">
        <f t="shared" si="17"/>
        <v>3</v>
      </c>
    </row>
    <row r="654" spans="1:6" x14ac:dyDescent="0.25">
      <c r="A654" s="7">
        <v>414</v>
      </c>
      <c r="B654" s="6" t="s">
        <v>637</v>
      </c>
      <c r="C654" s="6">
        <v>3</v>
      </c>
      <c r="D654" s="6" t="s">
        <v>552</v>
      </c>
      <c r="E654" s="12" t="str">
        <f t="shared" si="16"/>
        <v>3</v>
      </c>
      <c r="F654">
        <f t="shared" si="17"/>
        <v>9</v>
      </c>
    </row>
    <row r="655" spans="1:6" x14ac:dyDescent="0.25">
      <c r="A655" s="7">
        <v>421</v>
      </c>
      <c r="B655" s="4" t="s">
        <v>633</v>
      </c>
      <c r="C655" s="4">
        <v>3</v>
      </c>
      <c r="D655" s="4" t="s">
        <v>552</v>
      </c>
      <c r="E655" s="12" t="str">
        <f t="shared" si="16"/>
        <v>3</v>
      </c>
      <c r="F655">
        <f t="shared" si="17"/>
        <v>9</v>
      </c>
    </row>
    <row r="656" spans="1:6" x14ac:dyDescent="0.25">
      <c r="A656" s="7">
        <v>423</v>
      </c>
      <c r="B656" s="4" t="s">
        <v>633</v>
      </c>
      <c r="C656" s="4">
        <v>3</v>
      </c>
      <c r="D656" s="4" t="s">
        <v>551</v>
      </c>
      <c r="E656" s="12" t="str">
        <f t="shared" si="16"/>
        <v>4</v>
      </c>
      <c r="F656">
        <f t="shared" si="17"/>
        <v>12</v>
      </c>
    </row>
    <row r="657" spans="1:6" x14ac:dyDescent="0.25">
      <c r="A657" s="7">
        <v>432</v>
      </c>
      <c r="B657" s="4" t="s">
        <v>633</v>
      </c>
      <c r="C657" s="4">
        <v>3</v>
      </c>
      <c r="D657" s="4" t="s">
        <v>558</v>
      </c>
      <c r="E657" s="12" t="str">
        <f t="shared" si="16"/>
        <v>2.5</v>
      </c>
      <c r="F657">
        <f t="shared" si="17"/>
        <v>7.5</v>
      </c>
    </row>
    <row r="658" spans="1:6" x14ac:dyDescent="0.25">
      <c r="A658" s="7">
        <v>462</v>
      </c>
      <c r="B658" s="4" t="s">
        <v>633</v>
      </c>
      <c r="C658" s="4">
        <v>3</v>
      </c>
      <c r="D658" s="4" t="s">
        <v>557</v>
      </c>
      <c r="E658" s="12" t="str">
        <f t="shared" si="16"/>
        <v>1</v>
      </c>
      <c r="F658">
        <f t="shared" si="17"/>
        <v>3</v>
      </c>
    </row>
    <row r="659" spans="1:6" x14ac:dyDescent="0.25">
      <c r="A659" s="7">
        <v>491</v>
      </c>
      <c r="B659" s="4" t="s">
        <v>633</v>
      </c>
      <c r="C659" s="4">
        <v>3</v>
      </c>
      <c r="D659" s="4" t="s">
        <v>551</v>
      </c>
      <c r="E659" s="12" t="str">
        <f t="shared" si="16"/>
        <v>4</v>
      </c>
      <c r="F659">
        <f t="shared" si="17"/>
        <v>12</v>
      </c>
    </row>
    <row r="660" spans="1:6" x14ac:dyDescent="0.25">
      <c r="A660" s="7">
        <v>501</v>
      </c>
      <c r="B660" s="4" t="s">
        <v>633</v>
      </c>
      <c r="C660" s="4">
        <v>3</v>
      </c>
      <c r="D660" s="4" t="s">
        <v>551</v>
      </c>
      <c r="E660" s="12" t="str">
        <f t="shared" si="16"/>
        <v>4</v>
      </c>
      <c r="F660">
        <f t="shared" si="17"/>
        <v>12</v>
      </c>
    </row>
    <row r="661" spans="1:6" x14ac:dyDescent="0.25">
      <c r="A661" s="7">
        <v>511</v>
      </c>
      <c r="B661" s="4" t="s">
        <v>638</v>
      </c>
      <c r="C661" s="4">
        <v>3</v>
      </c>
      <c r="D661" s="4" t="s">
        <v>553</v>
      </c>
      <c r="E661" s="12" t="str">
        <f t="shared" si="16"/>
        <v>3.5</v>
      </c>
      <c r="F661">
        <f t="shared" si="17"/>
        <v>10.5</v>
      </c>
    </row>
    <row r="662" spans="1:6" x14ac:dyDescent="0.25">
      <c r="A662" s="7">
        <v>524</v>
      </c>
      <c r="B662" s="4" t="s">
        <v>633</v>
      </c>
      <c r="C662" s="4">
        <v>3</v>
      </c>
      <c r="D662" s="4" t="s">
        <v>558</v>
      </c>
      <c r="E662" s="12" t="str">
        <f t="shared" si="16"/>
        <v>2.5</v>
      </c>
      <c r="F662">
        <f t="shared" si="17"/>
        <v>7.5</v>
      </c>
    </row>
    <row r="663" spans="1:6" x14ac:dyDescent="0.25">
      <c r="A663" s="7">
        <v>536</v>
      </c>
      <c r="B663" s="4" t="s">
        <v>633</v>
      </c>
      <c r="C663" s="4">
        <v>3</v>
      </c>
      <c r="D663" s="4" t="s">
        <v>555</v>
      </c>
      <c r="E663" s="12" t="str">
        <f t="shared" si="16"/>
        <v>2</v>
      </c>
      <c r="F663">
        <f t="shared" si="17"/>
        <v>6</v>
      </c>
    </row>
    <row r="664" spans="1:6" x14ac:dyDescent="0.25">
      <c r="A664" s="7">
        <v>554</v>
      </c>
      <c r="B664" s="4" t="s">
        <v>633</v>
      </c>
      <c r="C664" s="4">
        <v>3</v>
      </c>
      <c r="D664" s="4" t="s">
        <v>557</v>
      </c>
      <c r="E664" s="12" t="str">
        <f t="shared" si="16"/>
        <v>1</v>
      </c>
      <c r="F664">
        <f t="shared" si="17"/>
        <v>3</v>
      </c>
    </row>
    <row r="665" spans="1:6" x14ac:dyDescent="0.25">
      <c r="A665" s="7">
        <v>555</v>
      </c>
      <c r="B665" s="6" t="s">
        <v>625</v>
      </c>
      <c r="C665" s="6">
        <v>3</v>
      </c>
      <c r="D665" s="6" t="s">
        <v>551</v>
      </c>
      <c r="E665" s="12" t="str">
        <f t="shared" si="16"/>
        <v>4</v>
      </c>
      <c r="F665">
        <f t="shared" si="17"/>
        <v>12</v>
      </c>
    </row>
    <row r="666" spans="1:6" x14ac:dyDescent="0.25">
      <c r="A666" s="7">
        <v>580</v>
      </c>
      <c r="B666" s="4" t="s">
        <v>633</v>
      </c>
      <c r="C666" s="4">
        <v>3</v>
      </c>
      <c r="D666" s="4" t="s">
        <v>552</v>
      </c>
      <c r="E666" s="12" t="str">
        <f t="shared" si="16"/>
        <v>3</v>
      </c>
      <c r="F666">
        <f t="shared" si="17"/>
        <v>9</v>
      </c>
    </row>
    <row r="667" spans="1:6" x14ac:dyDescent="0.25">
      <c r="A667" s="7">
        <v>610</v>
      </c>
      <c r="B667" s="4" t="s">
        <v>633</v>
      </c>
      <c r="C667" s="4">
        <v>3</v>
      </c>
      <c r="D667" s="4" t="s">
        <v>555</v>
      </c>
      <c r="E667" s="12" t="str">
        <f t="shared" si="16"/>
        <v>2</v>
      </c>
      <c r="F667">
        <f t="shared" si="17"/>
        <v>6</v>
      </c>
    </row>
    <row r="668" spans="1:6" x14ac:dyDescent="0.25">
      <c r="A668" s="7">
        <v>612</v>
      </c>
      <c r="B668" s="4" t="s">
        <v>633</v>
      </c>
      <c r="C668" s="4">
        <v>3</v>
      </c>
      <c r="D668" s="4" t="s">
        <v>567</v>
      </c>
      <c r="E668" s="12" t="str">
        <f t="shared" si="16"/>
        <v>0</v>
      </c>
      <c r="F668">
        <f t="shared" si="17"/>
        <v>0</v>
      </c>
    </row>
    <row r="669" spans="1:6" x14ac:dyDescent="0.25">
      <c r="A669" s="7">
        <v>625</v>
      </c>
      <c r="B669" s="4" t="s">
        <v>633</v>
      </c>
      <c r="C669" s="4">
        <v>3</v>
      </c>
      <c r="D669" s="4" t="s">
        <v>557</v>
      </c>
      <c r="E669" s="12" t="str">
        <f t="shared" ref="E669:E703" si="18">IF(D669="A","4",IF(D669="AB","3.5",IF(D669="B","3",IF(D669="BC","2.5",IF(D669="C","2",IF(D669="D","1",IF(D669="E","0","NILAI MUTU TIDAK ADA")))))))</f>
        <v>1</v>
      </c>
      <c r="F669">
        <f t="shared" ref="F669:F703" si="19">E669*C669</f>
        <v>3</v>
      </c>
    </row>
    <row r="670" spans="1:6" x14ac:dyDescent="0.25">
      <c r="A670" s="7">
        <v>638</v>
      </c>
      <c r="B670" s="4" t="s">
        <v>633</v>
      </c>
      <c r="C670" s="4">
        <v>3</v>
      </c>
      <c r="D670" s="4" t="s">
        <v>558</v>
      </c>
      <c r="E670" s="12" t="str">
        <f t="shared" si="18"/>
        <v>2.5</v>
      </c>
      <c r="F670">
        <f t="shared" si="19"/>
        <v>7.5</v>
      </c>
    </row>
    <row r="671" spans="1:6" x14ac:dyDescent="0.25">
      <c r="A671" s="7">
        <v>643</v>
      </c>
      <c r="B671" s="4" t="s">
        <v>633</v>
      </c>
      <c r="C671" s="4">
        <v>3</v>
      </c>
      <c r="D671" s="4" t="s">
        <v>551</v>
      </c>
      <c r="E671" s="12" t="str">
        <f t="shared" si="18"/>
        <v>4</v>
      </c>
      <c r="F671">
        <f t="shared" si="19"/>
        <v>12</v>
      </c>
    </row>
    <row r="672" spans="1:6" x14ac:dyDescent="0.25">
      <c r="A672" s="7">
        <v>644</v>
      </c>
      <c r="B672" s="4" t="s">
        <v>633</v>
      </c>
      <c r="C672" s="4">
        <v>3</v>
      </c>
      <c r="D672" s="4" t="s">
        <v>551</v>
      </c>
      <c r="E672" s="12" t="str">
        <f t="shared" si="18"/>
        <v>4</v>
      </c>
      <c r="F672">
        <f t="shared" si="19"/>
        <v>12</v>
      </c>
    </row>
    <row r="673" spans="1:6" x14ac:dyDescent="0.25">
      <c r="A673" s="7">
        <v>658</v>
      </c>
      <c r="B673" s="4" t="s">
        <v>633</v>
      </c>
      <c r="C673" s="4">
        <v>3</v>
      </c>
      <c r="D673" s="4" t="s">
        <v>551</v>
      </c>
      <c r="E673" s="12" t="str">
        <f t="shared" si="18"/>
        <v>4</v>
      </c>
      <c r="F673">
        <f t="shared" si="19"/>
        <v>12</v>
      </c>
    </row>
    <row r="674" spans="1:6" x14ac:dyDescent="0.25">
      <c r="A674" s="7">
        <v>676</v>
      </c>
      <c r="B674" s="4" t="s">
        <v>633</v>
      </c>
      <c r="C674" s="4">
        <v>3</v>
      </c>
      <c r="D674" s="4" t="s">
        <v>555</v>
      </c>
      <c r="E674" s="12" t="str">
        <f t="shared" si="18"/>
        <v>2</v>
      </c>
      <c r="F674">
        <f t="shared" si="19"/>
        <v>6</v>
      </c>
    </row>
    <row r="675" spans="1:6" x14ac:dyDescent="0.25">
      <c r="A675" s="7">
        <v>679</v>
      </c>
      <c r="B675" s="4" t="s">
        <v>633</v>
      </c>
      <c r="C675" s="4">
        <v>3</v>
      </c>
      <c r="D675" s="4" t="s">
        <v>552</v>
      </c>
      <c r="E675" s="12" t="str">
        <f t="shared" si="18"/>
        <v>3</v>
      </c>
      <c r="F675">
        <f t="shared" si="19"/>
        <v>9</v>
      </c>
    </row>
    <row r="676" spans="1:6" x14ac:dyDescent="0.25">
      <c r="A676" s="7">
        <v>701</v>
      </c>
      <c r="B676" s="4" t="s">
        <v>633</v>
      </c>
      <c r="C676" s="4">
        <v>3</v>
      </c>
      <c r="D676" s="4" t="s">
        <v>558</v>
      </c>
      <c r="E676" s="12" t="str">
        <f t="shared" si="18"/>
        <v>2.5</v>
      </c>
      <c r="F676">
        <f t="shared" si="19"/>
        <v>7.5</v>
      </c>
    </row>
    <row r="677" spans="1:6" x14ac:dyDescent="0.25">
      <c r="A677" s="7">
        <v>707</v>
      </c>
      <c r="B677" s="4" t="s">
        <v>633</v>
      </c>
      <c r="C677" s="4">
        <v>3</v>
      </c>
      <c r="D677" s="4" t="s">
        <v>552</v>
      </c>
      <c r="E677" s="12" t="str">
        <f t="shared" si="18"/>
        <v>3</v>
      </c>
      <c r="F677">
        <f t="shared" si="19"/>
        <v>9</v>
      </c>
    </row>
    <row r="678" spans="1:6" x14ac:dyDescent="0.25">
      <c r="A678" s="7">
        <v>713</v>
      </c>
      <c r="B678" s="4" t="s">
        <v>633</v>
      </c>
      <c r="C678" s="4">
        <v>3</v>
      </c>
      <c r="D678" s="4" t="s">
        <v>552</v>
      </c>
      <c r="E678" s="12" t="str">
        <f t="shared" si="18"/>
        <v>3</v>
      </c>
      <c r="F678">
        <f t="shared" si="19"/>
        <v>9</v>
      </c>
    </row>
    <row r="679" spans="1:6" x14ac:dyDescent="0.25">
      <c r="A679" s="7">
        <v>723</v>
      </c>
      <c r="B679" s="4" t="s">
        <v>633</v>
      </c>
      <c r="C679" s="4">
        <v>3</v>
      </c>
      <c r="D679" s="4" t="s">
        <v>551</v>
      </c>
      <c r="E679" s="12" t="str">
        <f t="shared" si="18"/>
        <v>4</v>
      </c>
      <c r="F679">
        <f t="shared" si="19"/>
        <v>12</v>
      </c>
    </row>
    <row r="680" spans="1:6" x14ac:dyDescent="0.25">
      <c r="A680" s="7">
        <v>740</v>
      </c>
      <c r="B680" s="4" t="s">
        <v>633</v>
      </c>
      <c r="C680" s="4">
        <v>3</v>
      </c>
      <c r="D680" s="4" t="s">
        <v>552</v>
      </c>
      <c r="E680" s="12" t="str">
        <f t="shared" si="18"/>
        <v>3</v>
      </c>
      <c r="F680">
        <f t="shared" si="19"/>
        <v>9</v>
      </c>
    </row>
    <row r="681" spans="1:6" x14ac:dyDescent="0.25">
      <c r="A681" s="7">
        <v>754</v>
      </c>
      <c r="B681" s="4" t="s">
        <v>633</v>
      </c>
      <c r="C681" s="4">
        <v>3</v>
      </c>
      <c r="D681" s="4" t="s">
        <v>553</v>
      </c>
      <c r="E681" s="12" t="str">
        <f t="shared" si="18"/>
        <v>3.5</v>
      </c>
      <c r="F681">
        <f t="shared" si="19"/>
        <v>10.5</v>
      </c>
    </row>
    <row r="682" spans="1:6" x14ac:dyDescent="0.25">
      <c r="A682" s="7">
        <v>763</v>
      </c>
      <c r="B682" s="4" t="s">
        <v>633</v>
      </c>
      <c r="C682" s="4">
        <v>3</v>
      </c>
      <c r="D682" s="4" t="s">
        <v>557</v>
      </c>
      <c r="E682" s="12" t="str">
        <f t="shared" si="18"/>
        <v>1</v>
      </c>
      <c r="F682">
        <f t="shared" si="19"/>
        <v>3</v>
      </c>
    </row>
    <row r="683" spans="1:6" x14ac:dyDescent="0.25">
      <c r="A683" s="7">
        <v>769</v>
      </c>
      <c r="B683" s="4" t="s">
        <v>633</v>
      </c>
      <c r="C683" s="4">
        <v>3</v>
      </c>
      <c r="D683" s="4" t="s">
        <v>553</v>
      </c>
      <c r="E683" s="12" t="str">
        <f t="shared" si="18"/>
        <v>3.5</v>
      </c>
      <c r="F683">
        <f t="shared" si="19"/>
        <v>10.5</v>
      </c>
    </row>
    <row r="684" spans="1:6" x14ac:dyDescent="0.25">
      <c r="A684" s="7">
        <v>770</v>
      </c>
      <c r="B684" s="4" t="s">
        <v>633</v>
      </c>
      <c r="C684" s="4">
        <v>3</v>
      </c>
      <c r="D684" s="4" t="s">
        <v>553</v>
      </c>
      <c r="E684" s="12" t="str">
        <f t="shared" si="18"/>
        <v>3.5</v>
      </c>
      <c r="F684">
        <f t="shared" si="19"/>
        <v>10.5</v>
      </c>
    </row>
    <row r="685" spans="1:6" x14ac:dyDescent="0.25">
      <c r="A685" s="7">
        <v>773</v>
      </c>
      <c r="B685" s="6" t="s">
        <v>625</v>
      </c>
      <c r="C685" s="6">
        <v>3</v>
      </c>
      <c r="D685" s="6" t="s">
        <v>551</v>
      </c>
      <c r="E685" s="12" t="str">
        <f t="shared" si="18"/>
        <v>4</v>
      </c>
      <c r="F685">
        <f t="shared" si="19"/>
        <v>12</v>
      </c>
    </row>
    <row r="686" spans="1:6" x14ac:dyDescent="0.25">
      <c r="A686" s="7">
        <v>783</v>
      </c>
      <c r="B686" s="4" t="s">
        <v>633</v>
      </c>
      <c r="C686" s="4">
        <v>3</v>
      </c>
      <c r="D686" s="4" t="s">
        <v>555</v>
      </c>
      <c r="E686" s="12" t="str">
        <f t="shared" si="18"/>
        <v>2</v>
      </c>
      <c r="F686">
        <f t="shared" si="19"/>
        <v>6</v>
      </c>
    </row>
    <row r="687" spans="1:6" x14ac:dyDescent="0.25">
      <c r="A687" s="7">
        <v>796</v>
      </c>
      <c r="B687" s="4" t="s">
        <v>633</v>
      </c>
      <c r="C687" s="4">
        <v>3</v>
      </c>
      <c r="D687" s="4" t="s">
        <v>555</v>
      </c>
      <c r="E687" s="12" t="str">
        <f t="shared" si="18"/>
        <v>2</v>
      </c>
      <c r="F687">
        <f t="shared" si="19"/>
        <v>6</v>
      </c>
    </row>
    <row r="688" spans="1:6" x14ac:dyDescent="0.25">
      <c r="A688" s="7">
        <v>807</v>
      </c>
      <c r="B688" s="4" t="s">
        <v>633</v>
      </c>
      <c r="C688" s="4">
        <v>3</v>
      </c>
      <c r="D688" s="4" t="s">
        <v>558</v>
      </c>
      <c r="E688" s="12" t="str">
        <f t="shared" si="18"/>
        <v>2.5</v>
      </c>
      <c r="F688">
        <f t="shared" si="19"/>
        <v>7.5</v>
      </c>
    </row>
    <row r="689" spans="1:6" x14ac:dyDescent="0.25">
      <c r="A689" s="7">
        <v>812</v>
      </c>
      <c r="B689" s="6" t="s">
        <v>625</v>
      </c>
      <c r="C689" s="6">
        <v>3</v>
      </c>
      <c r="D689" s="6" t="s">
        <v>551</v>
      </c>
      <c r="E689" s="12" t="str">
        <f t="shared" si="18"/>
        <v>4</v>
      </c>
      <c r="F689">
        <f t="shared" si="19"/>
        <v>12</v>
      </c>
    </row>
    <row r="690" spans="1:6" x14ac:dyDescent="0.25">
      <c r="A690" s="7">
        <v>830</v>
      </c>
      <c r="B690" s="6" t="s">
        <v>625</v>
      </c>
      <c r="C690" s="6">
        <v>3</v>
      </c>
      <c r="D690" s="6" t="s">
        <v>551</v>
      </c>
      <c r="E690" s="12" t="str">
        <f t="shared" si="18"/>
        <v>4</v>
      </c>
      <c r="F690">
        <f t="shared" si="19"/>
        <v>12</v>
      </c>
    </row>
    <row r="691" spans="1:6" x14ac:dyDescent="0.25">
      <c r="A691" s="7">
        <v>831</v>
      </c>
      <c r="B691" s="4" t="s">
        <v>633</v>
      </c>
      <c r="C691" s="4">
        <v>3</v>
      </c>
      <c r="D691" s="4" t="s">
        <v>552</v>
      </c>
      <c r="E691" s="12" t="str">
        <f t="shared" si="18"/>
        <v>3</v>
      </c>
      <c r="F691">
        <f t="shared" si="19"/>
        <v>9</v>
      </c>
    </row>
    <row r="692" spans="1:6" x14ac:dyDescent="0.25">
      <c r="A692" s="7">
        <v>833</v>
      </c>
      <c r="B692" s="6" t="s">
        <v>625</v>
      </c>
      <c r="C692" s="6">
        <v>3</v>
      </c>
      <c r="D692" s="6" t="s">
        <v>558</v>
      </c>
      <c r="E692" s="12" t="str">
        <f t="shared" si="18"/>
        <v>2.5</v>
      </c>
      <c r="F692">
        <f t="shared" si="19"/>
        <v>7.5</v>
      </c>
    </row>
    <row r="693" spans="1:6" x14ac:dyDescent="0.25">
      <c r="A693" s="7">
        <v>841</v>
      </c>
      <c r="B693" s="4" t="s">
        <v>633</v>
      </c>
      <c r="C693" s="4">
        <v>3</v>
      </c>
      <c r="D693" s="4" t="s">
        <v>553</v>
      </c>
      <c r="E693" s="12" t="str">
        <f t="shared" si="18"/>
        <v>3.5</v>
      </c>
      <c r="F693">
        <f t="shared" si="19"/>
        <v>10.5</v>
      </c>
    </row>
    <row r="694" spans="1:6" x14ac:dyDescent="0.25">
      <c r="A694" s="7">
        <v>854</v>
      </c>
      <c r="B694" s="4" t="s">
        <v>633</v>
      </c>
      <c r="C694" s="4">
        <v>3</v>
      </c>
      <c r="D694" s="4" t="s">
        <v>555</v>
      </c>
      <c r="E694" s="12" t="str">
        <f t="shared" si="18"/>
        <v>2</v>
      </c>
      <c r="F694">
        <f t="shared" si="19"/>
        <v>6</v>
      </c>
    </row>
    <row r="695" spans="1:6" x14ac:dyDescent="0.25">
      <c r="A695" s="7">
        <v>855</v>
      </c>
      <c r="B695" s="4" t="s">
        <v>633</v>
      </c>
      <c r="C695" s="4">
        <v>3</v>
      </c>
      <c r="D695" s="4" t="s">
        <v>558</v>
      </c>
      <c r="E695" s="12" t="str">
        <f t="shared" si="18"/>
        <v>2.5</v>
      </c>
      <c r="F695">
        <f t="shared" si="19"/>
        <v>7.5</v>
      </c>
    </row>
    <row r="696" spans="1:6" x14ac:dyDescent="0.25">
      <c r="A696" s="7">
        <v>856</v>
      </c>
      <c r="B696" s="4" t="s">
        <v>633</v>
      </c>
      <c r="C696" s="4">
        <v>3</v>
      </c>
      <c r="D696" s="4" t="s">
        <v>558</v>
      </c>
      <c r="E696" s="12" t="str">
        <f t="shared" si="18"/>
        <v>2.5</v>
      </c>
      <c r="F696">
        <f t="shared" si="19"/>
        <v>7.5</v>
      </c>
    </row>
    <row r="697" spans="1:6" x14ac:dyDescent="0.25">
      <c r="A697" s="7">
        <v>863</v>
      </c>
      <c r="B697" s="4" t="s">
        <v>633</v>
      </c>
      <c r="C697" s="4">
        <v>3</v>
      </c>
      <c r="D697" s="4" t="s">
        <v>553</v>
      </c>
      <c r="E697" s="12" t="str">
        <f t="shared" si="18"/>
        <v>3.5</v>
      </c>
      <c r="F697">
        <f t="shared" si="19"/>
        <v>10.5</v>
      </c>
    </row>
    <row r="698" spans="1:6" x14ac:dyDescent="0.25">
      <c r="A698" s="7">
        <v>874</v>
      </c>
      <c r="B698" s="4" t="s">
        <v>633</v>
      </c>
      <c r="C698" s="4">
        <v>3</v>
      </c>
      <c r="D698" s="4" t="s">
        <v>555</v>
      </c>
      <c r="E698" s="12" t="str">
        <f t="shared" si="18"/>
        <v>2</v>
      </c>
      <c r="F698">
        <f t="shared" si="19"/>
        <v>6</v>
      </c>
    </row>
    <row r="699" spans="1:6" x14ac:dyDescent="0.25">
      <c r="A699" s="7">
        <v>879</v>
      </c>
      <c r="B699" s="4" t="s">
        <v>633</v>
      </c>
      <c r="C699" s="4">
        <v>3</v>
      </c>
      <c r="D699" s="4" t="s">
        <v>552</v>
      </c>
      <c r="E699" s="12" t="str">
        <f t="shared" si="18"/>
        <v>3</v>
      </c>
      <c r="F699">
        <f t="shared" si="19"/>
        <v>9</v>
      </c>
    </row>
    <row r="700" spans="1:6" x14ac:dyDescent="0.25">
      <c r="A700" s="7">
        <v>924</v>
      </c>
      <c r="B700" s="4" t="s">
        <v>633</v>
      </c>
      <c r="C700" s="4">
        <v>3</v>
      </c>
      <c r="D700" s="4" t="s">
        <v>551</v>
      </c>
      <c r="E700" s="12" t="str">
        <f t="shared" si="18"/>
        <v>4</v>
      </c>
      <c r="F700">
        <f t="shared" si="19"/>
        <v>12</v>
      </c>
    </row>
    <row r="701" spans="1:6" x14ac:dyDescent="0.25">
      <c r="A701" s="7">
        <v>942</v>
      </c>
      <c r="B701" s="6" t="s">
        <v>625</v>
      </c>
      <c r="C701" s="6">
        <v>3</v>
      </c>
      <c r="D701" s="6" t="s">
        <v>551</v>
      </c>
      <c r="E701" s="12" t="str">
        <f t="shared" si="18"/>
        <v>4</v>
      </c>
      <c r="F701">
        <f t="shared" si="19"/>
        <v>12</v>
      </c>
    </row>
    <row r="702" spans="1:6" x14ac:dyDescent="0.25">
      <c r="A702" s="7">
        <v>950</v>
      </c>
      <c r="B702" s="6" t="s">
        <v>625</v>
      </c>
      <c r="C702" s="6">
        <v>3</v>
      </c>
      <c r="D702" s="6" t="s">
        <v>553</v>
      </c>
      <c r="E702" s="12" t="str">
        <f t="shared" si="18"/>
        <v>3.5</v>
      </c>
      <c r="F702">
        <f t="shared" si="19"/>
        <v>10.5</v>
      </c>
    </row>
    <row r="703" spans="1:6" x14ac:dyDescent="0.25">
      <c r="A703" s="7">
        <v>982</v>
      </c>
      <c r="B703" s="4" t="s">
        <v>633</v>
      </c>
      <c r="C703" s="4">
        <v>3</v>
      </c>
      <c r="D703" s="4" t="s">
        <v>558</v>
      </c>
      <c r="E703" s="12" t="str">
        <f t="shared" si="18"/>
        <v>2.5</v>
      </c>
      <c r="F703">
        <f t="shared" si="19"/>
        <v>7.5</v>
      </c>
    </row>
  </sheetData>
  <autoFilter ref="A1:F703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93"/>
  <sheetViews>
    <sheetView zoomScale="70" zoomScaleNormal="70" workbookViewId="0">
      <selection activeCell="U17" sqref="U17"/>
    </sheetView>
  </sheetViews>
  <sheetFormatPr defaultRowHeight="15" x14ac:dyDescent="0.25"/>
  <cols>
    <col min="12" max="12" width="9.140625" style="18"/>
    <col min="21" max="21" width="9.140625" style="18"/>
  </cols>
  <sheetData>
    <row r="2" spans="2:22" x14ac:dyDescent="0.25">
      <c r="B2" s="20"/>
      <c r="C2" s="20" t="s">
        <v>550</v>
      </c>
      <c r="D2" s="20" t="s">
        <v>566</v>
      </c>
      <c r="E2" s="20" t="s">
        <v>565</v>
      </c>
      <c r="F2" s="20" t="s">
        <v>564</v>
      </c>
      <c r="G2" s="20" t="s">
        <v>563</v>
      </c>
      <c r="H2" s="20" t="s">
        <v>561</v>
      </c>
      <c r="I2" s="20" t="s">
        <v>554</v>
      </c>
      <c r="J2" s="20" t="s">
        <v>559</v>
      </c>
      <c r="K2" s="20" t="s">
        <v>562</v>
      </c>
      <c r="L2" s="21" t="s">
        <v>556</v>
      </c>
      <c r="M2" s="20" t="s">
        <v>560</v>
      </c>
      <c r="N2" s="22" t="s">
        <v>569</v>
      </c>
      <c r="O2" s="22" t="s">
        <v>571</v>
      </c>
      <c r="P2" s="22" t="s">
        <v>575</v>
      </c>
      <c r="Q2" s="22" t="s">
        <v>576</v>
      </c>
      <c r="R2" s="22" t="s">
        <v>574</v>
      </c>
      <c r="S2" s="22" t="s">
        <v>573</v>
      </c>
      <c r="T2" s="22" t="s">
        <v>572</v>
      </c>
      <c r="U2" s="21" t="s">
        <v>556</v>
      </c>
      <c r="V2" s="22" t="s">
        <v>570</v>
      </c>
    </row>
    <row r="3" spans="2:22" x14ac:dyDescent="0.25">
      <c r="B3" s="20">
        <v>19</v>
      </c>
      <c r="C3" s="20">
        <v>4</v>
      </c>
      <c r="D3" s="20">
        <v>7.5</v>
      </c>
      <c r="E3" s="20">
        <v>10.5</v>
      </c>
      <c r="F3" s="20">
        <v>4</v>
      </c>
      <c r="G3" s="20">
        <v>6</v>
      </c>
      <c r="H3" s="20">
        <v>3</v>
      </c>
      <c r="I3" s="20">
        <v>4</v>
      </c>
      <c r="J3" s="20"/>
      <c r="K3" s="20"/>
      <c r="L3" s="21"/>
      <c r="M3" s="20"/>
      <c r="N3" s="22">
        <v>3</v>
      </c>
      <c r="O3" s="22">
        <v>10.5</v>
      </c>
      <c r="P3" s="22" t="s">
        <v>581</v>
      </c>
      <c r="Q3" s="22" t="s">
        <v>581</v>
      </c>
      <c r="R3" s="22">
        <v>6</v>
      </c>
      <c r="S3" s="22">
        <v>7.5</v>
      </c>
      <c r="T3" s="22">
        <v>7</v>
      </c>
      <c r="U3" s="21">
        <v>6</v>
      </c>
      <c r="V3" s="22">
        <v>10.5</v>
      </c>
    </row>
    <row r="4" spans="2:22" x14ac:dyDescent="0.25">
      <c r="B4" s="20">
        <v>23</v>
      </c>
      <c r="C4" s="20">
        <v>4</v>
      </c>
      <c r="D4" s="20">
        <v>0</v>
      </c>
      <c r="E4" s="20">
        <v>3</v>
      </c>
      <c r="F4" s="20">
        <v>4</v>
      </c>
      <c r="G4" s="20">
        <v>6</v>
      </c>
      <c r="H4" s="20">
        <v>3</v>
      </c>
      <c r="I4" s="20">
        <v>4</v>
      </c>
      <c r="J4" s="20"/>
      <c r="K4" s="20"/>
      <c r="L4" s="21">
        <v>3</v>
      </c>
      <c r="M4" s="20"/>
      <c r="N4" s="22">
        <v>0</v>
      </c>
      <c r="O4" s="22">
        <v>7.5</v>
      </c>
      <c r="P4" s="22">
        <v>0</v>
      </c>
      <c r="Q4" s="22">
        <v>0</v>
      </c>
      <c r="R4" s="22">
        <v>0</v>
      </c>
      <c r="S4" s="22">
        <v>3</v>
      </c>
      <c r="T4" s="22">
        <v>4</v>
      </c>
      <c r="U4" s="21"/>
      <c r="V4" s="22">
        <v>0</v>
      </c>
    </row>
    <row r="5" spans="2:22" x14ac:dyDescent="0.25">
      <c r="B5" s="20">
        <v>33</v>
      </c>
      <c r="C5" s="20">
        <v>4</v>
      </c>
      <c r="D5" s="20">
        <v>9</v>
      </c>
      <c r="E5" s="20">
        <v>10.5</v>
      </c>
      <c r="F5" s="20">
        <v>4</v>
      </c>
      <c r="G5" s="20">
        <v>8</v>
      </c>
      <c r="H5" s="20">
        <v>12</v>
      </c>
      <c r="I5" s="20">
        <v>6</v>
      </c>
      <c r="J5" s="20"/>
      <c r="K5" s="20"/>
      <c r="L5" s="21"/>
      <c r="M5" s="20"/>
      <c r="N5" s="22">
        <v>9</v>
      </c>
      <c r="O5" s="22">
        <v>12</v>
      </c>
      <c r="P5" s="22" t="s">
        <v>581</v>
      </c>
      <c r="Q5" s="22" t="s">
        <v>581</v>
      </c>
      <c r="R5" s="22">
        <v>9</v>
      </c>
      <c r="S5" s="22">
        <v>9</v>
      </c>
      <c r="T5" s="22">
        <v>8</v>
      </c>
      <c r="U5" s="21">
        <v>9</v>
      </c>
      <c r="V5" s="22">
        <v>7.5</v>
      </c>
    </row>
    <row r="6" spans="2:22" x14ac:dyDescent="0.25">
      <c r="B6" s="20">
        <v>36</v>
      </c>
      <c r="C6" s="20">
        <v>4</v>
      </c>
      <c r="D6" s="20">
        <v>7.5</v>
      </c>
      <c r="E6" s="20">
        <v>9</v>
      </c>
      <c r="F6" s="20">
        <v>4</v>
      </c>
      <c r="G6" s="20">
        <v>6</v>
      </c>
      <c r="H6" s="20">
        <v>12</v>
      </c>
      <c r="I6" s="20">
        <v>4</v>
      </c>
      <c r="J6" s="20"/>
      <c r="K6" s="20"/>
      <c r="L6" s="21"/>
      <c r="M6" s="20"/>
      <c r="N6" s="22">
        <v>3</v>
      </c>
      <c r="O6" s="22">
        <v>10.5</v>
      </c>
      <c r="P6" s="22" t="s">
        <v>580</v>
      </c>
      <c r="Q6" s="22" t="s">
        <v>580</v>
      </c>
      <c r="R6" s="22">
        <v>7.5</v>
      </c>
      <c r="S6" s="22">
        <v>7.5</v>
      </c>
      <c r="T6" s="22">
        <v>7</v>
      </c>
      <c r="U6" s="21">
        <v>9</v>
      </c>
      <c r="V6" s="22">
        <v>6</v>
      </c>
    </row>
    <row r="7" spans="2:22" x14ac:dyDescent="0.25">
      <c r="B7" s="20">
        <v>39</v>
      </c>
      <c r="C7" s="20">
        <v>4</v>
      </c>
      <c r="D7" s="20">
        <v>9</v>
      </c>
      <c r="E7" s="20">
        <v>12</v>
      </c>
      <c r="F7" s="20">
        <v>4</v>
      </c>
      <c r="G7" s="20">
        <v>7</v>
      </c>
      <c r="H7" s="20">
        <v>12</v>
      </c>
      <c r="I7" s="20">
        <v>8</v>
      </c>
      <c r="J7" s="20"/>
      <c r="K7" s="20"/>
      <c r="L7" s="21"/>
      <c r="M7" s="20"/>
      <c r="N7" s="22">
        <v>6</v>
      </c>
      <c r="O7" s="22">
        <v>10.5</v>
      </c>
      <c r="P7" s="22" t="s">
        <v>580</v>
      </c>
      <c r="Q7" s="22" t="s">
        <v>580</v>
      </c>
      <c r="R7" s="22">
        <v>7.5</v>
      </c>
      <c r="S7" s="22">
        <v>7.5</v>
      </c>
      <c r="T7" s="22">
        <v>7</v>
      </c>
      <c r="U7" s="21">
        <v>6</v>
      </c>
      <c r="V7" s="22">
        <v>10.5</v>
      </c>
    </row>
    <row r="8" spans="2:22" x14ac:dyDescent="0.25">
      <c r="B8" s="20">
        <v>62</v>
      </c>
      <c r="C8" s="20">
        <v>4</v>
      </c>
      <c r="D8" s="20">
        <v>3</v>
      </c>
      <c r="E8" s="20">
        <v>9</v>
      </c>
      <c r="F8" s="20">
        <v>4</v>
      </c>
      <c r="G8" s="20">
        <v>8</v>
      </c>
      <c r="H8" s="20">
        <v>12</v>
      </c>
      <c r="I8" s="20">
        <v>4</v>
      </c>
      <c r="J8" s="20"/>
      <c r="K8" s="20"/>
      <c r="L8" s="21"/>
      <c r="M8" s="20"/>
      <c r="N8" s="22">
        <v>7.5</v>
      </c>
      <c r="O8" s="22">
        <v>10.5</v>
      </c>
      <c r="P8" s="22" t="s">
        <v>578</v>
      </c>
      <c r="Q8" s="22" t="s">
        <v>578</v>
      </c>
      <c r="R8" s="22">
        <v>7.5</v>
      </c>
      <c r="S8" s="22">
        <v>7.5</v>
      </c>
      <c r="T8" s="22">
        <v>8</v>
      </c>
      <c r="U8" s="21">
        <v>6</v>
      </c>
      <c r="V8" s="22">
        <v>7.5</v>
      </c>
    </row>
    <row r="9" spans="2:22" x14ac:dyDescent="0.25">
      <c r="B9" s="20">
        <v>64</v>
      </c>
      <c r="C9" s="20">
        <v>4</v>
      </c>
      <c r="D9" s="20">
        <v>9</v>
      </c>
      <c r="E9" s="20">
        <v>12</v>
      </c>
      <c r="F9" s="20">
        <v>4</v>
      </c>
      <c r="G9" s="20">
        <v>8</v>
      </c>
      <c r="H9" s="20">
        <v>12</v>
      </c>
      <c r="I9" s="20">
        <v>6</v>
      </c>
      <c r="J9" s="20"/>
      <c r="K9" s="20"/>
      <c r="L9" s="21"/>
      <c r="M9" s="20"/>
      <c r="N9" s="22">
        <v>6</v>
      </c>
      <c r="O9" s="22">
        <v>12</v>
      </c>
      <c r="P9" s="22" t="s">
        <v>581</v>
      </c>
      <c r="Q9" s="22" t="s">
        <v>581</v>
      </c>
      <c r="R9" s="22">
        <v>6</v>
      </c>
      <c r="S9" s="22">
        <v>7.5</v>
      </c>
      <c r="T9" s="22">
        <v>7</v>
      </c>
      <c r="U9" s="21">
        <v>7.5</v>
      </c>
      <c r="V9" s="22">
        <v>10.5</v>
      </c>
    </row>
    <row r="10" spans="2:22" x14ac:dyDescent="0.25">
      <c r="B10" s="20">
        <v>80</v>
      </c>
      <c r="C10" s="20">
        <v>4</v>
      </c>
      <c r="D10" s="20">
        <v>7.5</v>
      </c>
      <c r="E10" s="20">
        <v>10.5</v>
      </c>
      <c r="F10" s="20">
        <v>4</v>
      </c>
      <c r="G10" s="20">
        <v>7</v>
      </c>
      <c r="H10" s="20">
        <v>10.5</v>
      </c>
      <c r="I10" s="20">
        <v>4</v>
      </c>
      <c r="J10" s="20">
        <v>10.5</v>
      </c>
      <c r="K10" s="20"/>
      <c r="L10" s="21">
        <v>6</v>
      </c>
      <c r="M10" s="20"/>
      <c r="N10" s="22">
        <v>6</v>
      </c>
      <c r="O10" s="22"/>
      <c r="P10" s="22">
        <v>12</v>
      </c>
      <c r="Q10" s="22">
        <v>3</v>
      </c>
      <c r="R10" s="22">
        <v>9</v>
      </c>
      <c r="S10" s="22">
        <v>7.5</v>
      </c>
      <c r="T10" s="22">
        <v>7</v>
      </c>
      <c r="U10" s="21"/>
      <c r="V10" s="22">
        <v>10.5</v>
      </c>
    </row>
    <row r="11" spans="2:22" x14ac:dyDescent="0.25">
      <c r="B11" s="20">
        <v>90</v>
      </c>
      <c r="C11" s="20">
        <v>4</v>
      </c>
      <c r="D11" s="20">
        <v>12</v>
      </c>
      <c r="E11" s="20">
        <v>10.5</v>
      </c>
      <c r="F11" s="20">
        <v>3</v>
      </c>
      <c r="G11" s="20">
        <v>8</v>
      </c>
      <c r="H11" s="20">
        <v>12</v>
      </c>
      <c r="I11" s="20">
        <v>6</v>
      </c>
      <c r="J11" s="20"/>
      <c r="K11" s="20"/>
      <c r="L11" s="21"/>
      <c r="M11" s="20"/>
      <c r="N11" s="22">
        <v>10.5</v>
      </c>
      <c r="O11" s="22">
        <v>12</v>
      </c>
      <c r="P11" s="22" t="s">
        <v>579</v>
      </c>
      <c r="Q11" s="22" t="s">
        <v>579</v>
      </c>
      <c r="R11" s="22">
        <v>12</v>
      </c>
      <c r="S11" s="22">
        <v>12</v>
      </c>
      <c r="T11" s="22">
        <v>8</v>
      </c>
      <c r="U11" s="21">
        <v>12</v>
      </c>
      <c r="V11" s="22">
        <v>12</v>
      </c>
    </row>
    <row r="12" spans="2:22" x14ac:dyDescent="0.25">
      <c r="B12" s="20">
        <v>92</v>
      </c>
      <c r="C12" s="20">
        <v>4</v>
      </c>
      <c r="D12" s="20">
        <v>3</v>
      </c>
      <c r="E12" s="20">
        <v>7.5</v>
      </c>
      <c r="F12" s="20">
        <v>4</v>
      </c>
      <c r="G12" s="20">
        <v>7</v>
      </c>
      <c r="H12" s="20">
        <v>10.5</v>
      </c>
      <c r="I12" s="20">
        <v>6</v>
      </c>
      <c r="J12" s="20"/>
      <c r="K12" s="20"/>
      <c r="L12" s="21"/>
      <c r="M12" s="20"/>
      <c r="N12" s="22">
        <v>6</v>
      </c>
      <c r="O12" s="22">
        <v>10.5</v>
      </c>
      <c r="P12" s="22" t="s">
        <v>578</v>
      </c>
      <c r="Q12" s="22" t="s">
        <v>578</v>
      </c>
      <c r="R12" s="22">
        <v>6</v>
      </c>
      <c r="S12" s="22">
        <v>6</v>
      </c>
      <c r="T12" s="22">
        <v>5</v>
      </c>
      <c r="U12" s="21">
        <v>7.5</v>
      </c>
      <c r="V12" s="22">
        <v>6</v>
      </c>
    </row>
    <row r="13" spans="2:22" x14ac:dyDescent="0.25">
      <c r="B13" s="20">
        <v>129</v>
      </c>
      <c r="C13" s="20">
        <v>4</v>
      </c>
      <c r="D13" s="20">
        <v>7.5</v>
      </c>
      <c r="E13" s="20">
        <v>12</v>
      </c>
      <c r="F13" s="20">
        <v>4</v>
      </c>
      <c r="G13" s="20">
        <v>7</v>
      </c>
      <c r="H13" s="20">
        <v>12</v>
      </c>
      <c r="I13" s="20">
        <v>7</v>
      </c>
      <c r="J13" s="20"/>
      <c r="K13" s="20"/>
      <c r="L13" s="21">
        <v>7.5</v>
      </c>
      <c r="M13" s="20"/>
      <c r="N13" s="22">
        <v>3</v>
      </c>
      <c r="O13" s="22">
        <v>10.5</v>
      </c>
      <c r="P13" s="22">
        <v>12</v>
      </c>
      <c r="Q13" s="22">
        <v>0</v>
      </c>
      <c r="R13" s="22">
        <v>7.5</v>
      </c>
      <c r="S13" s="22">
        <v>6</v>
      </c>
      <c r="T13" s="22">
        <v>7</v>
      </c>
      <c r="U13" s="21"/>
      <c r="V13" s="22">
        <v>7.5</v>
      </c>
    </row>
    <row r="14" spans="2:22" x14ac:dyDescent="0.25">
      <c r="B14" s="20">
        <v>138</v>
      </c>
      <c r="C14" s="20">
        <v>4</v>
      </c>
      <c r="D14" s="20">
        <v>10.5</v>
      </c>
      <c r="E14" s="20">
        <v>12</v>
      </c>
      <c r="F14" s="20">
        <v>3</v>
      </c>
      <c r="G14" s="20">
        <v>6</v>
      </c>
      <c r="H14" s="20">
        <v>12</v>
      </c>
      <c r="I14" s="20">
        <v>6</v>
      </c>
      <c r="J14" s="20"/>
      <c r="K14" s="20"/>
      <c r="L14" s="21"/>
      <c r="M14" s="20"/>
      <c r="N14" s="22">
        <v>6</v>
      </c>
      <c r="O14" s="22">
        <v>10.5</v>
      </c>
      <c r="P14" s="22" t="s">
        <v>580</v>
      </c>
      <c r="Q14" s="22" t="s">
        <v>580</v>
      </c>
      <c r="R14" s="22">
        <v>12</v>
      </c>
      <c r="S14" s="22">
        <v>6</v>
      </c>
      <c r="T14" s="22">
        <v>8</v>
      </c>
      <c r="U14" s="21">
        <v>9</v>
      </c>
      <c r="V14" s="22">
        <v>9</v>
      </c>
    </row>
    <row r="15" spans="2:22" x14ac:dyDescent="0.25">
      <c r="B15" s="20">
        <v>145</v>
      </c>
      <c r="C15" s="20">
        <v>4</v>
      </c>
      <c r="D15" s="20">
        <v>10.5</v>
      </c>
      <c r="E15" s="20">
        <v>10.5</v>
      </c>
      <c r="F15" s="20">
        <v>4</v>
      </c>
      <c r="G15" s="20">
        <v>8</v>
      </c>
      <c r="H15" s="20">
        <v>10.5</v>
      </c>
      <c r="I15" s="20">
        <v>5</v>
      </c>
      <c r="J15" s="20"/>
      <c r="K15" s="20"/>
      <c r="L15" s="21"/>
      <c r="M15" s="20"/>
      <c r="N15" s="22">
        <v>9</v>
      </c>
      <c r="O15" s="22">
        <v>10.5</v>
      </c>
      <c r="P15" s="22" t="s">
        <v>579</v>
      </c>
      <c r="Q15" s="22" t="s">
        <v>579</v>
      </c>
      <c r="R15" s="22">
        <v>12</v>
      </c>
      <c r="S15" s="22">
        <v>10.5</v>
      </c>
      <c r="T15" s="22">
        <v>8</v>
      </c>
      <c r="U15" s="21">
        <v>6</v>
      </c>
      <c r="V15" s="22">
        <v>12</v>
      </c>
    </row>
    <row r="16" spans="2:22" x14ac:dyDescent="0.25">
      <c r="B16" s="20">
        <v>149</v>
      </c>
      <c r="C16" s="20">
        <v>4</v>
      </c>
      <c r="D16" s="20">
        <v>7.5</v>
      </c>
      <c r="E16" s="20">
        <v>9</v>
      </c>
      <c r="F16" s="20">
        <v>4</v>
      </c>
      <c r="G16" s="20">
        <v>6</v>
      </c>
      <c r="H16" s="20">
        <v>9</v>
      </c>
      <c r="I16" s="20">
        <v>6</v>
      </c>
      <c r="J16" s="20"/>
      <c r="K16" s="20"/>
      <c r="L16" s="21"/>
      <c r="M16" s="20"/>
      <c r="N16" s="22">
        <v>3</v>
      </c>
      <c r="O16" s="22">
        <v>10.5</v>
      </c>
      <c r="P16" s="22" t="s">
        <v>578</v>
      </c>
      <c r="Q16" s="22" t="s">
        <v>578</v>
      </c>
      <c r="R16" s="22">
        <v>6</v>
      </c>
      <c r="S16" s="22">
        <v>6</v>
      </c>
      <c r="T16" s="22">
        <v>8</v>
      </c>
      <c r="U16" s="21">
        <v>6</v>
      </c>
      <c r="V16" s="22">
        <v>9</v>
      </c>
    </row>
    <row r="17" spans="2:22" x14ac:dyDescent="0.25">
      <c r="B17" s="20">
        <v>152</v>
      </c>
      <c r="C17" s="20">
        <v>4</v>
      </c>
      <c r="D17" s="20">
        <v>9</v>
      </c>
      <c r="E17" s="20">
        <v>7.5</v>
      </c>
      <c r="F17" s="20">
        <v>3</v>
      </c>
      <c r="G17" s="20">
        <v>6</v>
      </c>
      <c r="H17" s="20">
        <v>12</v>
      </c>
      <c r="I17" s="20">
        <v>8</v>
      </c>
      <c r="J17" s="20"/>
      <c r="K17" s="20"/>
      <c r="L17" s="21"/>
      <c r="M17" s="20"/>
      <c r="N17" s="22">
        <v>6</v>
      </c>
      <c r="O17" s="22">
        <v>10.5</v>
      </c>
      <c r="P17" s="22" t="s">
        <v>581</v>
      </c>
      <c r="Q17" s="22" t="s">
        <v>581</v>
      </c>
      <c r="R17" s="22">
        <v>10.5</v>
      </c>
      <c r="S17" s="22">
        <v>7.5</v>
      </c>
      <c r="T17" s="22">
        <v>8</v>
      </c>
      <c r="U17" s="21">
        <v>7.5</v>
      </c>
      <c r="V17" s="22">
        <v>10.5</v>
      </c>
    </row>
    <row r="18" spans="2:22" x14ac:dyDescent="0.25">
      <c r="B18" s="20">
        <v>158</v>
      </c>
      <c r="C18" s="20">
        <v>4</v>
      </c>
      <c r="D18" s="20">
        <v>10.5</v>
      </c>
      <c r="E18" s="20">
        <v>12</v>
      </c>
      <c r="F18" s="20">
        <v>4</v>
      </c>
      <c r="G18" s="20">
        <v>8</v>
      </c>
      <c r="H18" s="20">
        <v>12</v>
      </c>
      <c r="I18" s="20">
        <v>6</v>
      </c>
      <c r="J18" s="20"/>
      <c r="K18" s="20"/>
      <c r="L18" s="21">
        <v>10.5</v>
      </c>
      <c r="M18" s="20"/>
      <c r="N18" s="22">
        <v>7.5</v>
      </c>
      <c r="O18" s="22">
        <v>10.5</v>
      </c>
      <c r="P18" s="22">
        <v>12</v>
      </c>
      <c r="Q18" s="22">
        <v>0</v>
      </c>
      <c r="R18" s="22">
        <v>9</v>
      </c>
      <c r="S18" s="22">
        <v>10.5</v>
      </c>
      <c r="T18" s="22">
        <v>8</v>
      </c>
      <c r="U18" s="21"/>
      <c r="V18" s="22">
        <v>12</v>
      </c>
    </row>
    <row r="19" spans="2:22" x14ac:dyDescent="0.25">
      <c r="B19" s="20">
        <v>163</v>
      </c>
      <c r="C19" s="20">
        <v>4</v>
      </c>
      <c r="D19" s="20">
        <v>9</v>
      </c>
      <c r="E19" s="20">
        <v>10.5</v>
      </c>
      <c r="F19" s="20">
        <v>4</v>
      </c>
      <c r="G19" s="20">
        <v>7</v>
      </c>
      <c r="H19" s="20">
        <v>12</v>
      </c>
      <c r="I19" s="20">
        <v>8</v>
      </c>
      <c r="J19" s="20"/>
      <c r="K19" s="20"/>
      <c r="L19" s="21">
        <v>7.5</v>
      </c>
      <c r="M19" s="20"/>
      <c r="N19" s="22">
        <v>3</v>
      </c>
      <c r="O19" s="22">
        <v>12</v>
      </c>
      <c r="P19" s="22">
        <v>12</v>
      </c>
      <c r="Q19" s="22">
        <v>0</v>
      </c>
      <c r="R19" s="22">
        <v>10.5</v>
      </c>
      <c r="S19" s="22">
        <v>6</v>
      </c>
      <c r="T19" s="22">
        <v>7</v>
      </c>
      <c r="U19" s="21"/>
      <c r="V19" s="22">
        <v>10.5</v>
      </c>
    </row>
    <row r="20" spans="2:22" x14ac:dyDescent="0.25">
      <c r="B20" s="20">
        <v>166</v>
      </c>
      <c r="C20" s="20">
        <v>4</v>
      </c>
      <c r="D20" s="20">
        <v>12</v>
      </c>
      <c r="E20" s="20">
        <v>10.5</v>
      </c>
      <c r="F20" s="20">
        <v>4</v>
      </c>
      <c r="G20" s="20">
        <v>5</v>
      </c>
      <c r="H20" s="20">
        <v>10.5</v>
      </c>
      <c r="I20" s="20">
        <v>8</v>
      </c>
      <c r="J20" s="20"/>
      <c r="K20" s="20"/>
      <c r="L20" s="21"/>
      <c r="M20" s="20"/>
      <c r="N20" s="22">
        <v>7.5</v>
      </c>
      <c r="O20" s="22">
        <v>10.5</v>
      </c>
      <c r="P20" s="22" t="s">
        <v>581</v>
      </c>
      <c r="Q20" s="22" t="s">
        <v>581</v>
      </c>
      <c r="R20" s="22">
        <v>9</v>
      </c>
      <c r="S20" s="22">
        <v>9</v>
      </c>
      <c r="T20" s="22">
        <v>6</v>
      </c>
      <c r="U20" s="21">
        <v>9</v>
      </c>
      <c r="V20" s="22">
        <v>12</v>
      </c>
    </row>
    <row r="21" spans="2:22" x14ac:dyDescent="0.25">
      <c r="B21" s="20">
        <v>169</v>
      </c>
      <c r="C21" s="20">
        <v>4</v>
      </c>
      <c r="D21" s="20">
        <v>12</v>
      </c>
      <c r="E21" s="20">
        <v>12</v>
      </c>
      <c r="F21" s="20">
        <v>3</v>
      </c>
      <c r="G21" s="20">
        <v>8</v>
      </c>
      <c r="H21" s="20">
        <v>12</v>
      </c>
      <c r="I21" s="20">
        <v>8</v>
      </c>
      <c r="J21" s="20"/>
      <c r="K21" s="20"/>
      <c r="L21" s="21"/>
      <c r="M21" s="20"/>
      <c r="N21" s="22">
        <v>12</v>
      </c>
      <c r="O21" s="22">
        <v>12</v>
      </c>
      <c r="P21" s="22" t="s">
        <v>583</v>
      </c>
      <c r="Q21" s="22" t="s">
        <v>583</v>
      </c>
      <c r="R21" s="22">
        <v>12</v>
      </c>
      <c r="S21" s="22">
        <v>12</v>
      </c>
      <c r="T21" s="22">
        <v>8</v>
      </c>
      <c r="U21" s="21">
        <v>10.5</v>
      </c>
      <c r="V21" s="22">
        <v>12</v>
      </c>
    </row>
    <row r="22" spans="2:22" x14ac:dyDescent="0.25">
      <c r="B22" s="20">
        <v>176</v>
      </c>
      <c r="C22" s="20">
        <v>4</v>
      </c>
      <c r="D22" s="20">
        <v>10.5</v>
      </c>
      <c r="E22" s="20">
        <v>10.5</v>
      </c>
      <c r="F22" s="20">
        <v>4</v>
      </c>
      <c r="G22" s="20">
        <v>6</v>
      </c>
      <c r="H22" s="20">
        <v>10.5</v>
      </c>
      <c r="I22" s="20">
        <v>7</v>
      </c>
      <c r="J22" s="20"/>
      <c r="K22" s="20"/>
      <c r="L22" s="21"/>
      <c r="M22" s="20"/>
      <c r="N22" s="22">
        <v>12</v>
      </c>
      <c r="O22" s="22">
        <v>10.5</v>
      </c>
      <c r="P22" s="22" t="s">
        <v>581</v>
      </c>
      <c r="Q22" s="22" t="s">
        <v>581</v>
      </c>
      <c r="R22" s="22">
        <v>9</v>
      </c>
      <c r="S22" s="22">
        <v>10.5</v>
      </c>
      <c r="T22" s="22">
        <v>7</v>
      </c>
      <c r="U22" s="21">
        <v>10.5</v>
      </c>
      <c r="V22" s="22">
        <v>10.5</v>
      </c>
    </row>
    <row r="23" spans="2:22" x14ac:dyDescent="0.25">
      <c r="B23" s="20">
        <v>192</v>
      </c>
      <c r="C23" s="20">
        <v>4</v>
      </c>
      <c r="D23" s="20">
        <v>7.5</v>
      </c>
      <c r="E23" s="20">
        <v>9</v>
      </c>
      <c r="F23" s="20">
        <v>4</v>
      </c>
      <c r="G23" s="20">
        <v>7</v>
      </c>
      <c r="H23" s="20">
        <v>10.5</v>
      </c>
      <c r="I23" s="20">
        <v>6</v>
      </c>
      <c r="J23" s="20"/>
      <c r="K23" s="20"/>
      <c r="L23" s="21"/>
      <c r="M23" s="20"/>
      <c r="N23" s="22">
        <v>7.5</v>
      </c>
      <c r="O23" s="22">
        <v>10.5</v>
      </c>
      <c r="P23" s="22" t="s">
        <v>578</v>
      </c>
      <c r="Q23" s="22" t="s">
        <v>578</v>
      </c>
      <c r="R23" s="22">
        <v>7.5</v>
      </c>
      <c r="S23" s="22">
        <v>7.5</v>
      </c>
      <c r="T23" s="22">
        <v>7</v>
      </c>
      <c r="U23" s="21">
        <v>6</v>
      </c>
      <c r="V23" s="22">
        <v>9</v>
      </c>
    </row>
    <row r="24" spans="2:22" x14ac:dyDescent="0.25">
      <c r="B24" s="20">
        <v>212</v>
      </c>
      <c r="C24" s="20">
        <v>4</v>
      </c>
      <c r="D24" s="20">
        <v>12</v>
      </c>
      <c r="E24" s="20">
        <v>10.5</v>
      </c>
      <c r="F24" s="20">
        <v>4</v>
      </c>
      <c r="G24" s="20">
        <v>7</v>
      </c>
      <c r="H24" s="20">
        <v>12</v>
      </c>
      <c r="I24" s="20">
        <v>6</v>
      </c>
      <c r="J24" s="20"/>
      <c r="K24" s="20"/>
      <c r="L24" s="21"/>
      <c r="M24" s="20"/>
      <c r="N24" s="22">
        <v>9</v>
      </c>
      <c r="O24" s="22">
        <v>12</v>
      </c>
      <c r="P24" s="22" t="s">
        <v>580</v>
      </c>
      <c r="Q24" s="22" t="s">
        <v>580</v>
      </c>
      <c r="R24" s="22">
        <v>12</v>
      </c>
      <c r="S24" s="22">
        <v>10.5</v>
      </c>
      <c r="T24" s="22">
        <v>8</v>
      </c>
      <c r="U24" s="21">
        <v>10.5</v>
      </c>
      <c r="V24" s="22">
        <v>12</v>
      </c>
    </row>
    <row r="25" spans="2:22" x14ac:dyDescent="0.25">
      <c r="B25" s="20">
        <v>213</v>
      </c>
      <c r="C25" s="20">
        <v>4</v>
      </c>
      <c r="D25" s="20">
        <v>12</v>
      </c>
      <c r="E25" s="20">
        <v>12</v>
      </c>
      <c r="F25" s="20">
        <v>4</v>
      </c>
      <c r="G25" s="20">
        <v>8</v>
      </c>
      <c r="H25" s="20">
        <v>12</v>
      </c>
      <c r="I25" s="20">
        <v>8</v>
      </c>
      <c r="J25" s="20"/>
      <c r="K25" s="20"/>
      <c r="L25" s="21">
        <v>10.5</v>
      </c>
      <c r="M25" s="20"/>
      <c r="N25" s="22">
        <v>12</v>
      </c>
      <c r="O25" s="22">
        <v>12</v>
      </c>
      <c r="P25" s="22">
        <v>12</v>
      </c>
      <c r="Q25" s="22">
        <v>0</v>
      </c>
      <c r="R25" s="22">
        <v>10.5</v>
      </c>
      <c r="S25" s="22">
        <v>12</v>
      </c>
      <c r="T25" s="22">
        <v>8</v>
      </c>
      <c r="U25" s="21"/>
      <c r="V25" s="22">
        <v>12</v>
      </c>
    </row>
    <row r="26" spans="2:22" x14ac:dyDescent="0.25">
      <c r="B26" s="20">
        <v>235</v>
      </c>
      <c r="C26" s="20">
        <v>4</v>
      </c>
      <c r="D26" s="20">
        <v>10.5</v>
      </c>
      <c r="E26" s="20">
        <v>10.5</v>
      </c>
      <c r="F26" s="20">
        <v>3</v>
      </c>
      <c r="G26" s="20">
        <v>8</v>
      </c>
      <c r="H26" s="20">
        <v>12</v>
      </c>
      <c r="I26" s="20">
        <v>7</v>
      </c>
      <c r="J26" s="20"/>
      <c r="K26" s="20"/>
      <c r="L26" s="21"/>
      <c r="M26" s="20"/>
      <c r="N26" s="22">
        <v>9</v>
      </c>
      <c r="O26" s="22">
        <v>9</v>
      </c>
      <c r="P26" s="22" t="s">
        <v>581</v>
      </c>
      <c r="Q26" s="22" t="s">
        <v>581</v>
      </c>
      <c r="R26" s="22">
        <v>9</v>
      </c>
      <c r="S26" s="22">
        <v>10.5</v>
      </c>
      <c r="T26" s="22">
        <v>8</v>
      </c>
      <c r="U26" s="21">
        <v>9</v>
      </c>
      <c r="V26" s="22">
        <v>10.5</v>
      </c>
    </row>
    <row r="27" spans="2:22" x14ac:dyDescent="0.25">
      <c r="B27" s="20">
        <v>250</v>
      </c>
      <c r="C27" s="20">
        <v>4</v>
      </c>
      <c r="D27" s="20">
        <v>12</v>
      </c>
      <c r="E27" s="20">
        <v>10.5</v>
      </c>
      <c r="F27" s="20">
        <v>4</v>
      </c>
      <c r="G27" s="20">
        <v>6</v>
      </c>
      <c r="H27" s="20">
        <v>12</v>
      </c>
      <c r="I27" s="20">
        <v>5</v>
      </c>
      <c r="J27" s="20"/>
      <c r="K27" s="20"/>
      <c r="L27" s="21">
        <v>10.5</v>
      </c>
      <c r="M27" s="20"/>
      <c r="N27" s="22">
        <v>6</v>
      </c>
      <c r="O27" s="22">
        <v>12</v>
      </c>
      <c r="P27" s="22">
        <v>12</v>
      </c>
      <c r="Q27" s="22">
        <v>0</v>
      </c>
      <c r="R27" s="22">
        <v>12</v>
      </c>
      <c r="S27" s="22">
        <v>9</v>
      </c>
      <c r="T27" s="22">
        <v>8</v>
      </c>
      <c r="U27" s="21"/>
      <c r="V27" s="22">
        <v>12</v>
      </c>
    </row>
    <row r="28" spans="2:22" x14ac:dyDescent="0.25">
      <c r="B28" s="20">
        <v>257</v>
      </c>
      <c r="C28" s="20">
        <v>4</v>
      </c>
      <c r="D28" s="20">
        <v>12</v>
      </c>
      <c r="E28" s="20">
        <v>12</v>
      </c>
      <c r="F28" s="20">
        <v>3</v>
      </c>
      <c r="G28" s="20">
        <v>7</v>
      </c>
      <c r="H28" s="20">
        <v>12</v>
      </c>
      <c r="I28" s="20">
        <v>7</v>
      </c>
      <c r="J28" s="20"/>
      <c r="K28" s="20"/>
      <c r="L28" s="21"/>
      <c r="M28" s="20"/>
      <c r="N28" s="22">
        <v>7.5</v>
      </c>
      <c r="O28" s="22">
        <v>10.5</v>
      </c>
      <c r="P28" s="22" t="s">
        <v>583</v>
      </c>
      <c r="Q28" s="22" t="s">
        <v>583</v>
      </c>
      <c r="R28" s="22">
        <v>7.5</v>
      </c>
      <c r="S28" s="22">
        <v>12</v>
      </c>
      <c r="T28" s="22">
        <v>8</v>
      </c>
      <c r="U28" s="21">
        <v>9</v>
      </c>
      <c r="V28" s="22">
        <v>12</v>
      </c>
    </row>
    <row r="29" spans="2:22" x14ac:dyDescent="0.25">
      <c r="B29" s="20">
        <v>258</v>
      </c>
      <c r="C29" s="20">
        <v>4</v>
      </c>
      <c r="D29" s="20">
        <v>10.5</v>
      </c>
      <c r="E29" s="20">
        <v>12</v>
      </c>
      <c r="F29" s="20">
        <v>4</v>
      </c>
      <c r="G29" s="20">
        <v>7</v>
      </c>
      <c r="H29" s="20">
        <v>10.5</v>
      </c>
      <c r="I29" s="20">
        <v>5</v>
      </c>
      <c r="J29" s="20"/>
      <c r="K29" s="20"/>
      <c r="L29" s="21">
        <v>9</v>
      </c>
      <c r="M29" s="20"/>
      <c r="N29" s="22">
        <v>7.5</v>
      </c>
      <c r="O29" s="22">
        <v>12</v>
      </c>
      <c r="P29" s="22">
        <v>12</v>
      </c>
      <c r="Q29" s="22">
        <v>0</v>
      </c>
      <c r="R29" s="22">
        <v>9</v>
      </c>
      <c r="S29" s="22">
        <v>7.5</v>
      </c>
      <c r="T29" s="22">
        <v>8</v>
      </c>
      <c r="U29" s="21"/>
      <c r="V29" s="22">
        <v>10.5</v>
      </c>
    </row>
    <row r="30" spans="2:22" x14ac:dyDescent="0.25">
      <c r="B30" s="20">
        <v>259</v>
      </c>
      <c r="C30" s="20">
        <v>4</v>
      </c>
      <c r="D30" s="20">
        <v>9</v>
      </c>
      <c r="E30" s="20">
        <v>12</v>
      </c>
      <c r="F30" s="20">
        <v>4</v>
      </c>
      <c r="G30" s="20">
        <v>6</v>
      </c>
      <c r="H30" s="20">
        <v>12</v>
      </c>
      <c r="I30" s="20">
        <v>6</v>
      </c>
      <c r="J30" s="20"/>
      <c r="K30" s="20"/>
      <c r="L30" s="21"/>
      <c r="M30" s="20"/>
      <c r="N30" s="22">
        <v>6</v>
      </c>
      <c r="O30" s="22">
        <v>10.5</v>
      </c>
      <c r="P30" s="22" t="s">
        <v>579</v>
      </c>
      <c r="Q30" s="22" t="s">
        <v>579</v>
      </c>
      <c r="R30" s="22">
        <v>9</v>
      </c>
      <c r="S30" s="22">
        <v>12</v>
      </c>
      <c r="T30" s="22">
        <v>8</v>
      </c>
      <c r="U30" s="21">
        <v>7.5</v>
      </c>
      <c r="V30" s="22">
        <v>12</v>
      </c>
    </row>
    <row r="31" spans="2:22" x14ac:dyDescent="0.25">
      <c r="B31" s="20">
        <v>268</v>
      </c>
      <c r="C31" s="20">
        <v>4</v>
      </c>
      <c r="D31" s="20">
        <v>3</v>
      </c>
      <c r="E31" s="20">
        <v>10.5</v>
      </c>
      <c r="F31" s="20">
        <v>4</v>
      </c>
      <c r="G31" s="20">
        <v>7</v>
      </c>
      <c r="H31" s="20">
        <v>9</v>
      </c>
      <c r="I31" s="20">
        <v>4</v>
      </c>
      <c r="J31" s="20"/>
      <c r="K31" s="20"/>
      <c r="L31" s="21"/>
      <c r="M31" s="20"/>
      <c r="N31" s="22">
        <v>6</v>
      </c>
      <c r="O31" s="22">
        <v>10.5</v>
      </c>
      <c r="P31" s="22" t="s">
        <v>581</v>
      </c>
      <c r="Q31" s="22" t="s">
        <v>581</v>
      </c>
      <c r="R31" s="22">
        <v>6</v>
      </c>
      <c r="S31" s="22">
        <v>7.5</v>
      </c>
      <c r="T31" s="22">
        <v>7</v>
      </c>
      <c r="U31" s="21">
        <v>6</v>
      </c>
      <c r="V31" s="22">
        <v>9</v>
      </c>
    </row>
    <row r="32" spans="2:22" x14ac:dyDescent="0.25">
      <c r="B32" s="20">
        <v>272</v>
      </c>
      <c r="C32" s="20">
        <v>4</v>
      </c>
      <c r="D32" s="20">
        <v>9</v>
      </c>
      <c r="E32" s="20">
        <v>10.5</v>
      </c>
      <c r="F32" s="20">
        <v>4</v>
      </c>
      <c r="G32" s="20">
        <v>7</v>
      </c>
      <c r="H32" s="20">
        <v>9</v>
      </c>
      <c r="I32" s="20">
        <v>6</v>
      </c>
      <c r="J32" s="20">
        <v>9</v>
      </c>
      <c r="K32" s="20"/>
      <c r="L32" s="21"/>
      <c r="M32" s="20"/>
      <c r="N32" s="22">
        <v>3</v>
      </c>
      <c r="O32" s="22"/>
      <c r="P32" s="22">
        <v>12</v>
      </c>
      <c r="Q32" s="22">
        <v>0</v>
      </c>
      <c r="R32" s="22">
        <v>9</v>
      </c>
      <c r="S32" s="22">
        <v>7.5</v>
      </c>
      <c r="T32" s="22">
        <v>7</v>
      </c>
      <c r="U32" s="21">
        <v>9</v>
      </c>
      <c r="V32" s="22">
        <v>9</v>
      </c>
    </row>
    <row r="33" spans="2:22" x14ac:dyDescent="0.25">
      <c r="B33" s="20">
        <v>287</v>
      </c>
      <c r="C33" s="20">
        <v>4</v>
      </c>
      <c r="D33" s="20">
        <v>12</v>
      </c>
      <c r="E33" s="20">
        <v>12</v>
      </c>
      <c r="F33" s="20">
        <v>4</v>
      </c>
      <c r="G33" s="20">
        <v>7</v>
      </c>
      <c r="H33" s="20">
        <v>12</v>
      </c>
      <c r="I33" s="20">
        <v>6</v>
      </c>
      <c r="J33" s="20"/>
      <c r="K33" s="20"/>
      <c r="L33" s="21"/>
      <c r="M33" s="20"/>
      <c r="N33" s="22">
        <v>10.5</v>
      </c>
      <c r="O33" s="22">
        <v>10.5</v>
      </c>
      <c r="P33" s="22" t="s">
        <v>582</v>
      </c>
      <c r="Q33" s="22" t="s">
        <v>582</v>
      </c>
      <c r="R33" s="22">
        <v>12</v>
      </c>
      <c r="S33" s="22">
        <v>12</v>
      </c>
      <c r="T33" s="22">
        <v>8</v>
      </c>
      <c r="U33" s="21">
        <v>10.5</v>
      </c>
      <c r="V33" s="22">
        <v>9</v>
      </c>
    </row>
    <row r="34" spans="2:22" x14ac:dyDescent="0.25">
      <c r="B34" s="20">
        <v>320</v>
      </c>
      <c r="C34" s="20">
        <v>4</v>
      </c>
      <c r="D34" s="20">
        <v>6</v>
      </c>
      <c r="E34" s="20">
        <v>6</v>
      </c>
      <c r="F34" s="20">
        <v>3</v>
      </c>
      <c r="G34" s="20">
        <v>5</v>
      </c>
      <c r="H34" s="20">
        <v>9</v>
      </c>
      <c r="I34" s="20">
        <v>5</v>
      </c>
      <c r="J34" s="20"/>
      <c r="K34" s="20"/>
      <c r="L34" s="21">
        <v>6</v>
      </c>
      <c r="M34" s="20"/>
      <c r="N34" s="22">
        <v>3</v>
      </c>
      <c r="O34" s="22">
        <v>10.5</v>
      </c>
      <c r="P34" s="22">
        <v>10.5</v>
      </c>
      <c r="Q34" s="22">
        <v>0</v>
      </c>
      <c r="R34" s="22">
        <v>7.5</v>
      </c>
      <c r="S34" s="22">
        <v>3</v>
      </c>
      <c r="T34" s="22">
        <v>7</v>
      </c>
      <c r="U34" s="21"/>
      <c r="V34" s="22">
        <v>3</v>
      </c>
    </row>
    <row r="35" spans="2:22" x14ac:dyDescent="0.25">
      <c r="B35" s="20">
        <v>329</v>
      </c>
      <c r="C35" s="20">
        <v>4</v>
      </c>
      <c r="D35" s="20">
        <v>10.5</v>
      </c>
      <c r="E35" s="20">
        <v>12</v>
      </c>
      <c r="F35" s="20">
        <v>3</v>
      </c>
      <c r="G35" s="20">
        <v>6</v>
      </c>
      <c r="H35" s="20">
        <v>6</v>
      </c>
      <c r="I35" s="20">
        <v>7</v>
      </c>
      <c r="J35" s="20">
        <v>12</v>
      </c>
      <c r="K35" s="20"/>
      <c r="L35" s="21">
        <v>6</v>
      </c>
      <c r="M35" s="20"/>
      <c r="N35" s="22">
        <v>10.5</v>
      </c>
      <c r="O35" s="22"/>
      <c r="P35" s="22">
        <v>9</v>
      </c>
      <c r="Q35" s="22">
        <v>7.5</v>
      </c>
      <c r="R35" s="22">
        <v>6</v>
      </c>
      <c r="S35" s="22">
        <v>7.5</v>
      </c>
      <c r="T35" s="22">
        <v>6</v>
      </c>
      <c r="U35" s="21"/>
      <c r="V35" s="22">
        <v>7.5</v>
      </c>
    </row>
    <row r="36" spans="2:22" x14ac:dyDescent="0.25">
      <c r="B36" s="20">
        <v>334</v>
      </c>
      <c r="C36" s="20">
        <v>4</v>
      </c>
      <c r="D36" s="20">
        <v>12</v>
      </c>
      <c r="E36" s="20">
        <v>12</v>
      </c>
      <c r="F36" s="20">
        <v>4</v>
      </c>
      <c r="G36" s="20">
        <v>7</v>
      </c>
      <c r="H36" s="20">
        <v>10.5</v>
      </c>
      <c r="I36" s="20">
        <v>8</v>
      </c>
      <c r="J36" s="20"/>
      <c r="K36" s="20"/>
      <c r="L36" s="21"/>
      <c r="M36" s="20"/>
      <c r="N36" s="22">
        <v>9</v>
      </c>
      <c r="O36" s="22">
        <v>12</v>
      </c>
      <c r="P36" s="22" t="s">
        <v>579</v>
      </c>
      <c r="Q36" s="22" t="s">
        <v>579</v>
      </c>
      <c r="R36" s="22">
        <v>7.5</v>
      </c>
      <c r="S36" s="22">
        <v>10.5</v>
      </c>
      <c r="T36" s="22">
        <v>8</v>
      </c>
      <c r="U36" s="21">
        <v>12</v>
      </c>
      <c r="V36" s="22">
        <v>10.5</v>
      </c>
    </row>
    <row r="37" spans="2:22" x14ac:dyDescent="0.25">
      <c r="B37" s="20">
        <v>369</v>
      </c>
      <c r="C37" s="20">
        <v>4</v>
      </c>
      <c r="D37" s="20">
        <v>7.5</v>
      </c>
      <c r="E37" s="20">
        <v>12</v>
      </c>
      <c r="F37" s="20">
        <v>4</v>
      </c>
      <c r="G37" s="20">
        <v>7</v>
      </c>
      <c r="H37" s="20">
        <v>12</v>
      </c>
      <c r="I37" s="20">
        <v>7</v>
      </c>
      <c r="J37" s="20"/>
      <c r="K37" s="20"/>
      <c r="L37" s="21"/>
      <c r="M37" s="20"/>
      <c r="N37" s="22">
        <v>10.5</v>
      </c>
      <c r="O37" s="22">
        <v>12</v>
      </c>
      <c r="P37" s="22" t="s">
        <v>581</v>
      </c>
      <c r="Q37" s="22" t="s">
        <v>581</v>
      </c>
      <c r="R37" s="22">
        <v>10.5</v>
      </c>
      <c r="S37" s="22">
        <v>9</v>
      </c>
      <c r="T37" s="22">
        <v>8</v>
      </c>
      <c r="U37" s="21">
        <v>7.5</v>
      </c>
      <c r="V37" s="22">
        <v>12</v>
      </c>
    </row>
    <row r="38" spans="2:22" x14ac:dyDescent="0.25">
      <c r="B38" s="20">
        <v>396</v>
      </c>
      <c r="C38" s="20">
        <v>4</v>
      </c>
      <c r="D38" s="20">
        <v>7.5</v>
      </c>
      <c r="E38" s="20">
        <v>10.5</v>
      </c>
      <c r="F38" s="20">
        <v>4</v>
      </c>
      <c r="G38" s="20">
        <v>7</v>
      </c>
      <c r="H38" s="20">
        <v>10.5</v>
      </c>
      <c r="I38" s="20">
        <v>5</v>
      </c>
      <c r="J38" s="20"/>
      <c r="K38" s="20"/>
      <c r="L38" s="21"/>
      <c r="M38" s="20"/>
      <c r="N38" s="22">
        <v>3</v>
      </c>
      <c r="O38" s="22">
        <v>10.5</v>
      </c>
      <c r="P38" s="22" t="s">
        <v>580</v>
      </c>
      <c r="Q38" s="22" t="s">
        <v>580</v>
      </c>
      <c r="R38" s="22">
        <v>10.5</v>
      </c>
      <c r="S38" s="22">
        <v>6</v>
      </c>
      <c r="T38" s="22">
        <v>7</v>
      </c>
      <c r="U38" s="21">
        <v>6</v>
      </c>
      <c r="V38" s="22">
        <v>9</v>
      </c>
    </row>
    <row r="39" spans="2:22" x14ac:dyDescent="0.25">
      <c r="B39" s="20">
        <v>400</v>
      </c>
      <c r="C39" s="20">
        <v>4</v>
      </c>
      <c r="D39" s="20">
        <v>7.5</v>
      </c>
      <c r="E39" s="20">
        <v>12</v>
      </c>
      <c r="F39" s="20">
        <v>4</v>
      </c>
      <c r="G39" s="20">
        <v>6</v>
      </c>
      <c r="H39" s="20">
        <v>9</v>
      </c>
      <c r="I39" s="20">
        <v>5</v>
      </c>
      <c r="J39" s="20"/>
      <c r="K39" s="20"/>
      <c r="L39" s="21"/>
      <c r="M39" s="20"/>
      <c r="N39" s="22">
        <v>7.5</v>
      </c>
      <c r="O39" s="22">
        <v>10.5</v>
      </c>
      <c r="P39" s="22" t="s">
        <v>581</v>
      </c>
      <c r="Q39" s="22" t="s">
        <v>581</v>
      </c>
      <c r="R39" s="22">
        <v>6</v>
      </c>
      <c r="S39" s="22">
        <v>7.5</v>
      </c>
      <c r="T39" s="22">
        <v>7</v>
      </c>
      <c r="U39" s="21">
        <v>7.5</v>
      </c>
      <c r="V39" s="22">
        <v>10.5</v>
      </c>
    </row>
    <row r="40" spans="2:22" x14ac:dyDescent="0.25">
      <c r="B40" s="20">
        <v>405</v>
      </c>
      <c r="C40" s="20">
        <v>4</v>
      </c>
      <c r="D40" s="20">
        <v>9</v>
      </c>
      <c r="E40" s="20">
        <v>10.5</v>
      </c>
      <c r="F40" s="20">
        <v>4</v>
      </c>
      <c r="G40" s="20">
        <v>7</v>
      </c>
      <c r="H40" s="20">
        <v>7.5</v>
      </c>
      <c r="I40" s="20">
        <v>5</v>
      </c>
      <c r="J40" s="20"/>
      <c r="K40" s="20"/>
      <c r="L40" s="21"/>
      <c r="M40" s="20"/>
      <c r="N40" s="22">
        <v>6</v>
      </c>
      <c r="O40" s="22">
        <v>10.5</v>
      </c>
      <c r="P40" s="22" t="s">
        <v>581</v>
      </c>
      <c r="Q40" s="22" t="s">
        <v>581</v>
      </c>
      <c r="R40" s="22">
        <v>6</v>
      </c>
      <c r="S40" s="22">
        <v>7.5</v>
      </c>
      <c r="T40" s="22">
        <v>7</v>
      </c>
      <c r="U40" s="21">
        <v>6</v>
      </c>
      <c r="V40" s="22">
        <v>10.5</v>
      </c>
    </row>
    <row r="41" spans="2:22" x14ac:dyDescent="0.25">
      <c r="B41" s="20">
        <v>410</v>
      </c>
      <c r="C41" s="20">
        <v>4</v>
      </c>
      <c r="D41" s="20">
        <v>9</v>
      </c>
      <c r="E41" s="20">
        <v>6</v>
      </c>
      <c r="F41" s="20">
        <v>3</v>
      </c>
      <c r="G41" s="20">
        <v>7</v>
      </c>
      <c r="H41" s="20">
        <v>10.5</v>
      </c>
      <c r="I41" s="20">
        <v>2</v>
      </c>
      <c r="J41" s="20"/>
      <c r="K41" s="20"/>
      <c r="L41" s="21"/>
      <c r="M41" s="20"/>
      <c r="N41" s="22">
        <v>3</v>
      </c>
      <c r="O41" s="22">
        <v>10.5</v>
      </c>
      <c r="P41" s="22" t="s">
        <v>578</v>
      </c>
      <c r="Q41" s="22" t="s">
        <v>578</v>
      </c>
      <c r="R41" s="22">
        <v>6</v>
      </c>
      <c r="S41" s="22">
        <v>6</v>
      </c>
      <c r="T41" s="22">
        <v>7</v>
      </c>
      <c r="U41" s="21">
        <v>6</v>
      </c>
      <c r="V41" s="22">
        <v>3</v>
      </c>
    </row>
    <row r="42" spans="2:22" x14ac:dyDescent="0.25">
      <c r="B42" s="20">
        <v>414</v>
      </c>
      <c r="C42" s="20">
        <v>4</v>
      </c>
      <c r="D42" s="20">
        <v>7.5</v>
      </c>
      <c r="E42" s="20">
        <v>12</v>
      </c>
      <c r="F42" s="20">
        <v>3</v>
      </c>
      <c r="G42" s="20">
        <v>6</v>
      </c>
      <c r="H42" s="20">
        <v>10.5</v>
      </c>
      <c r="I42" s="20">
        <v>5</v>
      </c>
      <c r="J42" s="20"/>
      <c r="K42" s="20"/>
      <c r="L42" s="21"/>
      <c r="M42" s="20"/>
      <c r="N42" s="22">
        <v>3</v>
      </c>
      <c r="O42" s="22">
        <v>10.5</v>
      </c>
      <c r="P42" s="22" t="s">
        <v>578</v>
      </c>
      <c r="Q42" s="22" t="s">
        <v>578</v>
      </c>
      <c r="R42" s="22">
        <v>6</v>
      </c>
      <c r="S42" s="22">
        <v>7.5</v>
      </c>
      <c r="T42" s="22">
        <v>7</v>
      </c>
      <c r="U42" s="21">
        <v>6</v>
      </c>
      <c r="V42" s="22">
        <v>7.5</v>
      </c>
    </row>
    <row r="43" spans="2:22" x14ac:dyDescent="0.25">
      <c r="B43" s="20">
        <v>421</v>
      </c>
      <c r="C43" s="20">
        <v>4</v>
      </c>
      <c r="D43" s="20">
        <v>9</v>
      </c>
      <c r="E43" s="20">
        <v>10.5</v>
      </c>
      <c r="F43" s="20">
        <v>4</v>
      </c>
      <c r="G43" s="20">
        <v>5</v>
      </c>
      <c r="H43" s="20">
        <v>12</v>
      </c>
      <c r="I43" s="20">
        <v>7</v>
      </c>
      <c r="J43" s="20"/>
      <c r="K43" s="20"/>
      <c r="L43" s="21"/>
      <c r="M43" s="20"/>
      <c r="N43" s="22">
        <v>7.5</v>
      </c>
      <c r="O43" s="22">
        <v>12</v>
      </c>
      <c r="P43" s="22" t="s">
        <v>580</v>
      </c>
      <c r="Q43" s="22" t="s">
        <v>580</v>
      </c>
      <c r="R43" s="22">
        <v>7.5</v>
      </c>
      <c r="S43" s="22">
        <v>7.5</v>
      </c>
      <c r="T43" s="22">
        <v>8</v>
      </c>
      <c r="U43" s="21">
        <v>7.5</v>
      </c>
      <c r="V43" s="22">
        <v>7.5</v>
      </c>
    </row>
    <row r="44" spans="2:22" x14ac:dyDescent="0.25">
      <c r="B44" s="20">
        <v>423</v>
      </c>
      <c r="C44" s="20">
        <v>4</v>
      </c>
      <c r="D44" s="20">
        <v>10.5</v>
      </c>
      <c r="E44" s="20">
        <v>10.5</v>
      </c>
      <c r="F44" s="20">
        <v>4</v>
      </c>
      <c r="G44" s="20">
        <v>7</v>
      </c>
      <c r="H44" s="20">
        <v>12</v>
      </c>
      <c r="I44" s="20">
        <v>7</v>
      </c>
      <c r="J44" s="20"/>
      <c r="K44" s="20"/>
      <c r="L44" s="21">
        <v>10.5</v>
      </c>
      <c r="M44" s="20"/>
      <c r="N44" s="22">
        <v>9</v>
      </c>
      <c r="O44" s="22">
        <v>10.5</v>
      </c>
      <c r="P44" s="22">
        <v>12</v>
      </c>
      <c r="Q44" s="22">
        <v>0</v>
      </c>
      <c r="R44" s="22">
        <v>12</v>
      </c>
      <c r="S44" s="22">
        <v>9</v>
      </c>
      <c r="T44" s="22">
        <v>7</v>
      </c>
      <c r="U44" s="21"/>
      <c r="V44" s="22">
        <v>10.5</v>
      </c>
    </row>
    <row r="45" spans="2:22" x14ac:dyDescent="0.25">
      <c r="B45" s="20">
        <v>432</v>
      </c>
      <c r="C45" s="20">
        <v>4</v>
      </c>
      <c r="D45" s="20">
        <v>9</v>
      </c>
      <c r="E45" s="20">
        <v>9</v>
      </c>
      <c r="F45" s="20">
        <v>3</v>
      </c>
      <c r="G45" s="20">
        <v>8</v>
      </c>
      <c r="H45" s="20">
        <v>12</v>
      </c>
      <c r="I45" s="20">
        <v>4</v>
      </c>
      <c r="J45" s="20">
        <v>12</v>
      </c>
      <c r="K45" s="20"/>
      <c r="L45" s="21"/>
      <c r="M45" s="20"/>
      <c r="N45" s="22">
        <v>6</v>
      </c>
      <c r="O45" s="22"/>
      <c r="P45" s="22">
        <v>12</v>
      </c>
      <c r="Q45" s="22">
        <v>0</v>
      </c>
      <c r="R45" s="22">
        <v>7.5</v>
      </c>
      <c r="S45" s="22">
        <v>9</v>
      </c>
      <c r="T45" s="22">
        <v>8</v>
      </c>
      <c r="U45" s="21">
        <v>7.5</v>
      </c>
      <c r="V45" s="22">
        <v>12</v>
      </c>
    </row>
    <row r="46" spans="2:22" x14ac:dyDescent="0.25">
      <c r="B46" s="20">
        <v>461</v>
      </c>
      <c r="C46" s="20">
        <v>4</v>
      </c>
      <c r="D46" s="20">
        <v>7.5</v>
      </c>
      <c r="E46" s="20">
        <v>9</v>
      </c>
      <c r="F46" s="20">
        <v>4</v>
      </c>
      <c r="G46" s="20">
        <v>7</v>
      </c>
      <c r="H46" s="20">
        <v>10.5</v>
      </c>
      <c r="I46" s="20">
        <v>6</v>
      </c>
      <c r="J46" s="20"/>
      <c r="K46" s="20"/>
      <c r="L46" s="21"/>
      <c r="M46" s="20"/>
      <c r="N46" s="22">
        <v>3</v>
      </c>
      <c r="O46" s="22">
        <v>10.5</v>
      </c>
      <c r="P46" s="22" t="s">
        <v>580</v>
      </c>
      <c r="Q46" s="22" t="s">
        <v>580</v>
      </c>
      <c r="R46" s="22">
        <v>6</v>
      </c>
      <c r="S46" s="22">
        <v>6</v>
      </c>
      <c r="T46" s="22">
        <v>6</v>
      </c>
      <c r="U46" s="21">
        <v>6</v>
      </c>
      <c r="V46" s="22">
        <v>10.5</v>
      </c>
    </row>
    <row r="47" spans="2:22" x14ac:dyDescent="0.25">
      <c r="B47" s="20">
        <v>462</v>
      </c>
      <c r="C47" s="20">
        <v>4</v>
      </c>
      <c r="D47" s="20">
        <v>7.5</v>
      </c>
      <c r="E47" s="20">
        <v>7.5</v>
      </c>
      <c r="F47" s="20">
        <v>4</v>
      </c>
      <c r="G47" s="20">
        <v>6</v>
      </c>
      <c r="H47" s="20">
        <v>9</v>
      </c>
      <c r="I47" s="20">
        <v>6</v>
      </c>
      <c r="J47" s="20"/>
      <c r="K47" s="20"/>
      <c r="L47" s="21"/>
      <c r="M47" s="20"/>
      <c r="N47" s="22">
        <v>3</v>
      </c>
      <c r="O47" s="22">
        <v>9</v>
      </c>
      <c r="P47" s="22" t="s">
        <v>578</v>
      </c>
      <c r="Q47" s="22" t="s">
        <v>578</v>
      </c>
      <c r="R47" s="22">
        <v>6</v>
      </c>
      <c r="S47" s="22">
        <v>6</v>
      </c>
      <c r="T47" s="22">
        <v>8</v>
      </c>
      <c r="U47" s="21">
        <v>6</v>
      </c>
      <c r="V47" s="22">
        <v>12</v>
      </c>
    </row>
    <row r="48" spans="2:22" x14ac:dyDescent="0.25">
      <c r="B48" s="20">
        <v>491</v>
      </c>
      <c r="C48" s="20">
        <v>4</v>
      </c>
      <c r="D48" s="20">
        <v>12</v>
      </c>
      <c r="E48" s="20">
        <v>12</v>
      </c>
      <c r="F48" s="20">
        <v>4</v>
      </c>
      <c r="G48" s="20">
        <v>8</v>
      </c>
      <c r="H48" s="20">
        <v>12</v>
      </c>
      <c r="I48" s="20">
        <v>7</v>
      </c>
      <c r="J48" s="20"/>
      <c r="K48" s="20">
        <v>12</v>
      </c>
      <c r="L48" s="21">
        <v>10.5</v>
      </c>
      <c r="M48" s="20"/>
      <c r="N48" s="22">
        <v>12</v>
      </c>
      <c r="O48" s="22"/>
      <c r="P48" s="22">
        <v>12</v>
      </c>
      <c r="Q48" s="22">
        <v>7.5</v>
      </c>
      <c r="R48" s="22">
        <v>12</v>
      </c>
      <c r="S48" s="22">
        <v>12</v>
      </c>
      <c r="T48" s="22">
        <v>8</v>
      </c>
      <c r="U48" s="21"/>
      <c r="V48" s="22">
        <v>12</v>
      </c>
    </row>
    <row r="49" spans="2:22" x14ac:dyDescent="0.25">
      <c r="B49" s="20">
        <v>501</v>
      </c>
      <c r="C49" s="20">
        <v>4</v>
      </c>
      <c r="D49" s="20">
        <v>9</v>
      </c>
      <c r="E49" s="20">
        <v>10.5</v>
      </c>
      <c r="F49" s="20">
        <v>4</v>
      </c>
      <c r="G49" s="20">
        <v>7</v>
      </c>
      <c r="H49" s="20">
        <v>12</v>
      </c>
      <c r="I49" s="20">
        <v>6</v>
      </c>
      <c r="J49" s="20"/>
      <c r="K49" s="20"/>
      <c r="L49" s="21">
        <v>7.5</v>
      </c>
      <c r="M49" s="20"/>
      <c r="N49" s="22">
        <v>7.5</v>
      </c>
      <c r="O49" s="22">
        <v>10.5</v>
      </c>
      <c r="P49" s="22">
        <v>12</v>
      </c>
      <c r="Q49" s="22">
        <v>0</v>
      </c>
      <c r="R49" s="22">
        <v>12</v>
      </c>
      <c r="S49" s="22">
        <v>7.5</v>
      </c>
      <c r="T49" s="22">
        <v>8</v>
      </c>
      <c r="U49" s="21"/>
      <c r="V49" s="22">
        <v>10.5</v>
      </c>
    </row>
    <row r="50" spans="2:22" x14ac:dyDescent="0.25">
      <c r="B50" s="20">
        <v>511</v>
      </c>
      <c r="C50" s="20">
        <v>4</v>
      </c>
      <c r="D50" s="20">
        <v>6</v>
      </c>
      <c r="E50" s="20">
        <v>12</v>
      </c>
      <c r="F50" s="20">
        <v>4</v>
      </c>
      <c r="G50" s="20">
        <v>7</v>
      </c>
      <c r="H50" s="20">
        <v>6</v>
      </c>
      <c r="I50" s="20">
        <v>6</v>
      </c>
      <c r="J50" s="20"/>
      <c r="K50" s="20"/>
      <c r="L50" s="21"/>
      <c r="M50" s="20">
        <v>12</v>
      </c>
      <c r="N50" s="22">
        <v>6</v>
      </c>
      <c r="O50" s="22"/>
      <c r="P50" s="22">
        <v>10.5</v>
      </c>
      <c r="Q50" s="22">
        <v>0</v>
      </c>
      <c r="R50" s="22">
        <v>6</v>
      </c>
      <c r="S50" s="22">
        <v>6</v>
      </c>
      <c r="T50" s="22">
        <v>6</v>
      </c>
      <c r="U50" s="21">
        <v>6</v>
      </c>
      <c r="V50" s="22">
        <v>9</v>
      </c>
    </row>
    <row r="51" spans="2:22" x14ac:dyDescent="0.25">
      <c r="B51" s="20">
        <v>524</v>
      </c>
      <c r="C51" s="20">
        <v>4</v>
      </c>
      <c r="D51" s="20">
        <v>9</v>
      </c>
      <c r="E51" s="20">
        <v>10.5</v>
      </c>
      <c r="F51" s="20">
        <v>4</v>
      </c>
      <c r="G51" s="20">
        <v>7</v>
      </c>
      <c r="H51" s="20">
        <v>10.5</v>
      </c>
      <c r="I51" s="20">
        <v>6</v>
      </c>
      <c r="J51" s="20"/>
      <c r="K51" s="20"/>
      <c r="L51" s="21">
        <v>9</v>
      </c>
      <c r="M51" s="20"/>
      <c r="N51" s="22">
        <v>7.5</v>
      </c>
      <c r="O51" s="22">
        <v>10.5</v>
      </c>
      <c r="P51" s="22">
        <v>12</v>
      </c>
      <c r="Q51" s="22">
        <v>0</v>
      </c>
      <c r="R51" s="22">
        <v>9</v>
      </c>
      <c r="S51" s="22">
        <v>9</v>
      </c>
      <c r="T51" s="22">
        <v>6</v>
      </c>
      <c r="U51" s="21"/>
      <c r="V51" s="22">
        <v>9</v>
      </c>
    </row>
    <row r="52" spans="2:22" x14ac:dyDescent="0.25">
      <c r="B52" s="20">
        <v>536</v>
      </c>
      <c r="C52" s="20">
        <v>4</v>
      </c>
      <c r="D52" s="20">
        <v>10.5</v>
      </c>
      <c r="E52" s="20">
        <v>12</v>
      </c>
      <c r="F52" s="20">
        <v>4</v>
      </c>
      <c r="G52" s="20">
        <v>7</v>
      </c>
      <c r="H52" s="20">
        <v>12</v>
      </c>
      <c r="I52" s="20">
        <v>8</v>
      </c>
      <c r="J52" s="20"/>
      <c r="K52" s="20"/>
      <c r="L52" s="21"/>
      <c r="M52" s="20"/>
      <c r="N52" s="22">
        <v>9</v>
      </c>
      <c r="O52" s="22">
        <v>12</v>
      </c>
      <c r="P52" s="22" t="s">
        <v>581</v>
      </c>
      <c r="Q52" s="22" t="s">
        <v>581</v>
      </c>
      <c r="R52" s="22">
        <v>9</v>
      </c>
      <c r="S52" s="22">
        <v>9</v>
      </c>
      <c r="T52" s="22">
        <v>8</v>
      </c>
      <c r="U52" s="21">
        <v>6</v>
      </c>
      <c r="V52" s="22">
        <v>10.5</v>
      </c>
    </row>
    <row r="53" spans="2:22" x14ac:dyDescent="0.25">
      <c r="B53" s="20">
        <v>554</v>
      </c>
      <c r="C53" s="20">
        <v>4</v>
      </c>
      <c r="D53" s="20">
        <v>6</v>
      </c>
      <c r="E53" s="20">
        <v>7.5</v>
      </c>
      <c r="F53" s="20">
        <v>4</v>
      </c>
      <c r="G53" s="20">
        <v>6</v>
      </c>
      <c r="H53" s="20">
        <v>10.5</v>
      </c>
      <c r="I53" s="20">
        <v>8</v>
      </c>
      <c r="J53" s="20"/>
      <c r="K53" s="20"/>
      <c r="L53" s="21"/>
      <c r="M53" s="20"/>
      <c r="N53" s="22">
        <v>3</v>
      </c>
      <c r="O53" s="22">
        <v>10.5</v>
      </c>
      <c r="P53" s="22" t="s">
        <v>578</v>
      </c>
      <c r="Q53" s="22" t="s">
        <v>578</v>
      </c>
      <c r="R53" s="22">
        <v>3</v>
      </c>
      <c r="S53" s="22">
        <v>7.5</v>
      </c>
      <c r="T53" s="22">
        <v>7</v>
      </c>
      <c r="U53" s="21">
        <v>6</v>
      </c>
      <c r="V53" s="22">
        <v>6</v>
      </c>
    </row>
    <row r="54" spans="2:22" x14ac:dyDescent="0.25">
      <c r="B54" s="20">
        <v>555</v>
      </c>
      <c r="C54" s="20">
        <v>4</v>
      </c>
      <c r="D54" s="20">
        <v>6</v>
      </c>
      <c r="E54" s="20">
        <v>9</v>
      </c>
      <c r="F54" s="20">
        <v>4</v>
      </c>
      <c r="G54" s="20">
        <v>7</v>
      </c>
      <c r="H54" s="20">
        <v>9</v>
      </c>
      <c r="I54" s="20">
        <v>4</v>
      </c>
      <c r="J54" s="20"/>
      <c r="K54" s="20"/>
      <c r="L54" s="21">
        <v>6</v>
      </c>
      <c r="M54" s="20"/>
      <c r="N54" s="22">
        <v>3</v>
      </c>
      <c r="O54" s="22">
        <v>10.5</v>
      </c>
      <c r="P54" s="22">
        <v>12</v>
      </c>
      <c r="Q54" s="22">
        <v>0</v>
      </c>
      <c r="R54" s="22">
        <v>3</v>
      </c>
      <c r="S54" s="22">
        <v>6</v>
      </c>
      <c r="T54" s="22">
        <v>6</v>
      </c>
      <c r="U54" s="21"/>
      <c r="V54" s="22">
        <v>3</v>
      </c>
    </row>
    <row r="55" spans="2:22" x14ac:dyDescent="0.25">
      <c r="B55" s="20">
        <v>580</v>
      </c>
      <c r="C55" s="20">
        <v>4</v>
      </c>
      <c r="D55" s="20">
        <v>7.5</v>
      </c>
      <c r="E55" s="20">
        <v>12</v>
      </c>
      <c r="F55" s="20">
        <v>4</v>
      </c>
      <c r="G55" s="20">
        <v>8</v>
      </c>
      <c r="H55" s="20">
        <v>12</v>
      </c>
      <c r="I55" s="20">
        <v>8</v>
      </c>
      <c r="J55" s="20"/>
      <c r="K55" s="20"/>
      <c r="L55" s="21"/>
      <c r="M55" s="20"/>
      <c r="N55" s="22">
        <v>10.5</v>
      </c>
      <c r="O55" s="22">
        <v>12</v>
      </c>
      <c r="P55" s="22" t="s">
        <v>580</v>
      </c>
      <c r="Q55" s="22" t="s">
        <v>580</v>
      </c>
      <c r="R55" s="22">
        <v>12</v>
      </c>
      <c r="S55" s="22">
        <v>9</v>
      </c>
      <c r="T55" s="22">
        <v>6</v>
      </c>
      <c r="U55" s="21">
        <v>10.5</v>
      </c>
      <c r="V55" s="22">
        <v>9</v>
      </c>
    </row>
    <row r="56" spans="2:22" x14ac:dyDescent="0.25">
      <c r="B56" s="20">
        <v>610</v>
      </c>
      <c r="C56" s="20">
        <v>4</v>
      </c>
      <c r="D56" s="20">
        <v>7.5</v>
      </c>
      <c r="E56" s="20">
        <v>12</v>
      </c>
      <c r="F56" s="20">
        <v>4</v>
      </c>
      <c r="G56" s="20">
        <v>5</v>
      </c>
      <c r="H56" s="20">
        <v>12</v>
      </c>
      <c r="I56" s="20">
        <v>6</v>
      </c>
      <c r="J56" s="20"/>
      <c r="K56" s="20"/>
      <c r="L56" s="21"/>
      <c r="M56" s="20"/>
      <c r="N56" s="22">
        <v>7.5</v>
      </c>
      <c r="O56" s="22">
        <v>10.5</v>
      </c>
      <c r="P56" s="22" t="s">
        <v>581</v>
      </c>
      <c r="Q56" s="22" t="s">
        <v>581</v>
      </c>
      <c r="R56" s="22">
        <v>6</v>
      </c>
      <c r="S56" s="22">
        <v>6</v>
      </c>
      <c r="T56" s="22">
        <v>7</v>
      </c>
      <c r="U56" s="21">
        <v>6</v>
      </c>
      <c r="V56" s="22">
        <v>7.5</v>
      </c>
    </row>
    <row r="57" spans="2:22" x14ac:dyDescent="0.25">
      <c r="B57" s="20">
        <v>612</v>
      </c>
      <c r="C57" s="20">
        <v>4</v>
      </c>
      <c r="D57" s="20">
        <v>7.5</v>
      </c>
      <c r="E57" s="20">
        <v>10.5</v>
      </c>
      <c r="F57" s="20">
        <v>4</v>
      </c>
      <c r="G57" s="20">
        <v>6</v>
      </c>
      <c r="H57" s="20">
        <v>9</v>
      </c>
      <c r="I57" s="20">
        <v>5</v>
      </c>
      <c r="J57" s="20"/>
      <c r="K57" s="20"/>
      <c r="L57" s="21"/>
      <c r="M57" s="20"/>
      <c r="N57" s="22">
        <v>6</v>
      </c>
      <c r="O57" s="22">
        <v>12</v>
      </c>
      <c r="P57" s="22" t="s">
        <v>578</v>
      </c>
      <c r="Q57" s="22" t="s">
        <v>578</v>
      </c>
      <c r="R57" s="22">
        <v>6</v>
      </c>
      <c r="S57" s="22">
        <v>7.5</v>
      </c>
      <c r="T57" s="22">
        <v>8</v>
      </c>
      <c r="U57" s="21">
        <v>6</v>
      </c>
      <c r="V57" s="22">
        <v>9</v>
      </c>
    </row>
    <row r="58" spans="2:22" x14ac:dyDescent="0.25">
      <c r="B58" s="20">
        <v>625</v>
      </c>
      <c r="C58" s="20">
        <v>4</v>
      </c>
      <c r="D58" s="20">
        <v>7.5</v>
      </c>
      <c r="E58" s="20">
        <v>9</v>
      </c>
      <c r="F58" s="20">
        <v>3</v>
      </c>
      <c r="G58" s="20">
        <v>7</v>
      </c>
      <c r="H58" s="20">
        <v>9</v>
      </c>
      <c r="I58" s="20">
        <v>5</v>
      </c>
      <c r="J58" s="20">
        <v>12</v>
      </c>
      <c r="K58" s="20"/>
      <c r="L58" s="21">
        <v>6</v>
      </c>
      <c r="M58" s="20"/>
      <c r="N58" s="22">
        <v>3</v>
      </c>
      <c r="O58" s="22"/>
      <c r="P58" s="22">
        <v>9</v>
      </c>
      <c r="Q58" s="22">
        <v>3</v>
      </c>
      <c r="R58" s="22">
        <v>3</v>
      </c>
      <c r="S58" s="22">
        <v>7.5</v>
      </c>
      <c r="T58" s="22">
        <v>8</v>
      </c>
      <c r="U58" s="21"/>
      <c r="V58" s="22">
        <v>9</v>
      </c>
    </row>
    <row r="59" spans="2:22" x14ac:dyDescent="0.25">
      <c r="B59" s="20">
        <v>638</v>
      </c>
      <c r="C59" s="20">
        <v>4</v>
      </c>
      <c r="D59" s="20">
        <v>12</v>
      </c>
      <c r="E59" s="20">
        <v>12</v>
      </c>
      <c r="F59" s="20">
        <v>4</v>
      </c>
      <c r="G59" s="20">
        <v>8</v>
      </c>
      <c r="H59" s="20">
        <v>12</v>
      </c>
      <c r="I59" s="20">
        <v>7</v>
      </c>
      <c r="J59" s="20"/>
      <c r="K59" s="20"/>
      <c r="L59" s="21"/>
      <c r="M59" s="20"/>
      <c r="N59" s="22">
        <v>10.5</v>
      </c>
      <c r="O59" s="22">
        <v>12</v>
      </c>
      <c r="P59" s="22" t="s">
        <v>579</v>
      </c>
      <c r="Q59" s="22" t="s">
        <v>579</v>
      </c>
      <c r="R59" s="22">
        <v>12</v>
      </c>
      <c r="S59" s="22">
        <v>10.5</v>
      </c>
      <c r="T59" s="22">
        <v>8</v>
      </c>
      <c r="U59" s="21">
        <v>10.5</v>
      </c>
      <c r="V59" s="22">
        <v>12</v>
      </c>
    </row>
    <row r="60" spans="2:22" x14ac:dyDescent="0.25">
      <c r="B60" s="20">
        <v>643</v>
      </c>
      <c r="C60" s="20">
        <v>4</v>
      </c>
      <c r="D60" s="20">
        <v>12</v>
      </c>
      <c r="E60" s="20">
        <v>12</v>
      </c>
      <c r="F60" s="20">
        <v>3</v>
      </c>
      <c r="G60" s="20">
        <v>7</v>
      </c>
      <c r="H60" s="20">
        <v>12</v>
      </c>
      <c r="I60" s="20">
        <v>7</v>
      </c>
      <c r="J60" s="20"/>
      <c r="K60" s="20"/>
      <c r="L60" s="21"/>
      <c r="M60" s="20"/>
      <c r="N60" s="22">
        <v>12</v>
      </c>
      <c r="O60" s="22">
        <v>12</v>
      </c>
      <c r="P60" s="22" t="s">
        <v>583</v>
      </c>
      <c r="Q60" s="22" t="s">
        <v>583</v>
      </c>
      <c r="R60" s="22">
        <v>12</v>
      </c>
      <c r="S60" s="22">
        <v>12</v>
      </c>
      <c r="T60" s="22">
        <v>8</v>
      </c>
      <c r="U60" s="21">
        <v>10.5</v>
      </c>
      <c r="V60" s="22">
        <v>12</v>
      </c>
    </row>
    <row r="61" spans="2:22" x14ac:dyDescent="0.25">
      <c r="B61" s="20">
        <v>644</v>
      </c>
      <c r="C61" s="20">
        <v>4</v>
      </c>
      <c r="D61" s="20">
        <v>12</v>
      </c>
      <c r="E61" s="20">
        <v>12</v>
      </c>
      <c r="F61" s="20">
        <v>4</v>
      </c>
      <c r="G61" s="20">
        <v>7</v>
      </c>
      <c r="H61" s="20">
        <v>10.5</v>
      </c>
      <c r="I61" s="20">
        <v>7</v>
      </c>
      <c r="J61" s="20"/>
      <c r="K61" s="20"/>
      <c r="L61" s="21"/>
      <c r="M61" s="20"/>
      <c r="N61" s="22">
        <v>10.5</v>
      </c>
      <c r="O61" s="22">
        <v>12</v>
      </c>
      <c r="P61" s="22" t="s">
        <v>579</v>
      </c>
      <c r="Q61" s="22" t="s">
        <v>579</v>
      </c>
      <c r="R61" s="22">
        <v>9</v>
      </c>
      <c r="S61" s="22">
        <v>12</v>
      </c>
      <c r="T61" s="22">
        <v>8</v>
      </c>
      <c r="U61" s="21">
        <v>10.5</v>
      </c>
      <c r="V61" s="22">
        <v>12</v>
      </c>
    </row>
    <row r="62" spans="2:22" x14ac:dyDescent="0.25">
      <c r="B62" s="20">
        <v>658</v>
      </c>
      <c r="C62" s="20">
        <v>4</v>
      </c>
      <c r="D62" s="20">
        <v>9</v>
      </c>
      <c r="E62" s="20">
        <v>10.5</v>
      </c>
      <c r="F62" s="20">
        <v>4</v>
      </c>
      <c r="G62" s="20">
        <v>6</v>
      </c>
      <c r="H62" s="20">
        <v>9</v>
      </c>
      <c r="I62" s="20">
        <v>7</v>
      </c>
      <c r="J62" s="20"/>
      <c r="K62" s="20"/>
      <c r="L62" s="21"/>
      <c r="M62" s="20"/>
      <c r="N62" s="22">
        <v>9</v>
      </c>
      <c r="O62" s="22">
        <v>10.5</v>
      </c>
      <c r="P62" s="22" t="s">
        <v>579</v>
      </c>
      <c r="Q62" s="22" t="s">
        <v>579</v>
      </c>
      <c r="R62" s="22">
        <v>12</v>
      </c>
      <c r="S62" s="22">
        <v>7.5</v>
      </c>
      <c r="T62" s="22">
        <v>8</v>
      </c>
      <c r="U62" s="21">
        <v>9</v>
      </c>
      <c r="V62" s="22">
        <v>9</v>
      </c>
    </row>
    <row r="63" spans="2:22" x14ac:dyDescent="0.25">
      <c r="B63" s="20">
        <v>676</v>
      </c>
      <c r="C63" s="20">
        <v>4</v>
      </c>
      <c r="D63" s="20">
        <v>6</v>
      </c>
      <c r="E63" s="20">
        <v>6</v>
      </c>
      <c r="F63" s="20">
        <v>4</v>
      </c>
      <c r="G63" s="20">
        <v>7</v>
      </c>
      <c r="H63" s="20">
        <v>12</v>
      </c>
      <c r="I63" s="20">
        <v>5</v>
      </c>
      <c r="J63" s="20"/>
      <c r="K63" s="20"/>
      <c r="L63" s="21">
        <v>7.5</v>
      </c>
      <c r="M63" s="20"/>
      <c r="N63" s="22">
        <v>3</v>
      </c>
      <c r="O63" s="22">
        <v>10.5</v>
      </c>
      <c r="P63" s="22">
        <v>10.5</v>
      </c>
      <c r="Q63" s="22">
        <v>0</v>
      </c>
      <c r="R63" s="22">
        <v>9</v>
      </c>
      <c r="S63" s="22">
        <v>7.5</v>
      </c>
      <c r="T63" s="22">
        <v>8</v>
      </c>
      <c r="U63" s="21"/>
      <c r="V63" s="22">
        <v>6</v>
      </c>
    </row>
    <row r="64" spans="2:22" x14ac:dyDescent="0.25">
      <c r="B64" s="20">
        <v>679</v>
      </c>
      <c r="C64" s="20">
        <v>4</v>
      </c>
      <c r="D64" s="20">
        <v>12</v>
      </c>
      <c r="E64" s="20">
        <v>10.5</v>
      </c>
      <c r="F64" s="20">
        <v>3</v>
      </c>
      <c r="G64" s="20">
        <v>7</v>
      </c>
      <c r="H64" s="20">
        <v>12</v>
      </c>
      <c r="I64" s="20">
        <v>7</v>
      </c>
      <c r="J64" s="20"/>
      <c r="K64" s="20"/>
      <c r="L64" s="21"/>
      <c r="M64" s="20"/>
      <c r="N64" s="22">
        <v>10.5</v>
      </c>
      <c r="O64" s="22">
        <v>10.5</v>
      </c>
      <c r="P64" s="22" t="s">
        <v>583</v>
      </c>
      <c r="Q64" s="22" t="s">
        <v>583</v>
      </c>
      <c r="R64" s="22">
        <v>10.5</v>
      </c>
      <c r="S64" s="22">
        <v>12</v>
      </c>
      <c r="T64" s="22">
        <v>6</v>
      </c>
      <c r="U64" s="21">
        <v>10.5</v>
      </c>
      <c r="V64" s="22">
        <v>12</v>
      </c>
    </row>
    <row r="65" spans="2:22" x14ac:dyDescent="0.25">
      <c r="B65" s="20">
        <v>701</v>
      </c>
      <c r="C65" s="20">
        <v>4</v>
      </c>
      <c r="D65" s="20">
        <v>9</v>
      </c>
      <c r="E65" s="20">
        <v>10.5</v>
      </c>
      <c r="F65" s="20">
        <v>4</v>
      </c>
      <c r="G65" s="20">
        <v>7</v>
      </c>
      <c r="H65" s="20">
        <v>12</v>
      </c>
      <c r="I65" s="20">
        <v>5</v>
      </c>
      <c r="J65" s="20"/>
      <c r="K65" s="20"/>
      <c r="L65" s="21"/>
      <c r="M65" s="20"/>
      <c r="N65" s="22">
        <v>9</v>
      </c>
      <c r="O65" s="22">
        <v>10.5</v>
      </c>
      <c r="P65" s="22" t="s">
        <v>580</v>
      </c>
      <c r="Q65" s="22" t="s">
        <v>580</v>
      </c>
      <c r="R65" s="22">
        <v>6</v>
      </c>
      <c r="S65" s="22">
        <v>7.5</v>
      </c>
      <c r="T65" s="22">
        <v>8</v>
      </c>
      <c r="U65" s="21">
        <v>6</v>
      </c>
      <c r="V65" s="22">
        <v>10.5</v>
      </c>
    </row>
    <row r="66" spans="2:22" x14ac:dyDescent="0.25">
      <c r="B66" s="20">
        <v>707</v>
      </c>
      <c r="C66" s="20">
        <v>4</v>
      </c>
      <c r="D66" s="20">
        <v>12</v>
      </c>
      <c r="E66" s="20">
        <v>10.5</v>
      </c>
      <c r="F66" s="20">
        <v>4</v>
      </c>
      <c r="G66" s="20">
        <v>7</v>
      </c>
      <c r="H66" s="20">
        <v>12</v>
      </c>
      <c r="I66" s="20">
        <v>7</v>
      </c>
      <c r="J66" s="20"/>
      <c r="K66" s="20"/>
      <c r="L66" s="21">
        <v>9</v>
      </c>
      <c r="M66" s="20"/>
      <c r="N66" s="22">
        <v>6</v>
      </c>
      <c r="O66" s="22">
        <v>10.5</v>
      </c>
      <c r="P66" s="22">
        <v>12</v>
      </c>
      <c r="Q66" s="22">
        <v>0</v>
      </c>
      <c r="R66" s="22">
        <v>6</v>
      </c>
      <c r="S66" s="22">
        <v>7.5</v>
      </c>
      <c r="T66" s="22">
        <v>8</v>
      </c>
      <c r="U66" s="21"/>
      <c r="V66" s="22">
        <v>10.5</v>
      </c>
    </row>
    <row r="67" spans="2:22" x14ac:dyDescent="0.25">
      <c r="B67" s="20">
        <v>713</v>
      </c>
      <c r="C67" s="20">
        <v>4</v>
      </c>
      <c r="D67" s="20">
        <v>9</v>
      </c>
      <c r="E67" s="20">
        <v>12</v>
      </c>
      <c r="F67" s="20">
        <v>4</v>
      </c>
      <c r="G67" s="20">
        <v>8</v>
      </c>
      <c r="H67" s="20">
        <v>12</v>
      </c>
      <c r="I67" s="20">
        <v>8</v>
      </c>
      <c r="J67" s="20"/>
      <c r="K67" s="20"/>
      <c r="L67" s="21"/>
      <c r="M67" s="20"/>
      <c r="N67" s="22">
        <v>7.5</v>
      </c>
      <c r="O67" s="22">
        <v>12</v>
      </c>
      <c r="P67" s="22" t="s">
        <v>580</v>
      </c>
      <c r="Q67" s="22" t="s">
        <v>580</v>
      </c>
      <c r="R67" s="22">
        <v>9</v>
      </c>
      <c r="S67" s="22">
        <v>7.5</v>
      </c>
      <c r="T67" s="22">
        <v>8</v>
      </c>
      <c r="U67" s="21">
        <v>10.5</v>
      </c>
      <c r="V67" s="22">
        <v>9</v>
      </c>
    </row>
    <row r="68" spans="2:22" x14ac:dyDescent="0.25">
      <c r="B68" s="20">
        <v>723</v>
      </c>
      <c r="C68" s="20">
        <v>4</v>
      </c>
      <c r="D68" s="20">
        <v>12</v>
      </c>
      <c r="E68" s="20">
        <v>12</v>
      </c>
      <c r="F68" s="20">
        <v>4</v>
      </c>
      <c r="G68" s="20">
        <v>8</v>
      </c>
      <c r="H68" s="20">
        <v>12</v>
      </c>
      <c r="I68" s="20">
        <v>8</v>
      </c>
      <c r="J68" s="20"/>
      <c r="K68" s="20"/>
      <c r="L68" s="21"/>
      <c r="M68" s="20"/>
      <c r="N68" s="22">
        <v>12</v>
      </c>
      <c r="O68" s="22">
        <v>12</v>
      </c>
      <c r="P68" s="22" t="s">
        <v>582</v>
      </c>
      <c r="Q68" s="22" t="s">
        <v>582</v>
      </c>
      <c r="R68" s="22">
        <v>12</v>
      </c>
      <c r="S68" s="22">
        <v>10.5</v>
      </c>
      <c r="T68" s="22">
        <v>8</v>
      </c>
      <c r="U68" s="21">
        <v>10.5</v>
      </c>
      <c r="V68" s="22">
        <v>12</v>
      </c>
    </row>
    <row r="69" spans="2:22" x14ac:dyDescent="0.25">
      <c r="B69" s="20">
        <v>740</v>
      </c>
      <c r="C69" s="20">
        <v>4</v>
      </c>
      <c r="D69" s="20">
        <v>7.5</v>
      </c>
      <c r="E69" s="20">
        <v>12</v>
      </c>
      <c r="F69" s="20">
        <v>4</v>
      </c>
      <c r="G69" s="20">
        <v>8</v>
      </c>
      <c r="H69" s="20">
        <v>12</v>
      </c>
      <c r="I69" s="20">
        <v>6</v>
      </c>
      <c r="J69" s="20"/>
      <c r="K69" s="20"/>
      <c r="L69" s="21"/>
      <c r="M69" s="20"/>
      <c r="N69" s="22">
        <v>7.5</v>
      </c>
      <c r="O69" s="22">
        <v>10.5</v>
      </c>
      <c r="P69" s="22" t="s">
        <v>580</v>
      </c>
      <c r="Q69" s="22" t="s">
        <v>580</v>
      </c>
      <c r="R69" s="22">
        <v>9</v>
      </c>
      <c r="S69" s="22">
        <v>7.5</v>
      </c>
      <c r="T69" s="22">
        <v>8</v>
      </c>
      <c r="U69" s="21">
        <v>6</v>
      </c>
      <c r="V69" s="22">
        <v>12</v>
      </c>
    </row>
    <row r="70" spans="2:22" x14ac:dyDescent="0.25">
      <c r="B70" s="20">
        <v>754</v>
      </c>
      <c r="C70" s="20">
        <v>4</v>
      </c>
      <c r="D70" s="20">
        <v>7.5</v>
      </c>
      <c r="E70" s="20">
        <v>12</v>
      </c>
      <c r="F70" s="20">
        <v>4</v>
      </c>
      <c r="G70" s="20">
        <v>8</v>
      </c>
      <c r="H70" s="20">
        <v>12</v>
      </c>
      <c r="I70" s="20">
        <v>5</v>
      </c>
      <c r="J70" s="20"/>
      <c r="K70" s="20"/>
      <c r="L70" s="21">
        <v>10.5</v>
      </c>
      <c r="M70" s="20"/>
      <c r="N70" s="22">
        <v>9</v>
      </c>
      <c r="O70" s="22">
        <v>10.5</v>
      </c>
      <c r="P70" s="22">
        <v>12</v>
      </c>
      <c r="Q70" s="22">
        <v>0</v>
      </c>
      <c r="R70" s="22">
        <v>12</v>
      </c>
      <c r="S70" s="22">
        <v>9</v>
      </c>
      <c r="T70" s="22">
        <v>7</v>
      </c>
      <c r="U70" s="21"/>
      <c r="V70" s="22">
        <v>9</v>
      </c>
    </row>
    <row r="71" spans="2:22" x14ac:dyDescent="0.25">
      <c r="B71" s="20">
        <v>763</v>
      </c>
      <c r="C71" s="20">
        <v>4</v>
      </c>
      <c r="D71" s="20">
        <v>9</v>
      </c>
      <c r="E71" s="20">
        <v>9</v>
      </c>
      <c r="F71" s="20">
        <v>4</v>
      </c>
      <c r="G71" s="20">
        <v>6</v>
      </c>
      <c r="H71" s="20">
        <v>12</v>
      </c>
      <c r="I71" s="20">
        <v>7</v>
      </c>
      <c r="J71" s="20">
        <v>9</v>
      </c>
      <c r="K71" s="20"/>
      <c r="L71" s="21">
        <v>7.5</v>
      </c>
      <c r="M71" s="20"/>
      <c r="N71" s="22">
        <v>7.5</v>
      </c>
      <c r="O71" s="22"/>
      <c r="P71" s="22">
        <v>12</v>
      </c>
      <c r="Q71" s="22">
        <v>7.5</v>
      </c>
      <c r="R71" s="22">
        <v>10.5</v>
      </c>
      <c r="S71" s="22">
        <v>7.5</v>
      </c>
      <c r="T71" s="22">
        <v>7</v>
      </c>
      <c r="U71" s="21"/>
      <c r="V71" s="22">
        <v>12</v>
      </c>
    </row>
    <row r="72" spans="2:22" x14ac:dyDescent="0.25">
      <c r="B72" s="20">
        <v>769</v>
      </c>
      <c r="C72" s="20">
        <v>4</v>
      </c>
      <c r="D72" s="20">
        <v>10.5</v>
      </c>
      <c r="E72" s="20">
        <v>10.5</v>
      </c>
      <c r="F72" s="20">
        <v>3</v>
      </c>
      <c r="G72" s="20">
        <v>8</v>
      </c>
      <c r="H72" s="20">
        <v>12</v>
      </c>
      <c r="I72" s="20">
        <v>8</v>
      </c>
      <c r="J72" s="20"/>
      <c r="K72" s="20"/>
      <c r="L72" s="21">
        <v>9</v>
      </c>
      <c r="M72" s="20"/>
      <c r="N72" s="22">
        <v>12</v>
      </c>
      <c r="O72" s="22">
        <v>12</v>
      </c>
      <c r="P72" s="22">
        <v>12</v>
      </c>
      <c r="Q72" s="22">
        <v>0</v>
      </c>
      <c r="R72" s="22">
        <v>12</v>
      </c>
      <c r="S72" s="22">
        <v>12</v>
      </c>
      <c r="T72" s="22">
        <v>8</v>
      </c>
      <c r="U72" s="21"/>
      <c r="V72" s="22">
        <v>12</v>
      </c>
    </row>
    <row r="73" spans="2:22" x14ac:dyDescent="0.25">
      <c r="B73" s="20">
        <v>770</v>
      </c>
      <c r="C73" s="20">
        <v>4</v>
      </c>
      <c r="D73" s="20">
        <v>12</v>
      </c>
      <c r="E73" s="20">
        <v>10.5</v>
      </c>
      <c r="F73" s="20">
        <v>4</v>
      </c>
      <c r="G73" s="20">
        <v>7</v>
      </c>
      <c r="H73" s="20">
        <v>12</v>
      </c>
      <c r="I73" s="20">
        <v>7</v>
      </c>
      <c r="J73" s="20"/>
      <c r="K73" s="20"/>
      <c r="L73" s="21">
        <v>10.5</v>
      </c>
      <c r="M73" s="20"/>
      <c r="N73" s="22">
        <v>9</v>
      </c>
      <c r="O73" s="22">
        <v>12</v>
      </c>
      <c r="P73" s="22">
        <v>12</v>
      </c>
      <c r="Q73" s="22">
        <v>0</v>
      </c>
      <c r="R73" s="22">
        <v>12</v>
      </c>
      <c r="S73" s="22">
        <v>10.5</v>
      </c>
      <c r="T73" s="22">
        <v>8</v>
      </c>
      <c r="U73" s="21"/>
      <c r="V73" s="22">
        <v>12</v>
      </c>
    </row>
    <row r="74" spans="2:22" x14ac:dyDescent="0.25">
      <c r="B74" s="20">
        <v>773</v>
      </c>
      <c r="C74" s="20">
        <v>4</v>
      </c>
      <c r="D74" s="20">
        <v>9</v>
      </c>
      <c r="E74" s="20">
        <v>12</v>
      </c>
      <c r="F74" s="20">
        <v>4</v>
      </c>
      <c r="G74" s="20">
        <v>7</v>
      </c>
      <c r="H74" s="20">
        <v>12</v>
      </c>
      <c r="I74" s="20">
        <v>5</v>
      </c>
      <c r="J74" s="20"/>
      <c r="K74" s="20"/>
      <c r="L74" s="21"/>
      <c r="M74" s="20"/>
      <c r="N74" s="22">
        <v>7.5</v>
      </c>
      <c r="O74" s="22">
        <v>10.5</v>
      </c>
      <c r="P74" s="22" t="s">
        <v>578</v>
      </c>
      <c r="Q74" s="22" t="s">
        <v>578</v>
      </c>
      <c r="R74" s="22">
        <v>7.5</v>
      </c>
      <c r="S74" s="22">
        <v>9</v>
      </c>
      <c r="T74" s="22">
        <v>7</v>
      </c>
      <c r="U74" s="21">
        <v>7.5</v>
      </c>
      <c r="V74" s="22">
        <v>10.5</v>
      </c>
    </row>
    <row r="75" spans="2:22" x14ac:dyDescent="0.25">
      <c r="B75" s="20">
        <v>783</v>
      </c>
      <c r="C75" s="20">
        <v>4</v>
      </c>
      <c r="D75" s="20">
        <v>7.5</v>
      </c>
      <c r="E75" s="20">
        <v>10.5</v>
      </c>
      <c r="F75" s="20">
        <v>3</v>
      </c>
      <c r="G75" s="20">
        <v>7</v>
      </c>
      <c r="H75" s="20">
        <v>10.5</v>
      </c>
      <c r="I75" s="20">
        <v>7</v>
      </c>
      <c r="J75" s="20"/>
      <c r="K75" s="20"/>
      <c r="L75" s="21"/>
      <c r="M75" s="20"/>
      <c r="N75" s="22">
        <v>7.5</v>
      </c>
      <c r="O75" s="22">
        <v>12</v>
      </c>
      <c r="P75" s="22" t="s">
        <v>578</v>
      </c>
      <c r="Q75" s="22" t="s">
        <v>578</v>
      </c>
      <c r="R75" s="22">
        <v>7.5</v>
      </c>
      <c r="S75" s="22">
        <v>7.5</v>
      </c>
      <c r="T75" s="22">
        <v>8</v>
      </c>
      <c r="U75" s="21">
        <v>6</v>
      </c>
      <c r="V75" s="22">
        <v>12</v>
      </c>
    </row>
    <row r="76" spans="2:22" x14ac:dyDescent="0.25">
      <c r="B76" s="20">
        <v>796</v>
      </c>
      <c r="C76" s="20">
        <v>4</v>
      </c>
      <c r="D76" s="20">
        <v>3</v>
      </c>
      <c r="E76" s="20">
        <v>7.5</v>
      </c>
      <c r="F76" s="20">
        <v>3</v>
      </c>
      <c r="G76" s="20">
        <v>6</v>
      </c>
      <c r="H76" s="20">
        <v>12</v>
      </c>
      <c r="I76" s="20">
        <v>5</v>
      </c>
      <c r="J76" s="20"/>
      <c r="K76" s="20"/>
      <c r="L76" s="21"/>
      <c r="M76" s="20"/>
      <c r="N76" s="22">
        <v>3</v>
      </c>
      <c r="O76" s="22">
        <v>10.5</v>
      </c>
      <c r="P76" s="22" t="s">
        <v>578</v>
      </c>
      <c r="Q76" s="22" t="s">
        <v>578</v>
      </c>
      <c r="R76" s="22">
        <v>6</v>
      </c>
      <c r="S76" s="22">
        <v>6</v>
      </c>
      <c r="T76" s="22">
        <v>6</v>
      </c>
      <c r="U76" s="21">
        <v>6</v>
      </c>
      <c r="V76" s="22">
        <v>7.5</v>
      </c>
    </row>
    <row r="77" spans="2:22" x14ac:dyDescent="0.25">
      <c r="B77" s="20">
        <v>807</v>
      </c>
      <c r="C77" s="20">
        <v>4</v>
      </c>
      <c r="D77" s="20">
        <v>12</v>
      </c>
      <c r="E77" s="20">
        <v>10.5</v>
      </c>
      <c r="F77" s="20">
        <v>4</v>
      </c>
      <c r="G77" s="20">
        <v>8</v>
      </c>
      <c r="H77" s="20">
        <v>12</v>
      </c>
      <c r="I77" s="20">
        <v>8</v>
      </c>
      <c r="J77" s="20"/>
      <c r="K77" s="20"/>
      <c r="L77" s="21"/>
      <c r="M77" s="20"/>
      <c r="N77" s="22">
        <v>10.5</v>
      </c>
      <c r="O77" s="22">
        <v>10.5</v>
      </c>
      <c r="P77" s="22" t="s">
        <v>579</v>
      </c>
      <c r="Q77" s="22" t="s">
        <v>579</v>
      </c>
      <c r="R77" s="22">
        <v>12</v>
      </c>
      <c r="S77" s="22">
        <v>10.5</v>
      </c>
      <c r="T77" s="22">
        <v>8</v>
      </c>
      <c r="U77" s="21">
        <v>9</v>
      </c>
      <c r="V77" s="22">
        <v>10.5</v>
      </c>
    </row>
    <row r="78" spans="2:22" x14ac:dyDescent="0.25">
      <c r="B78" s="20">
        <v>812</v>
      </c>
      <c r="C78" s="20">
        <v>4</v>
      </c>
      <c r="D78" s="20">
        <v>7.5</v>
      </c>
      <c r="E78" s="20">
        <v>9</v>
      </c>
      <c r="F78" s="20">
        <v>4</v>
      </c>
      <c r="G78" s="20">
        <v>7</v>
      </c>
      <c r="H78" s="20">
        <v>10.5</v>
      </c>
      <c r="I78" s="20">
        <v>6</v>
      </c>
      <c r="J78" s="20"/>
      <c r="K78" s="20"/>
      <c r="L78" s="21"/>
      <c r="M78" s="20"/>
      <c r="N78" s="22">
        <v>7.5</v>
      </c>
      <c r="O78" s="22">
        <v>9</v>
      </c>
      <c r="P78" s="22" t="s">
        <v>580</v>
      </c>
      <c r="Q78" s="22" t="s">
        <v>580</v>
      </c>
      <c r="R78" s="22">
        <v>6</v>
      </c>
      <c r="S78" s="22">
        <v>9</v>
      </c>
      <c r="T78" s="22">
        <v>7</v>
      </c>
      <c r="U78" s="21">
        <v>7.5</v>
      </c>
      <c r="V78" s="22">
        <v>12</v>
      </c>
    </row>
    <row r="79" spans="2:22" x14ac:dyDescent="0.25">
      <c r="B79" s="20">
        <v>830</v>
      </c>
      <c r="C79" s="20">
        <v>4</v>
      </c>
      <c r="D79" s="20">
        <v>6</v>
      </c>
      <c r="E79" s="20">
        <v>10.5</v>
      </c>
      <c r="F79" s="20">
        <v>4</v>
      </c>
      <c r="G79" s="20">
        <v>7</v>
      </c>
      <c r="H79" s="20">
        <v>12</v>
      </c>
      <c r="I79" s="20">
        <v>4</v>
      </c>
      <c r="J79" s="20"/>
      <c r="K79" s="20"/>
      <c r="L79" s="21"/>
      <c r="M79" s="20"/>
      <c r="N79" s="22">
        <v>6</v>
      </c>
      <c r="O79" s="22">
        <v>10.5</v>
      </c>
      <c r="P79" s="22" t="s">
        <v>578</v>
      </c>
      <c r="Q79" s="22" t="s">
        <v>578</v>
      </c>
      <c r="R79" s="22">
        <v>6</v>
      </c>
      <c r="S79" s="22">
        <v>6</v>
      </c>
      <c r="T79" s="22">
        <v>6</v>
      </c>
      <c r="U79" s="21">
        <v>7.5</v>
      </c>
      <c r="V79" s="22">
        <v>7.5</v>
      </c>
    </row>
    <row r="80" spans="2:22" x14ac:dyDescent="0.25">
      <c r="B80" s="20">
        <v>831</v>
      </c>
      <c r="C80" s="20">
        <v>4</v>
      </c>
      <c r="D80" s="20">
        <v>7.5</v>
      </c>
      <c r="E80" s="20">
        <v>10.5</v>
      </c>
      <c r="F80" s="20">
        <v>4</v>
      </c>
      <c r="G80" s="20">
        <v>7</v>
      </c>
      <c r="H80" s="20">
        <v>12</v>
      </c>
      <c r="I80" s="20">
        <v>5</v>
      </c>
      <c r="J80" s="20">
        <v>12</v>
      </c>
      <c r="K80" s="20"/>
      <c r="L80" s="21">
        <v>7.5</v>
      </c>
      <c r="M80" s="20"/>
      <c r="N80" s="22">
        <v>6</v>
      </c>
      <c r="O80" s="22"/>
      <c r="P80" s="22">
        <v>12</v>
      </c>
      <c r="Q80" s="22">
        <v>7.5</v>
      </c>
      <c r="R80" s="22">
        <v>7.5</v>
      </c>
      <c r="S80" s="22">
        <v>9</v>
      </c>
      <c r="T80" s="22">
        <v>7</v>
      </c>
      <c r="U80" s="21"/>
      <c r="V80" s="22">
        <v>10.5</v>
      </c>
    </row>
    <row r="81" spans="2:22" x14ac:dyDescent="0.25">
      <c r="B81" s="20">
        <v>833</v>
      </c>
      <c r="C81" s="20">
        <v>3</v>
      </c>
      <c r="D81" s="20">
        <v>6</v>
      </c>
      <c r="E81" s="20">
        <v>9</v>
      </c>
      <c r="F81" s="20">
        <v>4</v>
      </c>
      <c r="G81" s="20">
        <v>7</v>
      </c>
      <c r="H81" s="20">
        <v>10.5</v>
      </c>
      <c r="I81" s="20">
        <v>6</v>
      </c>
      <c r="J81" s="20"/>
      <c r="K81" s="20"/>
      <c r="L81" s="21">
        <v>6</v>
      </c>
      <c r="M81" s="20"/>
      <c r="N81" s="22">
        <v>7.5</v>
      </c>
      <c r="O81" s="22">
        <v>10.5</v>
      </c>
      <c r="P81" s="22">
        <v>12</v>
      </c>
      <c r="Q81" s="22">
        <v>0</v>
      </c>
      <c r="R81" s="22">
        <v>7.5</v>
      </c>
      <c r="S81" s="22">
        <v>7.5</v>
      </c>
      <c r="T81" s="22">
        <v>7</v>
      </c>
      <c r="U81" s="21"/>
      <c r="V81" s="22">
        <v>10.5</v>
      </c>
    </row>
    <row r="82" spans="2:22" x14ac:dyDescent="0.25">
      <c r="B82" s="20">
        <v>841</v>
      </c>
      <c r="C82" s="20">
        <v>4</v>
      </c>
      <c r="D82" s="20">
        <v>12</v>
      </c>
      <c r="E82" s="20">
        <v>12</v>
      </c>
      <c r="F82" s="20">
        <v>4</v>
      </c>
      <c r="G82" s="20">
        <v>6</v>
      </c>
      <c r="H82" s="20">
        <v>12</v>
      </c>
      <c r="I82" s="20">
        <v>6</v>
      </c>
      <c r="J82" s="20"/>
      <c r="K82" s="20"/>
      <c r="L82" s="21">
        <v>10.5</v>
      </c>
      <c r="M82" s="20"/>
      <c r="N82" s="22">
        <v>9</v>
      </c>
      <c r="O82" s="22">
        <v>12</v>
      </c>
      <c r="P82" s="22">
        <v>12</v>
      </c>
      <c r="Q82" s="22">
        <v>0</v>
      </c>
      <c r="R82" s="22">
        <v>12</v>
      </c>
      <c r="S82" s="22">
        <v>7.5</v>
      </c>
      <c r="T82" s="22">
        <v>8</v>
      </c>
      <c r="U82" s="21"/>
      <c r="V82" s="22">
        <v>10.5</v>
      </c>
    </row>
    <row r="83" spans="2:22" x14ac:dyDescent="0.25">
      <c r="B83" s="20">
        <v>854</v>
      </c>
      <c r="C83" s="20">
        <v>4</v>
      </c>
      <c r="D83" s="20">
        <v>9</v>
      </c>
      <c r="E83" s="20">
        <v>6</v>
      </c>
      <c r="F83" s="20">
        <v>3</v>
      </c>
      <c r="G83" s="20">
        <v>7</v>
      </c>
      <c r="H83" s="20">
        <v>10.5</v>
      </c>
      <c r="I83" s="20">
        <v>2</v>
      </c>
      <c r="J83" s="20"/>
      <c r="K83" s="20"/>
      <c r="L83" s="21">
        <v>10.5</v>
      </c>
      <c r="M83" s="20"/>
      <c r="N83" s="22">
        <v>7.5</v>
      </c>
      <c r="O83" s="22">
        <v>10.5</v>
      </c>
      <c r="P83" s="22">
        <v>10.5</v>
      </c>
      <c r="Q83" s="22">
        <v>0</v>
      </c>
      <c r="R83" s="22">
        <v>3</v>
      </c>
      <c r="S83" s="22">
        <v>9</v>
      </c>
      <c r="T83" s="22">
        <v>8</v>
      </c>
      <c r="U83" s="21"/>
      <c r="V83" s="22">
        <v>9</v>
      </c>
    </row>
    <row r="84" spans="2:22" x14ac:dyDescent="0.25">
      <c r="B84" s="20">
        <v>855</v>
      </c>
      <c r="C84" s="20">
        <v>4</v>
      </c>
      <c r="D84" s="20">
        <v>10.5</v>
      </c>
      <c r="E84" s="20">
        <v>10.5</v>
      </c>
      <c r="F84" s="20">
        <v>4</v>
      </c>
      <c r="G84" s="20">
        <v>7</v>
      </c>
      <c r="H84" s="20">
        <v>12</v>
      </c>
      <c r="I84" s="20">
        <v>6</v>
      </c>
      <c r="J84" s="20"/>
      <c r="K84" s="20"/>
      <c r="L84" s="21">
        <v>10.5</v>
      </c>
      <c r="M84" s="20"/>
      <c r="N84" s="22">
        <v>6</v>
      </c>
      <c r="O84" s="22">
        <v>12</v>
      </c>
      <c r="P84" s="22">
        <v>10.5</v>
      </c>
      <c r="Q84" s="22">
        <v>0</v>
      </c>
      <c r="R84" s="22">
        <v>6</v>
      </c>
      <c r="S84" s="22">
        <v>10.5</v>
      </c>
      <c r="T84" s="22">
        <v>7</v>
      </c>
      <c r="U84" s="21"/>
      <c r="V84" s="22">
        <v>10.5</v>
      </c>
    </row>
    <row r="85" spans="2:22" x14ac:dyDescent="0.25">
      <c r="B85" s="20">
        <v>856</v>
      </c>
      <c r="C85" s="20">
        <v>4</v>
      </c>
      <c r="D85" s="20">
        <v>7.5</v>
      </c>
      <c r="E85" s="20">
        <v>12</v>
      </c>
      <c r="F85" s="20">
        <v>4</v>
      </c>
      <c r="G85" s="20">
        <v>7</v>
      </c>
      <c r="H85" s="20">
        <v>12</v>
      </c>
      <c r="I85" s="20">
        <v>6</v>
      </c>
      <c r="J85" s="20"/>
      <c r="K85" s="20"/>
      <c r="L85" s="21"/>
      <c r="M85" s="20"/>
      <c r="N85" s="22">
        <v>9</v>
      </c>
      <c r="O85" s="22">
        <v>12</v>
      </c>
      <c r="P85" s="22" t="s">
        <v>581</v>
      </c>
      <c r="Q85" s="22" t="s">
        <v>581</v>
      </c>
      <c r="R85" s="22">
        <v>7.5</v>
      </c>
      <c r="S85" s="22">
        <v>9</v>
      </c>
      <c r="T85" s="22">
        <v>8</v>
      </c>
      <c r="U85" s="21">
        <v>7.5</v>
      </c>
      <c r="V85" s="22">
        <v>6</v>
      </c>
    </row>
    <row r="86" spans="2:22" x14ac:dyDescent="0.25">
      <c r="B86" s="20">
        <v>863</v>
      </c>
      <c r="C86" s="20">
        <v>4</v>
      </c>
      <c r="D86" s="20">
        <v>12</v>
      </c>
      <c r="E86" s="20">
        <v>12</v>
      </c>
      <c r="F86" s="20">
        <v>3</v>
      </c>
      <c r="G86" s="20">
        <v>8</v>
      </c>
      <c r="H86" s="20">
        <v>12</v>
      </c>
      <c r="I86" s="20">
        <v>7</v>
      </c>
      <c r="J86" s="20"/>
      <c r="K86" s="20"/>
      <c r="L86" s="21">
        <v>10.5</v>
      </c>
      <c r="M86" s="20"/>
      <c r="N86" s="22">
        <v>10.5</v>
      </c>
      <c r="O86" s="22">
        <v>12</v>
      </c>
      <c r="P86" s="22">
        <v>12</v>
      </c>
      <c r="Q86" s="22">
        <v>0</v>
      </c>
      <c r="R86" s="22">
        <v>12</v>
      </c>
      <c r="S86" s="22">
        <v>10.5</v>
      </c>
      <c r="T86" s="22">
        <v>8</v>
      </c>
      <c r="U86" s="21"/>
      <c r="V86" s="22">
        <v>12</v>
      </c>
    </row>
    <row r="87" spans="2:22" x14ac:dyDescent="0.25">
      <c r="B87" s="20">
        <v>874</v>
      </c>
      <c r="C87" s="20">
        <v>4</v>
      </c>
      <c r="D87" s="20">
        <v>12</v>
      </c>
      <c r="E87" s="20">
        <v>10.5</v>
      </c>
      <c r="F87" s="20">
        <v>3</v>
      </c>
      <c r="G87" s="20">
        <v>7</v>
      </c>
      <c r="H87" s="20">
        <v>12</v>
      </c>
      <c r="I87" s="20">
        <v>5</v>
      </c>
      <c r="J87" s="20"/>
      <c r="K87" s="20"/>
      <c r="L87" s="21">
        <v>10.5</v>
      </c>
      <c r="M87" s="20"/>
      <c r="N87" s="22">
        <v>7.5</v>
      </c>
      <c r="O87" s="22">
        <v>10.5</v>
      </c>
      <c r="P87" s="22">
        <v>12</v>
      </c>
      <c r="Q87" s="22">
        <v>0</v>
      </c>
      <c r="R87" s="22">
        <v>9</v>
      </c>
      <c r="S87" s="22">
        <v>7.5</v>
      </c>
      <c r="T87" s="22">
        <v>8</v>
      </c>
      <c r="U87" s="21"/>
      <c r="V87" s="22">
        <v>10.5</v>
      </c>
    </row>
    <row r="88" spans="2:22" x14ac:dyDescent="0.25">
      <c r="B88" s="20">
        <v>879</v>
      </c>
      <c r="C88" s="20">
        <v>4</v>
      </c>
      <c r="D88" s="20">
        <v>10.5</v>
      </c>
      <c r="E88" s="20">
        <v>12</v>
      </c>
      <c r="F88" s="20">
        <v>3</v>
      </c>
      <c r="G88" s="20">
        <v>6</v>
      </c>
      <c r="H88" s="20">
        <v>12</v>
      </c>
      <c r="I88" s="20">
        <v>6</v>
      </c>
      <c r="J88" s="20"/>
      <c r="K88" s="20"/>
      <c r="L88" s="21">
        <v>10.5</v>
      </c>
      <c r="M88" s="20"/>
      <c r="N88" s="22">
        <v>9</v>
      </c>
      <c r="O88" s="22">
        <v>12</v>
      </c>
      <c r="P88" s="22">
        <v>12</v>
      </c>
      <c r="Q88" s="22">
        <v>0</v>
      </c>
      <c r="R88" s="22">
        <v>12</v>
      </c>
      <c r="S88" s="22">
        <v>10.5</v>
      </c>
      <c r="T88" s="22">
        <v>7</v>
      </c>
      <c r="U88" s="21"/>
      <c r="V88" s="22">
        <v>10.5</v>
      </c>
    </row>
    <row r="89" spans="2:22" x14ac:dyDescent="0.25">
      <c r="B89" s="20">
        <v>924</v>
      </c>
      <c r="C89" s="20">
        <v>4</v>
      </c>
      <c r="D89" s="20">
        <v>9</v>
      </c>
      <c r="E89" s="20">
        <v>7.5</v>
      </c>
      <c r="F89" s="20">
        <v>3</v>
      </c>
      <c r="G89" s="20">
        <v>8</v>
      </c>
      <c r="H89" s="20">
        <v>12</v>
      </c>
      <c r="I89" s="20">
        <v>8</v>
      </c>
      <c r="J89" s="20"/>
      <c r="K89" s="20"/>
      <c r="L89" s="21">
        <v>9</v>
      </c>
      <c r="M89" s="20"/>
      <c r="N89" s="22">
        <v>7.5</v>
      </c>
      <c r="O89" s="22">
        <v>10.5</v>
      </c>
      <c r="P89" s="22">
        <v>12</v>
      </c>
      <c r="Q89" s="22">
        <v>0</v>
      </c>
      <c r="R89" s="22">
        <v>12</v>
      </c>
      <c r="S89" s="22">
        <v>10.5</v>
      </c>
      <c r="T89" s="22">
        <v>7</v>
      </c>
      <c r="U89" s="21"/>
      <c r="V89" s="22">
        <v>10.5</v>
      </c>
    </row>
    <row r="90" spans="2:22" x14ac:dyDescent="0.25">
      <c r="B90" s="20">
        <v>942</v>
      </c>
      <c r="C90" s="20">
        <v>4</v>
      </c>
      <c r="D90" s="20">
        <v>7.5</v>
      </c>
      <c r="E90" s="20">
        <v>10.5</v>
      </c>
      <c r="F90" s="20">
        <v>4</v>
      </c>
      <c r="G90" s="20">
        <v>7</v>
      </c>
      <c r="H90" s="20">
        <v>9</v>
      </c>
      <c r="I90" s="20">
        <v>7</v>
      </c>
      <c r="J90" s="20"/>
      <c r="K90" s="20"/>
      <c r="L90" s="21"/>
      <c r="M90" s="20"/>
      <c r="N90" s="22">
        <v>7.5</v>
      </c>
      <c r="O90" s="22">
        <v>10.5</v>
      </c>
      <c r="P90" s="22" t="s">
        <v>578</v>
      </c>
      <c r="Q90" s="22" t="s">
        <v>578</v>
      </c>
      <c r="R90" s="22">
        <v>6</v>
      </c>
      <c r="S90" s="22">
        <v>7.5</v>
      </c>
      <c r="T90" s="22">
        <v>8</v>
      </c>
      <c r="U90" s="21">
        <v>6</v>
      </c>
      <c r="V90" s="22">
        <v>12</v>
      </c>
    </row>
    <row r="91" spans="2:22" x14ac:dyDescent="0.25">
      <c r="B91" s="20">
        <v>950</v>
      </c>
      <c r="C91" s="20">
        <v>4</v>
      </c>
      <c r="D91" s="20">
        <v>7.5</v>
      </c>
      <c r="E91" s="20">
        <v>12</v>
      </c>
      <c r="F91" s="20">
        <v>4</v>
      </c>
      <c r="G91" s="20">
        <v>6</v>
      </c>
      <c r="H91" s="20">
        <v>9</v>
      </c>
      <c r="I91" s="20">
        <v>5</v>
      </c>
      <c r="J91" s="20"/>
      <c r="K91" s="20"/>
      <c r="L91" s="21"/>
      <c r="M91" s="20"/>
      <c r="N91" s="22">
        <v>6</v>
      </c>
      <c r="O91" s="22">
        <v>12</v>
      </c>
      <c r="P91" s="22" t="s">
        <v>580</v>
      </c>
      <c r="Q91" s="22" t="s">
        <v>580</v>
      </c>
      <c r="R91" s="22">
        <v>6</v>
      </c>
      <c r="S91" s="22">
        <v>7.5</v>
      </c>
      <c r="T91" s="22">
        <v>5</v>
      </c>
      <c r="U91" s="21">
        <v>6</v>
      </c>
      <c r="V91" s="22">
        <v>9</v>
      </c>
    </row>
    <row r="92" spans="2:22" x14ac:dyDescent="0.25">
      <c r="B92" s="20">
        <v>972</v>
      </c>
      <c r="C92" s="20">
        <v>3.5</v>
      </c>
      <c r="D92" s="20">
        <v>0</v>
      </c>
      <c r="E92" s="20">
        <v>9</v>
      </c>
      <c r="F92" s="20">
        <v>4</v>
      </c>
      <c r="G92" s="20">
        <v>6</v>
      </c>
      <c r="H92" s="20">
        <v>6</v>
      </c>
      <c r="I92" s="20">
        <v>4</v>
      </c>
      <c r="J92" s="20"/>
      <c r="K92" s="20"/>
      <c r="L92" s="21">
        <v>3</v>
      </c>
      <c r="M92" s="20"/>
      <c r="N92" s="22">
        <v>0</v>
      </c>
      <c r="O92" s="22">
        <v>9</v>
      </c>
      <c r="P92" s="22">
        <v>10.5</v>
      </c>
      <c r="Q92" s="22">
        <v>0</v>
      </c>
      <c r="R92" s="22">
        <v>3</v>
      </c>
      <c r="S92" s="22">
        <v>3</v>
      </c>
      <c r="T92" s="22">
        <v>5</v>
      </c>
      <c r="U92" s="21"/>
      <c r="V92" s="22">
        <v>6</v>
      </c>
    </row>
    <row r="93" spans="2:22" x14ac:dyDescent="0.25">
      <c r="B93" s="20">
        <v>982</v>
      </c>
      <c r="C93" s="20">
        <v>4</v>
      </c>
      <c r="D93" s="20">
        <v>9</v>
      </c>
      <c r="E93" s="20">
        <v>10.5</v>
      </c>
      <c r="F93" s="20">
        <v>4</v>
      </c>
      <c r="G93" s="20">
        <v>6</v>
      </c>
      <c r="H93" s="20">
        <v>10.5</v>
      </c>
      <c r="I93" s="20">
        <v>8</v>
      </c>
      <c r="J93" s="20"/>
      <c r="K93" s="20"/>
      <c r="L93" s="21"/>
      <c r="M93" s="20"/>
      <c r="N93" s="22">
        <v>3</v>
      </c>
      <c r="O93" s="22">
        <v>12</v>
      </c>
      <c r="P93" s="22" t="s">
        <v>580</v>
      </c>
      <c r="Q93" s="22" t="s">
        <v>580</v>
      </c>
      <c r="R93" s="22">
        <v>7.5</v>
      </c>
      <c r="S93" s="22">
        <v>6</v>
      </c>
      <c r="T93" s="22">
        <v>6</v>
      </c>
      <c r="U93" s="21">
        <v>6</v>
      </c>
      <c r="V93" s="22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91"/>
  <sheetViews>
    <sheetView topLeftCell="B2" zoomScale="70" zoomScaleNormal="70" workbookViewId="0">
      <selection activeCell="AI2" sqref="AI2:AI89"/>
    </sheetView>
  </sheetViews>
  <sheetFormatPr defaultRowHeight="15" x14ac:dyDescent="0.25"/>
  <sheetData>
    <row r="2" spans="2:30" x14ac:dyDescent="0.25">
      <c r="B2" s="31"/>
      <c r="C2" s="31" t="s">
        <v>622</v>
      </c>
      <c r="D2" s="31" t="s">
        <v>626</v>
      </c>
      <c r="E2" s="31" t="s">
        <v>632</v>
      </c>
      <c r="F2" s="31" t="s">
        <v>629</v>
      </c>
      <c r="G2" s="31" t="s">
        <v>631</v>
      </c>
      <c r="H2" s="31" t="s">
        <v>628</v>
      </c>
      <c r="I2" s="31" t="s">
        <v>627</v>
      </c>
      <c r="J2" s="32" t="s">
        <v>630</v>
      </c>
      <c r="K2" s="32" t="s">
        <v>623</v>
      </c>
      <c r="L2" s="32" t="s">
        <v>625</v>
      </c>
      <c r="M2" s="31" t="s">
        <v>633</v>
      </c>
      <c r="N2" s="31" t="s">
        <v>642</v>
      </c>
      <c r="O2" s="31" t="s">
        <v>644</v>
      </c>
      <c r="P2" s="31" t="s">
        <v>643</v>
      </c>
      <c r="Q2" s="32" t="s">
        <v>647</v>
      </c>
      <c r="R2" s="31" t="s">
        <v>645</v>
      </c>
      <c r="S2" s="32" t="s">
        <v>646</v>
      </c>
      <c r="T2" s="31" t="s">
        <v>641</v>
      </c>
      <c r="U2" s="31" t="s">
        <v>628</v>
      </c>
      <c r="V2" s="31" t="s">
        <v>640</v>
      </c>
      <c r="W2" s="31" t="s">
        <v>636</v>
      </c>
      <c r="X2" s="32" t="s">
        <v>625</v>
      </c>
      <c r="Y2" s="32" t="s">
        <v>639</v>
      </c>
      <c r="Z2" s="32" t="s">
        <v>637</v>
      </c>
      <c r="AA2" s="32" t="s">
        <v>634</v>
      </c>
      <c r="AB2" s="32" t="s">
        <v>635</v>
      </c>
      <c r="AC2" s="32" t="s">
        <v>638</v>
      </c>
      <c r="AD2" s="31" t="s">
        <v>569</v>
      </c>
    </row>
    <row r="3" spans="2:30" x14ac:dyDescent="0.25">
      <c r="B3" s="31">
        <v>19</v>
      </c>
      <c r="C3" s="31">
        <v>6</v>
      </c>
      <c r="D3" s="31">
        <v>6</v>
      </c>
      <c r="E3" s="31">
        <v>9</v>
      </c>
      <c r="F3" s="31">
        <v>12</v>
      </c>
      <c r="G3" s="31">
        <v>12</v>
      </c>
      <c r="H3" s="31">
        <v>9</v>
      </c>
      <c r="I3" s="31">
        <v>7.5</v>
      </c>
      <c r="J3" s="32"/>
      <c r="K3" s="32"/>
      <c r="L3" s="32"/>
      <c r="M3">
        <v>6</v>
      </c>
      <c r="N3">
        <v>7.5</v>
      </c>
      <c r="O3">
        <v>10.5</v>
      </c>
      <c r="P3">
        <v>10.5</v>
      </c>
      <c r="Q3">
        <v>6</v>
      </c>
      <c r="R3" t="e">
        <v>#N/A</v>
      </c>
      <c r="S3" t="e">
        <v>#N/A</v>
      </c>
      <c r="T3">
        <v>9</v>
      </c>
      <c r="U3" t="e">
        <v>#N/A</v>
      </c>
      <c r="V3">
        <v>6</v>
      </c>
      <c r="W3">
        <v>9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</row>
    <row r="4" spans="2:30" x14ac:dyDescent="0.25">
      <c r="B4" s="31">
        <v>33</v>
      </c>
      <c r="C4" s="31">
        <v>6</v>
      </c>
      <c r="D4" s="31">
        <v>9</v>
      </c>
      <c r="E4" s="31">
        <v>7.5</v>
      </c>
      <c r="F4" s="31">
        <v>9</v>
      </c>
      <c r="G4" s="31">
        <v>10.5</v>
      </c>
      <c r="H4" s="31">
        <v>10.5</v>
      </c>
      <c r="I4" s="31">
        <v>9</v>
      </c>
      <c r="J4" s="32"/>
      <c r="K4" s="32"/>
      <c r="L4" s="32"/>
      <c r="M4">
        <v>9</v>
      </c>
      <c r="N4">
        <v>9</v>
      </c>
      <c r="O4" t="e">
        <v>#N/A</v>
      </c>
      <c r="P4">
        <v>9</v>
      </c>
      <c r="Q4" t="e">
        <v>#N/A</v>
      </c>
      <c r="R4">
        <v>6</v>
      </c>
      <c r="S4" t="e">
        <v>#N/A</v>
      </c>
      <c r="T4">
        <v>10.5</v>
      </c>
      <c r="U4" t="e">
        <v>#N/A</v>
      </c>
      <c r="V4">
        <v>7.5</v>
      </c>
      <c r="W4">
        <v>10.5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</row>
    <row r="5" spans="2:30" x14ac:dyDescent="0.25">
      <c r="B5" s="31">
        <v>36</v>
      </c>
      <c r="C5" s="31">
        <v>6</v>
      </c>
      <c r="D5" s="31">
        <v>9</v>
      </c>
      <c r="E5" s="31">
        <v>7.5</v>
      </c>
      <c r="F5" s="31">
        <v>9</v>
      </c>
      <c r="G5" s="31">
        <v>9</v>
      </c>
      <c r="H5" s="31"/>
      <c r="I5" s="31">
        <v>7.5</v>
      </c>
      <c r="J5" s="32"/>
      <c r="K5" s="32"/>
      <c r="L5" s="32"/>
      <c r="M5">
        <v>6</v>
      </c>
      <c r="N5">
        <v>7.5</v>
      </c>
      <c r="O5" t="e">
        <v>#N/A</v>
      </c>
      <c r="P5">
        <v>7.5</v>
      </c>
      <c r="Q5" t="e">
        <v>#N/A</v>
      </c>
      <c r="R5" t="e">
        <v>#N/A</v>
      </c>
      <c r="S5" t="e">
        <v>#N/A</v>
      </c>
      <c r="T5">
        <v>9</v>
      </c>
      <c r="U5">
        <v>6</v>
      </c>
      <c r="V5">
        <v>6</v>
      </c>
      <c r="W5">
        <v>9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</row>
    <row r="6" spans="2:30" x14ac:dyDescent="0.25">
      <c r="B6" s="31">
        <v>39</v>
      </c>
      <c r="C6" s="31">
        <v>6</v>
      </c>
      <c r="D6" s="31">
        <v>9</v>
      </c>
      <c r="E6" s="31">
        <v>9</v>
      </c>
      <c r="F6" s="31">
        <v>7.5</v>
      </c>
      <c r="G6" s="31">
        <v>12</v>
      </c>
      <c r="H6" s="31">
        <v>6</v>
      </c>
      <c r="I6" s="31">
        <v>10.5</v>
      </c>
      <c r="J6" s="32"/>
      <c r="K6" s="32"/>
      <c r="L6" s="32"/>
      <c r="M6">
        <v>7.5</v>
      </c>
      <c r="N6">
        <v>10.5</v>
      </c>
      <c r="O6" t="e">
        <v>#N/A</v>
      </c>
      <c r="P6">
        <v>9</v>
      </c>
      <c r="Q6" t="e">
        <v>#N/A</v>
      </c>
      <c r="R6" t="e">
        <v>#N/A</v>
      </c>
      <c r="S6" t="e">
        <v>#N/A</v>
      </c>
      <c r="T6">
        <v>9</v>
      </c>
      <c r="U6" t="e">
        <v>#N/A</v>
      </c>
      <c r="V6">
        <v>7.5</v>
      </c>
      <c r="W6">
        <v>10.5</v>
      </c>
      <c r="X6">
        <v>12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</row>
    <row r="7" spans="2:30" x14ac:dyDescent="0.25">
      <c r="B7" s="31">
        <v>62</v>
      </c>
      <c r="C7" s="31">
        <v>0</v>
      </c>
      <c r="D7" s="31">
        <v>9</v>
      </c>
      <c r="E7" s="31">
        <v>9</v>
      </c>
      <c r="F7" s="31">
        <v>6</v>
      </c>
      <c r="G7" s="31">
        <v>7.5</v>
      </c>
      <c r="H7" s="31">
        <v>6</v>
      </c>
      <c r="I7" s="31">
        <v>7.5</v>
      </c>
      <c r="J7" s="32"/>
      <c r="K7" s="32"/>
      <c r="L7" s="32"/>
      <c r="M7" t="e">
        <v>#N/A</v>
      </c>
      <c r="N7" t="e">
        <v>#N/A</v>
      </c>
      <c r="O7" t="e">
        <v>#N/A</v>
      </c>
      <c r="P7">
        <v>10.5</v>
      </c>
      <c r="Q7" t="e">
        <v>#N/A</v>
      </c>
      <c r="R7" t="e">
        <v>#N/A</v>
      </c>
      <c r="S7" t="e">
        <v>#N/A</v>
      </c>
      <c r="T7">
        <v>9</v>
      </c>
      <c r="U7" t="e">
        <v>#N/A</v>
      </c>
      <c r="V7">
        <v>6</v>
      </c>
      <c r="W7">
        <v>9</v>
      </c>
      <c r="X7">
        <v>12</v>
      </c>
      <c r="Y7" t="e">
        <v>#N/A</v>
      </c>
      <c r="Z7">
        <v>7.5</v>
      </c>
      <c r="AA7">
        <v>0</v>
      </c>
      <c r="AB7" t="e">
        <v>#N/A</v>
      </c>
      <c r="AC7" t="e">
        <v>#N/A</v>
      </c>
      <c r="AD7" t="e">
        <v>#N/A</v>
      </c>
    </row>
    <row r="8" spans="2:30" x14ac:dyDescent="0.25">
      <c r="B8" s="31">
        <v>64</v>
      </c>
      <c r="C8" s="31">
        <v>3</v>
      </c>
      <c r="D8" s="31">
        <v>6</v>
      </c>
      <c r="E8" s="31">
        <v>10.5</v>
      </c>
      <c r="F8" s="31">
        <v>9</v>
      </c>
      <c r="G8" s="31">
        <v>12</v>
      </c>
      <c r="H8" s="31">
        <v>7.5</v>
      </c>
      <c r="I8" s="31">
        <v>9</v>
      </c>
      <c r="J8" s="32"/>
      <c r="K8" s="32"/>
      <c r="L8" s="32"/>
      <c r="M8">
        <v>3</v>
      </c>
      <c r="N8">
        <v>7.5</v>
      </c>
      <c r="O8" t="e">
        <v>#N/A</v>
      </c>
      <c r="P8">
        <v>10.5</v>
      </c>
      <c r="Q8" t="e">
        <v>#N/A</v>
      </c>
      <c r="R8" t="e">
        <v>#N/A</v>
      </c>
      <c r="S8" t="e">
        <v>#N/A</v>
      </c>
      <c r="T8">
        <v>9</v>
      </c>
      <c r="U8" t="e">
        <v>#N/A</v>
      </c>
      <c r="V8">
        <v>7.5</v>
      </c>
      <c r="W8">
        <v>9</v>
      </c>
      <c r="X8">
        <v>10.5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</row>
    <row r="9" spans="2:30" x14ac:dyDescent="0.25">
      <c r="B9" s="31">
        <v>80</v>
      </c>
      <c r="C9" s="31">
        <v>9</v>
      </c>
      <c r="D9" s="31">
        <v>7.5</v>
      </c>
      <c r="E9" s="31">
        <v>9</v>
      </c>
      <c r="F9" s="31">
        <v>7.5</v>
      </c>
      <c r="G9" s="31">
        <v>9</v>
      </c>
      <c r="H9" s="31">
        <v>6</v>
      </c>
      <c r="I9" s="31">
        <v>9</v>
      </c>
      <c r="J9" s="32"/>
      <c r="K9" s="32"/>
      <c r="L9" s="32"/>
      <c r="M9">
        <v>7.5</v>
      </c>
      <c r="N9">
        <v>10.5</v>
      </c>
      <c r="O9" t="e">
        <v>#N/A</v>
      </c>
      <c r="P9">
        <v>10.5</v>
      </c>
      <c r="Q9" t="e">
        <v>#N/A</v>
      </c>
      <c r="R9" t="e">
        <v>#N/A</v>
      </c>
      <c r="S9">
        <v>7.5</v>
      </c>
      <c r="T9">
        <v>9</v>
      </c>
      <c r="U9" t="e">
        <v>#N/A</v>
      </c>
      <c r="V9">
        <v>7.5</v>
      </c>
      <c r="W9">
        <v>10.5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</row>
    <row r="10" spans="2:30" x14ac:dyDescent="0.25">
      <c r="B10" s="31">
        <v>90</v>
      </c>
      <c r="C10" s="31">
        <v>12</v>
      </c>
      <c r="D10" s="31">
        <v>12</v>
      </c>
      <c r="E10" s="31">
        <v>12</v>
      </c>
      <c r="F10" s="31">
        <v>12</v>
      </c>
      <c r="G10" s="31">
        <v>12</v>
      </c>
      <c r="H10" s="31">
        <v>10.5</v>
      </c>
      <c r="I10" s="31">
        <v>10.5</v>
      </c>
      <c r="J10" s="32"/>
      <c r="K10" s="32">
        <v>9</v>
      </c>
      <c r="L10" s="32"/>
      <c r="M10">
        <v>9</v>
      </c>
      <c r="N10">
        <v>12</v>
      </c>
      <c r="O10">
        <v>12</v>
      </c>
      <c r="P10">
        <v>10.5</v>
      </c>
      <c r="Q10" t="e">
        <v>#N/A</v>
      </c>
      <c r="R10" t="e">
        <v>#N/A</v>
      </c>
      <c r="S10" t="e">
        <v>#N/A</v>
      </c>
      <c r="T10">
        <v>9</v>
      </c>
      <c r="U10" t="e">
        <v>#N/A</v>
      </c>
      <c r="V10">
        <v>12</v>
      </c>
      <c r="W10">
        <v>12</v>
      </c>
      <c r="X10" t="e">
        <v>#N/A</v>
      </c>
      <c r="Y10" t="e">
        <v>#N/A</v>
      </c>
      <c r="Z10" t="e">
        <v>#N/A</v>
      </c>
      <c r="AA10" t="e">
        <v>#N/A</v>
      </c>
      <c r="AB10">
        <v>12</v>
      </c>
      <c r="AC10" t="e">
        <v>#N/A</v>
      </c>
      <c r="AD10" t="e">
        <v>#N/A</v>
      </c>
    </row>
    <row r="11" spans="2:30" x14ac:dyDescent="0.25">
      <c r="B11" s="31">
        <v>92</v>
      </c>
      <c r="C11" s="31">
        <v>6</v>
      </c>
      <c r="D11" s="31">
        <v>6</v>
      </c>
      <c r="E11" s="31">
        <v>6</v>
      </c>
      <c r="F11" s="31">
        <v>6</v>
      </c>
      <c r="G11" s="31">
        <v>7.5</v>
      </c>
      <c r="H11" s="31">
        <v>6</v>
      </c>
      <c r="I11" s="31">
        <v>7.5</v>
      </c>
      <c r="J11" s="32"/>
      <c r="K11" s="32"/>
      <c r="L11" s="32"/>
      <c r="M11">
        <v>3</v>
      </c>
      <c r="N11">
        <v>7.5</v>
      </c>
      <c r="O11">
        <v>7.5</v>
      </c>
      <c r="P11">
        <v>7.5</v>
      </c>
      <c r="Q11" t="e">
        <v>#N/A</v>
      </c>
      <c r="R11" t="e">
        <v>#N/A</v>
      </c>
      <c r="S11" t="e">
        <v>#N/A</v>
      </c>
      <c r="T11">
        <v>6</v>
      </c>
      <c r="U11" t="e">
        <v>#N/A</v>
      </c>
      <c r="V11">
        <v>6</v>
      </c>
      <c r="W11">
        <v>9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</row>
    <row r="12" spans="2:30" x14ac:dyDescent="0.25">
      <c r="B12" s="31">
        <v>129</v>
      </c>
      <c r="C12" s="31">
        <v>6</v>
      </c>
      <c r="D12" s="31">
        <v>9</v>
      </c>
      <c r="E12" s="31">
        <v>9</v>
      </c>
      <c r="F12" s="31">
        <v>9</v>
      </c>
      <c r="G12" s="31">
        <v>12</v>
      </c>
      <c r="H12" s="31">
        <v>7.5</v>
      </c>
      <c r="I12" s="31">
        <v>7.5</v>
      </c>
      <c r="J12" s="32"/>
      <c r="K12" s="32"/>
      <c r="L12" s="32"/>
      <c r="M12">
        <v>7.5</v>
      </c>
      <c r="N12">
        <v>7.5</v>
      </c>
      <c r="O12" t="e">
        <v>#N/A</v>
      </c>
      <c r="P12">
        <v>9</v>
      </c>
      <c r="Q12" t="e">
        <v>#N/A</v>
      </c>
      <c r="R12" t="e">
        <v>#N/A</v>
      </c>
      <c r="S12" t="e">
        <v>#N/A</v>
      </c>
      <c r="T12">
        <v>10.5</v>
      </c>
      <c r="U12" t="e">
        <v>#N/A</v>
      </c>
      <c r="V12">
        <v>9</v>
      </c>
      <c r="W12">
        <v>10.5</v>
      </c>
      <c r="X12">
        <v>12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</row>
    <row r="13" spans="2:30" x14ac:dyDescent="0.25">
      <c r="B13" s="31">
        <v>138</v>
      </c>
      <c r="C13" s="31">
        <v>0</v>
      </c>
      <c r="D13" s="31">
        <v>0</v>
      </c>
      <c r="E13" s="31">
        <v>7.5</v>
      </c>
      <c r="F13" s="31">
        <v>3</v>
      </c>
      <c r="G13" s="31">
        <v>6</v>
      </c>
      <c r="H13" s="31">
        <v>3</v>
      </c>
      <c r="I13" s="31">
        <v>3</v>
      </c>
      <c r="J13" s="32"/>
      <c r="K13" s="32"/>
      <c r="L13" s="32"/>
      <c r="M13" t="e">
        <v>#N/A</v>
      </c>
      <c r="N13" t="e">
        <v>#N/A</v>
      </c>
      <c r="O13" t="e">
        <v>#N/A</v>
      </c>
      <c r="P13">
        <v>0</v>
      </c>
      <c r="Q13" t="e">
        <v>#N/A</v>
      </c>
      <c r="R13" t="e">
        <v>#N/A</v>
      </c>
      <c r="S13" t="e">
        <v>#N/A</v>
      </c>
      <c r="T13">
        <v>0</v>
      </c>
      <c r="U13">
        <v>0</v>
      </c>
      <c r="V13" t="e">
        <v>#N/A</v>
      </c>
      <c r="W13">
        <v>0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</row>
    <row r="14" spans="2:30" x14ac:dyDescent="0.25">
      <c r="B14" s="31">
        <v>145</v>
      </c>
      <c r="C14" s="31">
        <v>10.5</v>
      </c>
      <c r="D14" s="31">
        <v>9</v>
      </c>
      <c r="E14" s="31">
        <v>10.5</v>
      </c>
      <c r="F14" s="31">
        <v>9</v>
      </c>
      <c r="G14" s="31">
        <v>9</v>
      </c>
      <c r="H14" s="31">
        <v>7.5</v>
      </c>
      <c r="I14" s="31">
        <v>7.5</v>
      </c>
      <c r="J14" s="32"/>
      <c r="K14" s="32"/>
      <c r="L14" s="32"/>
      <c r="M14">
        <v>9</v>
      </c>
      <c r="N14">
        <v>12</v>
      </c>
      <c r="O14" t="e">
        <v>#N/A</v>
      </c>
      <c r="P14">
        <v>10.5</v>
      </c>
      <c r="Q14">
        <v>10.5</v>
      </c>
      <c r="R14" t="e">
        <v>#N/A</v>
      </c>
      <c r="S14" t="e">
        <v>#N/A</v>
      </c>
      <c r="T14">
        <v>12</v>
      </c>
      <c r="U14" t="e">
        <v>#N/A</v>
      </c>
      <c r="V14">
        <v>7.5</v>
      </c>
      <c r="W14">
        <v>9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</row>
    <row r="15" spans="2:30" x14ac:dyDescent="0.25">
      <c r="B15" s="31">
        <v>149</v>
      </c>
      <c r="C15" s="31">
        <v>3</v>
      </c>
      <c r="D15" s="31">
        <v>9</v>
      </c>
      <c r="E15" s="31">
        <v>9</v>
      </c>
      <c r="F15" s="31">
        <v>10.5</v>
      </c>
      <c r="G15" s="31">
        <v>12</v>
      </c>
      <c r="H15" s="31"/>
      <c r="I15" s="31">
        <v>7.5</v>
      </c>
      <c r="J15" s="32"/>
      <c r="K15" s="32"/>
      <c r="L15" s="32"/>
      <c r="M15">
        <v>3</v>
      </c>
      <c r="N15">
        <v>7.5</v>
      </c>
      <c r="O15" t="e">
        <v>#N/A</v>
      </c>
      <c r="P15">
        <v>7.5</v>
      </c>
      <c r="Q15" t="e">
        <v>#N/A</v>
      </c>
      <c r="R15" t="e">
        <v>#N/A</v>
      </c>
      <c r="S15" t="e">
        <v>#N/A</v>
      </c>
      <c r="T15">
        <v>10.5</v>
      </c>
      <c r="U15">
        <v>10.5</v>
      </c>
      <c r="V15">
        <v>6</v>
      </c>
      <c r="W15">
        <v>9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</row>
    <row r="16" spans="2:30" x14ac:dyDescent="0.25">
      <c r="B16" s="31">
        <v>152</v>
      </c>
      <c r="C16" s="31">
        <v>9</v>
      </c>
      <c r="D16" s="31">
        <v>9</v>
      </c>
      <c r="E16" s="31">
        <v>9</v>
      </c>
      <c r="F16" s="31">
        <v>10.5</v>
      </c>
      <c r="G16" s="31">
        <v>9</v>
      </c>
      <c r="H16" s="31">
        <v>7.5</v>
      </c>
      <c r="I16" s="31">
        <v>12</v>
      </c>
      <c r="J16" s="32"/>
      <c r="K16" s="32"/>
      <c r="L16" s="32"/>
      <c r="M16">
        <v>7.5</v>
      </c>
      <c r="N16">
        <v>12</v>
      </c>
      <c r="O16" t="e">
        <v>#N/A</v>
      </c>
      <c r="P16">
        <v>9</v>
      </c>
      <c r="Q16">
        <v>6</v>
      </c>
      <c r="R16" t="e">
        <v>#N/A</v>
      </c>
      <c r="S16" t="e">
        <v>#N/A</v>
      </c>
      <c r="T16">
        <v>7.5</v>
      </c>
      <c r="U16" t="e">
        <v>#N/A</v>
      </c>
      <c r="V16">
        <v>6</v>
      </c>
      <c r="W16">
        <v>10.5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</row>
    <row r="17" spans="2:30" x14ac:dyDescent="0.25">
      <c r="B17" s="31">
        <v>158</v>
      </c>
      <c r="C17" s="31">
        <v>7.5</v>
      </c>
      <c r="D17" s="31">
        <v>9</v>
      </c>
      <c r="E17" s="31">
        <v>12</v>
      </c>
      <c r="F17" s="31">
        <v>9</v>
      </c>
      <c r="G17" s="31">
        <v>12</v>
      </c>
      <c r="H17" s="31">
        <v>9</v>
      </c>
      <c r="I17" s="31">
        <v>10.5</v>
      </c>
      <c r="J17" s="32"/>
      <c r="K17" s="32"/>
      <c r="L17" s="32"/>
      <c r="M17">
        <v>10.5</v>
      </c>
      <c r="N17">
        <v>10.5</v>
      </c>
      <c r="O17" t="e">
        <v>#N/A</v>
      </c>
      <c r="P17">
        <v>10.5</v>
      </c>
      <c r="Q17" t="e">
        <v>#N/A</v>
      </c>
      <c r="R17">
        <v>10.5</v>
      </c>
      <c r="S17" t="e">
        <v>#N/A</v>
      </c>
      <c r="T17">
        <v>10.5</v>
      </c>
      <c r="U17" t="e">
        <v>#N/A</v>
      </c>
      <c r="V17">
        <v>9</v>
      </c>
      <c r="W17">
        <v>12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</row>
    <row r="18" spans="2:30" x14ac:dyDescent="0.25">
      <c r="B18" s="31">
        <v>163</v>
      </c>
      <c r="C18" s="31">
        <v>10.5</v>
      </c>
      <c r="D18" s="31">
        <v>7.5</v>
      </c>
      <c r="E18" s="31">
        <v>9</v>
      </c>
      <c r="F18" s="31">
        <v>9</v>
      </c>
      <c r="G18" s="31">
        <v>7.5</v>
      </c>
      <c r="H18" s="31">
        <v>7.5</v>
      </c>
      <c r="I18" s="31">
        <v>9</v>
      </c>
      <c r="J18" s="32"/>
      <c r="K18" s="32"/>
      <c r="L18" s="32"/>
      <c r="M18">
        <v>9</v>
      </c>
      <c r="N18">
        <v>10.5</v>
      </c>
      <c r="O18" t="e">
        <v>#N/A</v>
      </c>
      <c r="P18">
        <v>12</v>
      </c>
      <c r="Q18" t="e">
        <v>#N/A</v>
      </c>
      <c r="R18" t="e">
        <v>#N/A</v>
      </c>
      <c r="S18" t="e">
        <v>#N/A</v>
      </c>
      <c r="T18">
        <v>9</v>
      </c>
      <c r="U18" t="e">
        <v>#N/A</v>
      </c>
      <c r="V18">
        <v>7.5</v>
      </c>
      <c r="W18">
        <v>10.5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</row>
    <row r="19" spans="2:30" x14ac:dyDescent="0.25">
      <c r="B19" s="31">
        <v>166</v>
      </c>
      <c r="C19" s="31">
        <v>7.5</v>
      </c>
      <c r="D19" s="31">
        <v>9</v>
      </c>
      <c r="E19" s="31">
        <v>10.5</v>
      </c>
      <c r="F19" s="31">
        <v>12</v>
      </c>
      <c r="G19" s="31">
        <v>9</v>
      </c>
      <c r="H19" s="31">
        <v>7.5</v>
      </c>
      <c r="I19" s="31">
        <v>9</v>
      </c>
      <c r="J19" s="32"/>
      <c r="K19" s="32"/>
      <c r="L19" s="32"/>
      <c r="M19">
        <v>7.5</v>
      </c>
      <c r="N19">
        <v>7.5</v>
      </c>
      <c r="O19" t="e">
        <v>#N/A</v>
      </c>
      <c r="P19">
        <v>9</v>
      </c>
      <c r="Q19">
        <v>9</v>
      </c>
      <c r="R19" t="e">
        <v>#N/A</v>
      </c>
      <c r="S19" t="e">
        <v>#N/A</v>
      </c>
      <c r="T19">
        <v>12</v>
      </c>
      <c r="U19" t="e">
        <v>#N/A</v>
      </c>
      <c r="V19">
        <v>9</v>
      </c>
      <c r="W19">
        <v>9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</row>
    <row r="20" spans="2:30" x14ac:dyDescent="0.25">
      <c r="B20" s="31">
        <v>169</v>
      </c>
      <c r="C20" s="31">
        <v>12</v>
      </c>
      <c r="D20" s="31">
        <v>12</v>
      </c>
      <c r="E20" s="31">
        <v>12</v>
      </c>
      <c r="F20" s="31">
        <v>10.5</v>
      </c>
      <c r="G20" s="31">
        <v>12</v>
      </c>
      <c r="H20" s="31">
        <v>12</v>
      </c>
      <c r="I20" s="31">
        <v>12</v>
      </c>
      <c r="J20" s="32"/>
      <c r="K20" s="32"/>
      <c r="L20" s="32"/>
      <c r="M20">
        <v>12</v>
      </c>
      <c r="N20">
        <v>12</v>
      </c>
      <c r="O20" t="e">
        <v>#N/A</v>
      </c>
      <c r="P20">
        <v>10.5</v>
      </c>
      <c r="Q20">
        <v>10.5</v>
      </c>
      <c r="R20" t="e">
        <v>#N/A</v>
      </c>
      <c r="S20" t="e">
        <v>#N/A</v>
      </c>
      <c r="T20">
        <v>12</v>
      </c>
      <c r="U20" t="e">
        <v>#N/A</v>
      </c>
      <c r="V20">
        <v>9</v>
      </c>
      <c r="W20">
        <v>12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</row>
    <row r="21" spans="2:30" x14ac:dyDescent="0.25">
      <c r="B21" s="31">
        <v>176</v>
      </c>
      <c r="C21" s="31">
        <v>9</v>
      </c>
      <c r="D21" s="31">
        <v>10.5</v>
      </c>
      <c r="E21" s="31">
        <v>7.5</v>
      </c>
      <c r="F21" s="31">
        <v>9</v>
      </c>
      <c r="G21" s="31">
        <v>10.5</v>
      </c>
      <c r="H21" s="31">
        <v>6</v>
      </c>
      <c r="I21" s="31">
        <v>10.5</v>
      </c>
      <c r="J21" s="32"/>
      <c r="K21" s="32"/>
      <c r="L21" s="32"/>
      <c r="M21">
        <v>10.5</v>
      </c>
      <c r="N21">
        <v>12</v>
      </c>
      <c r="O21" t="e">
        <v>#N/A</v>
      </c>
      <c r="P21">
        <v>9</v>
      </c>
      <c r="Q21" t="e">
        <v>#N/A</v>
      </c>
      <c r="R21" t="e">
        <v>#N/A</v>
      </c>
      <c r="S21" t="e">
        <v>#N/A</v>
      </c>
      <c r="T21">
        <v>9</v>
      </c>
      <c r="U21" t="e">
        <v>#N/A</v>
      </c>
      <c r="V21">
        <v>9</v>
      </c>
      <c r="W21">
        <v>10.5</v>
      </c>
      <c r="X21">
        <v>10.5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</row>
    <row r="22" spans="2:30" x14ac:dyDescent="0.25">
      <c r="B22" s="31">
        <v>192</v>
      </c>
      <c r="C22" s="31">
        <v>6</v>
      </c>
      <c r="D22" s="31">
        <v>7.5</v>
      </c>
      <c r="E22" s="31">
        <v>12</v>
      </c>
      <c r="F22" s="31">
        <v>10.5</v>
      </c>
      <c r="G22" s="31">
        <v>12</v>
      </c>
      <c r="H22" s="31">
        <v>6</v>
      </c>
      <c r="I22" s="31">
        <v>9</v>
      </c>
      <c r="J22" s="32"/>
      <c r="K22" s="32"/>
      <c r="L22" s="32"/>
      <c r="M22">
        <v>6</v>
      </c>
      <c r="N22">
        <v>7.5</v>
      </c>
      <c r="O22" t="e">
        <v>#N/A</v>
      </c>
      <c r="P22">
        <v>9</v>
      </c>
      <c r="Q22" t="e">
        <v>#N/A</v>
      </c>
      <c r="R22" t="e">
        <v>#N/A</v>
      </c>
      <c r="S22" t="e">
        <v>#N/A</v>
      </c>
      <c r="T22">
        <v>9</v>
      </c>
      <c r="U22" t="e">
        <v>#N/A</v>
      </c>
      <c r="V22">
        <v>7.5</v>
      </c>
      <c r="W22">
        <v>10.5</v>
      </c>
      <c r="X22">
        <v>12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</row>
    <row r="23" spans="2:30" x14ac:dyDescent="0.25">
      <c r="B23" s="31">
        <v>213</v>
      </c>
      <c r="C23" s="31">
        <v>7.5</v>
      </c>
      <c r="D23" s="31">
        <v>9</v>
      </c>
      <c r="E23" s="31">
        <v>12</v>
      </c>
      <c r="F23" s="31">
        <v>10.5</v>
      </c>
      <c r="G23" s="31">
        <v>12</v>
      </c>
      <c r="H23" s="31">
        <v>12</v>
      </c>
      <c r="I23" s="31">
        <v>12</v>
      </c>
      <c r="J23" s="32"/>
      <c r="K23" s="32"/>
      <c r="L23" s="32"/>
      <c r="M23">
        <v>10.5</v>
      </c>
      <c r="N23">
        <v>12</v>
      </c>
      <c r="O23" t="e">
        <v>#N/A</v>
      </c>
      <c r="P23">
        <v>9</v>
      </c>
      <c r="Q23">
        <v>7.5</v>
      </c>
      <c r="R23" t="e">
        <v>#N/A</v>
      </c>
      <c r="S23" t="e">
        <v>#N/A</v>
      </c>
      <c r="T23">
        <v>10.5</v>
      </c>
      <c r="U23" t="e">
        <v>#N/A</v>
      </c>
      <c r="V23">
        <v>10.5</v>
      </c>
      <c r="W23">
        <v>12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</row>
    <row r="24" spans="2:30" x14ac:dyDescent="0.25">
      <c r="B24" s="31">
        <v>235</v>
      </c>
      <c r="C24" s="31">
        <v>6</v>
      </c>
      <c r="D24" s="31">
        <v>7.5</v>
      </c>
      <c r="E24" s="31">
        <v>9</v>
      </c>
      <c r="F24" s="31">
        <v>9</v>
      </c>
      <c r="G24" s="31">
        <v>9</v>
      </c>
      <c r="H24" s="31">
        <v>7.5</v>
      </c>
      <c r="I24" s="31">
        <v>9</v>
      </c>
      <c r="J24" s="32"/>
      <c r="K24" s="32"/>
      <c r="L24" s="32"/>
      <c r="M24">
        <v>7.5</v>
      </c>
      <c r="N24">
        <v>9</v>
      </c>
      <c r="O24">
        <v>12</v>
      </c>
      <c r="P24">
        <v>10.5</v>
      </c>
      <c r="Q24" t="e">
        <v>#N/A</v>
      </c>
      <c r="R24" t="e">
        <v>#N/A</v>
      </c>
      <c r="S24" t="e">
        <v>#N/A</v>
      </c>
      <c r="T24">
        <v>9</v>
      </c>
      <c r="U24" t="e">
        <v>#N/A</v>
      </c>
      <c r="V24">
        <v>9</v>
      </c>
      <c r="W24">
        <v>9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</row>
    <row r="25" spans="2:30" x14ac:dyDescent="0.25">
      <c r="B25" s="31">
        <v>250</v>
      </c>
      <c r="C25" s="31">
        <v>7.5</v>
      </c>
      <c r="D25" s="31">
        <v>12</v>
      </c>
      <c r="E25" s="31">
        <v>12</v>
      </c>
      <c r="F25" s="31">
        <v>9</v>
      </c>
      <c r="G25" s="31">
        <v>12</v>
      </c>
      <c r="H25" s="31">
        <v>9</v>
      </c>
      <c r="I25" s="31">
        <v>10.5</v>
      </c>
      <c r="J25" s="32"/>
      <c r="K25" s="32"/>
      <c r="L25" s="32"/>
      <c r="M25">
        <v>6</v>
      </c>
      <c r="N25">
        <v>12</v>
      </c>
      <c r="O25">
        <v>12</v>
      </c>
      <c r="P25">
        <v>9</v>
      </c>
      <c r="Q25" t="e">
        <v>#N/A</v>
      </c>
      <c r="R25" t="e">
        <v>#N/A</v>
      </c>
      <c r="S25" t="e">
        <v>#N/A</v>
      </c>
      <c r="T25">
        <v>12</v>
      </c>
      <c r="U25" t="e">
        <v>#N/A</v>
      </c>
      <c r="V25">
        <v>7.5</v>
      </c>
      <c r="W25">
        <v>10.5</v>
      </c>
      <c r="X25">
        <v>12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</row>
    <row r="26" spans="2:30" x14ac:dyDescent="0.25">
      <c r="B26" s="31">
        <v>257</v>
      </c>
      <c r="C26" s="31">
        <v>9</v>
      </c>
      <c r="D26" s="31">
        <v>12</v>
      </c>
      <c r="E26" s="31">
        <v>10.5</v>
      </c>
      <c r="F26" s="31">
        <v>9</v>
      </c>
      <c r="G26" s="31">
        <v>12</v>
      </c>
      <c r="H26" s="31">
        <v>10.5</v>
      </c>
      <c r="I26" s="31">
        <v>10.5</v>
      </c>
      <c r="J26" s="32"/>
      <c r="K26" s="32"/>
      <c r="L26" s="32"/>
      <c r="M26">
        <v>6</v>
      </c>
      <c r="N26">
        <v>10.5</v>
      </c>
      <c r="O26" t="e">
        <v>#N/A</v>
      </c>
      <c r="P26">
        <v>7.5</v>
      </c>
      <c r="Q26">
        <v>12</v>
      </c>
      <c r="R26" t="e">
        <v>#N/A</v>
      </c>
      <c r="S26" t="e">
        <v>#N/A</v>
      </c>
      <c r="T26">
        <v>7.5</v>
      </c>
      <c r="U26" t="e">
        <v>#N/A</v>
      </c>
      <c r="V26">
        <v>7.5</v>
      </c>
      <c r="W26">
        <v>9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</row>
    <row r="27" spans="2:30" x14ac:dyDescent="0.25">
      <c r="B27" s="31">
        <v>258</v>
      </c>
      <c r="C27" s="31">
        <v>6</v>
      </c>
      <c r="D27" s="31">
        <v>7.5</v>
      </c>
      <c r="E27" s="31">
        <v>10.5</v>
      </c>
      <c r="F27" s="31">
        <v>9</v>
      </c>
      <c r="G27" s="31">
        <v>10.5</v>
      </c>
      <c r="H27" s="31">
        <v>7.5</v>
      </c>
      <c r="I27" s="31">
        <v>10.5</v>
      </c>
      <c r="J27" s="32"/>
      <c r="K27" s="32"/>
      <c r="L27" s="32"/>
      <c r="M27">
        <v>9</v>
      </c>
      <c r="N27">
        <v>9</v>
      </c>
      <c r="O27" t="e">
        <v>#N/A</v>
      </c>
      <c r="P27">
        <v>10.5</v>
      </c>
      <c r="Q27" t="e">
        <v>#N/A</v>
      </c>
      <c r="R27">
        <v>7.5</v>
      </c>
      <c r="S27" t="e">
        <v>#N/A</v>
      </c>
      <c r="T27">
        <v>7.5</v>
      </c>
      <c r="U27" t="e">
        <v>#N/A</v>
      </c>
      <c r="V27">
        <v>9</v>
      </c>
      <c r="W27">
        <v>12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 t="e">
        <v>#N/A</v>
      </c>
    </row>
    <row r="28" spans="2:30" x14ac:dyDescent="0.25">
      <c r="B28" s="31">
        <v>259</v>
      </c>
      <c r="C28" s="31">
        <v>9</v>
      </c>
      <c r="D28" s="31">
        <v>10.5</v>
      </c>
      <c r="E28" s="31">
        <v>10.5</v>
      </c>
      <c r="F28" s="31">
        <v>9</v>
      </c>
      <c r="G28" s="31">
        <v>12</v>
      </c>
      <c r="H28" s="31">
        <v>9</v>
      </c>
      <c r="I28" s="31">
        <v>9</v>
      </c>
      <c r="J28" s="32"/>
      <c r="K28" s="32"/>
      <c r="L28" s="32"/>
      <c r="M28">
        <v>9</v>
      </c>
      <c r="N28">
        <v>12</v>
      </c>
      <c r="O28" t="e">
        <v>#N/A</v>
      </c>
      <c r="P28">
        <v>10.5</v>
      </c>
      <c r="Q28" t="e">
        <v>#N/A</v>
      </c>
      <c r="R28" t="e">
        <v>#N/A</v>
      </c>
      <c r="S28" t="e">
        <v>#N/A</v>
      </c>
      <c r="T28">
        <v>10.5</v>
      </c>
      <c r="U28" t="e">
        <v>#N/A</v>
      </c>
      <c r="V28">
        <v>9</v>
      </c>
      <c r="W28">
        <v>10.5</v>
      </c>
      <c r="X28">
        <v>10.5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  <c r="AD28" t="e">
        <v>#N/A</v>
      </c>
    </row>
    <row r="29" spans="2:30" x14ac:dyDescent="0.25">
      <c r="B29" s="31">
        <v>268</v>
      </c>
      <c r="C29" s="31">
        <v>3</v>
      </c>
      <c r="D29" s="31">
        <v>3</v>
      </c>
      <c r="E29" s="31">
        <v>7.5</v>
      </c>
      <c r="F29" s="31">
        <v>9</v>
      </c>
      <c r="G29" s="31">
        <v>7.5</v>
      </c>
      <c r="H29" s="31">
        <v>6</v>
      </c>
      <c r="I29" s="31">
        <v>6</v>
      </c>
      <c r="J29" s="32"/>
      <c r="K29" s="32"/>
      <c r="L29" s="32"/>
      <c r="M29">
        <v>3</v>
      </c>
      <c r="N29">
        <v>7.5</v>
      </c>
      <c r="O29" t="e">
        <v>#N/A</v>
      </c>
      <c r="P29">
        <v>9</v>
      </c>
      <c r="Q29" t="e">
        <v>#N/A</v>
      </c>
      <c r="R29" t="e">
        <v>#N/A</v>
      </c>
      <c r="S29" t="e">
        <v>#N/A</v>
      </c>
      <c r="T29">
        <v>9</v>
      </c>
      <c r="U29" t="e">
        <v>#N/A</v>
      </c>
      <c r="V29">
        <v>7.5</v>
      </c>
      <c r="W29">
        <v>9</v>
      </c>
      <c r="X29">
        <v>10.5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 t="e">
        <v>#N/A</v>
      </c>
    </row>
    <row r="30" spans="2:30" x14ac:dyDescent="0.25">
      <c r="B30" s="31">
        <v>272</v>
      </c>
      <c r="C30" s="31">
        <v>7.5</v>
      </c>
      <c r="D30" s="31">
        <v>7.5</v>
      </c>
      <c r="E30" s="31">
        <v>9</v>
      </c>
      <c r="F30" s="31">
        <v>12</v>
      </c>
      <c r="G30" s="31">
        <v>10.5</v>
      </c>
      <c r="H30" s="31">
        <v>6</v>
      </c>
      <c r="I30" s="31">
        <v>7.5</v>
      </c>
      <c r="J30" s="32"/>
      <c r="K30" s="32"/>
      <c r="L30" s="32"/>
      <c r="M30">
        <v>7.5</v>
      </c>
      <c r="N30">
        <v>12</v>
      </c>
      <c r="O30" t="e">
        <v>#N/A</v>
      </c>
      <c r="P30">
        <v>10.5</v>
      </c>
      <c r="Q30" t="e">
        <v>#N/A</v>
      </c>
      <c r="R30">
        <v>9</v>
      </c>
      <c r="S30" t="e">
        <v>#N/A</v>
      </c>
      <c r="T30">
        <v>12</v>
      </c>
      <c r="U30" t="e">
        <v>#N/A</v>
      </c>
      <c r="V30">
        <v>9</v>
      </c>
      <c r="W30">
        <v>10.5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 t="e">
        <v>#N/A</v>
      </c>
    </row>
    <row r="31" spans="2:30" x14ac:dyDescent="0.25">
      <c r="B31" s="31">
        <v>287</v>
      </c>
      <c r="C31" s="31">
        <v>10.5</v>
      </c>
      <c r="D31" s="31">
        <v>9</v>
      </c>
      <c r="E31" s="31">
        <v>12</v>
      </c>
      <c r="F31" s="31">
        <v>12</v>
      </c>
      <c r="G31" s="31">
        <v>12</v>
      </c>
      <c r="H31" s="31">
        <v>12</v>
      </c>
      <c r="I31" s="31">
        <v>12</v>
      </c>
      <c r="J31" s="32"/>
      <c r="K31" s="32"/>
      <c r="L31" s="32"/>
      <c r="M31">
        <v>12</v>
      </c>
      <c r="N31">
        <v>12</v>
      </c>
      <c r="O31">
        <v>12</v>
      </c>
      <c r="P31">
        <v>12</v>
      </c>
      <c r="Q31" t="e">
        <v>#N/A</v>
      </c>
      <c r="R31" t="e">
        <v>#N/A</v>
      </c>
      <c r="S31" t="e">
        <v>#N/A</v>
      </c>
      <c r="T31">
        <v>12</v>
      </c>
      <c r="U31" t="e">
        <v>#N/A</v>
      </c>
      <c r="V31">
        <v>10.5</v>
      </c>
      <c r="W31">
        <v>10.5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 t="e">
        <v>#N/A</v>
      </c>
    </row>
    <row r="32" spans="2:30" x14ac:dyDescent="0.25">
      <c r="B32" s="31">
        <v>320</v>
      </c>
      <c r="C32" s="31">
        <v>7.5</v>
      </c>
      <c r="D32" s="31">
        <v>6</v>
      </c>
      <c r="E32" s="31">
        <v>7.5</v>
      </c>
      <c r="F32" s="31">
        <v>6</v>
      </c>
      <c r="G32" s="31">
        <v>7.5</v>
      </c>
      <c r="H32" s="31">
        <v>6</v>
      </c>
      <c r="I32" s="31">
        <v>7.5</v>
      </c>
      <c r="J32" s="32"/>
      <c r="K32" s="32"/>
      <c r="L32" s="32"/>
      <c r="M32">
        <v>6</v>
      </c>
      <c r="N32">
        <v>7.5</v>
      </c>
      <c r="O32" t="e">
        <v>#N/A</v>
      </c>
      <c r="P32">
        <v>7.5</v>
      </c>
      <c r="Q32">
        <v>6</v>
      </c>
      <c r="R32" t="e">
        <v>#N/A</v>
      </c>
      <c r="S32" t="e">
        <v>#N/A</v>
      </c>
      <c r="T32">
        <v>7.5</v>
      </c>
      <c r="U32" t="e">
        <v>#N/A</v>
      </c>
      <c r="V32">
        <v>6</v>
      </c>
      <c r="W32">
        <v>9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 t="e">
        <v>#N/A</v>
      </c>
    </row>
    <row r="33" spans="2:30" x14ac:dyDescent="0.25">
      <c r="B33" s="31">
        <v>329</v>
      </c>
      <c r="C33" s="31">
        <v>3</v>
      </c>
      <c r="D33" s="31">
        <v>6</v>
      </c>
      <c r="E33" s="31">
        <v>7.5</v>
      </c>
      <c r="F33" s="31">
        <v>6</v>
      </c>
      <c r="G33" s="31">
        <v>7.5</v>
      </c>
      <c r="H33" s="31">
        <v>6</v>
      </c>
      <c r="I33" s="31">
        <v>7.5</v>
      </c>
      <c r="J33" s="32"/>
      <c r="K33" s="32"/>
      <c r="L33" s="32"/>
      <c r="M33">
        <v>0</v>
      </c>
      <c r="N33">
        <v>7.5</v>
      </c>
      <c r="O33" t="e">
        <v>#N/A</v>
      </c>
      <c r="P33">
        <v>9</v>
      </c>
      <c r="Q33" t="e">
        <v>#N/A</v>
      </c>
      <c r="R33" t="e">
        <v>#N/A</v>
      </c>
      <c r="S33" t="e">
        <v>#N/A</v>
      </c>
      <c r="T33">
        <v>6</v>
      </c>
      <c r="U33" t="e">
        <v>#N/A</v>
      </c>
      <c r="V33">
        <v>6</v>
      </c>
      <c r="W33">
        <v>7.5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e">
        <v>#N/A</v>
      </c>
      <c r="AD33" t="e">
        <v>#N/A</v>
      </c>
    </row>
    <row r="34" spans="2:30" x14ac:dyDescent="0.25">
      <c r="B34" s="31">
        <v>334</v>
      </c>
      <c r="C34" s="31">
        <v>7.5</v>
      </c>
      <c r="D34" s="31">
        <v>9</v>
      </c>
      <c r="E34" s="31">
        <v>10.5</v>
      </c>
      <c r="F34" s="31">
        <v>12</v>
      </c>
      <c r="G34" s="31">
        <v>12</v>
      </c>
      <c r="H34" s="31">
        <v>12</v>
      </c>
      <c r="I34" s="31">
        <v>12</v>
      </c>
      <c r="J34" s="32"/>
      <c r="K34" s="32"/>
      <c r="L34" s="32"/>
      <c r="M34">
        <v>10.5</v>
      </c>
      <c r="N34">
        <v>12</v>
      </c>
      <c r="O34" t="e">
        <v>#N/A</v>
      </c>
      <c r="P34">
        <v>10.5</v>
      </c>
      <c r="Q34">
        <v>7.5</v>
      </c>
      <c r="R34" t="e">
        <v>#N/A</v>
      </c>
      <c r="S34" t="e">
        <v>#N/A</v>
      </c>
      <c r="T34">
        <v>9</v>
      </c>
      <c r="U34" t="e">
        <v>#N/A</v>
      </c>
      <c r="V34">
        <v>7.5</v>
      </c>
      <c r="W34">
        <v>12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e">
        <v>#N/A</v>
      </c>
      <c r="AD34" t="e">
        <v>#N/A</v>
      </c>
    </row>
    <row r="35" spans="2:30" x14ac:dyDescent="0.25">
      <c r="B35" s="31">
        <v>369</v>
      </c>
      <c r="C35" s="31">
        <v>7.5</v>
      </c>
      <c r="D35" s="31">
        <v>7.5</v>
      </c>
      <c r="E35" s="31">
        <v>10.5</v>
      </c>
      <c r="F35" s="31">
        <v>10.5</v>
      </c>
      <c r="G35" s="31">
        <v>10.5</v>
      </c>
      <c r="H35" s="31">
        <v>9</v>
      </c>
      <c r="I35" s="31">
        <v>12</v>
      </c>
      <c r="J35" s="32"/>
      <c r="K35" s="32"/>
      <c r="L35" s="32"/>
      <c r="M35">
        <v>9</v>
      </c>
      <c r="N35">
        <v>10.5</v>
      </c>
      <c r="O35">
        <v>10.5</v>
      </c>
      <c r="P35">
        <v>10.5</v>
      </c>
      <c r="Q35" t="e">
        <v>#N/A</v>
      </c>
      <c r="R35" t="e">
        <v>#N/A</v>
      </c>
      <c r="S35" t="e">
        <v>#N/A</v>
      </c>
      <c r="T35">
        <v>12</v>
      </c>
      <c r="U35" t="e">
        <v>#N/A</v>
      </c>
      <c r="V35">
        <v>10.5</v>
      </c>
      <c r="W35">
        <v>12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e">
        <v>#N/A</v>
      </c>
      <c r="AD35" t="e">
        <v>#N/A</v>
      </c>
    </row>
    <row r="36" spans="2:30" x14ac:dyDescent="0.25">
      <c r="B36" s="31">
        <v>396</v>
      </c>
      <c r="C36" s="31">
        <v>7.5</v>
      </c>
      <c r="D36" s="31">
        <v>9</v>
      </c>
      <c r="E36" s="31">
        <v>7.5</v>
      </c>
      <c r="F36" s="31">
        <v>7.5</v>
      </c>
      <c r="G36" s="31">
        <v>10.5</v>
      </c>
      <c r="H36" s="31">
        <v>6</v>
      </c>
      <c r="I36" s="31">
        <v>10.5</v>
      </c>
      <c r="J36" s="32"/>
      <c r="K36" s="32"/>
      <c r="L36" s="32"/>
      <c r="M36">
        <v>6</v>
      </c>
      <c r="N36">
        <v>10.5</v>
      </c>
      <c r="O36" t="e">
        <v>#N/A</v>
      </c>
      <c r="P36">
        <v>9</v>
      </c>
      <c r="Q36" t="e">
        <v>#N/A</v>
      </c>
      <c r="R36">
        <v>9</v>
      </c>
      <c r="S36" t="e">
        <v>#N/A</v>
      </c>
      <c r="T36">
        <v>9</v>
      </c>
      <c r="U36" t="e">
        <v>#N/A</v>
      </c>
      <c r="V36">
        <v>9</v>
      </c>
      <c r="W36">
        <v>10.5</v>
      </c>
      <c r="X36" t="e">
        <v>#N/A</v>
      </c>
      <c r="Y36" t="e">
        <v>#N/A</v>
      </c>
      <c r="Z36" t="e">
        <v>#N/A</v>
      </c>
      <c r="AA36" t="e">
        <v>#N/A</v>
      </c>
      <c r="AB36" t="e">
        <v>#N/A</v>
      </c>
      <c r="AC36" t="e">
        <v>#N/A</v>
      </c>
      <c r="AD36" t="e">
        <v>#N/A</v>
      </c>
    </row>
    <row r="37" spans="2:30" x14ac:dyDescent="0.25">
      <c r="B37" s="31">
        <v>400</v>
      </c>
      <c r="C37" s="31">
        <v>6</v>
      </c>
      <c r="D37" s="31">
        <v>7.5</v>
      </c>
      <c r="E37" s="31">
        <v>10.5</v>
      </c>
      <c r="F37" s="31">
        <v>9</v>
      </c>
      <c r="G37" s="31">
        <v>12</v>
      </c>
      <c r="H37" s="31">
        <v>9</v>
      </c>
      <c r="I37" s="31">
        <v>10.5</v>
      </c>
      <c r="J37" s="32"/>
      <c r="K37" s="32"/>
      <c r="L37" s="32"/>
      <c r="M37">
        <v>7.5</v>
      </c>
      <c r="N37">
        <v>7.5</v>
      </c>
      <c r="O37" t="e">
        <v>#N/A</v>
      </c>
      <c r="P37">
        <v>7.5</v>
      </c>
      <c r="Q37" t="e">
        <v>#N/A</v>
      </c>
      <c r="R37" t="e">
        <v>#N/A</v>
      </c>
      <c r="S37" t="e">
        <v>#N/A</v>
      </c>
      <c r="T37">
        <v>10.5</v>
      </c>
      <c r="U37" t="e">
        <v>#N/A</v>
      </c>
      <c r="V37">
        <v>7.5</v>
      </c>
      <c r="W37">
        <v>10.5</v>
      </c>
      <c r="X37">
        <v>10.5</v>
      </c>
      <c r="Y37" t="e">
        <v>#N/A</v>
      </c>
      <c r="Z37" t="e">
        <v>#N/A</v>
      </c>
      <c r="AA37" t="e">
        <v>#N/A</v>
      </c>
      <c r="AB37" t="e">
        <v>#N/A</v>
      </c>
      <c r="AC37" t="e">
        <v>#N/A</v>
      </c>
      <c r="AD37" t="e">
        <v>#N/A</v>
      </c>
    </row>
    <row r="38" spans="2:30" x14ac:dyDescent="0.25">
      <c r="B38" s="31">
        <v>405</v>
      </c>
      <c r="C38" s="31">
        <v>3</v>
      </c>
      <c r="D38" s="31">
        <v>6</v>
      </c>
      <c r="E38" s="31">
        <v>9</v>
      </c>
      <c r="F38" s="31">
        <v>9</v>
      </c>
      <c r="G38" s="31">
        <v>12</v>
      </c>
      <c r="H38" s="31">
        <v>9</v>
      </c>
      <c r="I38" s="31">
        <v>9</v>
      </c>
      <c r="J38" s="32"/>
      <c r="K38" s="32"/>
      <c r="L38" s="32"/>
      <c r="M38">
        <v>6</v>
      </c>
      <c r="N38">
        <v>9</v>
      </c>
      <c r="O38" t="e">
        <v>#N/A</v>
      </c>
      <c r="P38">
        <v>7.5</v>
      </c>
      <c r="Q38" t="e">
        <v>#N/A</v>
      </c>
      <c r="R38" t="e">
        <v>#N/A</v>
      </c>
      <c r="S38" t="e">
        <v>#N/A</v>
      </c>
      <c r="T38">
        <v>10.5</v>
      </c>
      <c r="U38" t="e">
        <v>#N/A</v>
      </c>
      <c r="V38">
        <v>7.5</v>
      </c>
      <c r="W38">
        <v>12</v>
      </c>
      <c r="X38">
        <v>12</v>
      </c>
      <c r="Y38" t="e">
        <v>#N/A</v>
      </c>
      <c r="Z38" t="e">
        <v>#N/A</v>
      </c>
      <c r="AA38" t="e">
        <v>#N/A</v>
      </c>
      <c r="AB38" t="e">
        <v>#N/A</v>
      </c>
      <c r="AC38" t="e">
        <v>#N/A</v>
      </c>
      <c r="AD38" t="e">
        <v>#N/A</v>
      </c>
    </row>
    <row r="39" spans="2:30" x14ac:dyDescent="0.25">
      <c r="B39" s="31">
        <v>410</v>
      </c>
      <c r="C39" s="31">
        <v>7.5</v>
      </c>
      <c r="D39" s="31">
        <v>6</v>
      </c>
      <c r="E39" s="31">
        <v>6</v>
      </c>
      <c r="F39" s="31">
        <v>6</v>
      </c>
      <c r="G39" s="31">
        <v>6</v>
      </c>
      <c r="H39" s="31"/>
      <c r="I39" s="31">
        <v>9</v>
      </c>
      <c r="J39" s="32"/>
      <c r="K39" s="32">
        <v>0</v>
      </c>
      <c r="L39" s="32"/>
      <c r="M39">
        <v>3</v>
      </c>
      <c r="N39">
        <v>3</v>
      </c>
      <c r="O39" t="e">
        <v>#N/A</v>
      </c>
      <c r="P39">
        <v>7.5</v>
      </c>
      <c r="Q39" t="e">
        <v>#N/A</v>
      </c>
      <c r="R39" t="e">
        <v>#N/A</v>
      </c>
      <c r="S39" t="e">
        <v>#N/A</v>
      </c>
      <c r="T39">
        <v>3</v>
      </c>
      <c r="U39">
        <v>6</v>
      </c>
      <c r="V39">
        <v>7.5</v>
      </c>
      <c r="W39">
        <v>7.5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e">
        <v>#N/A</v>
      </c>
      <c r="AD39" t="e">
        <v>#N/A</v>
      </c>
    </row>
    <row r="40" spans="2:30" x14ac:dyDescent="0.25">
      <c r="B40" s="31">
        <v>414</v>
      </c>
      <c r="C40" s="31">
        <v>0</v>
      </c>
      <c r="D40" s="31">
        <v>6</v>
      </c>
      <c r="E40" s="31">
        <v>6</v>
      </c>
      <c r="F40" s="31">
        <v>9</v>
      </c>
      <c r="G40" s="31">
        <v>7.5</v>
      </c>
      <c r="H40" s="31">
        <v>6</v>
      </c>
      <c r="I40" s="31">
        <v>9</v>
      </c>
      <c r="J40" s="32"/>
      <c r="K40" s="32"/>
      <c r="L40" s="32"/>
      <c r="M40" t="e">
        <v>#N/A</v>
      </c>
      <c r="N40" t="e">
        <v>#N/A</v>
      </c>
      <c r="O40" t="e">
        <v>#N/A</v>
      </c>
      <c r="P40">
        <v>9</v>
      </c>
      <c r="Q40" t="e">
        <v>#N/A</v>
      </c>
      <c r="R40" t="e">
        <v>#N/A</v>
      </c>
      <c r="S40" t="e">
        <v>#N/A</v>
      </c>
      <c r="T40">
        <v>12</v>
      </c>
      <c r="U40" t="e">
        <v>#N/A</v>
      </c>
      <c r="V40">
        <v>7.5</v>
      </c>
      <c r="W40">
        <v>9</v>
      </c>
      <c r="X40">
        <v>12</v>
      </c>
      <c r="Y40">
        <v>6</v>
      </c>
      <c r="Z40">
        <v>9</v>
      </c>
      <c r="AA40" t="e">
        <v>#N/A</v>
      </c>
      <c r="AB40" t="e">
        <v>#N/A</v>
      </c>
      <c r="AC40" t="e">
        <v>#N/A</v>
      </c>
      <c r="AD40" t="e">
        <v>#N/A</v>
      </c>
    </row>
    <row r="41" spans="2:30" x14ac:dyDescent="0.25">
      <c r="B41" s="31">
        <v>421</v>
      </c>
      <c r="C41" s="31">
        <v>7.5</v>
      </c>
      <c r="D41" s="31">
        <v>6</v>
      </c>
      <c r="E41" s="31">
        <v>9</v>
      </c>
      <c r="F41" s="31">
        <v>9</v>
      </c>
      <c r="G41" s="31">
        <v>12</v>
      </c>
      <c r="H41" s="31">
        <v>6</v>
      </c>
      <c r="I41" s="31">
        <v>7.5</v>
      </c>
      <c r="J41" s="32"/>
      <c r="K41" s="32"/>
      <c r="L41" s="32"/>
      <c r="M41">
        <v>9</v>
      </c>
      <c r="N41">
        <v>10.5</v>
      </c>
      <c r="O41">
        <v>10.5</v>
      </c>
      <c r="P41">
        <v>10.5</v>
      </c>
      <c r="Q41" t="e">
        <v>#N/A</v>
      </c>
      <c r="R41" t="e">
        <v>#N/A</v>
      </c>
      <c r="S41" t="e">
        <v>#N/A</v>
      </c>
      <c r="T41">
        <v>12</v>
      </c>
      <c r="U41" t="e">
        <v>#N/A</v>
      </c>
      <c r="V41">
        <v>6</v>
      </c>
      <c r="W41">
        <v>10.5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</row>
    <row r="42" spans="2:30" x14ac:dyDescent="0.25">
      <c r="B42" s="31">
        <v>423</v>
      </c>
      <c r="C42" s="31">
        <v>10.5</v>
      </c>
      <c r="D42" s="31">
        <v>10.5</v>
      </c>
      <c r="E42" s="31">
        <v>10.5</v>
      </c>
      <c r="F42" s="31">
        <v>12</v>
      </c>
      <c r="G42" s="31">
        <v>12</v>
      </c>
      <c r="H42" s="31">
        <v>7.5</v>
      </c>
      <c r="I42" s="31">
        <v>10.5</v>
      </c>
      <c r="J42" s="32"/>
      <c r="K42" s="32"/>
      <c r="L42" s="32"/>
      <c r="M42">
        <v>12</v>
      </c>
      <c r="N42">
        <v>12</v>
      </c>
      <c r="O42">
        <v>10.5</v>
      </c>
      <c r="P42">
        <v>9</v>
      </c>
      <c r="Q42">
        <v>9</v>
      </c>
      <c r="R42" t="e">
        <v>#N/A</v>
      </c>
      <c r="S42" t="e">
        <v>#N/A</v>
      </c>
      <c r="T42">
        <v>10.5</v>
      </c>
      <c r="U42" t="e">
        <v>#N/A</v>
      </c>
      <c r="V42">
        <v>10.5</v>
      </c>
      <c r="W42">
        <v>10.5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e">
        <v>#N/A</v>
      </c>
      <c r="AD42" t="e">
        <v>#N/A</v>
      </c>
    </row>
    <row r="43" spans="2:30" x14ac:dyDescent="0.25">
      <c r="B43" s="31">
        <v>432</v>
      </c>
      <c r="C43" s="31">
        <v>6</v>
      </c>
      <c r="D43" s="31">
        <v>7.5</v>
      </c>
      <c r="E43" s="31">
        <v>9</v>
      </c>
      <c r="F43" s="31">
        <v>6</v>
      </c>
      <c r="G43" s="31">
        <v>7.5</v>
      </c>
      <c r="H43" s="31">
        <v>6</v>
      </c>
      <c r="I43" s="31">
        <v>9</v>
      </c>
      <c r="J43" s="32"/>
      <c r="K43" s="32"/>
      <c r="L43" s="32"/>
      <c r="M43">
        <v>7.5</v>
      </c>
      <c r="N43">
        <v>7.5</v>
      </c>
      <c r="O43" t="e">
        <v>#N/A</v>
      </c>
      <c r="P43">
        <v>9</v>
      </c>
      <c r="Q43">
        <v>6</v>
      </c>
      <c r="R43" t="e">
        <v>#N/A</v>
      </c>
      <c r="S43" t="e">
        <v>#N/A</v>
      </c>
      <c r="T43">
        <v>7.5</v>
      </c>
      <c r="U43" t="e">
        <v>#N/A</v>
      </c>
      <c r="V43">
        <v>7.5</v>
      </c>
      <c r="W43">
        <v>10.5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e">
        <v>#N/A</v>
      </c>
      <c r="AD43" t="e">
        <v>#N/A</v>
      </c>
    </row>
    <row r="44" spans="2:30" x14ac:dyDescent="0.25">
      <c r="B44" s="31">
        <v>461</v>
      </c>
      <c r="C44" s="31">
        <v>6</v>
      </c>
      <c r="D44" s="31">
        <v>6</v>
      </c>
      <c r="E44" s="31">
        <v>7.5</v>
      </c>
      <c r="F44" s="31">
        <v>9</v>
      </c>
      <c r="G44" s="31">
        <v>9</v>
      </c>
      <c r="H44" s="31"/>
      <c r="I44" s="31">
        <v>7.5</v>
      </c>
      <c r="J44" s="32"/>
      <c r="K44" s="32"/>
      <c r="L44" s="32"/>
      <c r="M44">
        <v>3</v>
      </c>
      <c r="N44">
        <v>7.5</v>
      </c>
      <c r="O44" t="e">
        <v>#N/A</v>
      </c>
      <c r="P44">
        <v>7.5</v>
      </c>
      <c r="Q44" t="e">
        <v>#N/A</v>
      </c>
      <c r="R44" t="e">
        <v>#N/A</v>
      </c>
      <c r="S44" t="e">
        <v>#N/A</v>
      </c>
      <c r="T44">
        <v>7.5</v>
      </c>
      <c r="U44" t="e">
        <v>#N/A</v>
      </c>
      <c r="V44">
        <v>6</v>
      </c>
      <c r="W44">
        <v>7.5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e">
        <v>#N/A</v>
      </c>
      <c r="AD44" t="e">
        <v>#N/A</v>
      </c>
    </row>
    <row r="45" spans="2:30" x14ac:dyDescent="0.25">
      <c r="B45" s="31">
        <v>462</v>
      </c>
      <c r="C45" s="31">
        <v>3</v>
      </c>
      <c r="D45" s="31">
        <v>6</v>
      </c>
      <c r="E45" s="31">
        <v>3</v>
      </c>
      <c r="F45" s="31">
        <v>3</v>
      </c>
      <c r="G45" s="31">
        <v>7.5</v>
      </c>
      <c r="H45" s="31">
        <v>3</v>
      </c>
      <c r="I45" s="31">
        <v>7.5</v>
      </c>
      <c r="J45" s="32"/>
      <c r="K45" s="32"/>
      <c r="L45" s="32"/>
      <c r="M45">
        <v>12</v>
      </c>
      <c r="N45">
        <v>12</v>
      </c>
      <c r="O45" t="e">
        <v>#N/A</v>
      </c>
      <c r="P45">
        <v>10.5</v>
      </c>
      <c r="Q45" t="e">
        <v>#N/A</v>
      </c>
      <c r="R45" t="e">
        <v>#N/A</v>
      </c>
      <c r="S45" t="e">
        <v>#N/A</v>
      </c>
      <c r="T45">
        <v>9</v>
      </c>
      <c r="U45">
        <v>12</v>
      </c>
      <c r="V45">
        <v>12</v>
      </c>
      <c r="W45">
        <v>12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e">
        <v>#N/A</v>
      </c>
      <c r="AD45" t="e">
        <v>#N/A</v>
      </c>
    </row>
    <row r="46" spans="2:30" x14ac:dyDescent="0.25">
      <c r="B46" s="31">
        <v>491</v>
      </c>
      <c r="C46" s="31">
        <v>12</v>
      </c>
      <c r="D46" s="31">
        <v>9</v>
      </c>
      <c r="E46" s="31">
        <v>12</v>
      </c>
      <c r="F46" s="31">
        <v>12</v>
      </c>
      <c r="G46" s="31">
        <v>9</v>
      </c>
      <c r="H46" s="31"/>
      <c r="I46" s="31">
        <v>12</v>
      </c>
      <c r="J46" s="32"/>
      <c r="K46" s="32"/>
      <c r="L46" s="32"/>
      <c r="M46">
        <v>12</v>
      </c>
      <c r="N46">
        <v>12</v>
      </c>
      <c r="O46">
        <v>9</v>
      </c>
      <c r="P46">
        <v>10.5</v>
      </c>
      <c r="Q46">
        <v>7.5</v>
      </c>
      <c r="R46" t="e">
        <v>#N/A</v>
      </c>
      <c r="S46" t="e">
        <v>#N/A</v>
      </c>
      <c r="T46">
        <v>9</v>
      </c>
      <c r="U46" t="e">
        <v>#N/A</v>
      </c>
      <c r="V46">
        <v>9</v>
      </c>
      <c r="W46">
        <v>10.5</v>
      </c>
      <c r="X46" t="e">
        <v>#N/A</v>
      </c>
      <c r="Y46" t="e">
        <v>#N/A</v>
      </c>
      <c r="Z46" t="e">
        <v>#N/A</v>
      </c>
      <c r="AA46" t="e">
        <v>#N/A</v>
      </c>
      <c r="AB46" t="e">
        <v>#N/A</v>
      </c>
      <c r="AC46" t="e">
        <v>#N/A</v>
      </c>
      <c r="AD46" t="e">
        <v>#N/A</v>
      </c>
    </row>
    <row r="47" spans="2:30" x14ac:dyDescent="0.25">
      <c r="B47" s="31">
        <v>501</v>
      </c>
      <c r="C47" s="31">
        <v>12</v>
      </c>
      <c r="D47" s="31">
        <v>9</v>
      </c>
      <c r="E47" s="31">
        <v>10.5</v>
      </c>
      <c r="F47" s="31">
        <v>7.5</v>
      </c>
      <c r="G47" s="31">
        <v>9</v>
      </c>
      <c r="H47" s="31">
        <v>9</v>
      </c>
      <c r="I47" s="31">
        <v>7.5</v>
      </c>
      <c r="J47" s="32"/>
      <c r="K47" s="32"/>
      <c r="L47" s="32"/>
      <c r="M47" t="e">
        <v>#N/A</v>
      </c>
      <c r="N47" t="e">
        <v>#N/A</v>
      </c>
      <c r="O47" t="e">
        <v>#N/A</v>
      </c>
      <c r="P47">
        <v>10.5</v>
      </c>
      <c r="Q47" t="e">
        <v>#N/A</v>
      </c>
      <c r="R47" t="e">
        <v>#N/A</v>
      </c>
      <c r="S47" t="e">
        <v>#N/A</v>
      </c>
      <c r="T47">
        <v>9</v>
      </c>
      <c r="U47" t="e">
        <v>#N/A</v>
      </c>
      <c r="V47">
        <v>7.5</v>
      </c>
      <c r="W47">
        <v>7.5</v>
      </c>
      <c r="X47">
        <v>12</v>
      </c>
      <c r="Y47">
        <v>6</v>
      </c>
      <c r="Z47" t="e">
        <v>#N/A</v>
      </c>
      <c r="AA47" t="e">
        <v>#N/A</v>
      </c>
      <c r="AB47" t="e">
        <v>#N/A</v>
      </c>
      <c r="AC47">
        <v>10.5</v>
      </c>
      <c r="AD47" t="e">
        <v>#N/A</v>
      </c>
    </row>
    <row r="48" spans="2:30" x14ac:dyDescent="0.25">
      <c r="B48" s="31">
        <v>511</v>
      </c>
      <c r="C48" s="31">
        <v>0</v>
      </c>
      <c r="D48" s="31">
        <v>6</v>
      </c>
      <c r="E48" s="31">
        <v>10.5</v>
      </c>
      <c r="F48" s="31">
        <v>7.5</v>
      </c>
      <c r="G48" s="31">
        <v>7.5</v>
      </c>
      <c r="H48" s="31">
        <v>6</v>
      </c>
      <c r="I48" s="31">
        <v>7.5</v>
      </c>
      <c r="J48" s="32"/>
      <c r="K48" s="32"/>
      <c r="L48" s="32"/>
      <c r="M48">
        <v>7.5</v>
      </c>
      <c r="N48">
        <v>7.5</v>
      </c>
      <c r="O48">
        <v>9</v>
      </c>
      <c r="P48">
        <v>10.5</v>
      </c>
      <c r="Q48" t="e">
        <v>#N/A</v>
      </c>
      <c r="R48" t="e">
        <v>#N/A</v>
      </c>
      <c r="S48" t="e">
        <v>#N/A</v>
      </c>
      <c r="T48">
        <v>7.5</v>
      </c>
      <c r="U48" t="e">
        <v>#N/A</v>
      </c>
      <c r="V48">
        <v>7.5</v>
      </c>
      <c r="W48">
        <v>12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</row>
    <row r="49" spans="2:30" x14ac:dyDescent="0.25">
      <c r="B49" s="31">
        <v>524</v>
      </c>
      <c r="C49" s="31">
        <v>6</v>
      </c>
      <c r="D49" s="31">
        <v>7.5</v>
      </c>
      <c r="E49" s="31">
        <v>7.5</v>
      </c>
      <c r="F49" s="31">
        <v>7.5</v>
      </c>
      <c r="G49" s="31">
        <v>9</v>
      </c>
      <c r="H49" s="31">
        <v>6</v>
      </c>
      <c r="I49" s="31">
        <v>10.5</v>
      </c>
      <c r="J49" s="32"/>
      <c r="K49" s="32"/>
      <c r="L49" s="32"/>
      <c r="M49">
        <v>6</v>
      </c>
      <c r="N49">
        <v>10.5</v>
      </c>
      <c r="O49" t="e">
        <v>#N/A</v>
      </c>
      <c r="P49">
        <v>10.5</v>
      </c>
      <c r="Q49">
        <v>10.5</v>
      </c>
      <c r="R49" t="e">
        <v>#N/A</v>
      </c>
      <c r="S49" t="e">
        <v>#N/A</v>
      </c>
      <c r="T49">
        <v>10.5</v>
      </c>
      <c r="U49" t="e">
        <v>#N/A</v>
      </c>
      <c r="V49">
        <v>7.5</v>
      </c>
      <c r="W49">
        <v>10.5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</row>
    <row r="50" spans="2:30" x14ac:dyDescent="0.25">
      <c r="B50" s="31">
        <v>536</v>
      </c>
      <c r="C50" s="31">
        <v>6</v>
      </c>
      <c r="D50" s="31">
        <v>9</v>
      </c>
      <c r="E50" s="31">
        <v>7.5</v>
      </c>
      <c r="F50" s="31">
        <v>12</v>
      </c>
      <c r="G50" s="31">
        <v>12</v>
      </c>
      <c r="H50" s="31">
        <v>7.5</v>
      </c>
      <c r="I50" s="31">
        <v>12</v>
      </c>
      <c r="J50" s="32"/>
      <c r="K50" s="32"/>
      <c r="L50" s="32"/>
      <c r="M50">
        <v>3</v>
      </c>
      <c r="N50">
        <v>7.5</v>
      </c>
      <c r="O50" t="e">
        <v>#N/A</v>
      </c>
      <c r="P50">
        <v>7.5</v>
      </c>
      <c r="Q50" t="e">
        <v>#N/A</v>
      </c>
      <c r="R50" t="e">
        <v>#N/A</v>
      </c>
      <c r="S50" t="e">
        <v>#N/A</v>
      </c>
      <c r="T50">
        <v>7.5</v>
      </c>
      <c r="U50">
        <v>6</v>
      </c>
      <c r="V50">
        <v>0</v>
      </c>
      <c r="W50">
        <v>9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e">
        <v>#N/A</v>
      </c>
      <c r="AD50" t="e">
        <v>#N/A</v>
      </c>
    </row>
    <row r="51" spans="2:30" x14ac:dyDescent="0.25">
      <c r="B51" s="31">
        <v>554</v>
      </c>
      <c r="C51" s="31">
        <v>3</v>
      </c>
      <c r="D51" s="31">
        <v>6</v>
      </c>
      <c r="E51" s="31">
        <v>7.5</v>
      </c>
      <c r="F51" s="31">
        <v>6</v>
      </c>
      <c r="G51" s="31">
        <v>7.5</v>
      </c>
      <c r="H51" s="31"/>
      <c r="I51" s="31">
        <v>6</v>
      </c>
      <c r="J51" s="32"/>
      <c r="K51" s="32"/>
      <c r="L51" s="32"/>
      <c r="M51" t="e">
        <v>#N/A</v>
      </c>
      <c r="N51" t="e">
        <v>#N/A</v>
      </c>
      <c r="O51" t="e">
        <v>#N/A</v>
      </c>
      <c r="P51">
        <v>7.5</v>
      </c>
      <c r="Q51" t="e">
        <v>#N/A</v>
      </c>
      <c r="R51" t="e">
        <v>#N/A</v>
      </c>
      <c r="S51" t="e">
        <v>#N/A</v>
      </c>
      <c r="T51">
        <v>6</v>
      </c>
      <c r="U51">
        <v>6</v>
      </c>
      <c r="V51">
        <v>0</v>
      </c>
      <c r="W51">
        <v>7.5</v>
      </c>
      <c r="X51">
        <v>12</v>
      </c>
      <c r="Y51" t="e">
        <v>#N/A</v>
      </c>
      <c r="Z51" t="e">
        <v>#N/A</v>
      </c>
      <c r="AA51" t="e">
        <v>#N/A</v>
      </c>
      <c r="AB51" t="e">
        <v>#N/A</v>
      </c>
      <c r="AC51" t="e">
        <v>#N/A</v>
      </c>
      <c r="AD51" t="e">
        <v>#N/A</v>
      </c>
    </row>
    <row r="52" spans="2:30" x14ac:dyDescent="0.25">
      <c r="B52" s="31">
        <v>555</v>
      </c>
      <c r="C52" s="31">
        <v>0</v>
      </c>
      <c r="D52" s="31">
        <v>3</v>
      </c>
      <c r="E52" s="31">
        <v>3</v>
      </c>
      <c r="F52" s="31">
        <v>3</v>
      </c>
      <c r="G52" s="31">
        <v>6</v>
      </c>
      <c r="H52" s="31"/>
      <c r="I52" s="31">
        <v>6</v>
      </c>
      <c r="J52" s="32"/>
      <c r="K52" s="32"/>
      <c r="L52" s="32"/>
      <c r="M52">
        <v>9</v>
      </c>
      <c r="N52">
        <v>10.5</v>
      </c>
      <c r="O52" t="e">
        <v>#N/A</v>
      </c>
      <c r="P52">
        <v>10.5</v>
      </c>
      <c r="Q52">
        <v>9</v>
      </c>
      <c r="R52" t="e">
        <v>#N/A</v>
      </c>
      <c r="S52" t="e">
        <v>#N/A</v>
      </c>
      <c r="T52">
        <v>9</v>
      </c>
      <c r="U52" t="e">
        <v>#N/A</v>
      </c>
      <c r="V52">
        <v>9</v>
      </c>
      <c r="W52">
        <v>12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</row>
    <row r="53" spans="2:30" x14ac:dyDescent="0.25">
      <c r="B53" s="31">
        <v>580</v>
      </c>
      <c r="C53" s="31">
        <v>9</v>
      </c>
      <c r="D53" s="31">
        <v>7.5</v>
      </c>
      <c r="E53" s="31">
        <v>12</v>
      </c>
      <c r="F53" s="31">
        <v>12</v>
      </c>
      <c r="G53" s="31">
        <v>12</v>
      </c>
      <c r="H53" s="31">
        <v>9</v>
      </c>
      <c r="I53" s="31">
        <v>9</v>
      </c>
      <c r="J53" s="32"/>
      <c r="K53" s="32"/>
      <c r="L53" s="32"/>
      <c r="M53">
        <v>6</v>
      </c>
      <c r="N53">
        <v>9</v>
      </c>
      <c r="O53" t="e">
        <v>#N/A</v>
      </c>
      <c r="P53">
        <v>9</v>
      </c>
      <c r="Q53" t="e">
        <v>#N/A</v>
      </c>
      <c r="R53">
        <v>9</v>
      </c>
      <c r="S53" t="e">
        <v>#N/A</v>
      </c>
      <c r="T53">
        <v>10.5</v>
      </c>
      <c r="U53" t="e">
        <v>#N/A</v>
      </c>
      <c r="V53">
        <v>6</v>
      </c>
      <c r="W53">
        <v>10.5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</row>
    <row r="54" spans="2:30" x14ac:dyDescent="0.25">
      <c r="B54" s="31">
        <v>610</v>
      </c>
      <c r="C54" s="31">
        <v>3</v>
      </c>
      <c r="D54" s="31">
        <v>9</v>
      </c>
      <c r="E54" s="31">
        <v>12</v>
      </c>
      <c r="F54" s="31">
        <v>10.5</v>
      </c>
      <c r="G54" s="31">
        <v>7.5</v>
      </c>
      <c r="H54" s="31">
        <v>9</v>
      </c>
      <c r="I54" s="31">
        <v>7.5</v>
      </c>
      <c r="J54" s="32"/>
      <c r="K54" s="32"/>
      <c r="L54" s="32"/>
      <c r="M54">
        <v>0</v>
      </c>
      <c r="N54">
        <v>6</v>
      </c>
      <c r="O54" t="e">
        <v>#N/A</v>
      </c>
      <c r="P54">
        <v>9</v>
      </c>
      <c r="Q54" t="e">
        <v>#N/A</v>
      </c>
      <c r="R54" t="e">
        <v>#N/A</v>
      </c>
      <c r="S54" t="e">
        <v>#N/A</v>
      </c>
      <c r="T54">
        <v>7.5</v>
      </c>
      <c r="U54">
        <v>6</v>
      </c>
      <c r="V54">
        <v>6</v>
      </c>
      <c r="W54">
        <v>9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e">
        <v>#N/A</v>
      </c>
      <c r="AD54" t="e">
        <v>#N/A</v>
      </c>
    </row>
    <row r="55" spans="2:30" x14ac:dyDescent="0.25">
      <c r="B55" s="31">
        <v>612</v>
      </c>
      <c r="C55" s="31">
        <v>6</v>
      </c>
      <c r="D55" s="31">
        <v>6</v>
      </c>
      <c r="E55" s="31">
        <v>7.5</v>
      </c>
      <c r="F55" s="31">
        <v>9</v>
      </c>
      <c r="G55" s="31">
        <v>9</v>
      </c>
      <c r="H55" s="31">
        <v>3</v>
      </c>
      <c r="I55" s="31">
        <v>7.5</v>
      </c>
      <c r="J55" s="32"/>
      <c r="K55" s="32"/>
      <c r="L55" s="32"/>
      <c r="M55">
        <v>3</v>
      </c>
      <c r="N55">
        <v>7.5</v>
      </c>
      <c r="O55">
        <v>9</v>
      </c>
      <c r="P55">
        <v>7.5</v>
      </c>
      <c r="Q55" t="e">
        <v>#N/A</v>
      </c>
      <c r="R55" t="e">
        <v>#N/A</v>
      </c>
      <c r="S55" t="e">
        <v>#N/A</v>
      </c>
      <c r="T55">
        <v>9</v>
      </c>
      <c r="U55" t="e">
        <v>#N/A</v>
      </c>
      <c r="V55">
        <v>6</v>
      </c>
      <c r="W55">
        <v>9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e">
        <v>#N/A</v>
      </c>
      <c r="AD55" t="e">
        <v>#N/A</v>
      </c>
    </row>
    <row r="56" spans="2:30" x14ac:dyDescent="0.25">
      <c r="B56" s="31">
        <v>625</v>
      </c>
      <c r="C56" s="31">
        <v>3</v>
      </c>
      <c r="D56" s="31">
        <v>9</v>
      </c>
      <c r="E56" s="31">
        <v>7.5</v>
      </c>
      <c r="F56" s="31">
        <v>7.5</v>
      </c>
      <c r="G56" s="31">
        <v>7.5</v>
      </c>
      <c r="H56" s="31">
        <v>7.5</v>
      </c>
      <c r="I56" s="31">
        <v>12</v>
      </c>
      <c r="J56" s="32"/>
      <c r="K56" s="32"/>
      <c r="L56" s="32"/>
      <c r="M56">
        <v>7.5</v>
      </c>
      <c r="N56">
        <v>10.5</v>
      </c>
      <c r="O56" t="e">
        <v>#N/A</v>
      </c>
      <c r="P56">
        <v>10.5</v>
      </c>
      <c r="Q56">
        <v>9</v>
      </c>
      <c r="R56" t="e">
        <v>#N/A</v>
      </c>
      <c r="S56" t="e">
        <v>#N/A</v>
      </c>
      <c r="T56">
        <v>7.5</v>
      </c>
      <c r="U56" t="e">
        <v>#N/A</v>
      </c>
      <c r="V56">
        <v>7.5</v>
      </c>
      <c r="W56">
        <v>10.5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e">
        <v>#N/A</v>
      </c>
      <c r="AD56" t="e">
        <v>#N/A</v>
      </c>
    </row>
    <row r="57" spans="2:30" x14ac:dyDescent="0.25">
      <c r="B57" s="31">
        <v>638</v>
      </c>
      <c r="C57" s="31">
        <v>9</v>
      </c>
      <c r="D57" s="31">
        <v>9</v>
      </c>
      <c r="E57" s="31">
        <v>12</v>
      </c>
      <c r="F57" s="31">
        <v>9</v>
      </c>
      <c r="G57" s="31">
        <v>12</v>
      </c>
      <c r="H57" s="31">
        <v>12</v>
      </c>
      <c r="I57" s="31">
        <v>9</v>
      </c>
      <c r="J57" s="32"/>
      <c r="K57" s="32"/>
      <c r="L57" s="32"/>
      <c r="M57">
        <v>12</v>
      </c>
      <c r="N57">
        <v>12</v>
      </c>
      <c r="O57" t="e">
        <v>#N/A</v>
      </c>
      <c r="P57">
        <v>12</v>
      </c>
      <c r="Q57">
        <v>12</v>
      </c>
      <c r="R57" t="e">
        <v>#N/A</v>
      </c>
      <c r="S57" t="e">
        <v>#N/A</v>
      </c>
      <c r="T57">
        <v>12</v>
      </c>
      <c r="U57" t="e">
        <v>#N/A</v>
      </c>
      <c r="V57">
        <v>12</v>
      </c>
      <c r="W57">
        <v>12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e">
        <v>#N/A</v>
      </c>
      <c r="AD57" t="e">
        <v>#N/A</v>
      </c>
    </row>
    <row r="58" spans="2:30" x14ac:dyDescent="0.25">
      <c r="B58" s="31">
        <v>643</v>
      </c>
      <c r="C58" s="31">
        <v>12</v>
      </c>
      <c r="D58" s="31">
        <v>12</v>
      </c>
      <c r="E58" s="31">
        <v>12</v>
      </c>
      <c r="F58" s="31">
        <v>12</v>
      </c>
      <c r="G58" s="31">
        <v>12</v>
      </c>
      <c r="H58" s="31">
        <v>12</v>
      </c>
      <c r="I58" s="31">
        <v>12</v>
      </c>
      <c r="J58" s="32"/>
      <c r="K58" s="32"/>
      <c r="L58" s="32"/>
      <c r="M58">
        <v>12</v>
      </c>
      <c r="N58">
        <v>12</v>
      </c>
      <c r="O58" t="e">
        <v>#N/A</v>
      </c>
      <c r="P58">
        <v>12</v>
      </c>
      <c r="Q58" t="e">
        <v>#N/A</v>
      </c>
      <c r="R58" t="e">
        <v>#N/A</v>
      </c>
      <c r="S58">
        <v>12</v>
      </c>
      <c r="T58">
        <v>12</v>
      </c>
      <c r="U58" t="e">
        <v>#N/A</v>
      </c>
      <c r="V58">
        <v>12</v>
      </c>
      <c r="W58">
        <v>12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e">
        <v>#N/A</v>
      </c>
      <c r="AD58" t="e">
        <v>#N/A</v>
      </c>
    </row>
    <row r="59" spans="2:30" x14ac:dyDescent="0.25">
      <c r="B59" s="31">
        <v>644</v>
      </c>
      <c r="C59" s="31">
        <v>9</v>
      </c>
      <c r="D59" s="31">
        <v>10.5</v>
      </c>
      <c r="E59" s="31">
        <v>12</v>
      </c>
      <c r="F59" s="31">
        <v>12</v>
      </c>
      <c r="G59" s="31">
        <v>12</v>
      </c>
      <c r="H59" s="31">
        <v>12</v>
      </c>
      <c r="I59" s="31">
        <v>12</v>
      </c>
      <c r="J59" s="32"/>
      <c r="K59" s="32"/>
      <c r="L59" s="32"/>
      <c r="M59">
        <v>12</v>
      </c>
      <c r="N59">
        <v>12</v>
      </c>
      <c r="O59" t="e">
        <v>#N/A</v>
      </c>
      <c r="P59">
        <v>10.5</v>
      </c>
      <c r="Q59">
        <v>7.5</v>
      </c>
      <c r="R59" t="e">
        <v>#N/A</v>
      </c>
      <c r="S59" t="e">
        <v>#N/A</v>
      </c>
      <c r="T59">
        <v>9</v>
      </c>
      <c r="U59" t="e">
        <v>#N/A</v>
      </c>
      <c r="V59">
        <v>9</v>
      </c>
      <c r="W59">
        <v>10.5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e">
        <v>#N/A</v>
      </c>
      <c r="AD59" t="e">
        <v>#N/A</v>
      </c>
    </row>
    <row r="60" spans="2:30" x14ac:dyDescent="0.25">
      <c r="B60" s="31">
        <v>658</v>
      </c>
      <c r="C60" s="31">
        <v>9</v>
      </c>
      <c r="D60" s="31">
        <v>9</v>
      </c>
      <c r="E60" s="31">
        <v>10.5</v>
      </c>
      <c r="F60" s="31">
        <v>9</v>
      </c>
      <c r="G60" s="31">
        <v>10.5</v>
      </c>
      <c r="H60" s="31">
        <v>7.5</v>
      </c>
      <c r="I60" s="31">
        <v>12</v>
      </c>
      <c r="J60" s="32"/>
      <c r="K60" s="32"/>
      <c r="L60" s="32"/>
      <c r="M60">
        <v>6</v>
      </c>
      <c r="N60">
        <v>7.5</v>
      </c>
      <c r="O60">
        <v>9</v>
      </c>
      <c r="P60">
        <v>9</v>
      </c>
      <c r="Q60" t="e">
        <v>#N/A</v>
      </c>
      <c r="R60" t="e">
        <v>#N/A</v>
      </c>
      <c r="S60" t="e">
        <v>#N/A</v>
      </c>
      <c r="T60">
        <v>7.5</v>
      </c>
      <c r="U60" t="e">
        <v>#N/A</v>
      </c>
      <c r="V60">
        <v>7.5</v>
      </c>
      <c r="W60">
        <v>9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e">
        <v>#N/A</v>
      </c>
      <c r="AD60" t="e">
        <v>#N/A</v>
      </c>
    </row>
    <row r="61" spans="2:30" x14ac:dyDescent="0.25">
      <c r="B61" s="31">
        <v>676</v>
      </c>
      <c r="C61" s="31">
        <v>6</v>
      </c>
      <c r="D61" s="31">
        <v>9</v>
      </c>
      <c r="E61" s="31">
        <v>9</v>
      </c>
      <c r="F61" s="31">
        <v>6</v>
      </c>
      <c r="G61" s="31">
        <v>9</v>
      </c>
      <c r="H61" s="31">
        <v>3</v>
      </c>
      <c r="I61" s="31">
        <v>9</v>
      </c>
      <c r="J61" s="32"/>
      <c r="K61" s="32"/>
      <c r="L61" s="32"/>
      <c r="M61">
        <v>9</v>
      </c>
      <c r="N61">
        <v>12</v>
      </c>
      <c r="O61">
        <v>12</v>
      </c>
      <c r="P61">
        <v>12</v>
      </c>
      <c r="Q61">
        <v>10.5</v>
      </c>
      <c r="R61" t="e">
        <v>#N/A</v>
      </c>
      <c r="S61" t="e">
        <v>#N/A</v>
      </c>
      <c r="T61">
        <v>12</v>
      </c>
      <c r="U61" t="e">
        <v>#N/A</v>
      </c>
      <c r="V61">
        <v>10.5</v>
      </c>
      <c r="W61">
        <v>10.5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e">
        <v>#N/A</v>
      </c>
      <c r="AD61" t="e">
        <v>#N/A</v>
      </c>
    </row>
    <row r="62" spans="2:30" x14ac:dyDescent="0.25">
      <c r="B62" s="31">
        <v>679</v>
      </c>
      <c r="C62" s="31">
        <v>7.5</v>
      </c>
      <c r="D62" s="31">
        <v>12</v>
      </c>
      <c r="E62" s="31">
        <v>12</v>
      </c>
      <c r="F62" s="31">
        <v>12</v>
      </c>
      <c r="G62" s="31">
        <v>12</v>
      </c>
      <c r="H62" s="31">
        <v>12</v>
      </c>
      <c r="I62" s="31">
        <v>12</v>
      </c>
      <c r="J62" s="32"/>
      <c r="K62" s="32"/>
      <c r="L62" s="32"/>
      <c r="M62">
        <v>7.5</v>
      </c>
      <c r="N62">
        <v>9</v>
      </c>
      <c r="O62">
        <v>9</v>
      </c>
      <c r="P62">
        <v>9</v>
      </c>
      <c r="Q62" t="e">
        <v>#N/A</v>
      </c>
      <c r="R62" t="e">
        <v>#N/A</v>
      </c>
      <c r="S62" t="e">
        <v>#N/A</v>
      </c>
      <c r="T62">
        <v>10.5</v>
      </c>
      <c r="U62" t="e">
        <v>#N/A</v>
      </c>
      <c r="V62">
        <v>7.5</v>
      </c>
      <c r="W62">
        <v>10.5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e">
        <v>#N/A</v>
      </c>
      <c r="AD62" t="e">
        <v>#N/A</v>
      </c>
    </row>
    <row r="63" spans="2:30" x14ac:dyDescent="0.25">
      <c r="B63" s="31">
        <v>701</v>
      </c>
      <c r="C63" s="31">
        <v>3</v>
      </c>
      <c r="D63" s="31">
        <v>7.5</v>
      </c>
      <c r="E63" s="31">
        <v>9</v>
      </c>
      <c r="F63" s="31">
        <v>9</v>
      </c>
      <c r="G63" s="31">
        <v>10.5</v>
      </c>
      <c r="H63" s="31">
        <v>7.5</v>
      </c>
      <c r="I63" s="31">
        <v>9</v>
      </c>
      <c r="J63" s="32"/>
      <c r="K63" s="32"/>
      <c r="L63" s="32"/>
      <c r="M63">
        <v>9</v>
      </c>
      <c r="N63">
        <v>6</v>
      </c>
      <c r="O63" t="e">
        <v>#N/A</v>
      </c>
      <c r="P63">
        <v>7.5</v>
      </c>
      <c r="Q63">
        <v>7.5</v>
      </c>
      <c r="R63" t="e">
        <v>#N/A</v>
      </c>
      <c r="S63" t="e">
        <v>#N/A</v>
      </c>
      <c r="T63">
        <v>10.5</v>
      </c>
      <c r="U63" t="e">
        <v>#N/A</v>
      </c>
      <c r="V63">
        <v>7.5</v>
      </c>
      <c r="W63">
        <v>9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</row>
    <row r="64" spans="2:30" x14ac:dyDescent="0.25">
      <c r="B64" s="31">
        <v>707</v>
      </c>
      <c r="C64" s="31">
        <v>7.5</v>
      </c>
      <c r="D64" s="31">
        <v>7.5</v>
      </c>
      <c r="E64" s="31">
        <v>7.5</v>
      </c>
      <c r="F64" s="31">
        <v>9</v>
      </c>
      <c r="G64" s="31">
        <v>12</v>
      </c>
      <c r="H64" s="31">
        <v>7.5</v>
      </c>
      <c r="I64" s="31">
        <v>10.5</v>
      </c>
      <c r="J64" s="32"/>
      <c r="K64" s="32"/>
      <c r="L64" s="32"/>
      <c r="M64">
        <v>9</v>
      </c>
      <c r="N64">
        <v>9</v>
      </c>
      <c r="O64" t="e">
        <v>#N/A</v>
      </c>
      <c r="P64">
        <v>10.5</v>
      </c>
      <c r="Q64" t="e">
        <v>#N/A</v>
      </c>
      <c r="R64" t="e">
        <v>#N/A</v>
      </c>
      <c r="S64" t="e">
        <v>#N/A</v>
      </c>
      <c r="T64">
        <v>6</v>
      </c>
      <c r="U64">
        <v>7.5</v>
      </c>
      <c r="V64">
        <v>9</v>
      </c>
      <c r="W64">
        <v>10.5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e">
        <v>#N/A</v>
      </c>
      <c r="AD64" t="e">
        <v>#N/A</v>
      </c>
    </row>
    <row r="65" spans="2:30" x14ac:dyDescent="0.25">
      <c r="B65" s="31">
        <v>713</v>
      </c>
      <c r="C65" s="31">
        <v>7.5</v>
      </c>
      <c r="D65" s="31">
        <v>6</v>
      </c>
      <c r="E65" s="31">
        <v>9</v>
      </c>
      <c r="F65" s="31">
        <v>7.5</v>
      </c>
      <c r="G65" s="31">
        <v>7.5</v>
      </c>
      <c r="H65" s="31"/>
      <c r="I65" s="31">
        <v>9</v>
      </c>
      <c r="J65" s="32">
        <v>9</v>
      </c>
      <c r="K65" s="32"/>
      <c r="L65" s="32"/>
      <c r="M65">
        <v>12</v>
      </c>
      <c r="N65">
        <v>12</v>
      </c>
      <c r="O65" t="e">
        <v>#N/A</v>
      </c>
      <c r="P65">
        <v>12</v>
      </c>
      <c r="Q65">
        <v>12</v>
      </c>
      <c r="R65" t="e">
        <v>#N/A</v>
      </c>
      <c r="S65" t="e">
        <v>#N/A</v>
      </c>
      <c r="T65">
        <v>9</v>
      </c>
      <c r="U65" t="e">
        <v>#N/A</v>
      </c>
      <c r="V65">
        <v>9</v>
      </c>
      <c r="W65">
        <v>12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e">
        <v>#N/A</v>
      </c>
      <c r="AD65" t="e">
        <v>#N/A</v>
      </c>
    </row>
    <row r="66" spans="2:30" x14ac:dyDescent="0.25">
      <c r="B66" s="31">
        <v>723</v>
      </c>
      <c r="C66" s="31">
        <v>7.5</v>
      </c>
      <c r="D66" s="31">
        <v>12</v>
      </c>
      <c r="E66" s="31">
        <v>10.5</v>
      </c>
      <c r="F66" s="31">
        <v>12</v>
      </c>
      <c r="G66" s="31">
        <v>12</v>
      </c>
      <c r="H66" s="31">
        <v>10.5</v>
      </c>
      <c r="I66" s="31">
        <v>12</v>
      </c>
      <c r="J66" s="32"/>
      <c r="K66" s="32"/>
      <c r="L66" s="32"/>
      <c r="M66">
        <v>9</v>
      </c>
      <c r="N66">
        <v>7.5</v>
      </c>
      <c r="O66" t="e">
        <v>#N/A</v>
      </c>
      <c r="P66">
        <v>12</v>
      </c>
      <c r="Q66" t="e">
        <v>#N/A</v>
      </c>
      <c r="R66" t="e">
        <v>#N/A</v>
      </c>
      <c r="S66">
        <v>10.5</v>
      </c>
      <c r="T66">
        <v>12</v>
      </c>
      <c r="U66" t="e">
        <v>#N/A</v>
      </c>
      <c r="V66">
        <v>9</v>
      </c>
      <c r="W66">
        <v>12</v>
      </c>
      <c r="X66" t="e">
        <v>#N/A</v>
      </c>
      <c r="Y66" t="e">
        <v>#N/A</v>
      </c>
      <c r="Z66" t="e">
        <v>#N/A</v>
      </c>
      <c r="AA66" t="e">
        <v>#N/A</v>
      </c>
      <c r="AB66" t="e">
        <v>#N/A</v>
      </c>
      <c r="AC66" t="e">
        <v>#N/A</v>
      </c>
      <c r="AD66" t="e">
        <v>#N/A</v>
      </c>
    </row>
    <row r="67" spans="2:30" x14ac:dyDescent="0.25">
      <c r="B67" s="31">
        <v>740</v>
      </c>
      <c r="C67" s="31">
        <v>6</v>
      </c>
      <c r="D67" s="31">
        <v>7.5</v>
      </c>
      <c r="E67" s="31">
        <v>9</v>
      </c>
      <c r="F67" s="31">
        <v>9</v>
      </c>
      <c r="G67" s="31">
        <v>9</v>
      </c>
      <c r="H67" s="31">
        <v>6</v>
      </c>
      <c r="I67" s="31">
        <v>9</v>
      </c>
      <c r="J67" s="32"/>
      <c r="K67" s="32"/>
      <c r="L67" s="32"/>
      <c r="M67">
        <v>10.5</v>
      </c>
      <c r="N67">
        <v>12</v>
      </c>
      <c r="O67" t="e">
        <v>#N/A</v>
      </c>
      <c r="P67">
        <v>10.5</v>
      </c>
      <c r="Q67" t="e">
        <v>#N/A</v>
      </c>
      <c r="R67" t="e">
        <v>#N/A</v>
      </c>
      <c r="S67" t="e">
        <v>#N/A</v>
      </c>
      <c r="T67">
        <v>9</v>
      </c>
      <c r="U67">
        <v>9</v>
      </c>
      <c r="V67">
        <v>9</v>
      </c>
      <c r="W67">
        <v>10.5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e">
        <v>#N/A</v>
      </c>
      <c r="AD67" t="e">
        <v>#N/A</v>
      </c>
    </row>
    <row r="68" spans="2:30" x14ac:dyDescent="0.25">
      <c r="B68" s="31">
        <v>754</v>
      </c>
      <c r="C68" s="31">
        <v>9</v>
      </c>
      <c r="D68" s="31">
        <v>9</v>
      </c>
      <c r="E68" s="31">
        <v>9</v>
      </c>
      <c r="F68" s="31">
        <v>9</v>
      </c>
      <c r="G68" s="31">
        <v>9</v>
      </c>
      <c r="H68" s="31"/>
      <c r="I68" s="31">
        <v>10.5</v>
      </c>
      <c r="J68" s="32"/>
      <c r="K68" s="32"/>
      <c r="L68" s="32"/>
      <c r="M68">
        <v>3</v>
      </c>
      <c r="N68">
        <v>6</v>
      </c>
      <c r="O68">
        <v>9</v>
      </c>
      <c r="P68">
        <v>7.5</v>
      </c>
      <c r="Q68">
        <v>3</v>
      </c>
      <c r="R68" t="e">
        <v>#N/A</v>
      </c>
      <c r="S68" t="e">
        <v>#N/A</v>
      </c>
      <c r="T68">
        <v>6</v>
      </c>
      <c r="U68" t="e">
        <v>#N/A</v>
      </c>
      <c r="V68">
        <v>7.5</v>
      </c>
      <c r="W68">
        <v>9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e">
        <v>#N/A</v>
      </c>
      <c r="AD68" t="e">
        <v>#N/A</v>
      </c>
    </row>
    <row r="69" spans="2:30" x14ac:dyDescent="0.25">
      <c r="B69" s="31">
        <v>763</v>
      </c>
      <c r="C69" s="31">
        <v>7.5</v>
      </c>
      <c r="D69" s="31">
        <v>7.5</v>
      </c>
      <c r="E69" s="31">
        <v>9</v>
      </c>
      <c r="F69" s="31">
        <v>7.5</v>
      </c>
      <c r="G69" s="31">
        <v>12</v>
      </c>
      <c r="H69" s="31">
        <v>9</v>
      </c>
      <c r="I69" s="31">
        <v>10.5</v>
      </c>
      <c r="J69" s="32"/>
      <c r="K69" s="32"/>
      <c r="L69" s="32"/>
      <c r="M69">
        <v>10.5</v>
      </c>
      <c r="N69">
        <v>10.5</v>
      </c>
      <c r="O69">
        <v>12</v>
      </c>
      <c r="P69">
        <v>10.5</v>
      </c>
      <c r="Q69" t="e">
        <v>#N/A</v>
      </c>
      <c r="R69">
        <v>10.5</v>
      </c>
      <c r="S69" t="e">
        <v>#N/A</v>
      </c>
      <c r="T69">
        <v>12</v>
      </c>
      <c r="U69" t="e">
        <v>#N/A</v>
      </c>
      <c r="V69">
        <v>10.5</v>
      </c>
      <c r="W69">
        <v>10.5</v>
      </c>
      <c r="X69" t="e">
        <v>#N/A</v>
      </c>
      <c r="Y69" t="e">
        <v>#N/A</v>
      </c>
      <c r="Z69" t="e">
        <v>#N/A</v>
      </c>
      <c r="AA69" t="e">
        <v>#N/A</v>
      </c>
      <c r="AB69" t="e">
        <v>#N/A</v>
      </c>
      <c r="AC69" t="e">
        <v>#N/A</v>
      </c>
      <c r="AD69" t="e">
        <v>#N/A</v>
      </c>
    </row>
    <row r="70" spans="2:30" x14ac:dyDescent="0.25">
      <c r="B70" s="31">
        <v>769</v>
      </c>
      <c r="C70" s="31">
        <v>12</v>
      </c>
      <c r="D70" s="31">
        <v>9</v>
      </c>
      <c r="E70" s="31">
        <v>12</v>
      </c>
      <c r="F70" s="31">
        <v>12</v>
      </c>
      <c r="G70" s="31">
        <v>12</v>
      </c>
      <c r="H70" s="31">
        <v>7.5</v>
      </c>
      <c r="I70" s="31">
        <v>12</v>
      </c>
      <c r="J70" s="32"/>
      <c r="K70" s="32"/>
      <c r="L70" s="32"/>
      <c r="M70">
        <v>10.5</v>
      </c>
      <c r="N70">
        <v>12</v>
      </c>
      <c r="O70">
        <v>12</v>
      </c>
      <c r="P70">
        <v>10.5</v>
      </c>
      <c r="Q70" t="e">
        <v>#N/A</v>
      </c>
      <c r="R70" t="e">
        <v>#N/A</v>
      </c>
      <c r="S70" t="e">
        <v>#N/A</v>
      </c>
      <c r="T70">
        <v>12</v>
      </c>
      <c r="U70" t="e">
        <v>#N/A</v>
      </c>
      <c r="V70">
        <v>9</v>
      </c>
      <c r="W70">
        <v>12</v>
      </c>
      <c r="X70" t="e">
        <v>#N/A</v>
      </c>
      <c r="Y70" t="e">
        <v>#N/A</v>
      </c>
      <c r="Z70" t="e">
        <v>#N/A</v>
      </c>
      <c r="AA70" t="e">
        <v>#N/A</v>
      </c>
      <c r="AB70" t="e">
        <v>#N/A</v>
      </c>
      <c r="AC70" t="e">
        <v>#N/A</v>
      </c>
      <c r="AD70" t="e">
        <v>#N/A</v>
      </c>
    </row>
    <row r="71" spans="2:30" x14ac:dyDescent="0.25">
      <c r="B71" s="31">
        <v>770</v>
      </c>
      <c r="C71" s="31">
        <v>9</v>
      </c>
      <c r="D71" s="31">
        <v>9</v>
      </c>
      <c r="E71" s="31">
        <v>12</v>
      </c>
      <c r="F71" s="31">
        <v>12</v>
      </c>
      <c r="G71" s="31">
        <v>12</v>
      </c>
      <c r="H71" s="31">
        <v>10.5</v>
      </c>
      <c r="I71" s="31">
        <v>12</v>
      </c>
      <c r="J71" s="32"/>
      <c r="K71" s="32"/>
      <c r="L71" s="32"/>
      <c r="M71">
        <v>7.5</v>
      </c>
      <c r="N71">
        <v>7.5</v>
      </c>
      <c r="O71" t="e">
        <v>#N/A</v>
      </c>
      <c r="P71">
        <v>10.5</v>
      </c>
      <c r="Q71" t="e">
        <v>#N/A</v>
      </c>
      <c r="R71" t="e">
        <v>#N/A</v>
      </c>
      <c r="S71" t="e">
        <v>#N/A</v>
      </c>
      <c r="T71">
        <v>9</v>
      </c>
      <c r="U71" t="e">
        <v>#N/A</v>
      </c>
      <c r="V71">
        <v>7.5</v>
      </c>
      <c r="W71">
        <v>10.5</v>
      </c>
      <c r="X71">
        <v>12</v>
      </c>
      <c r="Y71" t="e">
        <v>#N/A</v>
      </c>
      <c r="Z71" t="e">
        <v>#N/A</v>
      </c>
      <c r="AA71" t="e">
        <v>#N/A</v>
      </c>
      <c r="AB71" t="e">
        <v>#N/A</v>
      </c>
      <c r="AC71" t="e">
        <v>#N/A</v>
      </c>
      <c r="AD71" t="e">
        <v>#N/A</v>
      </c>
    </row>
    <row r="72" spans="2:30" x14ac:dyDescent="0.25">
      <c r="B72" s="31">
        <v>773</v>
      </c>
      <c r="C72" s="31">
        <v>3</v>
      </c>
      <c r="D72" s="31">
        <v>7.5</v>
      </c>
      <c r="E72" s="31">
        <v>10.5</v>
      </c>
      <c r="F72" s="31">
        <v>9</v>
      </c>
      <c r="G72" s="31">
        <v>12</v>
      </c>
      <c r="H72" s="31">
        <v>6</v>
      </c>
      <c r="I72" s="31">
        <v>10.5</v>
      </c>
      <c r="J72" s="32"/>
      <c r="K72" s="32"/>
      <c r="L72" s="32"/>
      <c r="M72">
        <v>6</v>
      </c>
      <c r="N72">
        <v>7.5</v>
      </c>
      <c r="O72" t="e">
        <v>#N/A</v>
      </c>
      <c r="P72">
        <v>10.5</v>
      </c>
      <c r="Q72" t="e">
        <v>#N/A</v>
      </c>
      <c r="R72" t="e">
        <v>#N/A</v>
      </c>
      <c r="S72">
        <v>10.5</v>
      </c>
      <c r="T72">
        <v>9</v>
      </c>
      <c r="U72" t="e">
        <v>#N/A</v>
      </c>
      <c r="V72">
        <v>7.5</v>
      </c>
      <c r="W72">
        <v>10.5</v>
      </c>
      <c r="X72" t="e">
        <v>#N/A</v>
      </c>
      <c r="Y72" t="e">
        <v>#N/A</v>
      </c>
      <c r="Z72" t="e">
        <v>#N/A</v>
      </c>
      <c r="AA72" t="e">
        <v>#N/A</v>
      </c>
      <c r="AB72" t="e">
        <v>#N/A</v>
      </c>
      <c r="AC72" t="e">
        <v>#N/A</v>
      </c>
      <c r="AD72" t="e">
        <v>#N/A</v>
      </c>
    </row>
    <row r="73" spans="2:30" x14ac:dyDescent="0.25">
      <c r="B73" s="31">
        <v>783</v>
      </c>
      <c r="C73" s="31">
        <v>6</v>
      </c>
      <c r="D73" s="31">
        <v>10.5</v>
      </c>
      <c r="E73" s="31">
        <v>10.5</v>
      </c>
      <c r="F73" s="31">
        <v>7.5</v>
      </c>
      <c r="G73" s="31">
        <v>10.5</v>
      </c>
      <c r="H73" s="31">
        <v>6</v>
      </c>
      <c r="I73" s="31">
        <v>9</v>
      </c>
      <c r="J73" s="32"/>
      <c r="K73" s="32"/>
      <c r="L73" s="32"/>
      <c r="M73">
        <v>6</v>
      </c>
      <c r="N73">
        <v>7.5</v>
      </c>
      <c r="O73" t="e">
        <v>#N/A</v>
      </c>
      <c r="P73">
        <v>10.5</v>
      </c>
      <c r="Q73" t="e">
        <v>#N/A</v>
      </c>
      <c r="R73" t="e">
        <v>#N/A</v>
      </c>
      <c r="S73" t="e">
        <v>#N/A</v>
      </c>
      <c r="T73">
        <v>9</v>
      </c>
      <c r="U73" t="e">
        <v>#N/A</v>
      </c>
      <c r="V73">
        <v>7.5</v>
      </c>
      <c r="W73">
        <v>9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 t="e">
        <v>#N/A</v>
      </c>
      <c r="AD73" t="e">
        <v>#N/A</v>
      </c>
    </row>
    <row r="74" spans="2:30" x14ac:dyDescent="0.25">
      <c r="B74" s="31">
        <v>796</v>
      </c>
      <c r="C74" s="31">
        <v>6</v>
      </c>
      <c r="D74" s="31">
        <v>6</v>
      </c>
      <c r="E74" s="31">
        <v>3</v>
      </c>
      <c r="F74" s="31">
        <v>3</v>
      </c>
      <c r="G74" s="31">
        <v>6</v>
      </c>
      <c r="H74" s="31">
        <v>3</v>
      </c>
      <c r="I74" s="31">
        <v>6</v>
      </c>
      <c r="J74" s="32"/>
      <c r="K74" s="32"/>
      <c r="L74" s="32"/>
      <c r="M74">
        <v>7.5</v>
      </c>
      <c r="N74">
        <v>10.5</v>
      </c>
      <c r="O74" t="e">
        <v>#N/A</v>
      </c>
      <c r="P74">
        <v>9</v>
      </c>
      <c r="Q74" t="e">
        <v>#N/A</v>
      </c>
      <c r="R74">
        <v>7.5</v>
      </c>
      <c r="S74" t="e">
        <v>#N/A</v>
      </c>
      <c r="T74">
        <v>12</v>
      </c>
      <c r="U74" t="e">
        <v>#N/A</v>
      </c>
      <c r="V74">
        <v>7.5</v>
      </c>
      <c r="W74">
        <v>10.5</v>
      </c>
      <c r="X74" t="e">
        <v>#N/A</v>
      </c>
      <c r="Y74" t="e">
        <v>#N/A</v>
      </c>
      <c r="Z74" t="e">
        <v>#N/A</v>
      </c>
      <c r="AA74" t="e">
        <v>#N/A</v>
      </c>
      <c r="AB74" t="e">
        <v>#N/A</v>
      </c>
      <c r="AC74" t="e">
        <v>#N/A</v>
      </c>
      <c r="AD74" t="e">
        <v>#N/A</v>
      </c>
    </row>
    <row r="75" spans="2:30" x14ac:dyDescent="0.25">
      <c r="B75" s="31">
        <v>807</v>
      </c>
      <c r="C75" s="31">
        <v>7.5</v>
      </c>
      <c r="D75" s="31">
        <v>9</v>
      </c>
      <c r="E75" s="31">
        <v>9</v>
      </c>
      <c r="F75" s="31">
        <v>12</v>
      </c>
      <c r="G75" s="31">
        <v>10.5</v>
      </c>
      <c r="H75" s="31">
        <v>7.5</v>
      </c>
      <c r="I75" s="31">
        <v>12</v>
      </c>
      <c r="J75" s="32"/>
      <c r="K75" s="32"/>
      <c r="L75" s="32"/>
      <c r="M75">
        <v>6</v>
      </c>
      <c r="N75">
        <v>7.5</v>
      </c>
      <c r="O75" t="e">
        <v>#N/A</v>
      </c>
      <c r="P75">
        <v>10.5</v>
      </c>
      <c r="Q75" t="e">
        <v>#N/A</v>
      </c>
      <c r="R75" t="e">
        <v>#N/A</v>
      </c>
      <c r="S75" t="e">
        <v>#N/A</v>
      </c>
      <c r="T75">
        <v>12</v>
      </c>
      <c r="U75" t="e">
        <v>#N/A</v>
      </c>
      <c r="V75">
        <v>7.5</v>
      </c>
      <c r="W75">
        <v>10.5</v>
      </c>
      <c r="X75">
        <v>12</v>
      </c>
      <c r="Y75" t="e">
        <v>#N/A</v>
      </c>
      <c r="Z75" t="e">
        <v>#N/A</v>
      </c>
      <c r="AA75" t="e">
        <v>#N/A</v>
      </c>
      <c r="AB75" t="e">
        <v>#N/A</v>
      </c>
      <c r="AC75" t="e">
        <v>#N/A</v>
      </c>
      <c r="AD75" t="e">
        <v>#N/A</v>
      </c>
    </row>
    <row r="76" spans="2:30" x14ac:dyDescent="0.25">
      <c r="B76" s="31">
        <v>812</v>
      </c>
      <c r="C76" s="31">
        <v>6</v>
      </c>
      <c r="D76" s="31">
        <v>9</v>
      </c>
      <c r="E76" s="31">
        <v>10.5</v>
      </c>
      <c r="F76" s="31">
        <v>9</v>
      </c>
      <c r="G76" s="31">
        <v>9</v>
      </c>
      <c r="H76" s="31">
        <v>7.5</v>
      </c>
      <c r="I76" s="31">
        <v>12</v>
      </c>
      <c r="J76" s="32"/>
      <c r="K76" s="32"/>
      <c r="L76" s="32"/>
      <c r="M76">
        <v>3</v>
      </c>
      <c r="N76">
        <v>7.5</v>
      </c>
      <c r="O76" t="e">
        <v>#N/A</v>
      </c>
      <c r="P76">
        <v>9</v>
      </c>
      <c r="Q76" t="e">
        <v>#N/A</v>
      </c>
      <c r="R76" t="e">
        <v>#N/A</v>
      </c>
      <c r="S76" t="e">
        <v>#N/A</v>
      </c>
      <c r="T76">
        <v>6</v>
      </c>
      <c r="U76" t="e">
        <v>#N/A</v>
      </c>
      <c r="V76">
        <v>6</v>
      </c>
      <c r="W76">
        <v>9</v>
      </c>
      <c r="X76">
        <v>12</v>
      </c>
      <c r="Y76" t="e">
        <v>#N/A</v>
      </c>
      <c r="Z76" t="e">
        <v>#N/A</v>
      </c>
      <c r="AA76" t="e">
        <v>#N/A</v>
      </c>
      <c r="AB76" t="e">
        <v>#N/A</v>
      </c>
      <c r="AC76" t="e">
        <v>#N/A</v>
      </c>
      <c r="AD76" t="e">
        <v>#N/A</v>
      </c>
    </row>
    <row r="77" spans="2:30" x14ac:dyDescent="0.25">
      <c r="B77" s="31">
        <v>830</v>
      </c>
      <c r="C77" s="31">
        <v>3</v>
      </c>
      <c r="D77" s="31">
        <v>6</v>
      </c>
      <c r="E77" s="31">
        <v>7.5</v>
      </c>
      <c r="F77" s="31">
        <v>7.5</v>
      </c>
      <c r="G77" s="31">
        <v>7.5</v>
      </c>
      <c r="H77" s="31">
        <v>6</v>
      </c>
      <c r="I77" s="31">
        <v>9</v>
      </c>
      <c r="J77" s="32"/>
      <c r="K77" s="32"/>
      <c r="L77" s="32"/>
      <c r="M77">
        <v>9</v>
      </c>
      <c r="N77">
        <v>9</v>
      </c>
      <c r="O77" t="e">
        <v>#N/A</v>
      </c>
      <c r="P77">
        <v>10.5</v>
      </c>
      <c r="Q77" t="e">
        <v>#N/A</v>
      </c>
      <c r="R77" t="e">
        <v>#N/A</v>
      </c>
      <c r="S77" t="e">
        <v>#N/A</v>
      </c>
      <c r="T77">
        <v>9</v>
      </c>
      <c r="U77">
        <v>9</v>
      </c>
      <c r="V77">
        <v>7.5</v>
      </c>
      <c r="W77">
        <v>9</v>
      </c>
      <c r="X77" t="e">
        <v>#N/A</v>
      </c>
      <c r="Y77" t="e">
        <v>#N/A</v>
      </c>
      <c r="Z77" t="e">
        <v>#N/A</v>
      </c>
      <c r="AA77" t="e">
        <v>#N/A</v>
      </c>
      <c r="AB77" t="e">
        <v>#N/A</v>
      </c>
      <c r="AC77" t="e">
        <v>#N/A</v>
      </c>
      <c r="AD77" t="e">
        <v>#N/A</v>
      </c>
    </row>
    <row r="78" spans="2:30" x14ac:dyDescent="0.25">
      <c r="B78" s="31">
        <v>831</v>
      </c>
      <c r="C78" s="31">
        <v>9</v>
      </c>
      <c r="D78" s="31">
        <v>9</v>
      </c>
      <c r="E78" s="31">
        <v>7.5</v>
      </c>
      <c r="F78" s="31">
        <v>9</v>
      </c>
      <c r="G78" s="31">
        <v>9</v>
      </c>
      <c r="H78" s="31">
        <v>3</v>
      </c>
      <c r="I78" s="31">
        <v>10.5</v>
      </c>
      <c r="J78" s="32"/>
      <c r="K78" s="32"/>
      <c r="L78" s="32"/>
      <c r="M78">
        <v>9</v>
      </c>
      <c r="N78">
        <v>10.5</v>
      </c>
      <c r="O78" t="e">
        <v>#N/A</v>
      </c>
      <c r="P78">
        <v>10.5</v>
      </c>
      <c r="Q78" t="e">
        <v>#N/A</v>
      </c>
      <c r="R78" t="e">
        <v>#N/A</v>
      </c>
      <c r="S78" t="e">
        <v>#N/A</v>
      </c>
      <c r="T78">
        <v>7.5</v>
      </c>
      <c r="U78" t="e">
        <v>#N/A</v>
      </c>
      <c r="V78">
        <v>7.5</v>
      </c>
      <c r="W78">
        <v>10.5</v>
      </c>
      <c r="X78">
        <v>7.5</v>
      </c>
      <c r="Y78" t="e">
        <v>#N/A</v>
      </c>
      <c r="Z78" t="e">
        <v>#N/A</v>
      </c>
      <c r="AA78" t="e">
        <v>#N/A</v>
      </c>
      <c r="AB78" t="e">
        <v>#N/A</v>
      </c>
      <c r="AC78" t="e">
        <v>#N/A</v>
      </c>
      <c r="AD78" t="e">
        <v>#N/A</v>
      </c>
    </row>
    <row r="79" spans="2:30" x14ac:dyDescent="0.25">
      <c r="B79" s="31">
        <v>833</v>
      </c>
      <c r="C79" s="31">
        <v>9</v>
      </c>
      <c r="D79" s="31">
        <v>9</v>
      </c>
      <c r="E79" s="31">
        <v>9</v>
      </c>
      <c r="F79" s="31">
        <v>9</v>
      </c>
      <c r="G79" s="31">
        <v>9</v>
      </c>
      <c r="H79" s="31">
        <v>7.5</v>
      </c>
      <c r="I79" s="31">
        <v>10.5</v>
      </c>
      <c r="J79" s="32"/>
      <c r="K79" s="32"/>
      <c r="L79" s="32"/>
      <c r="M79">
        <v>10.5</v>
      </c>
      <c r="N79">
        <v>12</v>
      </c>
      <c r="O79">
        <v>12</v>
      </c>
      <c r="P79">
        <v>9</v>
      </c>
      <c r="Q79">
        <v>9</v>
      </c>
      <c r="R79" t="e">
        <v>#N/A</v>
      </c>
      <c r="S79" t="e">
        <v>#N/A</v>
      </c>
      <c r="T79">
        <v>9</v>
      </c>
      <c r="U79" t="e">
        <v>#N/A</v>
      </c>
      <c r="V79">
        <v>10.5</v>
      </c>
      <c r="W79">
        <v>10.5</v>
      </c>
      <c r="X79" t="e">
        <v>#N/A</v>
      </c>
      <c r="Y79" t="e">
        <v>#N/A</v>
      </c>
      <c r="Z79" t="e">
        <v>#N/A</v>
      </c>
      <c r="AA79" t="e">
        <v>#N/A</v>
      </c>
      <c r="AB79" t="e">
        <v>#N/A</v>
      </c>
      <c r="AC79" t="e">
        <v>#N/A</v>
      </c>
      <c r="AD79" t="e">
        <v>#N/A</v>
      </c>
    </row>
    <row r="80" spans="2:30" x14ac:dyDescent="0.25">
      <c r="B80" s="31">
        <v>841</v>
      </c>
      <c r="C80" s="31">
        <v>10.5</v>
      </c>
      <c r="D80" s="31">
        <v>12</v>
      </c>
      <c r="E80" s="31">
        <v>9</v>
      </c>
      <c r="F80" s="31">
        <v>9</v>
      </c>
      <c r="G80" s="31">
        <v>12</v>
      </c>
      <c r="H80" s="31">
        <v>10.5</v>
      </c>
      <c r="I80" s="31">
        <v>10.5</v>
      </c>
      <c r="J80" s="32"/>
      <c r="K80" s="32"/>
      <c r="L80" s="32"/>
      <c r="M80">
        <v>6</v>
      </c>
      <c r="N80">
        <v>7.5</v>
      </c>
      <c r="O80">
        <v>9</v>
      </c>
      <c r="P80">
        <v>7.5</v>
      </c>
      <c r="Q80" t="e">
        <v>#N/A</v>
      </c>
      <c r="R80" t="e">
        <v>#N/A</v>
      </c>
      <c r="S80" t="e">
        <v>#N/A</v>
      </c>
      <c r="T80">
        <v>10.5</v>
      </c>
      <c r="U80" t="e">
        <v>#N/A</v>
      </c>
      <c r="V80">
        <v>7.5</v>
      </c>
      <c r="W80">
        <v>9</v>
      </c>
      <c r="X80" t="e">
        <v>#N/A</v>
      </c>
      <c r="Y80" t="e">
        <v>#N/A</v>
      </c>
      <c r="Z80" t="e">
        <v>#N/A</v>
      </c>
      <c r="AA80" t="e">
        <v>#N/A</v>
      </c>
      <c r="AB80" t="e">
        <v>#N/A</v>
      </c>
      <c r="AC80" t="e">
        <v>#N/A</v>
      </c>
      <c r="AD80" t="e">
        <v>#N/A</v>
      </c>
    </row>
    <row r="81" spans="2:30" x14ac:dyDescent="0.25">
      <c r="B81" s="31">
        <v>854</v>
      </c>
      <c r="C81" s="31">
        <v>6</v>
      </c>
      <c r="D81" s="31">
        <v>9</v>
      </c>
      <c r="E81" s="31">
        <v>9</v>
      </c>
      <c r="F81" s="31">
        <v>10.5</v>
      </c>
      <c r="G81" s="31">
        <v>12</v>
      </c>
      <c r="H81" s="31">
        <v>7.5</v>
      </c>
      <c r="I81" s="31">
        <v>7.5</v>
      </c>
      <c r="J81" s="32"/>
      <c r="K81" s="32"/>
      <c r="L81" s="32"/>
      <c r="M81">
        <v>7.5</v>
      </c>
      <c r="N81">
        <v>9</v>
      </c>
      <c r="O81" t="e">
        <v>#N/A</v>
      </c>
      <c r="P81">
        <v>12</v>
      </c>
      <c r="Q81" t="e">
        <v>#N/A</v>
      </c>
      <c r="R81">
        <v>9</v>
      </c>
      <c r="S81" t="e">
        <v>#N/A</v>
      </c>
      <c r="T81">
        <v>10.5</v>
      </c>
      <c r="U81" t="e">
        <v>#N/A</v>
      </c>
      <c r="V81">
        <v>7.5</v>
      </c>
      <c r="W81">
        <v>9</v>
      </c>
      <c r="X81" t="e">
        <v>#N/A</v>
      </c>
      <c r="Y81" t="e">
        <v>#N/A</v>
      </c>
      <c r="Z81" t="e">
        <v>#N/A</v>
      </c>
      <c r="AA81" t="e">
        <v>#N/A</v>
      </c>
      <c r="AB81" t="e">
        <v>#N/A</v>
      </c>
      <c r="AC81" t="e">
        <v>#N/A</v>
      </c>
      <c r="AD81" t="e">
        <v>#N/A</v>
      </c>
    </row>
    <row r="82" spans="2:30" x14ac:dyDescent="0.25">
      <c r="B82" s="31">
        <v>855</v>
      </c>
      <c r="C82" s="31">
        <v>6</v>
      </c>
      <c r="D82" s="31">
        <v>9</v>
      </c>
      <c r="E82" s="31">
        <v>12</v>
      </c>
      <c r="F82" s="31">
        <v>9</v>
      </c>
      <c r="G82" s="31">
        <v>10.5</v>
      </c>
      <c r="H82" s="31">
        <v>9</v>
      </c>
      <c r="I82" s="31">
        <v>10.5</v>
      </c>
      <c r="J82" s="32"/>
      <c r="K82" s="32"/>
      <c r="L82" s="32"/>
      <c r="M82">
        <v>7.5</v>
      </c>
      <c r="N82">
        <v>7.5</v>
      </c>
      <c r="O82">
        <v>12</v>
      </c>
      <c r="P82">
        <v>10.5</v>
      </c>
      <c r="Q82" t="e">
        <v>#N/A</v>
      </c>
      <c r="R82" t="e">
        <v>#N/A</v>
      </c>
      <c r="S82" t="e">
        <v>#N/A</v>
      </c>
      <c r="T82">
        <v>10.5</v>
      </c>
      <c r="U82" t="e">
        <v>#N/A</v>
      </c>
      <c r="V82">
        <v>7.5</v>
      </c>
      <c r="W82">
        <v>10.5</v>
      </c>
      <c r="X82" t="e">
        <v>#N/A</v>
      </c>
      <c r="Y82" t="e">
        <v>#N/A</v>
      </c>
      <c r="Z82" t="e">
        <v>#N/A</v>
      </c>
      <c r="AA82" t="e">
        <v>#N/A</v>
      </c>
      <c r="AB82" t="e">
        <v>#N/A</v>
      </c>
      <c r="AC82" t="e">
        <v>#N/A</v>
      </c>
      <c r="AD82" t="e">
        <v>#N/A</v>
      </c>
    </row>
    <row r="83" spans="2:30" x14ac:dyDescent="0.25">
      <c r="B83" s="31">
        <v>856</v>
      </c>
      <c r="C83" s="31">
        <v>6</v>
      </c>
      <c r="D83" s="31">
        <v>7.5</v>
      </c>
      <c r="E83" s="31">
        <v>12</v>
      </c>
      <c r="F83" s="31">
        <v>10.5</v>
      </c>
      <c r="G83" s="31">
        <v>12</v>
      </c>
      <c r="H83" s="31">
        <v>7.5</v>
      </c>
      <c r="I83" s="31">
        <v>9</v>
      </c>
      <c r="J83" s="32"/>
      <c r="K83" s="32"/>
      <c r="L83" s="32"/>
      <c r="M83">
        <v>10.5</v>
      </c>
      <c r="N83">
        <v>10.5</v>
      </c>
      <c r="O83" t="e">
        <v>#N/A</v>
      </c>
      <c r="P83">
        <v>10.5</v>
      </c>
      <c r="Q83">
        <v>12</v>
      </c>
      <c r="R83" t="e">
        <v>#N/A</v>
      </c>
      <c r="S83" t="e">
        <v>#N/A</v>
      </c>
      <c r="T83">
        <v>12</v>
      </c>
      <c r="U83" t="e">
        <v>#N/A</v>
      </c>
      <c r="V83">
        <v>9</v>
      </c>
      <c r="W83">
        <v>12</v>
      </c>
      <c r="X83" t="e">
        <v>#N/A</v>
      </c>
      <c r="Y83" t="e">
        <v>#N/A</v>
      </c>
      <c r="Z83" t="e">
        <v>#N/A</v>
      </c>
      <c r="AA83" t="e">
        <v>#N/A</v>
      </c>
      <c r="AB83" t="e">
        <v>#N/A</v>
      </c>
      <c r="AC83" t="e">
        <v>#N/A</v>
      </c>
      <c r="AD83" t="e">
        <v>#N/A</v>
      </c>
    </row>
    <row r="84" spans="2:30" x14ac:dyDescent="0.25">
      <c r="B84" s="31">
        <v>863</v>
      </c>
      <c r="C84" s="31">
        <v>12</v>
      </c>
      <c r="D84" s="31">
        <v>10.5</v>
      </c>
      <c r="E84" s="31">
        <v>12</v>
      </c>
      <c r="F84" s="31">
        <v>12</v>
      </c>
      <c r="G84" s="31">
        <v>12</v>
      </c>
      <c r="H84" s="31">
        <v>12</v>
      </c>
      <c r="I84" s="31">
        <v>10.5</v>
      </c>
      <c r="J84" s="32"/>
      <c r="K84" s="32"/>
      <c r="L84" s="32"/>
      <c r="M84">
        <v>6</v>
      </c>
      <c r="N84">
        <v>10.5</v>
      </c>
      <c r="O84">
        <v>10.5</v>
      </c>
      <c r="P84">
        <v>10.5</v>
      </c>
      <c r="Q84">
        <v>12</v>
      </c>
      <c r="R84" t="e">
        <v>#N/A</v>
      </c>
      <c r="S84" t="e">
        <v>#N/A</v>
      </c>
      <c r="T84">
        <v>12</v>
      </c>
      <c r="U84" t="e">
        <v>#N/A</v>
      </c>
      <c r="V84">
        <v>9</v>
      </c>
      <c r="W84">
        <v>9</v>
      </c>
      <c r="X84" t="e">
        <v>#N/A</v>
      </c>
      <c r="Y84" t="e">
        <v>#N/A</v>
      </c>
      <c r="Z84" t="e">
        <v>#N/A</v>
      </c>
      <c r="AA84" t="e">
        <v>#N/A</v>
      </c>
      <c r="AB84" t="e">
        <v>#N/A</v>
      </c>
      <c r="AC84" t="e">
        <v>#N/A</v>
      </c>
      <c r="AD84" t="e">
        <v>#N/A</v>
      </c>
    </row>
    <row r="85" spans="2:30" x14ac:dyDescent="0.25">
      <c r="B85" s="31">
        <v>874</v>
      </c>
      <c r="C85" s="31">
        <v>9</v>
      </c>
      <c r="D85" s="31">
        <v>9</v>
      </c>
      <c r="E85" s="31">
        <v>9</v>
      </c>
      <c r="F85" s="31">
        <v>9</v>
      </c>
      <c r="G85" s="31">
        <v>12</v>
      </c>
      <c r="H85" s="31">
        <v>9</v>
      </c>
      <c r="I85" s="31">
        <v>10.5</v>
      </c>
      <c r="J85" s="32"/>
      <c r="K85" s="32"/>
      <c r="L85" s="32"/>
      <c r="M85">
        <v>9</v>
      </c>
      <c r="N85">
        <v>12</v>
      </c>
      <c r="O85" t="e">
        <v>#N/A</v>
      </c>
      <c r="P85">
        <v>12</v>
      </c>
      <c r="Q85">
        <v>12</v>
      </c>
      <c r="R85" t="e">
        <v>#N/A</v>
      </c>
      <c r="S85" t="e">
        <v>#N/A</v>
      </c>
      <c r="T85">
        <v>7.5</v>
      </c>
      <c r="U85" t="e">
        <v>#N/A</v>
      </c>
      <c r="V85">
        <v>7.5</v>
      </c>
      <c r="W85">
        <v>10.5</v>
      </c>
      <c r="X85" t="e">
        <v>#N/A</v>
      </c>
      <c r="Y85" t="e">
        <v>#N/A</v>
      </c>
      <c r="Z85" t="e">
        <v>#N/A</v>
      </c>
      <c r="AA85" t="e">
        <v>#N/A</v>
      </c>
      <c r="AB85" t="e">
        <v>#N/A</v>
      </c>
      <c r="AC85" t="e">
        <v>#N/A</v>
      </c>
      <c r="AD85" t="e">
        <v>#N/A</v>
      </c>
    </row>
    <row r="86" spans="2:30" x14ac:dyDescent="0.25">
      <c r="B86" s="31">
        <v>879</v>
      </c>
      <c r="C86" s="31">
        <v>12</v>
      </c>
      <c r="D86" s="31">
        <v>9</v>
      </c>
      <c r="E86" s="31">
        <v>12</v>
      </c>
      <c r="F86" s="31">
        <v>10.5</v>
      </c>
      <c r="G86" s="31">
        <v>12</v>
      </c>
      <c r="H86" s="31">
        <v>9</v>
      </c>
      <c r="I86" s="31">
        <v>10.5</v>
      </c>
      <c r="J86" s="32"/>
      <c r="K86" s="32"/>
      <c r="L86" s="32"/>
      <c r="M86">
        <v>12</v>
      </c>
      <c r="N86">
        <v>12</v>
      </c>
      <c r="O86">
        <v>12</v>
      </c>
      <c r="P86">
        <v>9</v>
      </c>
      <c r="Q86" t="e">
        <v>#N/A</v>
      </c>
      <c r="R86" t="e">
        <v>#N/A</v>
      </c>
      <c r="S86" t="e">
        <v>#N/A</v>
      </c>
      <c r="T86">
        <v>9</v>
      </c>
      <c r="U86" t="e">
        <v>#N/A</v>
      </c>
      <c r="V86">
        <v>9</v>
      </c>
      <c r="W86">
        <v>10.5</v>
      </c>
      <c r="X86" t="e">
        <v>#N/A</v>
      </c>
      <c r="Y86" t="e">
        <v>#N/A</v>
      </c>
      <c r="Z86" t="e">
        <v>#N/A</v>
      </c>
      <c r="AA86" t="e">
        <v>#N/A</v>
      </c>
      <c r="AB86" t="e">
        <v>#N/A</v>
      </c>
      <c r="AC86" t="e">
        <v>#N/A</v>
      </c>
      <c r="AD86" t="e">
        <v>#N/A</v>
      </c>
    </row>
    <row r="87" spans="2:30" x14ac:dyDescent="0.25">
      <c r="B87" s="31">
        <v>924</v>
      </c>
      <c r="C87" s="31">
        <v>10.5</v>
      </c>
      <c r="D87" s="31">
        <v>12</v>
      </c>
      <c r="E87" s="31">
        <v>9</v>
      </c>
      <c r="F87" s="31">
        <v>12</v>
      </c>
      <c r="G87" s="31">
        <v>12</v>
      </c>
      <c r="H87" s="31">
        <v>10.5</v>
      </c>
      <c r="I87" s="31">
        <v>10.5</v>
      </c>
      <c r="J87" s="32"/>
      <c r="K87" s="32"/>
      <c r="L87" s="32"/>
      <c r="M87">
        <v>6</v>
      </c>
      <c r="N87">
        <v>9</v>
      </c>
      <c r="O87" t="e">
        <v>#N/A</v>
      </c>
      <c r="P87">
        <v>10.5</v>
      </c>
      <c r="Q87" t="e">
        <v>#N/A</v>
      </c>
      <c r="R87" t="e">
        <v>#N/A</v>
      </c>
      <c r="S87" t="e">
        <v>#N/A</v>
      </c>
      <c r="T87">
        <v>12</v>
      </c>
      <c r="U87" t="e">
        <v>#N/A</v>
      </c>
      <c r="V87">
        <v>6</v>
      </c>
      <c r="W87">
        <v>9</v>
      </c>
      <c r="X87">
        <v>12</v>
      </c>
      <c r="Y87" t="e">
        <v>#N/A</v>
      </c>
      <c r="Z87" t="e">
        <v>#N/A</v>
      </c>
      <c r="AA87" t="e">
        <v>#N/A</v>
      </c>
      <c r="AB87" t="e">
        <v>#N/A</v>
      </c>
      <c r="AC87" t="e">
        <v>#N/A</v>
      </c>
      <c r="AD87" t="e">
        <v>#N/A</v>
      </c>
    </row>
    <row r="88" spans="2:30" x14ac:dyDescent="0.25">
      <c r="B88" s="31">
        <v>942</v>
      </c>
      <c r="C88" s="31">
        <v>3</v>
      </c>
      <c r="D88" s="31">
        <v>6</v>
      </c>
      <c r="E88" s="31">
        <v>10.5</v>
      </c>
      <c r="F88" s="31">
        <v>9</v>
      </c>
      <c r="G88" s="31">
        <v>12</v>
      </c>
      <c r="H88" s="31">
        <v>7.5</v>
      </c>
      <c r="I88" s="31">
        <v>10.5</v>
      </c>
      <c r="J88" s="32"/>
      <c r="K88" s="32"/>
      <c r="L88" s="32"/>
      <c r="M88">
        <v>3</v>
      </c>
      <c r="N88">
        <v>7.5</v>
      </c>
      <c r="O88" t="e">
        <v>#N/A</v>
      </c>
      <c r="P88">
        <v>9</v>
      </c>
      <c r="Q88" t="e">
        <v>#N/A</v>
      </c>
      <c r="R88" t="e">
        <v>#N/A</v>
      </c>
      <c r="S88" t="e">
        <v>#N/A</v>
      </c>
      <c r="T88">
        <v>9</v>
      </c>
      <c r="U88" t="e">
        <v>#N/A</v>
      </c>
      <c r="V88">
        <v>7.5</v>
      </c>
      <c r="W88">
        <v>9</v>
      </c>
      <c r="X88">
        <v>10.5</v>
      </c>
      <c r="Y88" t="e">
        <v>#N/A</v>
      </c>
      <c r="Z88" t="e">
        <v>#N/A</v>
      </c>
      <c r="AA88" t="e">
        <v>#N/A</v>
      </c>
      <c r="AB88" t="e">
        <v>#N/A</v>
      </c>
      <c r="AC88" t="e">
        <v>#N/A</v>
      </c>
      <c r="AD88" t="e">
        <v>#N/A</v>
      </c>
    </row>
    <row r="89" spans="2:30" x14ac:dyDescent="0.25">
      <c r="B89" s="31">
        <v>950</v>
      </c>
      <c r="C89" s="31">
        <v>3</v>
      </c>
      <c r="D89" s="31">
        <v>7.5</v>
      </c>
      <c r="E89" s="31">
        <v>9</v>
      </c>
      <c r="F89" s="31">
        <v>7.5</v>
      </c>
      <c r="G89" s="31">
        <v>9</v>
      </c>
      <c r="H89" s="31">
        <v>7.5</v>
      </c>
      <c r="I89" s="31">
        <v>10.5</v>
      </c>
      <c r="J89" s="32"/>
      <c r="K89" s="32"/>
      <c r="L89" s="32"/>
      <c r="M89" t="e">
        <v>#N/A</v>
      </c>
      <c r="N89" t="e">
        <v>#N/A</v>
      </c>
      <c r="O89" t="e">
        <v>#N/A</v>
      </c>
      <c r="P89">
        <v>10.5</v>
      </c>
      <c r="Q89" t="e">
        <v>#N/A</v>
      </c>
      <c r="R89" t="e">
        <v>#N/A</v>
      </c>
      <c r="S89" t="e">
        <v>#N/A</v>
      </c>
      <c r="T89" t="e">
        <v>#N/A</v>
      </c>
      <c r="U89" t="e">
        <v>#N/A</v>
      </c>
      <c r="V89">
        <v>7.5</v>
      </c>
      <c r="W89">
        <v>9</v>
      </c>
      <c r="X89" t="e">
        <v>#N/A</v>
      </c>
      <c r="Y89">
        <v>6</v>
      </c>
      <c r="Z89" t="e">
        <v>#N/A</v>
      </c>
      <c r="AA89" t="e">
        <v>#N/A</v>
      </c>
      <c r="AB89" t="e">
        <v>#N/A</v>
      </c>
      <c r="AC89" t="e">
        <v>#N/A</v>
      </c>
      <c r="AD89" t="e">
        <v>#N/A</v>
      </c>
    </row>
    <row r="90" spans="2:30" x14ac:dyDescent="0.25">
      <c r="B90" s="31">
        <v>972</v>
      </c>
      <c r="C90" s="31">
        <v>0</v>
      </c>
      <c r="D90" s="31">
        <v>6</v>
      </c>
      <c r="E90" s="31">
        <v>6</v>
      </c>
      <c r="F90" s="31">
        <v>7.5</v>
      </c>
      <c r="G90" s="31"/>
      <c r="H90" s="31">
        <v>3</v>
      </c>
      <c r="I90" s="31"/>
      <c r="J90" s="32"/>
      <c r="K90" s="32"/>
      <c r="L90" s="32">
        <v>12</v>
      </c>
      <c r="M90">
        <v>7.5</v>
      </c>
      <c r="N90">
        <v>7.5</v>
      </c>
      <c r="O90" t="e">
        <v>#N/A</v>
      </c>
      <c r="P90">
        <v>9</v>
      </c>
      <c r="Q90" t="e">
        <v>#N/A</v>
      </c>
      <c r="R90">
        <v>6</v>
      </c>
      <c r="S90" t="e">
        <v>#N/A</v>
      </c>
      <c r="T90">
        <v>12</v>
      </c>
      <c r="U90" t="e">
        <v>#N/A</v>
      </c>
      <c r="V90">
        <v>7.5</v>
      </c>
      <c r="W90">
        <v>10.5</v>
      </c>
      <c r="X90" t="e">
        <v>#N/A</v>
      </c>
      <c r="Y90" t="e">
        <v>#N/A</v>
      </c>
      <c r="Z90" t="e">
        <v>#N/A</v>
      </c>
      <c r="AA90" t="e">
        <v>#N/A</v>
      </c>
      <c r="AB90" t="e">
        <v>#N/A</v>
      </c>
      <c r="AC90" t="e">
        <v>#N/A</v>
      </c>
      <c r="AD90" t="e">
        <v>#N/A</v>
      </c>
    </row>
    <row r="91" spans="2:30" x14ac:dyDescent="0.25">
      <c r="B91">
        <v>982</v>
      </c>
      <c r="C91">
        <v>6</v>
      </c>
      <c r="D91">
        <v>6</v>
      </c>
      <c r="E91">
        <v>9</v>
      </c>
      <c r="F91">
        <v>7.5</v>
      </c>
      <c r="G91">
        <v>10.5</v>
      </c>
      <c r="H91">
        <v>6</v>
      </c>
      <c r="I91">
        <v>7.5</v>
      </c>
      <c r="J91" s="30"/>
      <c r="K91" s="30"/>
      <c r="L91" s="30"/>
      <c r="M91">
        <v>7.5</v>
      </c>
      <c r="N91">
        <v>7.5</v>
      </c>
      <c r="P91">
        <v>9</v>
      </c>
      <c r="Q91" s="30"/>
      <c r="R91">
        <v>6</v>
      </c>
      <c r="S91" s="30"/>
      <c r="T91">
        <v>12</v>
      </c>
      <c r="V91">
        <v>7.5</v>
      </c>
      <c r="W91">
        <v>10.5</v>
      </c>
      <c r="X91" s="30"/>
      <c r="Y91" s="30"/>
      <c r="Z91" s="30"/>
      <c r="AA91" s="30"/>
      <c r="AB91" s="30"/>
      <c r="AC91" s="30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zoomScale="70" zoomScaleNormal="70" workbookViewId="0">
      <selection sqref="A1:XFD1048576"/>
    </sheetView>
  </sheetViews>
  <sheetFormatPr defaultRowHeight="15" x14ac:dyDescent="0.25"/>
  <sheetData>
    <row r="1" spans="1:21" x14ac:dyDescent="0.25">
      <c r="B1" t="s">
        <v>550</v>
      </c>
      <c r="C1" t="s">
        <v>566</v>
      </c>
      <c r="D1" t="s">
        <v>565</v>
      </c>
      <c r="E1" t="s">
        <v>564</v>
      </c>
      <c r="F1" t="s">
        <v>563</v>
      </c>
      <c r="G1" t="s">
        <v>561</v>
      </c>
      <c r="H1" t="s">
        <v>554</v>
      </c>
      <c r="I1" t="s">
        <v>559</v>
      </c>
      <c r="J1" t="s">
        <v>562</v>
      </c>
      <c r="K1" t="s">
        <v>556</v>
      </c>
      <c r="L1" t="s">
        <v>560</v>
      </c>
      <c r="M1" t="s">
        <v>569</v>
      </c>
      <c r="N1" t="s">
        <v>573</v>
      </c>
      <c r="O1" t="s">
        <v>576</v>
      </c>
      <c r="P1" t="s">
        <v>574</v>
      </c>
      <c r="Q1" t="s">
        <v>575</v>
      </c>
      <c r="R1" t="s">
        <v>572</v>
      </c>
      <c r="S1" t="s">
        <v>571</v>
      </c>
      <c r="T1" t="s">
        <v>556</v>
      </c>
      <c r="U1" t="s">
        <v>570</v>
      </c>
    </row>
    <row r="2" spans="1:21" x14ac:dyDescent="0.25">
      <c r="A2">
        <v>19</v>
      </c>
      <c r="B2" t="s">
        <v>551</v>
      </c>
      <c r="C2" t="s">
        <v>558</v>
      </c>
      <c r="D2" t="s">
        <v>553</v>
      </c>
      <c r="E2" t="s">
        <v>551</v>
      </c>
      <c r="F2" t="s">
        <v>552</v>
      </c>
      <c r="G2" t="s">
        <v>557</v>
      </c>
      <c r="H2" t="s">
        <v>555</v>
      </c>
      <c r="K2" t="s">
        <v>555</v>
      </c>
      <c r="M2" t="s">
        <v>557</v>
      </c>
      <c r="N2" t="s">
        <v>558</v>
      </c>
      <c r="O2" t="s">
        <v>558</v>
      </c>
      <c r="P2" t="s">
        <v>555</v>
      </c>
      <c r="Q2" t="s">
        <v>551</v>
      </c>
      <c r="R2" t="s">
        <v>553</v>
      </c>
      <c r="S2" t="s">
        <v>553</v>
      </c>
      <c r="T2" t="s">
        <v>555</v>
      </c>
      <c r="U2" t="s">
        <v>553</v>
      </c>
    </row>
    <row r="3" spans="1:21" x14ac:dyDescent="0.25">
      <c r="A3">
        <v>23</v>
      </c>
      <c r="B3" t="s">
        <v>551</v>
      </c>
      <c r="C3" t="s">
        <v>567</v>
      </c>
      <c r="D3" t="s">
        <v>557</v>
      </c>
      <c r="E3" t="s">
        <v>551</v>
      </c>
      <c r="F3" t="s">
        <v>552</v>
      </c>
      <c r="G3" t="s">
        <v>557</v>
      </c>
      <c r="H3" t="s">
        <v>555</v>
      </c>
      <c r="K3" t="s">
        <v>557</v>
      </c>
      <c r="M3" t="s">
        <v>567</v>
      </c>
      <c r="N3" t="s">
        <v>557</v>
      </c>
      <c r="O3" t="s">
        <v>567</v>
      </c>
      <c r="P3" t="s">
        <v>567</v>
      </c>
      <c r="Q3" t="s">
        <v>567</v>
      </c>
      <c r="R3" t="s">
        <v>555</v>
      </c>
      <c r="S3" t="s">
        <v>558</v>
      </c>
      <c r="U3" t="s">
        <v>567</v>
      </c>
    </row>
    <row r="4" spans="1:21" x14ac:dyDescent="0.25">
      <c r="A4">
        <v>33</v>
      </c>
      <c r="B4" t="s">
        <v>551</v>
      </c>
      <c r="C4" t="s">
        <v>552</v>
      </c>
      <c r="D4" t="s">
        <v>553</v>
      </c>
      <c r="E4" t="s">
        <v>551</v>
      </c>
      <c r="F4" t="s">
        <v>551</v>
      </c>
      <c r="G4" t="s">
        <v>551</v>
      </c>
      <c r="H4" t="s">
        <v>552</v>
      </c>
      <c r="K4" t="s">
        <v>552</v>
      </c>
      <c r="M4" t="s">
        <v>552</v>
      </c>
      <c r="N4" t="s">
        <v>552</v>
      </c>
      <c r="O4" t="s">
        <v>558</v>
      </c>
      <c r="P4" t="s">
        <v>552</v>
      </c>
      <c r="Q4" t="s">
        <v>551</v>
      </c>
      <c r="R4" t="s">
        <v>551</v>
      </c>
      <c r="S4" t="s">
        <v>551</v>
      </c>
      <c r="T4" t="s">
        <v>552</v>
      </c>
      <c r="U4" t="s">
        <v>558</v>
      </c>
    </row>
    <row r="5" spans="1:21" x14ac:dyDescent="0.25">
      <c r="A5">
        <v>36</v>
      </c>
      <c r="B5" t="s">
        <v>551</v>
      </c>
      <c r="C5" t="s">
        <v>558</v>
      </c>
      <c r="D5" t="s">
        <v>552</v>
      </c>
      <c r="E5" t="s">
        <v>551</v>
      </c>
      <c r="F5" t="s">
        <v>552</v>
      </c>
      <c r="G5" t="s">
        <v>551</v>
      </c>
      <c r="H5" t="s">
        <v>555</v>
      </c>
      <c r="K5" t="s">
        <v>552</v>
      </c>
      <c r="M5" t="s">
        <v>557</v>
      </c>
      <c r="N5" t="s">
        <v>558</v>
      </c>
      <c r="O5" t="s">
        <v>555</v>
      </c>
      <c r="P5" t="s">
        <v>558</v>
      </c>
      <c r="Q5" t="s">
        <v>553</v>
      </c>
      <c r="R5" t="s">
        <v>553</v>
      </c>
      <c r="S5" t="s">
        <v>553</v>
      </c>
      <c r="T5" t="s">
        <v>552</v>
      </c>
      <c r="U5" t="s">
        <v>555</v>
      </c>
    </row>
    <row r="6" spans="1:21" x14ac:dyDescent="0.25">
      <c r="A6">
        <v>39</v>
      </c>
      <c r="B6" t="s">
        <v>551</v>
      </c>
      <c r="C6" t="s">
        <v>552</v>
      </c>
      <c r="D6" t="s">
        <v>551</v>
      </c>
      <c r="E6" t="s">
        <v>551</v>
      </c>
      <c r="F6" t="s">
        <v>553</v>
      </c>
      <c r="G6" t="s">
        <v>551</v>
      </c>
      <c r="H6" t="s">
        <v>551</v>
      </c>
      <c r="K6" t="s">
        <v>555</v>
      </c>
      <c r="M6" t="s">
        <v>555</v>
      </c>
      <c r="N6" t="s">
        <v>558</v>
      </c>
      <c r="O6" t="s">
        <v>555</v>
      </c>
      <c r="P6" t="s">
        <v>558</v>
      </c>
      <c r="Q6" t="s">
        <v>551</v>
      </c>
      <c r="R6" t="s">
        <v>553</v>
      </c>
      <c r="S6" t="s">
        <v>553</v>
      </c>
      <c r="T6" t="s">
        <v>555</v>
      </c>
      <c r="U6" t="s">
        <v>553</v>
      </c>
    </row>
    <row r="7" spans="1:21" x14ac:dyDescent="0.25">
      <c r="A7">
        <v>62</v>
      </c>
      <c r="B7" t="s">
        <v>551</v>
      </c>
      <c r="C7" t="s">
        <v>557</v>
      </c>
      <c r="D7" t="s">
        <v>552</v>
      </c>
      <c r="E7" t="s">
        <v>551</v>
      </c>
      <c r="F7" t="s">
        <v>551</v>
      </c>
      <c r="G7" t="s">
        <v>551</v>
      </c>
      <c r="H7" t="s">
        <v>555</v>
      </c>
      <c r="K7" t="s">
        <v>555</v>
      </c>
      <c r="M7" t="s">
        <v>558</v>
      </c>
      <c r="N7" t="s">
        <v>558</v>
      </c>
      <c r="O7" t="s">
        <v>557</v>
      </c>
      <c r="P7" t="s">
        <v>558</v>
      </c>
      <c r="Q7" t="s">
        <v>553</v>
      </c>
      <c r="R7" t="s">
        <v>551</v>
      </c>
      <c r="S7" t="s">
        <v>553</v>
      </c>
      <c r="T7" t="s">
        <v>555</v>
      </c>
      <c r="U7" t="s">
        <v>558</v>
      </c>
    </row>
    <row r="8" spans="1:21" x14ac:dyDescent="0.25">
      <c r="A8">
        <v>64</v>
      </c>
      <c r="B8" t="s">
        <v>551</v>
      </c>
      <c r="C8" t="s">
        <v>552</v>
      </c>
      <c r="D8" t="s">
        <v>551</v>
      </c>
      <c r="E8" t="s">
        <v>551</v>
      </c>
      <c r="F8" t="s">
        <v>551</v>
      </c>
      <c r="G8" t="s">
        <v>551</v>
      </c>
      <c r="H8" t="s">
        <v>552</v>
      </c>
      <c r="K8" t="s">
        <v>558</v>
      </c>
      <c r="M8" t="s">
        <v>555</v>
      </c>
      <c r="N8" t="s">
        <v>558</v>
      </c>
      <c r="O8" t="s">
        <v>558</v>
      </c>
      <c r="P8" t="s">
        <v>555</v>
      </c>
      <c r="Q8" t="s">
        <v>551</v>
      </c>
      <c r="R8" t="s">
        <v>553</v>
      </c>
      <c r="S8" t="s">
        <v>551</v>
      </c>
      <c r="T8" t="s">
        <v>558</v>
      </c>
      <c r="U8" t="s">
        <v>553</v>
      </c>
    </row>
    <row r="9" spans="1:21" x14ac:dyDescent="0.25">
      <c r="A9">
        <v>80</v>
      </c>
      <c r="B9" t="s">
        <v>551</v>
      </c>
      <c r="C9" t="s">
        <v>558</v>
      </c>
      <c r="D9" t="s">
        <v>553</v>
      </c>
      <c r="E9" t="s">
        <v>551</v>
      </c>
      <c r="F9" t="s">
        <v>553</v>
      </c>
      <c r="G9" t="s">
        <v>553</v>
      </c>
      <c r="H9" t="s">
        <v>555</v>
      </c>
      <c r="I9" t="s">
        <v>553</v>
      </c>
      <c r="K9" t="s">
        <v>555</v>
      </c>
      <c r="M9" t="s">
        <v>555</v>
      </c>
      <c r="N9" t="s">
        <v>558</v>
      </c>
      <c r="O9" t="s">
        <v>557</v>
      </c>
      <c r="P9" t="s">
        <v>552</v>
      </c>
      <c r="Q9" t="s">
        <v>551</v>
      </c>
      <c r="R9" t="s">
        <v>553</v>
      </c>
      <c r="U9" t="s">
        <v>553</v>
      </c>
    </row>
    <row r="10" spans="1:21" x14ac:dyDescent="0.25">
      <c r="A10">
        <v>90</v>
      </c>
      <c r="B10" t="s">
        <v>551</v>
      </c>
      <c r="C10" t="s">
        <v>551</v>
      </c>
      <c r="D10" t="s">
        <v>553</v>
      </c>
      <c r="E10" t="s">
        <v>552</v>
      </c>
      <c r="F10" t="s">
        <v>551</v>
      </c>
      <c r="G10" t="s">
        <v>551</v>
      </c>
      <c r="H10" t="s">
        <v>552</v>
      </c>
      <c r="K10" t="s">
        <v>551</v>
      </c>
      <c r="M10" t="s">
        <v>553</v>
      </c>
      <c r="N10" t="s">
        <v>551</v>
      </c>
      <c r="O10" t="s">
        <v>552</v>
      </c>
      <c r="P10" t="s">
        <v>551</v>
      </c>
      <c r="Q10" t="s">
        <v>551</v>
      </c>
      <c r="R10" t="s">
        <v>551</v>
      </c>
      <c r="S10" t="s">
        <v>551</v>
      </c>
      <c r="T10" t="s">
        <v>551</v>
      </c>
      <c r="U10" t="s">
        <v>551</v>
      </c>
    </row>
    <row r="11" spans="1:21" x14ac:dyDescent="0.25">
      <c r="A11">
        <v>92</v>
      </c>
      <c r="B11" t="s">
        <v>551</v>
      </c>
      <c r="C11" t="s">
        <v>557</v>
      </c>
      <c r="D11" t="s">
        <v>558</v>
      </c>
      <c r="E11" t="s">
        <v>551</v>
      </c>
      <c r="F11" t="s">
        <v>553</v>
      </c>
      <c r="G11" t="s">
        <v>553</v>
      </c>
      <c r="H11" t="s">
        <v>552</v>
      </c>
      <c r="K11" t="s">
        <v>558</v>
      </c>
      <c r="M11" t="s">
        <v>555</v>
      </c>
      <c r="N11" t="s">
        <v>555</v>
      </c>
      <c r="O11" t="s">
        <v>557</v>
      </c>
      <c r="P11" t="s">
        <v>555</v>
      </c>
      <c r="Q11" t="s">
        <v>551</v>
      </c>
      <c r="R11" t="s">
        <v>558</v>
      </c>
      <c r="S11" t="s">
        <v>553</v>
      </c>
      <c r="T11" t="s">
        <v>558</v>
      </c>
      <c r="U11" t="s">
        <v>555</v>
      </c>
    </row>
    <row r="12" spans="1:21" x14ac:dyDescent="0.25">
      <c r="A12">
        <v>129</v>
      </c>
      <c r="B12" t="s">
        <v>551</v>
      </c>
      <c r="C12" t="s">
        <v>558</v>
      </c>
      <c r="D12" t="s">
        <v>551</v>
      </c>
      <c r="E12" t="s">
        <v>551</v>
      </c>
      <c r="F12" t="s">
        <v>553</v>
      </c>
      <c r="G12" t="s">
        <v>551</v>
      </c>
      <c r="H12" t="s">
        <v>553</v>
      </c>
      <c r="K12" t="s">
        <v>558</v>
      </c>
      <c r="M12" t="s">
        <v>557</v>
      </c>
      <c r="N12" t="s">
        <v>555</v>
      </c>
      <c r="O12" t="s">
        <v>555</v>
      </c>
      <c r="P12" t="s">
        <v>558</v>
      </c>
      <c r="Q12" t="s">
        <v>551</v>
      </c>
      <c r="R12" t="s">
        <v>553</v>
      </c>
      <c r="S12" t="s">
        <v>553</v>
      </c>
      <c r="U12" t="s">
        <v>558</v>
      </c>
    </row>
    <row r="13" spans="1:21" x14ac:dyDescent="0.25">
      <c r="A13">
        <v>138</v>
      </c>
      <c r="B13" t="s">
        <v>551</v>
      </c>
      <c r="C13" t="s">
        <v>553</v>
      </c>
      <c r="D13" t="s">
        <v>551</v>
      </c>
      <c r="E13" t="s">
        <v>552</v>
      </c>
      <c r="F13" t="s">
        <v>552</v>
      </c>
      <c r="G13" t="s">
        <v>551</v>
      </c>
      <c r="H13" t="s">
        <v>552</v>
      </c>
      <c r="K13" t="s">
        <v>552</v>
      </c>
      <c r="M13" t="s">
        <v>555</v>
      </c>
      <c r="N13" t="s">
        <v>555</v>
      </c>
      <c r="O13" t="s">
        <v>555</v>
      </c>
      <c r="P13" t="s">
        <v>551</v>
      </c>
      <c r="Q13" t="s">
        <v>551</v>
      </c>
      <c r="R13" t="s">
        <v>551</v>
      </c>
      <c r="S13" t="s">
        <v>553</v>
      </c>
      <c r="T13" t="s">
        <v>552</v>
      </c>
      <c r="U13" t="s">
        <v>552</v>
      </c>
    </row>
    <row r="14" spans="1:21" x14ac:dyDescent="0.25">
      <c r="A14">
        <v>145</v>
      </c>
      <c r="B14" t="s">
        <v>551</v>
      </c>
      <c r="C14" t="s">
        <v>553</v>
      </c>
      <c r="D14" t="s">
        <v>553</v>
      </c>
      <c r="E14" t="s">
        <v>551</v>
      </c>
      <c r="F14" t="s">
        <v>551</v>
      </c>
      <c r="G14" t="s">
        <v>553</v>
      </c>
      <c r="H14" t="s">
        <v>558</v>
      </c>
      <c r="K14" t="s">
        <v>555</v>
      </c>
      <c r="M14" t="s">
        <v>552</v>
      </c>
      <c r="N14" t="s">
        <v>553</v>
      </c>
      <c r="O14" t="s">
        <v>552</v>
      </c>
      <c r="P14" t="s">
        <v>551</v>
      </c>
      <c r="Q14" t="s">
        <v>551</v>
      </c>
      <c r="R14" t="s">
        <v>551</v>
      </c>
      <c r="S14" t="s">
        <v>553</v>
      </c>
      <c r="T14" t="s">
        <v>555</v>
      </c>
      <c r="U14" t="s">
        <v>551</v>
      </c>
    </row>
    <row r="15" spans="1:21" x14ac:dyDescent="0.25">
      <c r="A15">
        <v>149</v>
      </c>
      <c r="B15" t="s">
        <v>551</v>
      </c>
      <c r="C15" t="s">
        <v>558</v>
      </c>
      <c r="D15" t="s">
        <v>552</v>
      </c>
      <c r="E15" t="s">
        <v>551</v>
      </c>
      <c r="F15" t="s">
        <v>552</v>
      </c>
      <c r="G15" t="s">
        <v>552</v>
      </c>
      <c r="H15" t="s">
        <v>552</v>
      </c>
      <c r="K15" t="s">
        <v>555</v>
      </c>
      <c r="M15" t="s">
        <v>557</v>
      </c>
      <c r="N15" t="s">
        <v>555</v>
      </c>
      <c r="O15" t="s">
        <v>557</v>
      </c>
      <c r="P15" t="s">
        <v>555</v>
      </c>
      <c r="Q15" t="s">
        <v>552</v>
      </c>
      <c r="R15" t="s">
        <v>551</v>
      </c>
      <c r="S15" t="s">
        <v>553</v>
      </c>
      <c r="T15" t="s">
        <v>555</v>
      </c>
      <c r="U15" t="s">
        <v>552</v>
      </c>
    </row>
    <row r="16" spans="1:21" x14ac:dyDescent="0.25">
      <c r="A16">
        <v>152</v>
      </c>
      <c r="B16" t="s">
        <v>551</v>
      </c>
      <c r="C16" t="s">
        <v>552</v>
      </c>
      <c r="D16" t="s">
        <v>558</v>
      </c>
      <c r="E16" t="s">
        <v>552</v>
      </c>
      <c r="F16" t="s">
        <v>552</v>
      </c>
      <c r="G16" t="s">
        <v>551</v>
      </c>
      <c r="H16" t="s">
        <v>551</v>
      </c>
      <c r="K16" t="s">
        <v>558</v>
      </c>
      <c r="M16" t="s">
        <v>555</v>
      </c>
      <c r="N16" t="s">
        <v>558</v>
      </c>
      <c r="O16" t="s">
        <v>558</v>
      </c>
      <c r="P16" t="s">
        <v>553</v>
      </c>
      <c r="Q16" t="s">
        <v>551</v>
      </c>
      <c r="R16" t="s">
        <v>551</v>
      </c>
      <c r="S16" t="s">
        <v>553</v>
      </c>
      <c r="T16" t="s">
        <v>558</v>
      </c>
      <c r="U16" t="s">
        <v>553</v>
      </c>
    </row>
    <row r="17" spans="1:21" x14ac:dyDescent="0.25">
      <c r="A17">
        <v>158</v>
      </c>
      <c r="B17" t="s">
        <v>551</v>
      </c>
      <c r="C17" t="s">
        <v>553</v>
      </c>
      <c r="D17" t="s">
        <v>551</v>
      </c>
      <c r="E17" t="s">
        <v>551</v>
      </c>
      <c r="F17" t="s">
        <v>551</v>
      </c>
      <c r="G17" t="s">
        <v>551</v>
      </c>
      <c r="H17" t="s">
        <v>552</v>
      </c>
      <c r="K17" t="s">
        <v>553</v>
      </c>
      <c r="M17" t="s">
        <v>558</v>
      </c>
      <c r="N17" t="s">
        <v>553</v>
      </c>
      <c r="O17" t="s">
        <v>558</v>
      </c>
      <c r="P17" t="s">
        <v>552</v>
      </c>
      <c r="Q17" t="s">
        <v>551</v>
      </c>
      <c r="R17" t="s">
        <v>551</v>
      </c>
      <c r="S17" t="s">
        <v>553</v>
      </c>
      <c r="U17" t="s">
        <v>551</v>
      </c>
    </row>
    <row r="18" spans="1:21" x14ac:dyDescent="0.25">
      <c r="A18">
        <v>163</v>
      </c>
      <c r="B18" t="s">
        <v>551</v>
      </c>
      <c r="C18" t="s">
        <v>552</v>
      </c>
      <c r="D18" t="s">
        <v>553</v>
      </c>
      <c r="E18" t="s">
        <v>551</v>
      </c>
      <c r="F18" t="s">
        <v>553</v>
      </c>
      <c r="G18" t="s">
        <v>551</v>
      </c>
      <c r="H18" t="s">
        <v>551</v>
      </c>
      <c r="K18" t="s">
        <v>558</v>
      </c>
      <c r="M18" t="s">
        <v>557</v>
      </c>
      <c r="N18" t="s">
        <v>555</v>
      </c>
      <c r="O18" t="s">
        <v>558</v>
      </c>
      <c r="P18" t="s">
        <v>553</v>
      </c>
      <c r="Q18" t="s">
        <v>551</v>
      </c>
      <c r="R18" t="s">
        <v>553</v>
      </c>
      <c r="S18" t="s">
        <v>551</v>
      </c>
      <c r="U18" t="s">
        <v>553</v>
      </c>
    </row>
    <row r="19" spans="1:21" x14ac:dyDescent="0.25">
      <c r="A19">
        <v>166</v>
      </c>
      <c r="B19" t="s">
        <v>551</v>
      </c>
      <c r="C19" t="s">
        <v>551</v>
      </c>
      <c r="D19" t="s">
        <v>553</v>
      </c>
      <c r="E19" t="s">
        <v>551</v>
      </c>
      <c r="F19" t="s">
        <v>558</v>
      </c>
      <c r="G19" t="s">
        <v>553</v>
      </c>
      <c r="H19" t="s">
        <v>551</v>
      </c>
      <c r="K19" t="s">
        <v>552</v>
      </c>
      <c r="M19" t="s">
        <v>558</v>
      </c>
      <c r="N19" t="s">
        <v>552</v>
      </c>
      <c r="O19" t="s">
        <v>558</v>
      </c>
      <c r="P19" t="s">
        <v>552</v>
      </c>
      <c r="Q19" t="s">
        <v>551</v>
      </c>
      <c r="R19" t="s">
        <v>552</v>
      </c>
      <c r="S19" t="s">
        <v>553</v>
      </c>
      <c r="T19" t="s">
        <v>552</v>
      </c>
      <c r="U19" t="s">
        <v>551</v>
      </c>
    </row>
    <row r="20" spans="1:21" x14ac:dyDescent="0.25">
      <c r="A20">
        <v>169</v>
      </c>
      <c r="B20" t="s">
        <v>551</v>
      </c>
      <c r="C20" t="s">
        <v>551</v>
      </c>
      <c r="D20" t="s">
        <v>551</v>
      </c>
      <c r="E20" t="s">
        <v>552</v>
      </c>
      <c r="F20" t="s">
        <v>551</v>
      </c>
      <c r="G20" t="s">
        <v>551</v>
      </c>
      <c r="H20" t="s">
        <v>551</v>
      </c>
      <c r="K20" t="s">
        <v>553</v>
      </c>
      <c r="M20" t="s">
        <v>551</v>
      </c>
      <c r="N20" t="s">
        <v>551</v>
      </c>
      <c r="O20" t="s">
        <v>551</v>
      </c>
      <c r="P20" t="s">
        <v>551</v>
      </c>
      <c r="Q20" t="s">
        <v>551</v>
      </c>
      <c r="R20" t="s">
        <v>551</v>
      </c>
      <c r="S20" t="s">
        <v>551</v>
      </c>
      <c r="T20" t="s">
        <v>553</v>
      </c>
      <c r="U20" t="s">
        <v>551</v>
      </c>
    </row>
    <row r="21" spans="1:21" x14ac:dyDescent="0.25">
      <c r="A21">
        <v>176</v>
      </c>
      <c r="B21" t="s">
        <v>551</v>
      </c>
      <c r="C21" t="s">
        <v>553</v>
      </c>
      <c r="D21" t="s">
        <v>553</v>
      </c>
      <c r="E21" t="s">
        <v>551</v>
      </c>
      <c r="F21" t="s">
        <v>552</v>
      </c>
      <c r="G21" t="s">
        <v>553</v>
      </c>
      <c r="H21" t="s">
        <v>553</v>
      </c>
      <c r="K21" t="s">
        <v>553</v>
      </c>
      <c r="M21" t="s">
        <v>551</v>
      </c>
      <c r="N21" t="s">
        <v>553</v>
      </c>
      <c r="O21" t="s">
        <v>558</v>
      </c>
      <c r="P21" t="s">
        <v>552</v>
      </c>
      <c r="Q21" t="s">
        <v>551</v>
      </c>
      <c r="R21" t="s">
        <v>553</v>
      </c>
      <c r="S21" t="s">
        <v>553</v>
      </c>
      <c r="T21" t="s">
        <v>553</v>
      </c>
      <c r="U21" t="s">
        <v>553</v>
      </c>
    </row>
    <row r="22" spans="1:21" x14ac:dyDescent="0.25">
      <c r="A22">
        <v>192</v>
      </c>
      <c r="B22" t="s">
        <v>551</v>
      </c>
      <c r="C22" t="s">
        <v>558</v>
      </c>
      <c r="D22" t="s">
        <v>552</v>
      </c>
      <c r="E22" t="s">
        <v>551</v>
      </c>
      <c r="F22" t="s">
        <v>553</v>
      </c>
      <c r="G22" t="s">
        <v>553</v>
      </c>
      <c r="H22" t="s">
        <v>552</v>
      </c>
      <c r="K22" t="s">
        <v>555</v>
      </c>
      <c r="M22" t="s">
        <v>558</v>
      </c>
      <c r="N22" t="s">
        <v>558</v>
      </c>
      <c r="O22" t="s">
        <v>557</v>
      </c>
      <c r="P22" t="s">
        <v>558</v>
      </c>
      <c r="Q22" t="s">
        <v>551</v>
      </c>
      <c r="R22" t="s">
        <v>553</v>
      </c>
      <c r="S22" t="s">
        <v>553</v>
      </c>
      <c r="T22" t="s">
        <v>555</v>
      </c>
      <c r="U22" t="s">
        <v>552</v>
      </c>
    </row>
    <row r="23" spans="1:21" x14ac:dyDescent="0.25">
      <c r="A23">
        <v>212</v>
      </c>
      <c r="B23" t="s">
        <v>551</v>
      </c>
      <c r="C23" t="s">
        <v>551</v>
      </c>
      <c r="D23" t="s">
        <v>553</v>
      </c>
      <c r="E23" t="s">
        <v>551</v>
      </c>
      <c r="F23" t="s">
        <v>553</v>
      </c>
      <c r="G23" t="s">
        <v>551</v>
      </c>
      <c r="H23" t="s">
        <v>552</v>
      </c>
      <c r="K23" t="s">
        <v>553</v>
      </c>
      <c r="M23" t="s">
        <v>552</v>
      </c>
      <c r="N23" t="s">
        <v>553</v>
      </c>
      <c r="O23" t="s">
        <v>555</v>
      </c>
      <c r="P23" t="s">
        <v>551</v>
      </c>
      <c r="Q23" t="s">
        <v>551</v>
      </c>
      <c r="R23" t="s">
        <v>551</v>
      </c>
      <c r="S23" t="s">
        <v>551</v>
      </c>
      <c r="T23" t="s">
        <v>553</v>
      </c>
      <c r="U23" t="s">
        <v>551</v>
      </c>
    </row>
    <row r="24" spans="1:21" x14ac:dyDescent="0.25">
      <c r="A24">
        <v>213</v>
      </c>
      <c r="B24" t="s">
        <v>551</v>
      </c>
      <c r="C24" t="s">
        <v>551</v>
      </c>
      <c r="D24" t="s">
        <v>551</v>
      </c>
      <c r="E24" t="s">
        <v>551</v>
      </c>
      <c r="F24" t="s">
        <v>551</v>
      </c>
      <c r="G24" t="s">
        <v>551</v>
      </c>
      <c r="H24" t="s">
        <v>551</v>
      </c>
      <c r="K24" t="s">
        <v>553</v>
      </c>
      <c r="M24" t="s">
        <v>551</v>
      </c>
      <c r="N24" t="s">
        <v>551</v>
      </c>
      <c r="O24" t="s">
        <v>552</v>
      </c>
      <c r="P24" t="s">
        <v>553</v>
      </c>
      <c r="Q24" t="s">
        <v>551</v>
      </c>
      <c r="R24" t="s">
        <v>551</v>
      </c>
      <c r="S24" t="s">
        <v>551</v>
      </c>
      <c r="U24" t="s">
        <v>551</v>
      </c>
    </row>
    <row r="25" spans="1:21" x14ac:dyDescent="0.25">
      <c r="A25">
        <v>235</v>
      </c>
      <c r="B25" t="s">
        <v>551</v>
      </c>
      <c r="C25" t="s">
        <v>553</v>
      </c>
      <c r="D25" t="s">
        <v>553</v>
      </c>
      <c r="E25" t="s">
        <v>552</v>
      </c>
      <c r="F25" t="s">
        <v>551</v>
      </c>
      <c r="G25" t="s">
        <v>551</v>
      </c>
      <c r="H25" t="s">
        <v>553</v>
      </c>
      <c r="K25" t="s">
        <v>552</v>
      </c>
      <c r="M25" t="s">
        <v>552</v>
      </c>
      <c r="N25" t="s">
        <v>553</v>
      </c>
      <c r="O25" t="s">
        <v>558</v>
      </c>
      <c r="P25" t="s">
        <v>552</v>
      </c>
      <c r="Q25" t="s">
        <v>551</v>
      </c>
      <c r="R25" t="s">
        <v>551</v>
      </c>
      <c r="S25" t="s">
        <v>552</v>
      </c>
      <c r="T25" t="s">
        <v>552</v>
      </c>
      <c r="U25" t="s">
        <v>553</v>
      </c>
    </row>
    <row r="26" spans="1:21" x14ac:dyDescent="0.25">
      <c r="A26">
        <v>250</v>
      </c>
      <c r="B26" t="s">
        <v>551</v>
      </c>
      <c r="C26" t="s">
        <v>551</v>
      </c>
      <c r="D26" t="s">
        <v>553</v>
      </c>
      <c r="E26" t="s">
        <v>551</v>
      </c>
      <c r="F26" t="s">
        <v>552</v>
      </c>
      <c r="G26" t="s">
        <v>551</v>
      </c>
      <c r="H26" t="s">
        <v>558</v>
      </c>
      <c r="K26" t="s">
        <v>553</v>
      </c>
      <c r="M26" t="s">
        <v>555</v>
      </c>
      <c r="N26" t="s">
        <v>552</v>
      </c>
      <c r="O26" t="s">
        <v>552</v>
      </c>
      <c r="P26" t="s">
        <v>551</v>
      </c>
      <c r="Q26" t="s">
        <v>551</v>
      </c>
      <c r="R26" t="s">
        <v>551</v>
      </c>
      <c r="S26" t="s">
        <v>551</v>
      </c>
      <c r="U26" t="s">
        <v>551</v>
      </c>
    </row>
    <row r="27" spans="1:21" x14ac:dyDescent="0.25">
      <c r="A27">
        <v>257</v>
      </c>
      <c r="B27" t="s">
        <v>551</v>
      </c>
      <c r="C27" t="s">
        <v>551</v>
      </c>
      <c r="D27" t="s">
        <v>551</v>
      </c>
      <c r="E27" t="s">
        <v>552</v>
      </c>
      <c r="F27" t="s">
        <v>553</v>
      </c>
      <c r="G27" t="s">
        <v>551</v>
      </c>
      <c r="H27" t="s">
        <v>553</v>
      </c>
      <c r="K27" t="s">
        <v>552</v>
      </c>
      <c r="M27" t="s">
        <v>558</v>
      </c>
      <c r="N27" t="s">
        <v>551</v>
      </c>
      <c r="O27" t="s">
        <v>551</v>
      </c>
      <c r="P27" t="s">
        <v>558</v>
      </c>
      <c r="Q27" t="s">
        <v>553</v>
      </c>
      <c r="R27" t="s">
        <v>551</v>
      </c>
      <c r="S27" t="s">
        <v>553</v>
      </c>
      <c r="T27" t="s">
        <v>552</v>
      </c>
      <c r="U27" t="s">
        <v>551</v>
      </c>
    </row>
    <row r="28" spans="1:21" x14ac:dyDescent="0.25">
      <c r="A28">
        <v>258</v>
      </c>
      <c r="B28" t="s">
        <v>551</v>
      </c>
      <c r="C28" t="s">
        <v>553</v>
      </c>
      <c r="D28" t="s">
        <v>551</v>
      </c>
      <c r="E28" t="s">
        <v>551</v>
      </c>
      <c r="F28" t="s">
        <v>553</v>
      </c>
      <c r="G28" t="s">
        <v>553</v>
      </c>
      <c r="H28" t="s">
        <v>558</v>
      </c>
      <c r="K28" t="s">
        <v>552</v>
      </c>
      <c r="M28" t="s">
        <v>558</v>
      </c>
      <c r="N28" t="s">
        <v>558</v>
      </c>
      <c r="O28" t="s">
        <v>558</v>
      </c>
      <c r="P28" t="s">
        <v>552</v>
      </c>
      <c r="Q28" t="s">
        <v>551</v>
      </c>
      <c r="R28" t="s">
        <v>551</v>
      </c>
      <c r="S28" t="s">
        <v>551</v>
      </c>
      <c r="U28" t="s">
        <v>553</v>
      </c>
    </row>
    <row r="29" spans="1:21" x14ac:dyDescent="0.25">
      <c r="A29">
        <v>259</v>
      </c>
      <c r="B29" t="s">
        <v>551</v>
      </c>
      <c r="C29" t="s">
        <v>552</v>
      </c>
      <c r="D29" t="s">
        <v>551</v>
      </c>
      <c r="E29" t="s">
        <v>551</v>
      </c>
      <c r="F29" t="s">
        <v>552</v>
      </c>
      <c r="G29" t="s">
        <v>551</v>
      </c>
      <c r="H29" t="s">
        <v>552</v>
      </c>
      <c r="K29" t="s">
        <v>558</v>
      </c>
      <c r="M29" t="s">
        <v>555</v>
      </c>
      <c r="N29" t="s">
        <v>551</v>
      </c>
      <c r="O29" t="s">
        <v>552</v>
      </c>
      <c r="P29" t="s">
        <v>552</v>
      </c>
      <c r="Q29" t="s">
        <v>551</v>
      </c>
      <c r="R29" t="s">
        <v>551</v>
      </c>
      <c r="S29" t="s">
        <v>553</v>
      </c>
      <c r="T29" t="s">
        <v>558</v>
      </c>
      <c r="U29" t="s">
        <v>551</v>
      </c>
    </row>
    <row r="30" spans="1:21" x14ac:dyDescent="0.25">
      <c r="A30">
        <v>268</v>
      </c>
      <c r="B30" t="s">
        <v>551</v>
      </c>
      <c r="C30" t="s">
        <v>557</v>
      </c>
      <c r="D30" t="s">
        <v>553</v>
      </c>
      <c r="E30" t="s">
        <v>551</v>
      </c>
      <c r="F30" t="s">
        <v>553</v>
      </c>
      <c r="G30" t="s">
        <v>552</v>
      </c>
      <c r="H30" t="s">
        <v>555</v>
      </c>
      <c r="K30" t="s">
        <v>555</v>
      </c>
      <c r="M30" t="s">
        <v>555</v>
      </c>
      <c r="N30" t="s">
        <v>558</v>
      </c>
      <c r="O30" t="s">
        <v>558</v>
      </c>
      <c r="P30" t="s">
        <v>555</v>
      </c>
      <c r="Q30" t="s">
        <v>551</v>
      </c>
      <c r="R30" t="s">
        <v>553</v>
      </c>
      <c r="S30" t="s">
        <v>553</v>
      </c>
      <c r="T30" t="s">
        <v>555</v>
      </c>
      <c r="U30" t="s">
        <v>552</v>
      </c>
    </row>
    <row r="31" spans="1:21" x14ac:dyDescent="0.25">
      <c r="A31">
        <v>272</v>
      </c>
      <c r="B31" t="s">
        <v>551</v>
      </c>
      <c r="C31" t="s">
        <v>552</v>
      </c>
      <c r="D31" t="s">
        <v>553</v>
      </c>
      <c r="E31" t="s">
        <v>551</v>
      </c>
      <c r="F31" t="s">
        <v>553</v>
      </c>
      <c r="G31" t="s">
        <v>552</v>
      </c>
      <c r="H31" t="s">
        <v>552</v>
      </c>
      <c r="I31" t="s">
        <v>552</v>
      </c>
      <c r="K31" t="s">
        <v>552</v>
      </c>
      <c r="M31" t="s">
        <v>557</v>
      </c>
      <c r="N31" t="s">
        <v>558</v>
      </c>
      <c r="O31" t="s">
        <v>558</v>
      </c>
      <c r="P31" t="s">
        <v>552</v>
      </c>
      <c r="Q31" t="s">
        <v>551</v>
      </c>
      <c r="R31" t="s">
        <v>553</v>
      </c>
      <c r="T31" t="s">
        <v>552</v>
      </c>
      <c r="U31" t="s">
        <v>552</v>
      </c>
    </row>
    <row r="32" spans="1:21" x14ac:dyDescent="0.25">
      <c r="A32">
        <v>287</v>
      </c>
      <c r="B32" t="s">
        <v>551</v>
      </c>
      <c r="C32" t="s">
        <v>551</v>
      </c>
      <c r="D32" t="s">
        <v>551</v>
      </c>
      <c r="E32" t="s">
        <v>551</v>
      </c>
      <c r="F32" t="s">
        <v>553</v>
      </c>
      <c r="G32" t="s">
        <v>551</v>
      </c>
      <c r="H32" t="s">
        <v>552</v>
      </c>
      <c r="K32" t="s">
        <v>553</v>
      </c>
      <c r="M32" t="s">
        <v>553</v>
      </c>
      <c r="N32" t="s">
        <v>551</v>
      </c>
      <c r="O32" t="s">
        <v>553</v>
      </c>
      <c r="P32" t="s">
        <v>551</v>
      </c>
      <c r="Q32" t="s">
        <v>551</v>
      </c>
      <c r="R32" t="s">
        <v>551</v>
      </c>
      <c r="S32" t="s">
        <v>553</v>
      </c>
      <c r="T32" t="s">
        <v>553</v>
      </c>
      <c r="U32" t="s">
        <v>552</v>
      </c>
    </row>
    <row r="33" spans="1:21" x14ac:dyDescent="0.25">
      <c r="A33">
        <v>320</v>
      </c>
      <c r="B33" t="s">
        <v>551</v>
      </c>
      <c r="C33" t="s">
        <v>555</v>
      </c>
      <c r="D33" t="s">
        <v>555</v>
      </c>
      <c r="E33" t="s">
        <v>552</v>
      </c>
      <c r="F33" t="s">
        <v>558</v>
      </c>
      <c r="G33" t="s">
        <v>552</v>
      </c>
      <c r="H33" t="s">
        <v>558</v>
      </c>
      <c r="K33" t="s">
        <v>555</v>
      </c>
      <c r="M33" t="s">
        <v>557</v>
      </c>
      <c r="N33" t="s">
        <v>557</v>
      </c>
      <c r="O33" t="s">
        <v>557</v>
      </c>
      <c r="P33" t="s">
        <v>558</v>
      </c>
      <c r="Q33" t="s">
        <v>553</v>
      </c>
      <c r="R33" t="s">
        <v>553</v>
      </c>
      <c r="S33" t="s">
        <v>553</v>
      </c>
      <c r="U33" t="s">
        <v>557</v>
      </c>
    </row>
    <row r="34" spans="1:21" x14ac:dyDescent="0.25">
      <c r="A34">
        <v>329</v>
      </c>
      <c r="B34" t="s">
        <v>551</v>
      </c>
      <c r="C34" t="s">
        <v>553</v>
      </c>
      <c r="D34" t="s">
        <v>551</v>
      </c>
      <c r="E34" t="s">
        <v>552</v>
      </c>
      <c r="F34" t="s">
        <v>552</v>
      </c>
      <c r="G34" t="s">
        <v>555</v>
      </c>
      <c r="H34" t="s">
        <v>553</v>
      </c>
      <c r="I34" t="s">
        <v>551</v>
      </c>
      <c r="K34" t="s">
        <v>555</v>
      </c>
      <c r="M34" t="s">
        <v>553</v>
      </c>
      <c r="N34" t="s">
        <v>558</v>
      </c>
      <c r="O34" t="s">
        <v>558</v>
      </c>
      <c r="P34" t="s">
        <v>555</v>
      </c>
      <c r="Q34" t="s">
        <v>552</v>
      </c>
      <c r="R34" t="s">
        <v>552</v>
      </c>
      <c r="U34" t="s">
        <v>558</v>
      </c>
    </row>
    <row r="35" spans="1:21" x14ac:dyDescent="0.25">
      <c r="A35">
        <v>334</v>
      </c>
      <c r="B35" t="s">
        <v>551</v>
      </c>
      <c r="C35" t="s">
        <v>551</v>
      </c>
      <c r="D35" t="s">
        <v>551</v>
      </c>
      <c r="E35" t="s">
        <v>551</v>
      </c>
      <c r="F35" t="s">
        <v>553</v>
      </c>
      <c r="G35" t="s">
        <v>553</v>
      </c>
      <c r="H35" t="s">
        <v>551</v>
      </c>
      <c r="K35" t="s">
        <v>551</v>
      </c>
      <c r="M35" t="s">
        <v>552</v>
      </c>
      <c r="N35" t="s">
        <v>553</v>
      </c>
      <c r="O35" t="s">
        <v>552</v>
      </c>
      <c r="P35" t="s">
        <v>558</v>
      </c>
      <c r="Q35" t="s">
        <v>551</v>
      </c>
      <c r="R35" t="s">
        <v>551</v>
      </c>
      <c r="S35" t="s">
        <v>551</v>
      </c>
      <c r="T35" t="s">
        <v>551</v>
      </c>
      <c r="U35" t="s">
        <v>553</v>
      </c>
    </row>
    <row r="36" spans="1:21" x14ac:dyDescent="0.25">
      <c r="A36">
        <v>369</v>
      </c>
      <c r="B36" t="s">
        <v>551</v>
      </c>
      <c r="C36" t="s">
        <v>558</v>
      </c>
      <c r="D36" t="s">
        <v>551</v>
      </c>
      <c r="E36" t="s">
        <v>551</v>
      </c>
      <c r="F36" t="s">
        <v>553</v>
      </c>
      <c r="G36" t="s">
        <v>551</v>
      </c>
      <c r="H36" t="s">
        <v>553</v>
      </c>
      <c r="K36" t="s">
        <v>558</v>
      </c>
      <c r="M36" t="s">
        <v>553</v>
      </c>
      <c r="N36" t="s">
        <v>552</v>
      </c>
      <c r="O36" t="s">
        <v>558</v>
      </c>
      <c r="P36" t="s">
        <v>553</v>
      </c>
      <c r="Q36" t="s">
        <v>551</v>
      </c>
      <c r="R36" t="s">
        <v>551</v>
      </c>
      <c r="S36" t="s">
        <v>551</v>
      </c>
      <c r="T36" t="s">
        <v>558</v>
      </c>
      <c r="U36" t="s">
        <v>551</v>
      </c>
    </row>
    <row r="37" spans="1:21" x14ac:dyDescent="0.25">
      <c r="A37">
        <v>396</v>
      </c>
      <c r="B37" t="s">
        <v>551</v>
      </c>
      <c r="C37" t="s">
        <v>558</v>
      </c>
      <c r="D37" t="s">
        <v>553</v>
      </c>
      <c r="E37" t="s">
        <v>551</v>
      </c>
      <c r="F37" t="s">
        <v>553</v>
      </c>
      <c r="G37" t="s">
        <v>553</v>
      </c>
      <c r="H37" t="s">
        <v>558</v>
      </c>
      <c r="K37" t="s">
        <v>555</v>
      </c>
      <c r="M37" t="s">
        <v>557</v>
      </c>
      <c r="N37" t="s">
        <v>555</v>
      </c>
      <c r="O37" t="s">
        <v>555</v>
      </c>
      <c r="P37" t="s">
        <v>553</v>
      </c>
      <c r="Q37" t="s">
        <v>551</v>
      </c>
      <c r="R37" t="s">
        <v>553</v>
      </c>
      <c r="S37" t="s">
        <v>553</v>
      </c>
      <c r="T37" t="s">
        <v>555</v>
      </c>
      <c r="U37" t="s">
        <v>552</v>
      </c>
    </row>
    <row r="38" spans="1:21" x14ac:dyDescent="0.25">
      <c r="A38">
        <v>400</v>
      </c>
      <c r="B38" t="s">
        <v>551</v>
      </c>
      <c r="C38" t="s">
        <v>558</v>
      </c>
      <c r="D38" t="s">
        <v>551</v>
      </c>
      <c r="E38" t="s">
        <v>551</v>
      </c>
      <c r="F38" t="s">
        <v>552</v>
      </c>
      <c r="G38" t="s">
        <v>552</v>
      </c>
      <c r="H38" t="s">
        <v>558</v>
      </c>
      <c r="K38" t="s">
        <v>558</v>
      </c>
      <c r="M38" t="s">
        <v>558</v>
      </c>
      <c r="N38" t="s">
        <v>558</v>
      </c>
      <c r="O38" t="s">
        <v>558</v>
      </c>
      <c r="P38" t="s">
        <v>555</v>
      </c>
      <c r="Q38" t="s">
        <v>551</v>
      </c>
      <c r="R38" t="s">
        <v>553</v>
      </c>
      <c r="S38" t="s">
        <v>553</v>
      </c>
      <c r="T38" t="s">
        <v>558</v>
      </c>
      <c r="U38" t="s">
        <v>553</v>
      </c>
    </row>
    <row r="39" spans="1:21" x14ac:dyDescent="0.25">
      <c r="A39">
        <v>405</v>
      </c>
      <c r="B39" t="s">
        <v>551</v>
      </c>
      <c r="C39" t="s">
        <v>552</v>
      </c>
      <c r="D39" t="s">
        <v>553</v>
      </c>
      <c r="E39" t="s">
        <v>551</v>
      </c>
      <c r="F39" t="s">
        <v>553</v>
      </c>
      <c r="G39" t="s">
        <v>558</v>
      </c>
      <c r="H39" t="s">
        <v>558</v>
      </c>
      <c r="K39" t="s">
        <v>555</v>
      </c>
      <c r="M39" t="s">
        <v>555</v>
      </c>
      <c r="N39" t="s">
        <v>558</v>
      </c>
      <c r="O39" t="s">
        <v>558</v>
      </c>
      <c r="P39" t="s">
        <v>555</v>
      </c>
      <c r="Q39" t="s">
        <v>553</v>
      </c>
      <c r="R39" t="s">
        <v>553</v>
      </c>
      <c r="S39" t="s">
        <v>553</v>
      </c>
      <c r="T39" t="s">
        <v>555</v>
      </c>
      <c r="U39" t="s">
        <v>553</v>
      </c>
    </row>
    <row r="40" spans="1:21" x14ac:dyDescent="0.25">
      <c r="A40">
        <v>410</v>
      </c>
      <c r="B40" t="s">
        <v>551</v>
      </c>
      <c r="C40" t="s">
        <v>552</v>
      </c>
      <c r="D40" t="s">
        <v>555</v>
      </c>
      <c r="E40" t="s">
        <v>552</v>
      </c>
      <c r="F40" t="s">
        <v>553</v>
      </c>
      <c r="G40" t="s">
        <v>553</v>
      </c>
      <c r="H40" t="s">
        <v>557</v>
      </c>
      <c r="K40" t="s">
        <v>555</v>
      </c>
      <c r="M40" t="s">
        <v>557</v>
      </c>
      <c r="N40" t="s">
        <v>555</v>
      </c>
      <c r="O40" t="s">
        <v>557</v>
      </c>
      <c r="P40" t="s">
        <v>555</v>
      </c>
      <c r="Q40" t="s">
        <v>553</v>
      </c>
      <c r="R40" t="s">
        <v>553</v>
      </c>
      <c r="S40" t="s">
        <v>553</v>
      </c>
      <c r="T40" t="s">
        <v>555</v>
      </c>
      <c r="U40" t="s">
        <v>557</v>
      </c>
    </row>
    <row r="41" spans="1:21" x14ac:dyDescent="0.25">
      <c r="A41">
        <v>414</v>
      </c>
      <c r="B41" t="s">
        <v>551</v>
      </c>
      <c r="C41" t="s">
        <v>558</v>
      </c>
      <c r="D41" t="s">
        <v>551</v>
      </c>
      <c r="E41" t="s">
        <v>552</v>
      </c>
      <c r="F41" t="s">
        <v>552</v>
      </c>
      <c r="G41" t="s">
        <v>553</v>
      </c>
      <c r="H41" t="s">
        <v>558</v>
      </c>
      <c r="K41" t="s">
        <v>555</v>
      </c>
      <c r="M41" t="s">
        <v>557</v>
      </c>
      <c r="N41" t="s">
        <v>558</v>
      </c>
      <c r="O41" t="s">
        <v>557</v>
      </c>
      <c r="P41" t="s">
        <v>555</v>
      </c>
      <c r="Q41" t="s">
        <v>551</v>
      </c>
      <c r="R41" t="s">
        <v>553</v>
      </c>
      <c r="S41" t="s">
        <v>553</v>
      </c>
      <c r="T41" t="s">
        <v>555</v>
      </c>
      <c r="U41" t="s">
        <v>558</v>
      </c>
    </row>
    <row r="42" spans="1:21" x14ac:dyDescent="0.25">
      <c r="A42">
        <v>421</v>
      </c>
      <c r="B42" t="s">
        <v>551</v>
      </c>
      <c r="C42" t="s">
        <v>552</v>
      </c>
      <c r="D42" t="s">
        <v>553</v>
      </c>
      <c r="E42" t="s">
        <v>551</v>
      </c>
      <c r="F42" t="s">
        <v>558</v>
      </c>
      <c r="G42" t="s">
        <v>551</v>
      </c>
      <c r="H42" t="s">
        <v>553</v>
      </c>
      <c r="K42" t="s">
        <v>558</v>
      </c>
      <c r="M42" t="s">
        <v>558</v>
      </c>
      <c r="N42" t="s">
        <v>558</v>
      </c>
      <c r="O42" t="s">
        <v>555</v>
      </c>
      <c r="P42" t="s">
        <v>558</v>
      </c>
      <c r="Q42" t="s">
        <v>551</v>
      </c>
      <c r="R42" t="s">
        <v>551</v>
      </c>
      <c r="S42" t="s">
        <v>551</v>
      </c>
      <c r="T42" t="s">
        <v>558</v>
      </c>
      <c r="U42" t="s">
        <v>558</v>
      </c>
    </row>
    <row r="43" spans="1:21" x14ac:dyDescent="0.25">
      <c r="A43">
        <v>423</v>
      </c>
      <c r="B43" t="s">
        <v>551</v>
      </c>
      <c r="C43" t="s">
        <v>553</v>
      </c>
      <c r="D43" t="s">
        <v>553</v>
      </c>
      <c r="E43" t="s">
        <v>551</v>
      </c>
      <c r="F43" t="s">
        <v>553</v>
      </c>
      <c r="G43" t="s">
        <v>551</v>
      </c>
      <c r="H43" t="s">
        <v>553</v>
      </c>
      <c r="K43" t="s">
        <v>553</v>
      </c>
      <c r="M43" t="s">
        <v>552</v>
      </c>
      <c r="N43" t="s">
        <v>552</v>
      </c>
      <c r="O43" t="s">
        <v>552</v>
      </c>
      <c r="P43" t="s">
        <v>551</v>
      </c>
      <c r="Q43" t="s">
        <v>551</v>
      </c>
      <c r="R43" t="s">
        <v>553</v>
      </c>
      <c r="S43" t="s">
        <v>553</v>
      </c>
      <c r="U43" t="s">
        <v>553</v>
      </c>
    </row>
    <row r="44" spans="1:21" x14ac:dyDescent="0.25">
      <c r="A44">
        <v>432</v>
      </c>
      <c r="B44" t="s">
        <v>551</v>
      </c>
      <c r="C44" t="s">
        <v>552</v>
      </c>
      <c r="D44" t="s">
        <v>552</v>
      </c>
      <c r="E44" t="s">
        <v>552</v>
      </c>
      <c r="F44" t="s">
        <v>551</v>
      </c>
      <c r="G44" t="s">
        <v>551</v>
      </c>
      <c r="H44" t="s">
        <v>555</v>
      </c>
      <c r="I44" t="s">
        <v>551</v>
      </c>
      <c r="K44" t="s">
        <v>558</v>
      </c>
      <c r="M44" t="s">
        <v>555</v>
      </c>
      <c r="N44" t="s">
        <v>552</v>
      </c>
      <c r="O44" t="s">
        <v>555</v>
      </c>
      <c r="P44" t="s">
        <v>558</v>
      </c>
      <c r="Q44" t="s">
        <v>551</v>
      </c>
      <c r="R44" t="s">
        <v>551</v>
      </c>
      <c r="T44" t="s">
        <v>558</v>
      </c>
      <c r="U44" t="s">
        <v>551</v>
      </c>
    </row>
    <row r="45" spans="1:21" x14ac:dyDescent="0.25">
      <c r="A45">
        <v>461</v>
      </c>
      <c r="B45" t="s">
        <v>551</v>
      </c>
      <c r="C45" t="s">
        <v>558</v>
      </c>
      <c r="D45" t="s">
        <v>552</v>
      </c>
      <c r="E45" t="s">
        <v>551</v>
      </c>
      <c r="F45" t="s">
        <v>553</v>
      </c>
      <c r="G45" t="s">
        <v>553</v>
      </c>
      <c r="H45" t="s">
        <v>552</v>
      </c>
      <c r="K45" t="s">
        <v>555</v>
      </c>
      <c r="M45" t="s">
        <v>557</v>
      </c>
      <c r="N45" t="s">
        <v>555</v>
      </c>
      <c r="O45" t="s">
        <v>555</v>
      </c>
      <c r="P45" t="s">
        <v>555</v>
      </c>
      <c r="Q45" t="s">
        <v>551</v>
      </c>
      <c r="R45" t="s">
        <v>552</v>
      </c>
      <c r="S45" t="s">
        <v>553</v>
      </c>
      <c r="T45" t="s">
        <v>555</v>
      </c>
      <c r="U45" t="s">
        <v>553</v>
      </c>
    </row>
    <row r="46" spans="1:21" x14ac:dyDescent="0.25">
      <c r="A46">
        <v>462</v>
      </c>
      <c r="B46" t="s">
        <v>551</v>
      </c>
      <c r="C46" t="s">
        <v>558</v>
      </c>
      <c r="D46" t="s">
        <v>558</v>
      </c>
      <c r="E46" t="s">
        <v>551</v>
      </c>
      <c r="F46" t="s">
        <v>552</v>
      </c>
      <c r="G46" t="s">
        <v>552</v>
      </c>
      <c r="H46" t="s">
        <v>552</v>
      </c>
      <c r="K46" t="s">
        <v>555</v>
      </c>
      <c r="M46" t="s">
        <v>557</v>
      </c>
      <c r="N46" t="s">
        <v>555</v>
      </c>
      <c r="O46" t="s">
        <v>557</v>
      </c>
      <c r="P46" t="s">
        <v>555</v>
      </c>
      <c r="Q46" t="s">
        <v>553</v>
      </c>
      <c r="R46" t="s">
        <v>551</v>
      </c>
      <c r="S46" t="s">
        <v>552</v>
      </c>
      <c r="T46" t="s">
        <v>555</v>
      </c>
      <c r="U46" t="s">
        <v>551</v>
      </c>
    </row>
    <row r="47" spans="1:21" x14ac:dyDescent="0.25">
      <c r="A47">
        <v>491</v>
      </c>
      <c r="B47" t="s">
        <v>551</v>
      </c>
      <c r="C47" t="s">
        <v>551</v>
      </c>
      <c r="D47" t="s">
        <v>551</v>
      </c>
      <c r="E47" t="s">
        <v>551</v>
      </c>
      <c r="F47" t="s">
        <v>551</v>
      </c>
      <c r="G47" t="s">
        <v>551</v>
      </c>
      <c r="H47" t="s">
        <v>553</v>
      </c>
      <c r="J47" t="s">
        <v>551</v>
      </c>
      <c r="K47" t="s">
        <v>553</v>
      </c>
      <c r="M47" t="s">
        <v>551</v>
      </c>
      <c r="N47" t="s">
        <v>551</v>
      </c>
      <c r="O47" t="s">
        <v>558</v>
      </c>
      <c r="P47" t="s">
        <v>551</v>
      </c>
      <c r="Q47" t="s">
        <v>551</v>
      </c>
      <c r="R47" t="s">
        <v>551</v>
      </c>
      <c r="U47" t="s">
        <v>551</v>
      </c>
    </row>
    <row r="48" spans="1:21" x14ac:dyDescent="0.25">
      <c r="A48">
        <v>501</v>
      </c>
      <c r="B48" t="s">
        <v>551</v>
      </c>
      <c r="C48" t="s">
        <v>552</v>
      </c>
      <c r="D48" t="s">
        <v>553</v>
      </c>
      <c r="E48" t="s">
        <v>551</v>
      </c>
      <c r="F48" t="s">
        <v>553</v>
      </c>
      <c r="G48" t="s">
        <v>551</v>
      </c>
      <c r="H48" t="s">
        <v>552</v>
      </c>
      <c r="K48" t="s">
        <v>558</v>
      </c>
      <c r="M48" t="s">
        <v>558</v>
      </c>
      <c r="N48" t="s">
        <v>558</v>
      </c>
      <c r="O48" t="s">
        <v>555</v>
      </c>
      <c r="P48" t="s">
        <v>551</v>
      </c>
      <c r="Q48" t="s">
        <v>551</v>
      </c>
      <c r="R48" t="s">
        <v>551</v>
      </c>
      <c r="S48" t="s">
        <v>553</v>
      </c>
      <c r="U48" t="s">
        <v>553</v>
      </c>
    </row>
    <row r="49" spans="1:21" x14ac:dyDescent="0.25">
      <c r="A49">
        <v>511</v>
      </c>
      <c r="B49" t="s">
        <v>551</v>
      </c>
      <c r="C49" t="s">
        <v>555</v>
      </c>
      <c r="D49" t="s">
        <v>551</v>
      </c>
      <c r="E49" t="s">
        <v>551</v>
      </c>
      <c r="F49" t="s">
        <v>553</v>
      </c>
      <c r="G49" t="s">
        <v>555</v>
      </c>
      <c r="H49" t="s">
        <v>552</v>
      </c>
      <c r="K49" t="s">
        <v>555</v>
      </c>
      <c r="L49" t="s">
        <v>551</v>
      </c>
      <c r="M49" t="s">
        <v>555</v>
      </c>
      <c r="N49" t="s">
        <v>555</v>
      </c>
      <c r="O49" t="s">
        <v>557</v>
      </c>
      <c r="P49" t="s">
        <v>555</v>
      </c>
      <c r="Q49" t="s">
        <v>553</v>
      </c>
      <c r="R49" t="s">
        <v>552</v>
      </c>
      <c r="T49" t="s">
        <v>555</v>
      </c>
      <c r="U49" t="s">
        <v>552</v>
      </c>
    </row>
    <row r="50" spans="1:21" x14ac:dyDescent="0.25">
      <c r="A50">
        <v>524</v>
      </c>
      <c r="B50" t="s">
        <v>551</v>
      </c>
      <c r="C50" t="s">
        <v>552</v>
      </c>
      <c r="D50" t="s">
        <v>553</v>
      </c>
      <c r="E50" t="s">
        <v>551</v>
      </c>
      <c r="F50" t="s">
        <v>553</v>
      </c>
      <c r="G50" t="s">
        <v>553</v>
      </c>
      <c r="H50" t="s">
        <v>552</v>
      </c>
      <c r="K50" t="s">
        <v>552</v>
      </c>
      <c r="M50" t="s">
        <v>558</v>
      </c>
      <c r="N50" t="s">
        <v>552</v>
      </c>
      <c r="O50" t="s">
        <v>555</v>
      </c>
      <c r="P50" t="s">
        <v>552</v>
      </c>
      <c r="Q50" t="s">
        <v>551</v>
      </c>
      <c r="R50" t="s">
        <v>552</v>
      </c>
      <c r="S50" t="s">
        <v>553</v>
      </c>
      <c r="U50" t="s">
        <v>552</v>
      </c>
    </row>
    <row r="51" spans="1:21" x14ac:dyDescent="0.25">
      <c r="A51">
        <v>536</v>
      </c>
      <c r="B51" t="s">
        <v>551</v>
      </c>
      <c r="C51" t="s">
        <v>553</v>
      </c>
      <c r="D51" t="s">
        <v>551</v>
      </c>
      <c r="E51" t="s">
        <v>551</v>
      </c>
      <c r="F51" t="s">
        <v>553</v>
      </c>
      <c r="G51" t="s">
        <v>551</v>
      </c>
      <c r="H51" t="s">
        <v>551</v>
      </c>
      <c r="K51" t="s">
        <v>555</v>
      </c>
      <c r="M51" t="s">
        <v>552</v>
      </c>
      <c r="N51" t="s">
        <v>552</v>
      </c>
      <c r="O51" t="s">
        <v>558</v>
      </c>
      <c r="P51" t="s">
        <v>552</v>
      </c>
      <c r="Q51" t="s">
        <v>551</v>
      </c>
      <c r="R51" t="s">
        <v>551</v>
      </c>
      <c r="S51" t="s">
        <v>551</v>
      </c>
      <c r="T51" t="s">
        <v>555</v>
      </c>
      <c r="U51" t="s">
        <v>553</v>
      </c>
    </row>
    <row r="52" spans="1:21" x14ac:dyDescent="0.25">
      <c r="A52">
        <v>554</v>
      </c>
      <c r="B52" t="s">
        <v>551</v>
      </c>
      <c r="C52" t="s">
        <v>555</v>
      </c>
      <c r="D52" t="s">
        <v>558</v>
      </c>
      <c r="E52" t="s">
        <v>551</v>
      </c>
      <c r="F52" t="s">
        <v>552</v>
      </c>
      <c r="G52" t="s">
        <v>553</v>
      </c>
      <c r="H52" t="s">
        <v>551</v>
      </c>
      <c r="K52" t="s">
        <v>555</v>
      </c>
      <c r="M52" t="s">
        <v>557</v>
      </c>
      <c r="N52" t="s">
        <v>558</v>
      </c>
      <c r="O52" t="s">
        <v>557</v>
      </c>
      <c r="P52" t="s">
        <v>557</v>
      </c>
      <c r="Q52" t="s">
        <v>553</v>
      </c>
      <c r="R52" t="s">
        <v>553</v>
      </c>
      <c r="S52" t="s">
        <v>553</v>
      </c>
      <c r="T52" t="s">
        <v>555</v>
      </c>
      <c r="U52" t="s">
        <v>555</v>
      </c>
    </row>
    <row r="53" spans="1:21" x14ac:dyDescent="0.25">
      <c r="A53">
        <v>555</v>
      </c>
      <c r="B53" t="s">
        <v>551</v>
      </c>
      <c r="C53" t="s">
        <v>555</v>
      </c>
      <c r="D53" t="s">
        <v>552</v>
      </c>
      <c r="E53" t="s">
        <v>551</v>
      </c>
      <c r="F53" t="s">
        <v>553</v>
      </c>
      <c r="G53" t="s">
        <v>552</v>
      </c>
      <c r="H53" t="s">
        <v>555</v>
      </c>
      <c r="K53" t="s">
        <v>555</v>
      </c>
      <c r="M53" t="s">
        <v>557</v>
      </c>
      <c r="N53" t="s">
        <v>555</v>
      </c>
      <c r="O53" t="s">
        <v>557</v>
      </c>
      <c r="P53" t="s">
        <v>557</v>
      </c>
      <c r="Q53" t="s">
        <v>551</v>
      </c>
      <c r="R53" t="s">
        <v>552</v>
      </c>
      <c r="S53" t="s">
        <v>553</v>
      </c>
      <c r="U53" t="s">
        <v>557</v>
      </c>
    </row>
    <row r="54" spans="1:21" x14ac:dyDescent="0.25">
      <c r="A54">
        <v>580</v>
      </c>
      <c r="B54" t="s">
        <v>551</v>
      </c>
      <c r="C54" t="s">
        <v>558</v>
      </c>
      <c r="D54" t="s">
        <v>551</v>
      </c>
      <c r="E54" t="s">
        <v>551</v>
      </c>
      <c r="F54" t="s">
        <v>551</v>
      </c>
      <c r="G54" t="s">
        <v>551</v>
      </c>
      <c r="H54" t="s">
        <v>551</v>
      </c>
      <c r="K54" t="s">
        <v>553</v>
      </c>
      <c r="M54" t="s">
        <v>553</v>
      </c>
      <c r="N54" t="s">
        <v>552</v>
      </c>
      <c r="O54" t="s">
        <v>555</v>
      </c>
      <c r="P54" t="s">
        <v>551</v>
      </c>
      <c r="Q54" t="s">
        <v>551</v>
      </c>
      <c r="R54" t="s">
        <v>552</v>
      </c>
      <c r="S54" t="s">
        <v>551</v>
      </c>
      <c r="T54" t="s">
        <v>553</v>
      </c>
      <c r="U54" t="s">
        <v>552</v>
      </c>
    </row>
    <row r="55" spans="1:21" x14ac:dyDescent="0.25">
      <c r="A55">
        <v>610</v>
      </c>
      <c r="B55" t="s">
        <v>551</v>
      </c>
      <c r="C55" t="s">
        <v>558</v>
      </c>
      <c r="D55" t="s">
        <v>551</v>
      </c>
      <c r="E55" t="s">
        <v>551</v>
      </c>
      <c r="F55" t="s">
        <v>558</v>
      </c>
      <c r="G55" t="s">
        <v>551</v>
      </c>
      <c r="H55" t="s">
        <v>552</v>
      </c>
      <c r="K55" t="s">
        <v>555</v>
      </c>
      <c r="M55" t="s">
        <v>558</v>
      </c>
      <c r="N55" t="s">
        <v>555</v>
      </c>
      <c r="O55" t="s">
        <v>558</v>
      </c>
      <c r="P55" t="s">
        <v>555</v>
      </c>
      <c r="Q55" t="s">
        <v>551</v>
      </c>
      <c r="R55" t="s">
        <v>553</v>
      </c>
      <c r="S55" t="s">
        <v>553</v>
      </c>
      <c r="T55" t="s">
        <v>555</v>
      </c>
      <c r="U55" t="s">
        <v>558</v>
      </c>
    </row>
    <row r="56" spans="1:21" x14ac:dyDescent="0.25">
      <c r="A56">
        <v>612</v>
      </c>
      <c r="B56" t="s">
        <v>551</v>
      </c>
      <c r="C56" t="s">
        <v>558</v>
      </c>
      <c r="D56" t="s">
        <v>553</v>
      </c>
      <c r="E56" t="s">
        <v>551</v>
      </c>
      <c r="F56" t="s">
        <v>552</v>
      </c>
      <c r="G56" t="s">
        <v>552</v>
      </c>
      <c r="H56" t="s">
        <v>558</v>
      </c>
      <c r="K56" t="s">
        <v>555</v>
      </c>
      <c r="M56" t="s">
        <v>555</v>
      </c>
      <c r="N56" t="s">
        <v>558</v>
      </c>
      <c r="O56" t="s">
        <v>557</v>
      </c>
      <c r="P56" t="s">
        <v>555</v>
      </c>
      <c r="Q56" t="s">
        <v>551</v>
      </c>
      <c r="R56" t="s">
        <v>551</v>
      </c>
      <c r="S56" t="s">
        <v>551</v>
      </c>
      <c r="T56" t="s">
        <v>555</v>
      </c>
      <c r="U56" t="s">
        <v>552</v>
      </c>
    </row>
    <row r="57" spans="1:21" x14ac:dyDescent="0.25">
      <c r="A57">
        <v>625</v>
      </c>
      <c r="B57" t="s">
        <v>551</v>
      </c>
      <c r="C57" t="s">
        <v>558</v>
      </c>
      <c r="D57" t="s">
        <v>552</v>
      </c>
      <c r="E57" t="s">
        <v>552</v>
      </c>
      <c r="F57" t="s">
        <v>553</v>
      </c>
      <c r="G57" t="s">
        <v>552</v>
      </c>
      <c r="H57" t="s">
        <v>558</v>
      </c>
      <c r="I57" t="s">
        <v>551</v>
      </c>
      <c r="K57" t="s">
        <v>555</v>
      </c>
      <c r="M57" t="s">
        <v>557</v>
      </c>
      <c r="N57" t="s">
        <v>558</v>
      </c>
      <c r="O57" t="s">
        <v>557</v>
      </c>
      <c r="P57" t="s">
        <v>557</v>
      </c>
      <c r="Q57" t="s">
        <v>552</v>
      </c>
      <c r="R57" t="s">
        <v>551</v>
      </c>
      <c r="U57" t="s">
        <v>552</v>
      </c>
    </row>
    <row r="58" spans="1:21" x14ac:dyDescent="0.25">
      <c r="A58">
        <v>638</v>
      </c>
      <c r="B58" t="s">
        <v>551</v>
      </c>
      <c r="C58" t="s">
        <v>551</v>
      </c>
      <c r="D58" t="s">
        <v>551</v>
      </c>
      <c r="E58" t="s">
        <v>551</v>
      </c>
      <c r="F58" t="s">
        <v>551</v>
      </c>
      <c r="G58" t="s">
        <v>551</v>
      </c>
      <c r="H58" t="s">
        <v>553</v>
      </c>
      <c r="K58" t="s">
        <v>553</v>
      </c>
      <c r="M58" t="s">
        <v>553</v>
      </c>
      <c r="N58" t="s">
        <v>553</v>
      </c>
      <c r="O58" t="s">
        <v>552</v>
      </c>
      <c r="P58" t="s">
        <v>551</v>
      </c>
      <c r="Q58" t="s">
        <v>551</v>
      </c>
      <c r="R58" t="s">
        <v>551</v>
      </c>
      <c r="S58" t="s">
        <v>551</v>
      </c>
      <c r="T58" t="s">
        <v>553</v>
      </c>
      <c r="U58" t="s">
        <v>551</v>
      </c>
    </row>
    <row r="59" spans="1:21" x14ac:dyDescent="0.25">
      <c r="A59">
        <v>643</v>
      </c>
      <c r="B59" t="s">
        <v>551</v>
      </c>
      <c r="C59" t="s">
        <v>551</v>
      </c>
      <c r="D59" t="s">
        <v>551</v>
      </c>
      <c r="E59" t="s">
        <v>552</v>
      </c>
      <c r="F59" t="s">
        <v>553</v>
      </c>
      <c r="G59" t="s">
        <v>551</v>
      </c>
      <c r="H59" t="s">
        <v>553</v>
      </c>
      <c r="K59" t="s">
        <v>553</v>
      </c>
      <c r="M59" t="s">
        <v>551</v>
      </c>
      <c r="N59" t="s">
        <v>551</v>
      </c>
      <c r="O59" t="s">
        <v>551</v>
      </c>
      <c r="P59" t="s">
        <v>551</v>
      </c>
      <c r="Q59" t="s">
        <v>551</v>
      </c>
      <c r="R59" t="s">
        <v>551</v>
      </c>
      <c r="S59" t="s">
        <v>551</v>
      </c>
      <c r="T59" t="s">
        <v>553</v>
      </c>
      <c r="U59" t="s">
        <v>551</v>
      </c>
    </row>
    <row r="60" spans="1:21" x14ac:dyDescent="0.25">
      <c r="A60">
        <v>644</v>
      </c>
      <c r="B60" t="s">
        <v>551</v>
      </c>
      <c r="C60" t="s">
        <v>551</v>
      </c>
      <c r="D60" t="s">
        <v>551</v>
      </c>
      <c r="E60" t="s">
        <v>551</v>
      </c>
      <c r="F60" t="s">
        <v>553</v>
      </c>
      <c r="G60" t="s">
        <v>553</v>
      </c>
      <c r="H60" t="s">
        <v>553</v>
      </c>
      <c r="K60" t="s">
        <v>553</v>
      </c>
      <c r="M60" t="s">
        <v>553</v>
      </c>
      <c r="N60" t="s">
        <v>551</v>
      </c>
      <c r="O60" t="s">
        <v>552</v>
      </c>
      <c r="P60" t="s">
        <v>552</v>
      </c>
      <c r="Q60" t="s">
        <v>551</v>
      </c>
      <c r="R60" t="s">
        <v>551</v>
      </c>
      <c r="S60" t="s">
        <v>551</v>
      </c>
      <c r="T60" t="s">
        <v>553</v>
      </c>
      <c r="U60" t="s">
        <v>551</v>
      </c>
    </row>
    <row r="61" spans="1:21" x14ac:dyDescent="0.25">
      <c r="A61">
        <v>658</v>
      </c>
      <c r="B61" t="s">
        <v>551</v>
      </c>
      <c r="C61" t="s">
        <v>552</v>
      </c>
      <c r="D61" t="s">
        <v>553</v>
      </c>
      <c r="E61" t="s">
        <v>551</v>
      </c>
      <c r="F61" t="s">
        <v>552</v>
      </c>
      <c r="G61" t="s">
        <v>552</v>
      </c>
      <c r="H61" t="s">
        <v>553</v>
      </c>
      <c r="K61" t="s">
        <v>552</v>
      </c>
      <c r="M61" t="s">
        <v>552</v>
      </c>
      <c r="N61" t="s">
        <v>558</v>
      </c>
      <c r="O61" t="s">
        <v>552</v>
      </c>
      <c r="P61" t="s">
        <v>551</v>
      </c>
      <c r="Q61" t="s">
        <v>551</v>
      </c>
      <c r="R61" t="s">
        <v>551</v>
      </c>
      <c r="S61" t="s">
        <v>553</v>
      </c>
      <c r="T61" t="s">
        <v>552</v>
      </c>
      <c r="U61" t="s">
        <v>552</v>
      </c>
    </row>
    <row r="62" spans="1:21" x14ac:dyDescent="0.25">
      <c r="A62">
        <v>676</v>
      </c>
      <c r="B62" t="s">
        <v>551</v>
      </c>
      <c r="C62" t="s">
        <v>555</v>
      </c>
      <c r="D62" t="s">
        <v>555</v>
      </c>
      <c r="E62" t="s">
        <v>551</v>
      </c>
      <c r="F62" t="s">
        <v>553</v>
      </c>
      <c r="G62" t="s">
        <v>551</v>
      </c>
      <c r="H62" t="s">
        <v>558</v>
      </c>
      <c r="K62" t="s">
        <v>558</v>
      </c>
      <c r="M62" t="s">
        <v>557</v>
      </c>
      <c r="N62" t="s">
        <v>558</v>
      </c>
      <c r="O62" t="s">
        <v>557</v>
      </c>
      <c r="P62" t="s">
        <v>552</v>
      </c>
      <c r="Q62" t="s">
        <v>553</v>
      </c>
      <c r="R62" t="s">
        <v>551</v>
      </c>
      <c r="S62" t="s">
        <v>553</v>
      </c>
      <c r="U62" t="s">
        <v>555</v>
      </c>
    </row>
    <row r="63" spans="1:21" x14ac:dyDescent="0.25">
      <c r="A63">
        <v>679</v>
      </c>
      <c r="B63" t="s">
        <v>551</v>
      </c>
      <c r="C63" t="s">
        <v>551</v>
      </c>
      <c r="D63" t="s">
        <v>553</v>
      </c>
      <c r="E63" t="s">
        <v>552</v>
      </c>
      <c r="F63" t="s">
        <v>553</v>
      </c>
      <c r="G63" t="s">
        <v>551</v>
      </c>
      <c r="H63" t="s">
        <v>553</v>
      </c>
      <c r="K63" t="s">
        <v>553</v>
      </c>
      <c r="M63" t="s">
        <v>553</v>
      </c>
      <c r="N63" t="s">
        <v>551</v>
      </c>
      <c r="O63" t="s">
        <v>551</v>
      </c>
      <c r="P63" t="s">
        <v>553</v>
      </c>
      <c r="Q63" t="s">
        <v>551</v>
      </c>
      <c r="R63" t="s">
        <v>552</v>
      </c>
      <c r="S63" t="s">
        <v>553</v>
      </c>
      <c r="T63" t="s">
        <v>553</v>
      </c>
      <c r="U63" t="s">
        <v>551</v>
      </c>
    </row>
    <row r="64" spans="1:21" x14ac:dyDescent="0.25">
      <c r="A64">
        <v>701</v>
      </c>
      <c r="B64" t="s">
        <v>551</v>
      </c>
      <c r="C64" t="s">
        <v>552</v>
      </c>
      <c r="D64" t="s">
        <v>553</v>
      </c>
      <c r="E64" t="s">
        <v>551</v>
      </c>
      <c r="F64" t="s">
        <v>553</v>
      </c>
      <c r="G64" t="s">
        <v>551</v>
      </c>
      <c r="H64" t="s">
        <v>558</v>
      </c>
      <c r="K64" t="s">
        <v>555</v>
      </c>
      <c r="M64" t="s">
        <v>552</v>
      </c>
      <c r="N64" t="s">
        <v>558</v>
      </c>
      <c r="O64" t="s">
        <v>555</v>
      </c>
      <c r="P64" t="s">
        <v>555</v>
      </c>
      <c r="Q64" t="s">
        <v>551</v>
      </c>
      <c r="R64" t="s">
        <v>551</v>
      </c>
      <c r="S64" t="s">
        <v>553</v>
      </c>
      <c r="T64" t="s">
        <v>555</v>
      </c>
      <c r="U64" t="s">
        <v>553</v>
      </c>
    </row>
    <row r="65" spans="1:21" x14ac:dyDescent="0.25">
      <c r="A65">
        <v>707</v>
      </c>
      <c r="B65" t="s">
        <v>551</v>
      </c>
      <c r="C65" t="s">
        <v>551</v>
      </c>
      <c r="D65" t="s">
        <v>553</v>
      </c>
      <c r="E65" t="s">
        <v>551</v>
      </c>
      <c r="F65" t="s">
        <v>553</v>
      </c>
      <c r="G65" t="s">
        <v>551</v>
      </c>
      <c r="H65" t="s">
        <v>553</v>
      </c>
      <c r="K65" t="s">
        <v>552</v>
      </c>
      <c r="M65" t="s">
        <v>555</v>
      </c>
      <c r="N65" t="s">
        <v>558</v>
      </c>
      <c r="O65" t="s">
        <v>552</v>
      </c>
      <c r="P65" t="s">
        <v>555</v>
      </c>
      <c r="Q65" t="s">
        <v>551</v>
      </c>
      <c r="R65" t="s">
        <v>551</v>
      </c>
      <c r="S65" t="s">
        <v>553</v>
      </c>
      <c r="U65" t="s">
        <v>553</v>
      </c>
    </row>
    <row r="66" spans="1:21" x14ac:dyDescent="0.25">
      <c r="A66">
        <v>713</v>
      </c>
      <c r="B66" t="s">
        <v>551</v>
      </c>
      <c r="C66" t="s">
        <v>552</v>
      </c>
      <c r="D66" t="s">
        <v>551</v>
      </c>
      <c r="E66" t="s">
        <v>551</v>
      </c>
      <c r="F66" t="s">
        <v>551</v>
      </c>
      <c r="G66" t="s">
        <v>551</v>
      </c>
      <c r="H66" t="s">
        <v>551</v>
      </c>
      <c r="K66" t="s">
        <v>553</v>
      </c>
      <c r="M66" t="s">
        <v>558</v>
      </c>
      <c r="N66" t="s">
        <v>558</v>
      </c>
      <c r="O66" t="s">
        <v>555</v>
      </c>
      <c r="P66" t="s">
        <v>552</v>
      </c>
      <c r="Q66" t="s">
        <v>551</v>
      </c>
      <c r="R66" t="s">
        <v>551</v>
      </c>
      <c r="S66" t="s">
        <v>551</v>
      </c>
      <c r="T66" t="s">
        <v>553</v>
      </c>
      <c r="U66" t="s">
        <v>552</v>
      </c>
    </row>
    <row r="67" spans="1:21" x14ac:dyDescent="0.25">
      <c r="A67">
        <v>723</v>
      </c>
      <c r="B67" t="s">
        <v>551</v>
      </c>
      <c r="C67" t="s">
        <v>551</v>
      </c>
      <c r="D67" t="s">
        <v>551</v>
      </c>
      <c r="E67" t="s">
        <v>551</v>
      </c>
      <c r="F67" t="s">
        <v>551</v>
      </c>
      <c r="G67" t="s">
        <v>551</v>
      </c>
      <c r="H67" t="s">
        <v>551</v>
      </c>
      <c r="K67" t="s">
        <v>553</v>
      </c>
      <c r="M67" t="s">
        <v>551</v>
      </c>
      <c r="N67" t="s">
        <v>553</v>
      </c>
      <c r="O67" t="s">
        <v>553</v>
      </c>
      <c r="P67" t="s">
        <v>551</v>
      </c>
      <c r="Q67" t="s">
        <v>551</v>
      </c>
      <c r="R67" t="s">
        <v>551</v>
      </c>
      <c r="S67" t="s">
        <v>551</v>
      </c>
      <c r="T67" t="s">
        <v>553</v>
      </c>
      <c r="U67" t="s">
        <v>551</v>
      </c>
    </row>
    <row r="68" spans="1:21" x14ac:dyDescent="0.25">
      <c r="A68">
        <v>740</v>
      </c>
      <c r="B68" t="s">
        <v>551</v>
      </c>
      <c r="C68" t="s">
        <v>558</v>
      </c>
      <c r="D68" t="s">
        <v>551</v>
      </c>
      <c r="E68" t="s">
        <v>551</v>
      </c>
      <c r="F68" t="s">
        <v>551</v>
      </c>
      <c r="G68" t="s">
        <v>551</v>
      </c>
      <c r="H68" t="s">
        <v>552</v>
      </c>
      <c r="K68" t="s">
        <v>555</v>
      </c>
      <c r="M68" t="s">
        <v>558</v>
      </c>
      <c r="N68" t="s">
        <v>558</v>
      </c>
      <c r="O68" t="s">
        <v>555</v>
      </c>
      <c r="P68" t="s">
        <v>552</v>
      </c>
      <c r="Q68" t="s">
        <v>551</v>
      </c>
      <c r="R68" t="s">
        <v>551</v>
      </c>
      <c r="S68" t="s">
        <v>553</v>
      </c>
      <c r="T68" t="s">
        <v>555</v>
      </c>
      <c r="U68" t="s">
        <v>551</v>
      </c>
    </row>
    <row r="69" spans="1:21" x14ac:dyDescent="0.25">
      <c r="A69">
        <v>754</v>
      </c>
      <c r="B69" t="s">
        <v>551</v>
      </c>
      <c r="C69" t="s">
        <v>558</v>
      </c>
      <c r="D69" t="s">
        <v>551</v>
      </c>
      <c r="E69" t="s">
        <v>551</v>
      </c>
      <c r="F69" t="s">
        <v>551</v>
      </c>
      <c r="G69" t="s">
        <v>551</v>
      </c>
      <c r="H69" t="s">
        <v>558</v>
      </c>
      <c r="K69" t="s">
        <v>553</v>
      </c>
      <c r="M69" t="s">
        <v>552</v>
      </c>
      <c r="N69" t="s">
        <v>552</v>
      </c>
      <c r="O69" t="s">
        <v>555</v>
      </c>
      <c r="P69" t="s">
        <v>551</v>
      </c>
      <c r="Q69" t="s">
        <v>551</v>
      </c>
      <c r="R69" t="s">
        <v>553</v>
      </c>
      <c r="S69" t="s">
        <v>553</v>
      </c>
      <c r="U69" t="s">
        <v>552</v>
      </c>
    </row>
    <row r="70" spans="1:21" x14ac:dyDescent="0.25">
      <c r="A70">
        <v>763</v>
      </c>
      <c r="B70" t="s">
        <v>551</v>
      </c>
      <c r="C70" t="s">
        <v>552</v>
      </c>
      <c r="D70" t="s">
        <v>552</v>
      </c>
      <c r="E70" t="s">
        <v>551</v>
      </c>
      <c r="F70" t="s">
        <v>552</v>
      </c>
      <c r="G70" t="s">
        <v>551</v>
      </c>
      <c r="H70" t="s">
        <v>553</v>
      </c>
      <c r="I70" t="s">
        <v>552</v>
      </c>
      <c r="K70" t="s">
        <v>558</v>
      </c>
      <c r="M70" t="s">
        <v>558</v>
      </c>
      <c r="N70" t="s">
        <v>558</v>
      </c>
      <c r="O70" t="s">
        <v>558</v>
      </c>
      <c r="P70" t="s">
        <v>553</v>
      </c>
      <c r="Q70" t="s">
        <v>551</v>
      </c>
      <c r="R70" t="s">
        <v>553</v>
      </c>
      <c r="U70" t="s">
        <v>551</v>
      </c>
    </row>
    <row r="71" spans="1:21" x14ac:dyDescent="0.25">
      <c r="A71">
        <v>769</v>
      </c>
      <c r="B71" t="s">
        <v>551</v>
      </c>
      <c r="C71" t="s">
        <v>553</v>
      </c>
      <c r="D71" t="s">
        <v>553</v>
      </c>
      <c r="E71" t="s">
        <v>552</v>
      </c>
      <c r="F71" t="s">
        <v>551</v>
      </c>
      <c r="G71" t="s">
        <v>551</v>
      </c>
      <c r="H71" t="s">
        <v>551</v>
      </c>
      <c r="K71" t="s">
        <v>552</v>
      </c>
      <c r="M71" t="s">
        <v>551</v>
      </c>
      <c r="N71" t="s">
        <v>551</v>
      </c>
      <c r="O71" t="s">
        <v>552</v>
      </c>
      <c r="P71" t="s">
        <v>551</v>
      </c>
      <c r="Q71" t="s">
        <v>551</v>
      </c>
      <c r="R71" t="s">
        <v>551</v>
      </c>
      <c r="S71" t="s">
        <v>551</v>
      </c>
      <c r="U71" t="s">
        <v>551</v>
      </c>
    </row>
    <row r="72" spans="1:21" x14ac:dyDescent="0.25">
      <c r="A72">
        <v>770</v>
      </c>
      <c r="B72" t="s">
        <v>551</v>
      </c>
      <c r="C72" t="s">
        <v>551</v>
      </c>
      <c r="D72" t="s">
        <v>553</v>
      </c>
      <c r="E72" t="s">
        <v>551</v>
      </c>
      <c r="F72" t="s">
        <v>553</v>
      </c>
      <c r="G72" t="s">
        <v>551</v>
      </c>
      <c r="H72" t="s">
        <v>553</v>
      </c>
      <c r="K72" t="s">
        <v>553</v>
      </c>
      <c r="M72" t="s">
        <v>552</v>
      </c>
      <c r="N72" t="s">
        <v>553</v>
      </c>
      <c r="O72" t="s">
        <v>553</v>
      </c>
      <c r="P72" t="s">
        <v>551</v>
      </c>
      <c r="Q72" t="s">
        <v>551</v>
      </c>
      <c r="R72" t="s">
        <v>551</v>
      </c>
      <c r="S72" t="s">
        <v>551</v>
      </c>
      <c r="U72" t="s">
        <v>551</v>
      </c>
    </row>
    <row r="73" spans="1:21" x14ac:dyDescent="0.25">
      <c r="A73">
        <v>773</v>
      </c>
      <c r="B73" t="s">
        <v>551</v>
      </c>
      <c r="C73" t="s">
        <v>552</v>
      </c>
      <c r="D73" t="s">
        <v>551</v>
      </c>
      <c r="E73" t="s">
        <v>551</v>
      </c>
      <c r="F73" t="s">
        <v>553</v>
      </c>
      <c r="G73" t="s">
        <v>551</v>
      </c>
      <c r="H73" t="s">
        <v>558</v>
      </c>
      <c r="K73" t="s">
        <v>558</v>
      </c>
      <c r="M73" t="s">
        <v>558</v>
      </c>
      <c r="N73" t="s">
        <v>552</v>
      </c>
      <c r="O73" t="s">
        <v>557</v>
      </c>
      <c r="P73" t="s">
        <v>558</v>
      </c>
      <c r="Q73" t="s">
        <v>553</v>
      </c>
      <c r="R73" t="s">
        <v>553</v>
      </c>
      <c r="S73" t="s">
        <v>553</v>
      </c>
      <c r="T73" t="s">
        <v>558</v>
      </c>
      <c r="U73" t="s">
        <v>553</v>
      </c>
    </row>
    <row r="74" spans="1:21" x14ac:dyDescent="0.25">
      <c r="A74">
        <v>783</v>
      </c>
      <c r="B74" t="s">
        <v>551</v>
      </c>
      <c r="C74" t="s">
        <v>558</v>
      </c>
      <c r="D74" t="s">
        <v>553</v>
      </c>
      <c r="E74" t="s">
        <v>552</v>
      </c>
      <c r="F74" t="s">
        <v>553</v>
      </c>
      <c r="G74" t="s">
        <v>553</v>
      </c>
      <c r="H74" t="s">
        <v>553</v>
      </c>
      <c r="K74" t="s">
        <v>555</v>
      </c>
      <c r="M74" t="s">
        <v>558</v>
      </c>
      <c r="N74" t="s">
        <v>558</v>
      </c>
      <c r="O74" t="s">
        <v>557</v>
      </c>
      <c r="P74" t="s">
        <v>558</v>
      </c>
      <c r="Q74" t="s">
        <v>551</v>
      </c>
      <c r="R74" t="s">
        <v>551</v>
      </c>
      <c r="S74" t="s">
        <v>551</v>
      </c>
      <c r="T74" t="s">
        <v>555</v>
      </c>
      <c r="U74" t="s">
        <v>551</v>
      </c>
    </row>
    <row r="75" spans="1:21" x14ac:dyDescent="0.25">
      <c r="A75">
        <v>796</v>
      </c>
      <c r="B75" t="s">
        <v>551</v>
      </c>
      <c r="C75" t="s">
        <v>557</v>
      </c>
      <c r="D75" t="s">
        <v>558</v>
      </c>
      <c r="E75" t="s">
        <v>552</v>
      </c>
      <c r="F75" t="s">
        <v>552</v>
      </c>
      <c r="G75" t="s">
        <v>551</v>
      </c>
      <c r="H75" t="s">
        <v>558</v>
      </c>
      <c r="K75" t="s">
        <v>555</v>
      </c>
      <c r="M75" t="s">
        <v>557</v>
      </c>
      <c r="N75" t="s">
        <v>555</v>
      </c>
      <c r="O75" t="s">
        <v>557</v>
      </c>
      <c r="P75" t="s">
        <v>555</v>
      </c>
      <c r="Q75" t="s">
        <v>551</v>
      </c>
      <c r="R75" t="s">
        <v>552</v>
      </c>
      <c r="S75" t="s">
        <v>553</v>
      </c>
      <c r="T75" t="s">
        <v>555</v>
      </c>
      <c r="U75" t="s">
        <v>558</v>
      </c>
    </row>
    <row r="76" spans="1:21" x14ac:dyDescent="0.25">
      <c r="A76">
        <v>807</v>
      </c>
      <c r="B76" t="s">
        <v>551</v>
      </c>
      <c r="C76" t="s">
        <v>551</v>
      </c>
      <c r="D76" t="s">
        <v>553</v>
      </c>
      <c r="E76" t="s">
        <v>551</v>
      </c>
      <c r="F76" t="s">
        <v>551</v>
      </c>
      <c r="G76" t="s">
        <v>551</v>
      </c>
      <c r="H76" t="s">
        <v>551</v>
      </c>
      <c r="K76" t="s">
        <v>552</v>
      </c>
      <c r="M76" t="s">
        <v>553</v>
      </c>
      <c r="N76" t="s">
        <v>553</v>
      </c>
      <c r="O76" t="s">
        <v>552</v>
      </c>
      <c r="P76" t="s">
        <v>551</v>
      </c>
      <c r="Q76" t="s">
        <v>551</v>
      </c>
      <c r="R76" t="s">
        <v>551</v>
      </c>
      <c r="S76" t="s">
        <v>553</v>
      </c>
      <c r="T76" t="s">
        <v>552</v>
      </c>
      <c r="U76" t="s">
        <v>553</v>
      </c>
    </row>
    <row r="77" spans="1:21" x14ac:dyDescent="0.25">
      <c r="A77">
        <v>812</v>
      </c>
      <c r="B77" t="s">
        <v>551</v>
      </c>
      <c r="C77" t="s">
        <v>558</v>
      </c>
      <c r="D77" t="s">
        <v>552</v>
      </c>
      <c r="E77" t="s">
        <v>551</v>
      </c>
      <c r="F77" t="s">
        <v>553</v>
      </c>
      <c r="G77" t="s">
        <v>553</v>
      </c>
      <c r="H77" t="s">
        <v>552</v>
      </c>
      <c r="K77" t="s">
        <v>558</v>
      </c>
      <c r="M77" t="s">
        <v>558</v>
      </c>
      <c r="N77" t="s">
        <v>552</v>
      </c>
      <c r="O77" t="s">
        <v>555</v>
      </c>
      <c r="P77" t="s">
        <v>555</v>
      </c>
      <c r="Q77" t="s">
        <v>551</v>
      </c>
      <c r="R77" t="s">
        <v>553</v>
      </c>
      <c r="S77" t="s">
        <v>552</v>
      </c>
      <c r="T77" t="s">
        <v>558</v>
      </c>
      <c r="U77" t="s">
        <v>551</v>
      </c>
    </row>
    <row r="78" spans="1:21" x14ac:dyDescent="0.25">
      <c r="A78">
        <v>830</v>
      </c>
      <c r="B78" t="s">
        <v>551</v>
      </c>
      <c r="C78" t="s">
        <v>555</v>
      </c>
      <c r="D78" t="s">
        <v>553</v>
      </c>
      <c r="E78" t="s">
        <v>551</v>
      </c>
      <c r="F78" t="s">
        <v>553</v>
      </c>
      <c r="G78" t="s">
        <v>551</v>
      </c>
      <c r="H78" t="s">
        <v>555</v>
      </c>
      <c r="K78" t="s">
        <v>558</v>
      </c>
      <c r="M78" t="s">
        <v>555</v>
      </c>
      <c r="N78" t="s">
        <v>555</v>
      </c>
      <c r="O78" t="s">
        <v>557</v>
      </c>
      <c r="P78" t="s">
        <v>555</v>
      </c>
      <c r="Q78" t="s">
        <v>553</v>
      </c>
      <c r="R78" t="s">
        <v>552</v>
      </c>
      <c r="S78" t="s">
        <v>553</v>
      </c>
      <c r="T78" t="s">
        <v>558</v>
      </c>
      <c r="U78" t="s">
        <v>558</v>
      </c>
    </row>
    <row r="79" spans="1:21" x14ac:dyDescent="0.25">
      <c r="A79">
        <v>831</v>
      </c>
      <c r="B79" t="s">
        <v>551</v>
      </c>
      <c r="C79" t="s">
        <v>558</v>
      </c>
      <c r="D79" t="s">
        <v>553</v>
      </c>
      <c r="E79" t="s">
        <v>551</v>
      </c>
      <c r="F79" t="s">
        <v>553</v>
      </c>
      <c r="G79" t="s">
        <v>551</v>
      </c>
      <c r="H79" t="s">
        <v>558</v>
      </c>
      <c r="I79" t="s">
        <v>551</v>
      </c>
      <c r="K79" t="s">
        <v>558</v>
      </c>
      <c r="M79" t="s">
        <v>555</v>
      </c>
      <c r="N79" t="s">
        <v>552</v>
      </c>
      <c r="O79" t="s">
        <v>558</v>
      </c>
      <c r="P79" t="s">
        <v>558</v>
      </c>
      <c r="Q79" t="s">
        <v>551</v>
      </c>
      <c r="R79" t="s">
        <v>553</v>
      </c>
      <c r="U79" t="s">
        <v>553</v>
      </c>
    </row>
    <row r="80" spans="1:21" x14ac:dyDescent="0.25">
      <c r="A80">
        <v>833</v>
      </c>
      <c r="B80" t="s">
        <v>552</v>
      </c>
      <c r="C80" t="s">
        <v>555</v>
      </c>
      <c r="D80" t="s">
        <v>552</v>
      </c>
      <c r="E80" t="s">
        <v>551</v>
      </c>
      <c r="F80" t="s">
        <v>553</v>
      </c>
      <c r="G80" t="s">
        <v>553</v>
      </c>
      <c r="H80" t="s">
        <v>552</v>
      </c>
      <c r="K80" t="s">
        <v>555</v>
      </c>
      <c r="M80" t="s">
        <v>558</v>
      </c>
      <c r="N80" t="s">
        <v>558</v>
      </c>
      <c r="O80" t="s">
        <v>555</v>
      </c>
      <c r="P80" t="s">
        <v>558</v>
      </c>
      <c r="Q80" t="s">
        <v>551</v>
      </c>
      <c r="R80" t="s">
        <v>553</v>
      </c>
      <c r="S80" t="s">
        <v>553</v>
      </c>
      <c r="U80" t="s">
        <v>553</v>
      </c>
    </row>
    <row r="81" spans="1:21" x14ac:dyDescent="0.25">
      <c r="A81">
        <v>841</v>
      </c>
      <c r="B81" t="s">
        <v>551</v>
      </c>
      <c r="C81" t="s">
        <v>551</v>
      </c>
      <c r="D81" t="s">
        <v>551</v>
      </c>
      <c r="E81" t="s">
        <v>551</v>
      </c>
      <c r="F81" t="s">
        <v>552</v>
      </c>
      <c r="G81" t="s">
        <v>551</v>
      </c>
      <c r="H81" t="s">
        <v>552</v>
      </c>
      <c r="K81" t="s">
        <v>553</v>
      </c>
      <c r="M81" t="s">
        <v>552</v>
      </c>
      <c r="N81" t="s">
        <v>558</v>
      </c>
      <c r="O81" t="s">
        <v>551</v>
      </c>
      <c r="P81" t="s">
        <v>551</v>
      </c>
      <c r="Q81" t="s">
        <v>551</v>
      </c>
      <c r="R81" t="s">
        <v>551</v>
      </c>
      <c r="S81" t="s">
        <v>551</v>
      </c>
      <c r="U81" t="s">
        <v>553</v>
      </c>
    </row>
    <row r="82" spans="1:21" x14ac:dyDescent="0.25">
      <c r="A82">
        <v>854</v>
      </c>
      <c r="B82" t="s">
        <v>551</v>
      </c>
      <c r="C82" t="s">
        <v>552</v>
      </c>
      <c r="D82" t="s">
        <v>555</v>
      </c>
      <c r="E82" t="s">
        <v>552</v>
      </c>
      <c r="F82" t="s">
        <v>553</v>
      </c>
      <c r="G82" t="s">
        <v>553</v>
      </c>
      <c r="H82" t="s">
        <v>557</v>
      </c>
      <c r="K82" t="s">
        <v>553</v>
      </c>
      <c r="M82" t="s">
        <v>558</v>
      </c>
      <c r="N82" t="s">
        <v>552</v>
      </c>
      <c r="O82" t="s">
        <v>558</v>
      </c>
      <c r="P82" t="s">
        <v>557</v>
      </c>
      <c r="Q82" t="s">
        <v>553</v>
      </c>
      <c r="R82" t="s">
        <v>551</v>
      </c>
      <c r="S82" t="s">
        <v>553</v>
      </c>
      <c r="U82" t="s">
        <v>552</v>
      </c>
    </row>
    <row r="83" spans="1:21" x14ac:dyDescent="0.25">
      <c r="A83">
        <v>855</v>
      </c>
      <c r="B83" t="s">
        <v>551</v>
      </c>
      <c r="C83" t="s">
        <v>553</v>
      </c>
      <c r="D83" t="s">
        <v>553</v>
      </c>
      <c r="E83" t="s">
        <v>551</v>
      </c>
      <c r="F83" t="s">
        <v>553</v>
      </c>
      <c r="G83" t="s">
        <v>551</v>
      </c>
      <c r="H83" t="s">
        <v>552</v>
      </c>
      <c r="K83" t="s">
        <v>553</v>
      </c>
      <c r="M83" t="s">
        <v>555</v>
      </c>
      <c r="N83" t="s">
        <v>553</v>
      </c>
      <c r="O83" t="s">
        <v>558</v>
      </c>
      <c r="P83" t="s">
        <v>555</v>
      </c>
      <c r="Q83" t="s">
        <v>553</v>
      </c>
      <c r="R83" t="s">
        <v>553</v>
      </c>
      <c r="S83" t="s">
        <v>551</v>
      </c>
      <c r="U83" t="s">
        <v>553</v>
      </c>
    </row>
    <row r="84" spans="1:21" x14ac:dyDescent="0.25">
      <c r="A84">
        <v>856</v>
      </c>
      <c r="B84" t="s">
        <v>551</v>
      </c>
      <c r="C84" t="s">
        <v>558</v>
      </c>
      <c r="D84" t="s">
        <v>551</v>
      </c>
      <c r="E84" t="s">
        <v>551</v>
      </c>
      <c r="F84" t="s">
        <v>553</v>
      </c>
      <c r="G84" t="s">
        <v>551</v>
      </c>
      <c r="H84" t="s">
        <v>552</v>
      </c>
      <c r="K84" t="s">
        <v>558</v>
      </c>
      <c r="M84" t="s">
        <v>552</v>
      </c>
      <c r="N84" t="s">
        <v>552</v>
      </c>
      <c r="O84" t="s">
        <v>558</v>
      </c>
      <c r="P84" t="s">
        <v>558</v>
      </c>
      <c r="Q84" t="s">
        <v>551</v>
      </c>
      <c r="R84" t="s">
        <v>551</v>
      </c>
      <c r="S84" t="s">
        <v>551</v>
      </c>
      <c r="T84" t="s">
        <v>558</v>
      </c>
      <c r="U84" t="s">
        <v>555</v>
      </c>
    </row>
    <row r="85" spans="1:21" x14ac:dyDescent="0.25">
      <c r="A85">
        <v>863</v>
      </c>
      <c r="B85" t="s">
        <v>551</v>
      </c>
      <c r="C85" t="s">
        <v>551</v>
      </c>
      <c r="D85" t="s">
        <v>551</v>
      </c>
      <c r="E85" t="s">
        <v>552</v>
      </c>
      <c r="F85" t="s">
        <v>551</v>
      </c>
      <c r="G85" t="s">
        <v>551</v>
      </c>
      <c r="H85" t="s">
        <v>553</v>
      </c>
      <c r="K85" t="s">
        <v>553</v>
      </c>
      <c r="M85" t="s">
        <v>553</v>
      </c>
      <c r="N85" t="s">
        <v>553</v>
      </c>
      <c r="O85" t="s">
        <v>551</v>
      </c>
      <c r="P85" t="s">
        <v>551</v>
      </c>
      <c r="Q85" t="s">
        <v>551</v>
      </c>
      <c r="R85" t="s">
        <v>551</v>
      </c>
      <c r="S85" t="s">
        <v>551</v>
      </c>
      <c r="U85" t="s">
        <v>551</v>
      </c>
    </row>
    <row r="86" spans="1:21" x14ac:dyDescent="0.25">
      <c r="A86">
        <v>874</v>
      </c>
      <c r="B86" t="s">
        <v>551</v>
      </c>
      <c r="C86" t="s">
        <v>551</v>
      </c>
      <c r="D86" t="s">
        <v>553</v>
      </c>
      <c r="E86" t="s">
        <v>552</v>
      </c>
      <c r="F86" t="s">
        <v>553</v>
      </c>
      <c r="G86" t="s">
        <v>551</v>
      </c>
      <c r="H86" t="s">
        <v>558</v>
      </c>
      <c r="K86" t="s">
        <v>553</v>
      </c>
      <c r="M86" t="s">
        <v>558</v>
      </c>
      <c r="N86" t="s">
        <v>558</v>
      </c>
      <c r="O86" t="s">
        <v>553</v>
      </c>
      <c r="P86" t="s">
        <v>552</v>
      </c>
      <c r="Q86" t="s">
        <v>551</v>
      </c>
      <c r="R86" t="s">
        <v>551</v>
      </c>
      <c r="S86" t="s">
        <v>553</v>
      </c>
      <c r="U86" t="s">
        <v>553</v>
      </c>
    </row>
    <row r="87" spans="1:21" x14ac:dyDescent="0.25">
      <c r="A87">
        <v>879</v>
      </c>
      <c r="B87" t="s">
        <v>551</v>
      </c>
      <c r="C87" t="s">
        <v>553</v>
      </c>
      <c r="D87" t="s">
        <v>551</v>
      </c>
      <c r="E87" t="s">
        <v>552</v>
      </c>
      <c r="F87" t="s">
        <v>552</v>
      </c>
      <c r="G87" t="s">
        <v>551</v>
      </c>
      <c r="H87" t="s">
        <v>552</v>
      </c>
      <c r="K87" t="s">
        <v>553</v>
      </c>
      <c r="M87" t="s">
        <v>552</v>
      </c>
      <c r="N87" t="s">
        <v>553</v>
      </c>
      <c r="O87" t="s">
        <v>558</v>
      </c>
      <c r="P87" t="s">
        <v>551</v>
      </c>
      <c r="Q87" t="s">
        <v>551</v>
      </c>
      <c r="R87" t="s">
        <v>553</v>
      </c>
      <c r="S87" t="s">
        <v>551</v>
      </c>
      <c r="U87" t="s">
        <v>553</v>
      </c>
    </row>
    <row r="88" spans="1:21" x14ac:dyDescent="0.25">
      <c r="A88">
        <v>924</v>
      </c>
      <c r="B88" t="s">
        <v>551</v>
      </c>
      <c r="C88" t="s">
        <v>552</v>
      </c>
      <c r="D88" t="s">
        <v>558</v>
      </c>
      <c r="E88" t="s">
        <v>552</v>
      </c>
      <c r="F88" t="s">
        <v>551</v>
      </c>
      <c r="G88" t="s">
        <v>551</v>
      </c>
      <c r="H88" t="s">
        <v>551</v>
      </c>
      <c r="K88" t="s">
        <v>552</v>
      </c>
      <c r="M88" t="s">
        <v>558</v>
      </c>
      <c r="N88" t="s">
        <v>553</v>
      </c>
      <c r="O88" t="s">
        <v>558</v>
      </c>
      <c r="P88" t="s">
        <v>551</v>
      </c>
      <c r="Q88" t="s">
        <v>551</v>
      </c>
      <c r="R88" t="s">
        <v>553</v>
      </c>
      <c r="S88" t="s">
        <v>553</v>
      </c>
      <c r="U88" t="s">
        <v>553</v>
      </c>
    </row>
    <row r="89" spans="1:21" x14ac:dyDescent="0.25">
      <c r="A89">
        <v>942</v>
      </c>
      <c r="B89" t="s">
        <v>551</v>
      </c>
      <c r="C89" t="s">
        <v>558</v>
      </c>
      <c r="D89" t="s">
        <v>553</v>
      </c>
      <c r="E89" t="s">
        <v>551</v>
      </c>
      <c r="F89" t="s">
        <v>553</v>
      </c>
      <c r="G89" t="s">
        <v>552</v>
      </c>
      <c r="H89" t="s">
        <v>553</v>
      </c>
      <c r="K89" t="s">
        <v>555</v>
      </c>
      <c r="M89" t="s">
        <v>558</v>
      </c>
      <c r="N89" t="s">
        <v>558</v>
      </c>
      <c r="O89" t="s">
        <v>557</v>
      </c>
      <c r="P89" t="s">
        <v>555</v>
      </c>
      <c r="Q89" t="s">
        <v>553</v>
      </c>
      <c r="R89" t="s">
        <v>551</v>
      </c>
      <c r="S89" t="s">
        <v>553</v>
      </c>
      <c r="T89" t="s">
        <v>555</v>
      </c>
      <c r="U89" t="s">
        <v>551</v>
      </c>
    </row>
    <row r="90" spans="1:21" x14ac:dyDescent="0.25">
      <c r="A90">
        <v>950</v>
      </c>
      <c r="B90" t="s">
        <v>551</v>
      </c>
      <c r="C90" t="s">
        <v>558</v>
      </c>
      <c r="D90" t="s">
        <v>551</v>
      </c>
      <c r="E90" t="s">
        <v>551</v>
      </c>
      <c r="F90" t="s">
        <v>552</v>
      </c>
      <c r="G90" t="s">
        <v>552</v>
      </c>
      <c r="H90" t="s">
        <v>558</v>
      </c>
      <c r="K90" t="s">
        <v>555</v>
      </c>
      <c r="M90" t="s">
        <v>555</v>
      </c>
      <c r="N90" t="s">
        <v>558</v>
      </c>
      <c r="O90" t="s">
        <v>555</v>
      </c>
      <c r="P90" t="s">
        <v>555</v>
      </c>
      <c r="Q90" t="s">
        <v>553</v>
      </c>
      <c r="R90" t="s">
        <v>558</v>
      </c>
      <c r="S90" t="s">
        <v>551</v>
      </c>
      <c r="T90" t="s">
        <v>555</v>
      </c>
      <c r="U90" t="s">
        <v>552</v>
      </c>
    </row>
    <row r="91" spans="1:21" x14ac:dyDescent="0.25">
      <c r="A91">
        <v>972</v>
      </c>
      <c r="B91" t="s">
        <v>553</v>
      </c>
      <c r="C91" t="s">
        <v>567</v>
      </c>
      <c r="D91" t="s">
        <v>552</v>
      </c>
      <c r="E91" t="s">
        <v>551</v>
      </c>
      <c r="F91" t="s">
        <v>552</v>
      </c>
      <c r="G91" t="s">
        <v>555</v>
      </c>
      <c r="H91" t="s">
        <v>555</v>
      </c>
      <c r="K91" t="s">
        <v>557</v>
      </c>
      <c r="M91" t="s">
        <v>567</v>
      </c>
      <c r="N91" t="s">
        <v>557</v>
      </c>
      <c r="O91" t="s">
        <v>557</v>
      </c>
      <c r="P91" t="s">
        <v>557</v>
      </c>
      <c r="Q91" t="s">
        <v>553</v>
      </c>
      <c r="R91" t="s">
        <v>558</v>
      </c>
      <c r="S91" t="s">
        <v>552</v>
      </c>
      <c r="U91" t="s">
        <v>555</v>
      </c>
    </row>
    <row r="92" spans="1:21" x14ac:dyDescent="0.25">
      <c r="A92">
        <v>982</v>
      </c>
      <c r="B92" t="s">
        <v>551</v>
      </c>
      <c r="C92" t="s">
        <v>552</v>
      </c>
      <c r="D92" t="s">
        <v>553</v>
      </c>
      <c r="E92" t="s">
        <v>551</v>
      </c>
      <c r="F92" t="s">
        <v>552</v>
      </c>
      <c r="G92" t="s">
        <v>553</v>
      </c>
      <c r="H92" t="s">
        <v>551</v>
      </c>
      <c r="K92" t="s">
        <v>555</v>
      </c>
      <c r="M92" t="s">
        <v>557</v>
      </c>
      <c r="N92" t="s">
        <v>555</v>
      </c>
      <c r="O92" t="s">
        <v>555</v>
      </c>
      <c r="P92" t="s">
        <v>558</v>
      </c>
      <c r="Q92" t="s">
        <v>551</v>
      </c>
      <c r="R92" t="s">
        <v>552</v>
      </c>
      <c r="S92" t="s">
        <v>551</v>
      </c>
      <c r="T92" t="s">
        <v>555</v>
      </c>
      <c r="U92" t="s">
        <v>551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93"/>
  <sheetViews>
    <sheetView zoomScale="70" zoomScaleNormal="70" workbookViewId="0">
      <selection activeCell="X8" sqref="X8"/>
    </sheetView>
  </sheetViews>
  <sheetFormatPr defaultRowHeight="15" x14ac:dyDescent="0.25"/>
  <cols>
    <col min="13" max="13" width="9.140625" style="24"/>
    <col min="23" max="23" width="10.140625" bestFit="1" customWidth="1"/>
  </cols>
  <sheetData>
    <row r="2" spans="2:24" x14ac:dyDescent="0.25">
      <c r="B2" s="20"/>
      <c r="C2" s="20" t="s">
        <v>550</v>
      </c>
      <c r="D2" s="20" t="s">
        <v>566</v>
      </c>
      <c r="E2" s="20" t="s">
        <v>565</v>
      </c>
      <c r="F2" s="20" t="s">
        <v>564</v>
      </c>
      <c r="G2" s="20" t="s">
        <v>563</v>
      </c>
      <c r="H2" s="20" t="s">
        <v>561</v>
      </c>
      <c r="I2" s="20" t="s">
        <v>554</v>
      </c>
      <c r="J2" s="20" t="s">
        <v>559</v>
      </c>
      <c r="K2" s="20" t="s">
        <v>562</v>
      </c>
      <c r="L2" s="20" t="s">
        <v>560</v>
      </c>
      <c r="M2" s="23" t="s">
        <v>556</v>
      </c>
      <c r="N2" s="22" t="s">
        <v>569</v>
      </c>
      <c r="O2" s="22" t="s">
        <v>571</v>
      </c>
      <c r="P2" s="22" t="s">
        <v>575</v>
      </c>
      <c r="Q2" s="22" t="s">
        <v>576</v>
      </c>
      <c r="R2" s="22" t="s">
        <v>574</v>
      </c>
      <c r="S2" s="22" t="s">
        <v>573</v>
      </c>
      <c r="T2" s="22" t="s">
        <v>572</v>
      </c>
      <c r="U2" s="22" t="s">
        <v>570</v>
      </c>
      <c r="V2" s="25" t="s">
        <v>613</v>
      </c>
      <c r="W2" s="25" t="s">
        <v>612</v>
      </c>
      <c r="X2" s="25" t="s">
        <v>584</v>
      </c>
    </row>
    <row r="3" spans="2:24" x14ac:dyDescent="0.25">
      <c r="B3" s="20">
        <v>19</v>
      </c>
      <c r="C3" s="20">
        <v>4</v>
      </c>
      <c r="D3" s="20">
        <v>7.5</v>
      </c>
      <c r="E3" s="20">
        <v>10.5</v>
      </c>
      <c r="F3" s="20">
        <v>4</v>
      </c>
      <c r="G3" s="20">
        <v>6</v>
      </c>
      <c r="H3" s="20">
        <v>3</v>
      </c>
      <c r="I3" s="20">
        <v>4</v>
      </c>
      <c r="J3" s="20"/>
      <c r="K3" s="20"/>
      <c r="L3" s="20"/>
      <c r="M3" s="23">
        <v>6</v>
      </c>
      <c r="N3" s="22">
        <v>3</v>
      </c>
      <c r="O3" s="22">
        <v>10.5</v>
      </c>
      <c r="P3" s="22" t="s">
        <v>581</v>
      </c>
      <c r="Q3" s="22" t="s">
        <v>581</v>
      </c>
      <c r="R3" s="22">
        <v>6</v>
      </c>
      <c r="S3" s="22">
        <v>7.5</v>
      </c>
      <c r="T3" s="22">
        <v>7</v>
      </c>
      <c r="U3" s="22">
        <v>10.5</v>
      </c>
      <c r="V3" s="26">
        <v>41</v>
      </c>
      <c r="W3" s="28">
        <f>(SUM(C3:U3)/V3)</f>
        <v>2.1829268292682928</v>
      </c>
      <c r="X3" t="str">
        <f>IF(W3&gt;=3.38,"LowRisk",IF(AND(W3&gt;=2.76,W3&lt;=3.37),"MediumRisk",IF(AND(W3&gt;2.14,W3&lt;=3.37),"HighRisk","VeryHighRisk")))</f>
        <v>HighRisk</v>
      </c>
    </row>
    <row r="4" spans="2:24" x14ac:dyDescent="0.25">
      <c r="B4" s="20">
        <v>23</v>
      </c>
      <c r="C4" s="20">
        <v>4</v>
      </c>
      <c r="D4" s="20">
        <v>0</v>
      </c>
      <c r="E4" s="20">
        <v>3</v>
      </c>
      <c r="F4" s="20">
        <v>4</v>
      </c>
      <c r="G4" s="20">
        <v>6</v>
      </c>
      <c r="H4" s="20">
        <v>3</v>
      </c>
      <c r="I4" s="20">
        <v>4</v>
      </c>
      <c r="J4" s="20"/>
      <c r="K4" s="20"/>
      <c r="L4" s="20"/>
      <c r="M4" s="23">
        <v>3</v>
      </c>
      <c r="N4" s="22">
        <v>0</v>
      </c>
      <c r="O4" s="22">
        <v>7.5</v>
      </c>
      <c r="P4" s="22">
        <v>0</v>
      </c>
      <c r="Q4" s="22">
        <v>0</v>
      </c>
      <c r="R4" s="22">
        <v>0</v>
      </c>
      <c r="S4" s="22">
        <v>3</v>
      </c>
      <c r="T4" s="22">
        <v>4</v>
      </c>
      <c r="U4" s="22">
        <v>0</v>
      </c>
      <c r="V4" s="26">
        <v>41</v>
      </c>
      <c r="W4" s="28">
        <f t="shared" ref="W4:W67" si="0">(SUM(C4:U4)/V4)</f>
        <v>1.0121951219512195</v>
      </c>
      <c r="X4" t="str">
        <f t="shared" ref="X4:X67" si="1">IF(W4&gt;=3.38,"LowRisk",IF(AND(W4&gt;=2.76,W4&lt;=3.37),"MediumRisk",IF(AND(W4&gt;2.14,W4&lt;=3.37),"HighRisk","VeryHighRisk")))</f>
        <v>VeryHighRisk</v>
      </c>
    </row>
    <row r="5" spans="2:24" x14ac:dyDescent="0.25">
      <c r="B5" s="20">
        <v>33</v>
      </c>
      <c r="C5" s="20">
        <v>4</v>
      </c>
      <c r="D5" s="20">
        <v>9</v>
      </c>
      <c r="E5" s="20">
        <v>10.5</v>
      </c>
      <c r="F5" s="20">
        <v>4</v>
      </c>
      <c r="G5" s="20">
        <v>8</v>
      </c>
      <c r="H5" s="20">
        <v>12</v>
      </c>
      <c r="I5" s="20">
        <v>6</v>
      </c>
      <c r="J5" s="20"/>
      <c r="K5" s="20"/>
      <c r="L5" s="20"/>
      <c r="M5" s="23">
        <v>9</v>
      </c>
      <c r="N5" s="22">
        <v>9</v>
      </c>
      <c r="O5" s="22">
        <v>12</v>
      </c>
      <c r="P5" s="22" t="s">
        <v>581</v>
      </c>
      <c r="Q5" s="22" t="s">
        <v>581</v>
      </c>
      <c r="R5" s="22">
        <v>9</v>
      </c>
      <c r="S5" s="22">
        <v>9</v>
      </c>
      <c r="T5" s="22">
        <v>8</v>
      </c>
      <c r="U5" s="22">
        <v>7.5</v>
      </c>
      <c r="V5" s="26">
        <v>41</v>
      </c>
      <c r="W5" s="28">
        <f t="shared" si="0"/>
        <v>2.8536585365853657</v>
      </c>
      <c r="X5" t="str">
        <f t="shared" si="1"/>
        <v>MediumRisk</v>
      </c>
    </row>
    <row r="6" spans="2:24" x14ac:dyDescent="0.25">
      <c r="B6" s="20">
        <v>36</v>
      </c>
      <c r="C6" s="20">
        <v>4</v>
      </c>
      <c r="D6" s="20">
        <v>7.5</v>
      </c>
      <c r="E6" s="20">
        <v>9</v>
      </c>
      <c r="F6" s="20">
        <v>4</v>
      </c>
      <c r="G6" s="20">
        <v>6</v>
      </c>
      <c r="H6" s="20">
        <v>12</v>
      </c>
      <c r="I6" s="20">
        <v>4</v>
      </c>
      <c r="J6" s="20"/>
      <c r="K6" s="20"/>
      <c r="L6" s="20"/>
      <c r="M6" s="23">
        <v>9</v>
      </c>
      <c r="N6" s="22">
        <v>3</v>
      </c>
      <c r="O6" s="22">
        <v>10.5</v>
      </c>
      <c r="P6" s="22" t="s">
        <v>580</v>
      </c>
      <c r="Q6" s="22" t="s">
        <v>580</v>
      </c>
      <c r="R6" s="22">
        <v>7.5</v>
      </c>
      <c r="S6" s="22">
        <v>7.5</v>
      </c>
      <c r="T6" s="22">
        <v>7</v>
      </c>
      <c r="U6" s="22">
        <v>6</v>
      </c>
      <c r="V6" s="26">
        <v>41</v>
      </c>
      <c r="W6" s="28">
        <f t="shared" si="0"/>
        <v>2.3658536585365852</v>
      </c>
      <c r="X6" t="str">
        <f t="shared" si="1"/>
        <v>HighRisk</v>
      </c>
    </row>
    <row r="7" spans="2:24" x14ac:dyDescent="0.25">
      <c r="B7" s="20">
        <v>39</v>
      </c>
      <c r="C7" s="20">
        <v>4</v>
      </c>
      <c r="D7" s="20">
        <v>9</v>
      </c>
      <c r="E7" s="20">
        <v>12</v>
      </c>
      <c r="F7" s="20">
        <v>4</v>
      </c>
      <c r="G7" s="20">
        <v>7</v>
      </c>
      <c r="H7" s="20">
        <v>12</v>
      </c>
      <c r="I7" s="20">
        <v>8</v>
      </c>
      <c r="J7" s="20"/>
      <c r="K7" s="20"/>
      <c r="L7" s="20"/>
      <c r="M7" s="23">
        <v>6</v>
      </c>
      <c r="N7" s="22">
        <v>6</v>
      </c>
      <c r="O7" s="22">
        <v>10.5</v>
      </c>
      <c r="P7" s="22" t="s">
        <v>580</v>
      </c>
      <c r="Q7" s="22" t="s">
        <v>580</v>
      </c>
      <c r="R7" s="22">
        <v>7.5</v>
      </c>
      <c r="S7" s="22">
        <v>7.5</v>
      </c>
      <c r="T7" s="22">
        <v>7</v>
      </c>
      <c r="U7" s="22">
        <v>10.5</v>
      </c>
      <c r="V7" s="26">
        <v>41</v>
      </c>
      <c r="W7" s="28">
        <f t="shared" si="0"/>
        <v>2.7073170731707319</v>
      </c>
      <c r="X7" t="str">
        <f t="shared" si="1"/>
        <v>HighRisk</v>
      </c>
    </row>
    <row r="8" spans="2:24" x14ac:dyDescent="0.25">
      <c r="B8" s="20">
        <v>62</v>
      </c>
      <c r="C8" s="20">
        <v>4</v>
      </c>
      <c r="D8" s="20">
        <v>3</v>
      </c>
      <c r="E8" s="20">
        <v>9</v>
      </c>
      <c r="F8" s="20">
        <v>4</v>
      </c>
      <c r="G8" s="20">
        <v>8</v>
      </c>
      <c r="H8" s="20">
        <v>12</v>
      </c>
      <c r="I8" s="20">
        <v>4</v>
      </c>
      <c r="J8" s="20"/>
      <c r="K8" s="20"/>
      <c r="L8" s="20"/>
      <c r="M8" s="23">
        <v>6</v>
      </c>
      <c r="N8" s="22">
        <v>7.5</v>
      </c>
      <c r="O8" s="22">
        <v>10.5</v>
      </c>
      <c r="P8" s="22" t="s">
        <v>578</v>
      </c>
      <c r="Q8" s="22" t="s">
        <v>578</v>
      </c>
      <c r="R8" s="22">
        <v>7.5</v>
      </c>
      <c r="S8" s="22">
        <v>7.5</v>
      </c>
      <c r="T8" s="22">
        <v>8</v>
      </c>
      <c r="U8" s="22">
        <v>7.5</v>
      </c>
      <c r="V8" s="26">
        <v>41</v>
      </c>
      <c r="W8" s="28">
        <f t="shared" si="0"/>
        <v>2.4024390243902438</v>
      </c>
      <c r="X8" t="str">
        <f t="shared" si="1"/>
        <v>HighRisk</v>
      </c>
    </row>
    <row r="9" spans="2:24" x14ac:dyDescent="0.25">
      <c r="B9" s="20">
        <v>64</v>
      </c>
      <c r="C9" s="20">
        <v>4</v>
      </c>
      <c r="D9" s="20">
        <v>9</v>
      </c>
      <c r="E9" s="20">
        <v>12</v>
      </c>
      <c r="F9" s="20">
        <v>4</v>
      </c>
      <c r="G9" s="20">
        <v>8</v>
      </c>
      <c r="H9" s="20">
        <v>12</v>
      </c>
      <c r="I9" s="20">
        <v>6</v>
      </c>
      <c r="J9" s="20"/>
      <c r="K9" s="20"/>
      <c r="L9" s="20"/>
      <c r="M9" s="23">
        <v>7.5</v>
      </c>
      <c r="N9" s="22">
        <v>6</v>
      </c>
      <c r="O9" s="22">
        <v>12</v>
      </c>
      <c r="P9" s="22" t="s">
        <v>581</v>
      </c>
      <c r="Q9" s="22" t="s">
        <v>581</v>
      </c>
      <c r="R9" s="22">
        <v>6</v>
      </c>
      <c r="S9" s="22">
        <v>7.5</v>
      </c>
      <c r="T9" s="22">
        <v>7</v>
      </c>
      <c r="U9" s="22">
        <v>10.5</v>
      </c>
      <c r="V9" s="26">
        <v>41</v>
      </c>
      <c r="W9" s="28">
        <f t="shared" si="0"/>
        <v>2.7195121951219514</v>
      </c>
      <c r="X9" t="str">
        <f t="shared" si="1"/>
        <v>HighRisk</v>
      </c>
    </row>
    <row r="10" spans="2:24" x14ac:dyDescent="0.25">
      <c r="B10" s="20">
        <v>80</v>
      </c>
      <c r="C10" s="20">
        <v>4</v>
      </c>
      <c r="D10" s="20">
        <v>7.5</v>
      </c>
      <c r="E10" s="20">
        <v>10.5</v>
      </c>
      <c r="F10" s="20">
        <v>4</v>
      </c>
      <c r="G10" s="20">
        <v>7</v>
      </c>
      <c r="H10" s="20">
        <v>10.5</v>
      </c>
      <c r="I10" s="20">
        <v>4</v>
      </c>
      <c r="J10" s="20">
        <v>10.5</v>
      </c>
      <c r="K10" s="20"/>
      <c r="L10" s="20"/>
      <c r="M10" s="23">
        <v>6</v>
      </c>
      <c r="N10" s="22">
        <v>6</v>
      </c>
      <c r="O10" s="22"/>
      <c r="P10" s="22">
        <v>12</v>
      </c>
      <c r="Q10" s="22">
        <v>3</v>
      </c>
      <c r="R10" s="22">
        <v>9</v>
      </c>
      <c r="S10" s="22">
        <v>7.5</v>
      </c>
      <c r="T10" s="22">
        <v>7</v>
      </c>
      <c r="U10" s="22">
        <v>10.5</v>
      </c>
      <c r="V10" s="26">
        <v>41</v>
      </c>
      <c r="W10" s="28">
        <f t="shared" si="0"/>
        <v>2.9024390243902438</v>
      </c>
      <c r="X10" t="str">
        <f t="shared" si="1"/>
        <v>MediumRisk</v>
      </c>
    </row>
    <row r="11" spans="2:24" x14ac:dyDescent="0.25">
      <c r="B11" s="20">
        <v>90</v>
      </c>
      <c r="C11" s="20">
        <v>4</v>
      </c>
      <c r="D11" s="20">
        <v>12</v>
      </c>
      <c r="E11" s="20">
        <v>10.5</v>
      </c>
      <c r="F11" s="20">
        <v>3</v>
      </c>
      <c r="G11" s="20">
        <v>8</v>
      </c>
      <c r="H11" s="20">
        <v>12</v>
      </c>
      <c r="I11" s="20">
        <v>6</v>
      </c>
      <c r="J11" s="20"/>
      <c r="K11" s="20"/>
      <c r="L11" s="20"/>
      <c r="M11" s="23">
        <v>12</v>
      </c>
      <c r="N11" s="22">
        <v>10.5</v>
      </c>
      <c r="O11" s="22">
        <v>12</v>
      </c>
      <c r="P11" s="22" t="s">
        <v>579</v>
      </c>
      <c r="Q11" s="22" t="s">
        <v>579</v>
      </c>
      <c r="R11" s="22">
        <v>12</v>
      </c>
      <c r="S11" s="22">
        <v>12</v>
      </c>
      <c r="T11" s="22">
        <v>8</v>
      </c>
      <c r="U11" s="22">
        <v>12</v>
      </c>
      <c r="V11" s="26">
        <v>41</v>
      </c>
      <c r="W11" s="28">
        <f t="shared" si="0"/>
        <v>3.2682926829268291</v>
      </c>
      <c r="X11" t="str">
        <f t="shared" si="1"/>
        <v>MediumRisk</v>
      </c>
    </row>
    <row r="12" spans="2:24" x14ac:dyDescent="0.25">
      <c r="B12" s="20">
        <v>92</v>
      </c>
      <c r="C12" s="20">
        <v>4</v>
      </c>
      <c r="D12" s="20">
        <v>3</v>
      </c>
      <c r="E12" s="20">
        <v>7.5</v>
      </c>
      <c r="F12" s="20">
        <v>4</v>
      </c>
      <c r="G12" s="20">
        <v>7</v>
      </c>
      <c r="H12" s="20">
        <v>10.5</v>
      </c>
      <c r="I12" s="20">
        <v>6</v>
      </c>
      <c r="J12" s="20"/>
      <c r="K12" s="20"/>
      <c r="L12" s="20"/>
      <c r="M12" s="23">
        <v>7.5</v>
      </c>
      <c r="N12" s="22">
        <v>6</v>
      </c>
      <c r="O12" s="22">
        <v>10.5</v>
      </c>
      <c r="P12" s="22" t="s">
        <v>578</v>
      </c>
      <c r="Q12" s="22" t="s">
        <v>578</v>
      </c>
      <c r="R12" s="22">
        <v>6</v>
      </c>
      <c r="S12" s="22">
        <v>6</v>
      </c>
      <c r="T12" s="22">
        <v>5</v>
      </c>
      <c r="U12" s="22">
        <v>6</v>
      </c>
      <c r="V12" s="26">
        <v>41</v>
      </c>
      <c r="W12" s="28">
        <f t="shared" si="0"/>
        <v>2.1707317073170733</v>
      </c>
      <c r="X12" t="str">
        <f t="shared" si="1"/>
        <v>HighRisk</v>
      </c>
    </row>
    <row r="13" spans="2:24" x14ac:dyDescent="0.25">
      <c r="B13" s="20">
        <v>129</v>
      </c>
      <c r="C13" s="20">
        <v>4</v>
      </c>
      <c r="D13" s="20">
        <v>7.5</v>
      </c>
      <c r="E13" s="20">
        <v>12</v>
      </c>
      <c r="F13" s="20">
        <v>4</v>
      </c>
      <c r="G13" s="20">
        <v>7</v>
      </c>
      <c r="H13" s="20">
        <v>12</v>
      </c>
      <c r="I13" s="20">
        <v>7</v>
      </c>
      <c r="J13" s="20"/>
      <c r="K13" s="20"/>
      <c r="L13" s="20"/>
      <c r="M13" s="23">
        <v>7.5</v>
      </c>
      <c r="N13" s="22">
        <v>3</v>
      </c>
      <c r="O13" s="22">
        <v>10.5</v>
      </c>
      <c r="P13" s="22">
        <v>12</v>
      </c>
      <c r="Q13" s="22">
        <v>0</v>
      </c>
      <c r="R13" s="22">
        <v>7.5</v>
      </c>
      <c r="S13" s="22">
        <v>6</v>
      </c>
      <c r="T13" s="22">
        <v>7</v>
      </c>
      <c r="U13" s="22">
        <v>7.5</v>
      </c>
      <c r="V13" s="26">
        <v>41</v>
      </c>
      <c r="W13" s="28">
        <f t="shared" si="0"/>
        <v>2.7926829268292681</v>
      </c>
      <c r="X13" t="str">
        <f t="shared" si="1"/>
        <v>MediumRisk</v>
      </c>
    </row>
    <row r="14" spans="2:24" x14ac:dyDescent="0.25">
      <c r="B14" s="20">
        <v>138</v>
      </c>
      <c r="C14" s="20">
        <v>4</v>
      </c>
      <c r="D14" s="20">
        <v>10.5</v>
      </c>
      <c r="E14" s="20">
        <v>12</v>
      </c>
      <c r="F14" s="20">
        <v>3</v>
      </c>
      <c r="G14" s="20">
        <v>6</v>
      </c>
      <c r="H14" s="20">
        <v>12</v>
      </c>
      <c r="I14" s="20">
        <v>6</v>
      </c>
      <c r="J14" s="20"/>
      <c r="K14" s="20"/>
      <c r="L14" s="20"/>
      <c r="M14" s="23">
        <v>9</v>
      </c>
      <c r="N14" s="22">
        <v>6</v>
      </c>
      <c r="O14" s="22">
        <v>10.5</v>
      </c>
      <c r="P14" s="22" t="s">
        <v>580</v>
      </c>
      <c r="Q14" s="22" t="s">
        <v>580</v>
      </c>
      <c r="R14" s="22">
        <v>12</v>
      </c>
      <c r="S14" s="22">
        <v>6</v>
      </c>
      <c r="T14" s="22">
        <v>8</v>
      </c>
      <c r="U14" s="22">
        <v>9</v>
      </c>
      <c r="V14" s="26">
        <v>41</v>
      </c>
      <c r="W14" s="28">
        <f t="shared" si="0"/>
        <v>2.7804878048780486</v>
      </c>
      <c r="X14" t="str">
        <f t="shared" si="1"/>
        <v>MediumRisk</v>
      </c>
    </row>
    <row r="15" spans="2:24" x14ac:dyDescent="0.25">
      <c r="B15" s="20">
        <v>145</v>
      </c>
      <c r="C15" s="20">
        <v>4</v>
      </c>
      <c r="D15" s="20">
        <v>10.5</v>
      </c>
      <c r="E15" s="20">
        <v>10.5</v>
      </c>
      <c r="F15" s="20">
        <v>4</v>
      </c>
      <c r="G15" s="20">
        <v>8</v>
      </c>
      <c r="H15" s="20">
        <v>10.5</v>
      </c>
      <c r="I15" s="20">
        <v>5</v>
      </c>
      <c r="J15" s="20"/>
      <c r="K15" s="20"/>
      <c r="L15" s="20"/>
      <c r="M15" s="23">
        <v>6</v>
      </c>
      <c r="N15" s="22">
        <v>9</v>
      </c>
      <c r="O15" s="22">
        <v>10.5</v>
      </c>
      <c r="P15" s="22" t="s">
        <v>579</v>
      </c>
      <c r="Q15" s="22" t="s">
        <v>579</v>
      </c>
      <c r="R15" s="22">
        <v>12</v>
      </c>
      <c r="S15" s="22">
        <v>10.5</v>
      </c>
      <c r="T15" s="22">
        <v>8</v>
      </c>
      <c r="U15" s="22">
        <v>12</v>
      </c>
      <c r="V15" s="26">
        <v>41</v>
      </c>
      <c r="W15" s="28">
        <f t="shared" si="0"/>
        <v>2.9390243902439024</v>
      </c>
      <c r="X15" t="str">
        <f t="shared" si="1"/>
        <v>MediumRisk</v>
      </c>
    </row>
    <row r="16" spans="2:24" x14ac:dyDescent="0.25">
      <c r="B16" s="20">
        <v>149</v>
      </c>
      <c r="C16" s="20">
        <v>4</v>
      </c>
      <c r="D16" s="20">
        <v>7.5</v>
      </c>
      <c r="E16" s="20">
        <v>9</v>
      </c>
      <c r="F16" s="20">
        <v>4</v>
      </c>
      <c r="G16" s="20">
        <v>6</v>
      </c>
      <c r="H16" s="20">
        <v>9</v>
      </c>
      <c r="I16" s="20">
        <v>6</v>
      </c>
      <c r="J16" s="20"/>
      <c r="K16" s="20"/>
      <c r="L16" s="20"/>
      <c r="M16" s="23">
        <v>6</v>
      </c>
      <c r="N16" s="22">
        <v>3</v>
      </c>
      <c r="O16" s="22">
        <v>10.5</v>
      </c>
      <c r="P16" s="22" t="s">
        <v>578</v>
      </c>
      <c r="Q16" s="22" t="s">
        <v>578</v>
      </c>
      <c r="R16" s="22">
        <v>6</v>
      </c>
      <c r="S16" s="22">
        <v>6</v>
      </c>
      <c r="T16" s="22">
        <v>8</v>
      </c>
      <c r="U16" s="22">
        <v>9</v>
      </c>
      <c r="V16" s="26">
        <v>41</v>
      </c>
      <c r="W16" s="28">
        <f t="shared" si="0"/>
        <v>2.2926829268292681</v>
      </c>
      <c r="X16" t="str">
        <f t="shared" si="1"/>
        <v>HighRisk</v>
      </c>
    </row>
    <row r="17" spans="2:24" x14ac:dyDescent="0.25">
      <c r="B17" s="20">
        <v>152</v>
      </c>
      <c r="C17" s="20">
        <v>4</v>
      </c>
      <c r="D17" s="20">
        <v>9</v>
      </c>
      <c r="E17" s="20">
        <v>7.5</v>
      </c>
      <c r="F17" s="20">
        <v>3</v>
      </c>
      <c r="G17" s="20">
        <v>6</v>
      </c>
      <c r="H17" s="20">
        <v>12</v>
      </c>
      <c r="I17" s="20">
        <v>8</v>
      </c>
      <c r="J17" s="20"/>
      <c r="K17" s="20"/>
      <c r="L17" s="20"/>
      <c r="M17" s="23">
        <v>7.5</v>
      </c>
      <c r="N17" s="22">
        <v>6</v>
      </c>
      <c r="O17" s="22">
        <v>10.5</v>
      </c>
      <c r="P17" s="22" t="s">
        <v>581</v>
      </c>
      <c r="Q17" s="22" t="s">
        <v>581</v>
      </c>
      <c r="R17" s="22">
        <v>10.5</v>
      </c>
      <c r="S17" s="22">
        <v>7.5</v>
      </c>
      <c r="T17" s="22">
        <v>8</v>
      </c>
      <c r="U17" s="22">
        <v>10.5</v>
      </c>
      <c r="V17" s="26">
        <v>41</v>
      </c>
      <c r="W17" s="28">
        <f t="shared" si="0"/>
        <v>2.6829268292682928</v>
      </c>
      <c r="X17" t="str">
        <f t="shared" si="1"/>
        <v>HighRisk</v>
      </c>
    </row>
    <row r="18" spans="2:24" x14ac:dyDescent="0.25">
      <c r="B18" s="20">
        <v>158</v>
      </c>
      <c r="C18" s="20">
        <v>4</v>
      </c>
      <c r="D18" s="20">
        <v>10.5</v>
      </c>
      <c r="E18" s="20">
        <v>12</v>
      </c>
      <c r="F18" s="20">
        <v>4</v>
      </c>
      <c r="G18" s="20">
        <v>8</v>
      </c>
      <c r="H18" s="20">
        <v>12</v>
      </c>
      <c r="I18" s="20">
        <v>6</v>
      </c>
      <c r="J18" s="20"/>
      <c r="K18" s="20"/>
      <c r="L18" s="20"/>
      <c r="M18" s="23">
        <v>10.5</v>
      </c>
      <c r="N18" s="22">
        <v>7.5</v>
      </c>
      <c r="O18" s="22">
        <v>10.5</v>
      </c>
      <c r="P18" s="22">
        <v>12</v>
      </c>
      <c r="Q18" s="22">
        <v>0</v>
      </c>
      <c r="R18" s="22">
        <v>9</v>
      </c>
      <c r="S18" s="22">
        <v>10.5</v>
      </c>
      <c r="T18" s="22">
        <v>8</v>
      </c>
      <c r="U18" s="22">
        <v>12</v>
      </c>
      <c r="V18" s="26">
        <v>41</v>
      </c>
      <c r="W18" s="28">
        <f t="shared" si="0"/>
        <v>3.3292682926829267</v>
      </c>
      <c r="X18" t="str">
        <f t="shared" si="1"/>
        <v>MediumRisk</v>
      </c>
    </row>
    <row r="19" spans="2:24" x14ac:dyDescent="0.25">
      <c r="B19" s="20">
        <v>163</v>
      </c>
      <c r="C19" s="20">
        <v>4</v>
      </c>
      <c r="D19" s="20">
        <v>9</v>
      </c>
      <c r="E19" s="20">
        <v>10.5</v>
      </c>
      <c r="F19" s="20">
        <v>4</v>
      </c>
      <c r="G19" s="20">
        <v>7</v>
      </c>
      <c r="H19" s="20">
        <v>12</v>
      </c>
      <c r="I19" s="20">
        <v>8</v>
      </c>
      <c r="J19" s="20"/>
      <c r="K19" s="20"/>
      <c r="L19" s="20"/>
      <c r="M19" s="23">
        <v>7.5</v>
      </c>
      <c r="N19" s="22">
        <v>3</v>
      </c>
      <c r="O19" s="22">
        <v>12</v>
      </c>
      <c r="P19" s="22">
        <v>12</v>
      </c>
      <c r="Q19" s="22">
        <v>0</v>
      </c>
      <c r="R19" s="22">
        <v>10.5</v>
      </c>
      <c r="S19" s="22">
        <v>6</v>
      </c>
      <c r="T19" s="22">
        <v>7</v>
      </c>
      <c r="U19" s="22">
        <v>10.5</v>
      </c>
      <c r="V19" s="26">
        <v>41</v>
      </c>
      <c r="W19" s="28">
        <f t="shared" si="0"/>
        <v>3</v>
      </c>
      <c r="X19" t="str">
        <f t="shared" si="1"/>
        <v>MediumRisk</v>
      </c>
    </row>
    <row r="20" spans="2:24" x14ac:dyDescent="0.25">
      <c r="B20" s="20">
        <v>166</v>
      </c>
      <c r="C20" s="20">
        <v>4</v>
      </c>
      <c r="D20" s="20">
        <v>12</v>
      </c>
      <c r="E20" s="20">
        <v>10.5</v>
      </c>
      <c r="F20" s="20">
        <v>4</v>
      </c>
      <c r="G20" s="20">
        <v>5</v>
      </c>
      <c r="H20" s="20">
        <v>10.5</v>
      </c>
      <c r="I20" s="20">
        <v>8</v>
      </c>
      <c r="J20" s="20"/>
      <c r="K20" s="20"/>
      <c r="L20" s="20"/>
      <c r="M20" s="23">
        <v>9</v>
      </c>
      <c r="N20" s="22">
        <v>7.5</v>
      </c>
      <c r="O20" s="22">
        <v>10.5</v>
      </c>
      <c r="P20" s="22" t="s">
        <v>581</v>
      </c>
      <c r="Q20" s="22" t="s">
        <v>581</v>
      </c>
      <c r="R20" s="22">
        <v>9</v>
      </c>
      <c r="S20" s="22">
        <v>9</v>
      </c>
      <c r="T20" s="22">
        <v>6</v>
      </c>
      <c r="U20" s="22">
        <v>12</v>
      </c>
      <c r="V20" s="26">
        <v>41</v>
      </c>
      <c r="W20" s="28">
        <f t="shared" si="0"/>
        <v>2.8536585365853657</v>
      </c>
      <c r="X20" t="str">
        <f t="shared" si="1"/>
        <v>MediumRisk</v>
      </c>
    </row>
    <row r="21" spans="2:24" x14ac:dyDescent="0.25">
      <c r="B21" s="20">
        <v>169</v>
      </c>
      <c r="C21" s="20">
        <v>4</v>
      </c>
      <c r="D21" s="20">
        <v>12</v>
      </c>
      <c r="E21" s="20">
        <v>12</v>
      </c>
      <c r="F21" s="20">
        <v>3</v>
      </c>
      <c r="G21" s="20">
        <v>8</v>
      </c>
      <c r="H21" s="20">
        <v>12</v>
      </c>
      <c r="I21" s="20">
        <v>8</v>
      </c>
      <c r="J21" s="20"/>
      <c r="K21" s="20"/>
      <c r="L21" s="20"/>
      <c r="M21" s="23">
        <v>10.5</v>
      </c>
      <c r="N21" s="22">
        <v>12</v>
      </c>
      <c r="O21" s="22">
        <v>12</v>
      </c>
      <c r="P21" s="22" t="s">
        <v>583</v>
      </c>
      <c r="Q21" s="22" t="s">
        <v>583</v>
      </c>
      <c r="R21" s="22">
        <v>12</v>
      </c>
      <c r="S21" s="22">
        <v>12</v>
      </c>
      <c r="T21" s="22">
        <v>8</v>
      </c>
      <c r="U21" s="22">
        <v>12</v>
      </c>
      <c r="V21" s="26">
        <v>41</v>
      </c>
      <c r="W21" s="28">
        <f t="shared" si="0"/>
        <v>3.3536585365853657</v>
      </c>
      <c r="X21" t="str">
        <f t="shared" si="1"/>
        <v>MediumRisk</v>
      </c>
    </row>
    <row r="22" spans="2:24" x14ac:dyDescent="0.25">
      <c r="B22" s="20">
        <v>176</v>
      </c>
      <c r="C22" s="20">
        <v>4</v>
      </c>
      <c r="D22" s="20">
        <v>10.5</v>
      </c>
      <c r="E22" s="20">
        <v>10.5</v>
      </c>
      <c r="F22" s="20">
        <v>4</v>
      </c>
      <c r="G22" s="20">
        <v>6</v>
      </c>
      <c r="H22" s="20">
        <v>10.5</v>
      </c>
      <c r="I22" s="20">
        <v>7</v>
      </c>
      <c r="J22" s="20"/>
      <c r="K22" s="20"/>
      <c r="L22" s="20"/>
      <c r="M22" s="23">
        <v>10.5</v>
      </c>
      <c r="N22" s="22">
        <v>12</v>
      </c>
      <c r="O22" s="22">
        <v>10.5</v>
      </c>
      <c r="P22" s="22" t="s">
        <v>581</v>
      </c>
      <c r="Q22" s="22" t="s">
        <v>581</v>
      </c>
      <c r="R22" s="22">
        <v>9</v>
      </c>
      <c r="S22" s="22">
        <v>10.5</v>
      </c>
      <c r="T22" s="22">
        <v>7</v>
      </c>
      <c r="U22" s="22">
        <v>10.5</v>
      </c>
      <c r="V22" s="26">
        <v>41</v>
      </c>
      <c r="W22" s="28">
        <f t="shared" si="0"/>
        <v>2.9878048780487805</v>
      </c>
      <c r="X22" t="str">
        <f t="shared" si="1"/>
        <v>MediumRisk</v>
      </c>
    </row>
    <row r="23" spans="2:24" x14ac:dyDescent="0.25">
      <c r="B23" s="20">
        <v>192</v>
      </c>
      <c r="C23" s="20">
        <v>4</v>
      </c>
      <c r="D23" s="20">
        <v>7.5</v>
      </c>
      <c r="E23" s="20">
        <v>9</v>
      </c>
      <c r="F23" s="20">
        <v>4</v>
      </c>
      <c r="G23" s="20">
        <v>7</v>
      </c>
      <c r="H23" s="20">
        <v>10.5</v>
      </c>
      <c r="I23" s="20">
        <v>6</v>
      </c>
      <c r="J23" s="20"/>
      <c r="K23" s="20"/>
      <c r="L23" s="20"/>
      <c r="M23" s="23">
        <v>6</v>
      </c>
      <c r="N23" s="22">
        <v>7.5</v>
      </c>
      <c r="O23" s="22">
        <v>10.5</v>
      </c>
      <c r="P23" s="22" t="s">
        <v>578</v>
      </c>
      <c r="Q23" s="22" t="s">
        <v>578</v>
      </c>
      <c r="R23" s="22">
        <v>7.5</v>
      </c>
      <c r="S23" s="22">
        <v>7.5</v>
      </c>
      <c r="T23" s="22">
        <v>7</v>
      </c>
      <c r="U23" s="22">
        <v>9</v>
      </c>
      <c r="V23" s="26">
        <v>41</v>
      </c>
      <c r="W23" s="28">
        <f t="shared" si="0"/>
        <v>2.5121951219512195</v>
      </c>
      <c r="X23" t="str">
        <f t="shared" si="1"/>
        <v>HighRisk</v>
      </c>
    </row>
    <row r="24" spans="2:24" x14ac:dyDescent="0.25">
      <c r="B24" s="20">
        <v>212</v>
      </c>
      <c r="C24" s="20">
        <v>4</v>
      </c>
      <c r="D24" s="20">
        <v>12</v>
      </c>
      <c r="E24" s="20">
        <v>10.5</v>
      </c>
      <c r="F24" s="20">
        <v>4</v>
      </c>
      <c r="G24" s="20">
        <v>7</v>
      </c>
      <c r="H24" s="20">
        <v>12</v>
      </c>
      <c r="I24" s="20">
        <v>6</v>
      </c>
      <c r="J24" s="20"/>
      <c r="K24" s="20"/>
      <c r="L24" s="20"/>
      <c r="M24" s="23">
        <v>10.5</v>
      </c>
      <c r="N24" s="22">
        <v>9</v>
      </c>
      <c r="O24" s="22">
        <v>12</v>
      </c>
      <c r="P24" s="22" t="s">
        <v>580</v>
      </c>
      <c r="Q24" s="22" t="s">
        <v>580</v>
      </c>
      <c r="R24" s="22">
        <v>12</v>
      </c>
      <c r="S24" s="22">
        <v>10.5</v>
      </c>
      <c r="T24" s="22">
        <v>8</v>
      </c>
      <c r="U24" s="22">
        <v>12</v>
      </c>
      <c r="V24" s="26">
        <v>41</v>
      </c>
      <c r="W24" s="28">
        <f t="shared" si="0"/>
        <v>3.1585365853658538</v>
      </c>
      <c r="X24" t="str">
        <f t="shared" si="1"/>
        <v>MediumRisk</v>
      </c>
    </row>
    <row r="25" spans="2:24" x14ac:dyDescent="0.25">
      <c r="B25" s="20">
        <v>213</v>
      </c>
      <c r="C25" s="20">
        <v>4</v>
      </c>
      <c r="D25" s="20">
        <v>12</v>
      </c>
      <c r="E25" s="20">
        <v>12</v>
      </c>
      <c r="F25" s="20">
        <v>4</v>
      </c>
      <c r="G25" s="20">
        <v>8</v>
      </c>
      <c r="H25" s="20">
        <v>12</v>
      </c>
      <c r="I25" s="20">
        <v>8</v>
      </c>
      <c r="J25" s="20"/>
      <c r="K25" s="20"/>
      <c r="L25" s="20"/>
      <c r="M25" s="23">
        <v>10.5</v>
      </c>
      <c r="N25" s="22">
        <v>12</v>
      </c>
      <c r="O25" s="22">
        <v>12</v>
      </c>
      <c r="P25" s="22">
        <v>12</v>
      </c>
      <c r="Q25" s="22">
        <v>0</v>
      </c>
      <c r="R25" s="22">
        <v>10.5</v>
      </c>
      <c r="S25" s="22">
        <v>12</v>
      </c>
      <c r="T25" s="22">
        <v>8</v>
      </c>
      <c r="U25" s="22">
        <v>12</v>
      </c>
      <c r="V25" s="26">
        <v>41</v>
      </c>
      <c r="W25" s="28">
        <f t="shared" si="0"/>
        <v>3.6341463414634148</v>
      </c>
      <c r="X25" t="str">
        <f t="shared" si="1"/>
        <v>LowRisk</v>
      </c>
    </row>
    <row r="26" spans="2:24" x14ac:dyDescent="0.25">
      <c r="B26" s="20">
        <v>235</v>
      </c>
      <c r="C26" s="20">
        <v>4</v>
      </c>
      <c r="D26" s="20">
        <v>10.5</v>
      </c>
      <c r="E26" s="20">
        <v>10.5</v>
      </c>
      <c r="F26" s="20">
        <v>3</v>
      </c>
      <c r="G26" s="20">
        <v>8</v>
      </c>
      <c r="H26" s="20">
        <v>12</v>
      </c>
      <c r="I26" s="20">
        <v>7</v>
      </c>
      <c r="J26" s="20"/>
      <c r="K26" s="20"/>
      <c r="L26" s="20"/>
      <c r="M26" s="23">
        <v>9</v>
      </c>
      <c r="N26" s="22">
        <v>9</v>
      </c>
      <c r="O26" s="22">
        <v>9</v>
      </c>
      <c r="P26" s="22" t="s">
        <v>581</v>
      </c>
      <c r="Q26" s="22" t="s">
        <v>581</v>
      </c>
      <c r="R26" s="22">
        <v>9</v>
      </c>
      <c r="S26" s="22">
        <v>10.5</v>
      </c>
      <c r="T26" s="22">
        <v>8</v>
      </c>
      <c r="U26" s="22">
        <v>10.5</v>
      </c>
      <c r="V26" s="26">
        <v>41</v>
      </c>
      <c r="W26" s="28">
        <f t="shared" si="0"/>
        <v>2.9268292682926829</v>
      </c>
      <c r="X26" t="str">
        <f t="shared" si="1"/>
        <v>MediumRisk</v>
      </c>
    </row>
    <row r="27" spans="2:24" x14ac:dyDescent="0.25">
      <c r="B27" s="20">
        <v>250</v>
      </c>
      <c r="C27" s="20">
        <v>4</v>
      </c>
      <c r="D27" s="20">
        <v>12</v>
      </c>
      <c r="E27" s="20">
        <v>10.5</v>
      </c>
      <c r="F27" s="20">
        <v>4</v>
      </c>
      <c r="G27" s="20">
        <v>6</v>
      </c>
      <c r="H27" s="20">
        <v>12</v>
      </c>
      <c r="I27" s="20">
        <v>5</v>
      </c>
      <c r="J27" s="20"/>
      <c r="K27" s="20"/>
      <c r="L27" s="20"/>
      <c r="M27" s="23">
        <v>10.5</v>
      </c>
      <c r="N27" s="22">
        <v>6</v>
      </c>
      <c r="O27" s="22">
        <v>12</v>
      </c>
      <c r="P27" s="22">
        <v>12</v>
      </c>
      <c r="Q27" s="22">
        <v>0</v>
      </c>
      <c r="R27" s="22">
        <v>12</v>
      </c>
      <c r="S27" s="22">
        <v>9</v>
      </c>
      <c r="T27" s="22">
        <v>8</v>
      </c>
      <c r="U27" s="22">
        <v>12</v>
      </c>
      <c r="V27" s="26">
        <v>41</v>
      </c>
      <c r="W27" s="28">
        <f t="shared" si="0"/>
        <v>3.2926829268292681</v>
      </c>
      <c r="X27" t="str">
        <f t="shared" si="1"/>
        <v>MediumRisk</v>
      </c>
    </row>
    <row r="28" spans="2:24" x14ac:dyDescent="0.25">
      <c r="B28" s="20">
        <v>257</v>
      </c>
      <c r="C28" s="20">
        <v>4</v>
      </c>
      <c r="D28" s="20">
        <v>12</v>
      </c>
      <c r="E28" s="20">
        <v>12</v>
      </c>
      <c r="F28" s="20">
        <v>3</v>
      </c>
      <c r="G28" s="20">
        <v>7</v>
      </c>
      <c r="H28" s="20">
        <v>12</v>
      </c>
      <c r="I28" s="20">
        <v>7</v>
      </c>
      <c r="J28" s="20"/>
      <c r="K28" s="20"/>
      <c r="L28" s="20"/>
      <c r="M28" s="23">
        <v>9</v>
      </c>
      <c r="N28" s="22">
        <v>7.5</v>
      </c>
      <c r="O28" s="22">
        <v>10.5</v>
      </c>
      <c r="P28" s="22" t="s">
        <v>583</v>
      </c>
      <c r="Q28" s="22" t="s">
        <v>583</v>
      </c>
      <c r="R28" s="22">
        <v>7.5</v>
      </c>
      <c r="S28" s="22">
        <v>12</v>
      </c>
      <c r="T28" s="22">
        <v>8</v>
      </c>
      <c r="U28" s="22">
        <v>12</v>
      </c>
      <c r="V28" s="26">
        <v>41</v>
      </c>
      <c r="W28" s="28">
        <f t="shared" si="0"/>
        <v>3.0121951219512195</v>
      </c>
      <c r="X28" t="str">
        <f t="shared" si="1"/>
        <v>MediumRisk</v>
      </c>
    </row>
    <row r="29" spans="2:24" x14ac:dyDescent="0.25">
      <c r="B29" s="20">
        <v>258</v>
      </c>
      <c r="C29" s="20">
        <v>4</v>
      </c>
      <c r="D29" s="20">
        <v>10.5</v>
      </c>
      <c r="E29" s="20">
        <v>12</v>
      </c>
      <c r="F29" s="20">
        <v>4</v>
      </c>
      <c r="G29" s="20">
        <v>7</v>
      </c>
      <c r="H29" s="20">
        <v>10.5</v>
      </c>
      <c r="I29" s="20">
        <v>5</v>
      </c>
      <c r="J29" s="20"/>
      <c r="K29" s="20"/>
      <c r="L29" s="20"/>
      <c r="M29" s="23">
        <v>9</v>
      </c>
      <c r="N29" s="22">
        <v>7.5</v>
      </c>
      <c r="O29" s="22">
        <v>12</v>
      </c>
      <c r="P29" s="22">
        <v>12</v>
      </c>
      <c r="Q29" s="22">
        <v>0</v>
      </c>
      <c r="R29" s="22">
        <v>9</v>
      </c>
      <c r="S29" s="22">
        <v>7.5</v>
      </c>
      <c r="T29" s="22">
        <v>8</v>
      </c>
      <c r="U29" s="22">
        <v>10.5</v>
      </c>
      <c r="V29" s="26">
        <v>41</v>
      </c>
      <c r="W29" s="28">
        <f t="shared" si="0"/>
        <v>3.1341463414634148</v>
      </c>
      <c r="X29" t="str">
        <f t="shared" si="1"/>
        <v>MediumRisk</v>
      </c>
    </row>
    <row r="30" spans="2:24" x14ac:dyDescent="0.25">
      <c r="B30" s="20">
        <v>259</v>
      </c>
      <c r="C30" s="20">
        <v>4</v>
      </c>
      <c r="D30" s="20">
        <v>9</v>
      </c>
      <c r="E30" s="20">
        <v>12</v>
      </c>
      <c r="F30" s="20">
        <v>4</v>
      </c>
      <c r="G30" s="20">
        <v>6</v>
      </c>
      <c r="H30" s="20">
        <v>12</v>
      </c>
      <c r="I30" s="20">
        <v>6</v>
      </c>
      <c r="J30" s="20"/>
      <c r="K30" s="20"/>
      <c r="L30" s="20"/>
      <c r="M30" s="23">
        <v>7.5</v>
      </c>
      <c r="N30" s="22">
        <v>6</v>
      </c>
      <c r="O30" s="22">
        <v>10.5</v>
      </c>
      <c r="P30" s="22" t="s">
        <v>579</v>
      </c>
      <c r="Q30" s="22" t="s">
        <v>579</v>
      </c>
      <c r="R30" s="22">
        <v>9</v>
      </c>
      <c r="S30" s="22">
        <v>12</v>
      </c>
      <c r="T30" s="22">
        <v>8</v>
      </c>
      <c r="U30" s="22">
        <v>12</v>
      </c>
      <c r="V30" s="26">
        <v>41</v>
      </c>
      <c r="W30" s="28">
        <f t="shared" si="0"/>
        <v>2.8780487804878048</v>
      </c>
      <c r="X30" t="str">
        <f t="shared" si="1"/>
        <v>MediumRisk</v>
      </c>
    </row>
    <row r="31" spans="2:24" x14ac:dyDescent="0.25">
      <c r="B31" s="20">
        <v>268</v>
      </c>
      <c r="C31" s="20">
        <v>4</v>
      </c>
      <c r="D31" s="29">
        <v>12</v>
      </c>
      <c r="E31" s="20">
        <v>10.5</v>
      </c>
      <c r="F31" s="20">
        <v>4</v>
      </c>
      <c r="G31" s="20">
        <v>7</v>
      </c>
      <c r="H31" s="20">
        <v>9</v>
      </c>
      <c r="I31" s="20">
        <v>4</v>
      </c>
      <c r="J31" s="20"/>
      <c r="K31" s="20"/>
      <c r="L31" s="20"/>
      <c r="M31" s="23">
        <v>6</v>
      </c>
      <c r="N31" s="22">
        <v>6</v>
      </c>
      <c r="O31" s="22">
        <v>10.5</v>
      </c>
      <c r="P31" s="22" t="s">
        <v>581</v>
      </c>
      <c r="Q31" s="22" t="s">
        <v>581</v>
      </c>
      <c r="R31" s="22">
        <v>6</v>
      </c>
      <c r="S31" s="22">
        <v>7.5</v>
      </c>
      <c r="T31" s="22">
        <v>7</v>
      </c>
      <c r="U31" s="22">
        <v>9</v>
      </c>
      <c r="V31" s="26">
        <v>41</v>
      </c>
      <c r="W31" s="28">
        <f t="shared" si="0"/>
        <v>2.5</v>
      </c>
      <c r="X31" t="str">
        <f t="shared" si="1"/>
        <v>HighRisk</v>
      </c>
    </row>
    <row r="32" spans="2:24" x14ac:dyDescent="0.25">
      <c r="B32" s="20">
        <v>272</v>
      </c>
      <c r="C32" s="20">
        <v>4</v>
      </c>
      <c r="D32" s="20">
        <v>9</v>
      </c>
      <c r="E32" s="20">
        <v>10.5</v>
      </c>
      <c r="F32" s="20">
        <v>4</v>
      </c>
      <c r="G32" s="20">
        <v>7</v>
      </c>
      <c r="H32" s="20">
        <v>9</v>
      </c>
      <c r="I32" s="20">
        <v>6</v>
      </c>
      <c r="J32" s="20">
        <v>9</v>
      </c>
      <c r="K32" s="20"/>
      <c r="L32" s="20"/>
      <c r="M32" s="23">
        <v>9</v>
      </c>
      <c r="N32" s="22">
        <v>3</v>
      </c>
      <c r="O32" s="22"/>
      <c r="P32" s="22">
        <v>12</v>
      </c>
      <c r="Q32" s="22">
        <v>0</v>
      </c>
      <c r="R32" s="22">
        <v>9</v>
      </c>
      <c r="S32" s="22">
        <v>7.5</v>
      </c>
      <c r="T32" s="22">
        <v>7</v>
      </c>
      <c r="U32" s="22">
        <v>9</v>
      </c>
      <c r="V32" s="26">
        <v>41</v>
      </c>
      <c r="W32" s="28">
        <f t="shared" si="0"/>
        <v>2.8048780487804876</v>
      </c>
      <c r="X32" t="str">
        <f t="shared" si="1"/>
        <v>MediumRisk</v>
      </c>
    </row>
    <row r="33" spans="2:24" x14ac:dyDescent="0.25">
      <c r="B33" s="20">
        <v>287</v>
      </c>
      <c r="C33" s="20">
        <v>4</v>
      </c>
      <c r="D33" s="20">
        <v>12</v>
      </c>
      <c r="E33" s="20">
        <v>12</v>
      </c>
      <c r="F33" s="20">
        <v>4</v>
      </c>
      <c r="G33" s="20">
        <v>7</v>
      </c>
      <c r="H33" s="20">
        <v>12</v>
      </c>
      <c r="I33" s="20">
        <v>6</v>
      </c>
      <c r="J33" s="20"/>
      <c r="K33" s="20"/>
      <c r="L33" s="20"/>
      <c r="M33" s="23">
        <v>10.5</v>
      </c>
      <c r="N33" s="22">
        <v>10.5</v>
      </c>
      <c r="O33" s="22">
        <v>10.5</v>
      </c>
      <c r="P33" s="22" t="s">
        <v>582</v>
      </c>
      <c r="Q33" s="22" t="s">
        <v>582</v>
      </c>
      <c r="R33" s="22">
        <v>12</v>
      </c>
      <c r="S33" s="22">
        <v>12</v>
      </c>
      <c r="T33" s="22">
        <v>8</v>
      </c>
      <c r="U33" s="22">
        <v>9</v>
      </c>
      <c r="V33" s="26">
        <v>41</v>
      </c>
      <c r="W33" s="28">
        <f t="shared" si="0"/>
        <v>3.1585365853658538</v>
      </c>
      <c r="X33" t="str">
        <f t="shared" si="1"/>
        <v>MediumRisk</v>
      </c>
    </row>
    <row r="34" spans="2:24" x14ac:dyDescent="0.25">
      <c r="B34" s="20">
        <v>320</v>
      </c>
      <c r="C34" s="20">
        <v>4</v>
      </c>
      <c r="D34" s="20">
        <v>6</v>
      </c>
      <c r="E34" s="20">
        <v>6</v>
      </c>
      <c r="F34" s="20">
        <v>3</v>
      </c>
      <c r="G34" s="20">
        <v>5</v>
      </c>
      <c r="H34" s="20">
        <v>9</v>
      </c>
      <c r="I34" s="20">
        <v>5</v>
      </c>
      <c r="J34" s="20"/>
      <c r="K34" s="20"/>
      <c r="L34" s="20"/>
      <c r="M34" s="23">
        <v>6</v>
      </c>
      <c r="N34" s="22">
        <v>3</v>
      </c>
      <c r="O34" s="22">
        <v>10.5</v>
      </c>
      <c r="P34" s="22">
        <v>10.5</v>
      </c>
      <c r="Q34" s="22">
        <v>0</v>
      </c>
      <c r="R34" s="22">
        <v>7.5</v>
      </c>
      <c r="S34" s="22">
        <v>3</v>
      </c>
      <c r="T34" s="22">
        <v>7</v>
      </c>
      <c r="U34" s="22">
        <v>3</v>
      </c>
      <c r="V34" s="26">
        <v>41</v>
      </c>
      <c r="W34" s="28">
        <f t="shared" si="0"/>
        <v>2.1585365853658538</v>
      </c>
      <c r="X34" t="str">
        <f t="shared" si="1"/>
        <v>HighRisk</v>
      </c>
    </row>
    <row r="35" spans="2:24" x14ac:dyDescent="0.25">
      <c r="B35" s="20">
        <v>329</v>
      </c>
      <c r="C35" s="20">
        <v>4</v>
      </c>
      <c r="D35" s="20">
        <v>10.5</v>
      </c>
      <c r="E35" s="20">
        <v>12</v>
      </c>
      <c r="F35" s="20">
        <v>3</v>
      </c>
      <c r="G35" s="20">
        <v>6</v>
      </c>
      <c r="H35" s="20">
        <v>6</v>
      </c>
      <c r="I35" s="20">
        <v>7</v>
      </c>
      <c r="J35" s="20">
        <v>12</v>
      </c>
      <c r="K35" s="20"/>
      <c r="L35" s="20"/>
      <c r="M35" s="23">
        <v>6</v>
      </c>
      <c r="N35" s="22">
        <v>10.5</v>
      </c>
      <c r="O35" s="22"/>
      <c r="P35" s="22">
        <v>9</v>
      </c>
      <c r="Q35" s="22">
        <v>7.5</v>
      </c>
      <c r="R35" s="22">
        <v>6</v>
      </c>
      <c r="S35" s="22">
        <v>7.5</v>
      </c>
      <c r="T35" s="22">
        <v>6</v>
      </c>
      <c r="U35" s="22">
        <v>7.5</v>
      </c>
      <c r="V35" s="26">
        <v>41</v>
      </c>
      <c r="W35" s="28">
        <f t="shared" si="0"/>
        <v>2.9390243902439024</v>
      </c>
      <c r="X35" t="str">
        <f t="shared" si="1"/>
        <v>MediumRisk</v>
      </c>
    </row>
    <row r="36" spans="2:24" x14ac:dyDescent="0.25">
      <c r="B36" s="20">
        <v>334</v>
      </c>
      <c r="C36" s="20">
        <v>4</v>
      </c>
      <c r="D36" s="20">
        <v>12</v>
      </c>
      <c r="E36" s="20">
        <v>12</v>
      </c>
      <c r="F36" s="20">
        <v>4</v>
      </c>
      <c r="G36" s="20">
        <v>7</v>
      </c>
      <c r="H36" s="20">
        <v>10.5</v>
      </c>
      <c r="I36" s="20">
        <v>8</v>
      </c>
      <c r="J36" s="20"/>
      <c r="K36" s="20"/>
      <c r="L36" s="20"/>
      <c r="M36" s="23">
        <v>12</v>
      </c>
      <c r="N36" s="22">
        <v>9</v>
      </c>
      <c r="O36" s="22">
        <v>12</v>
      </c>
      <c r="P36" s="22" t="s">
        <v>579</v>
      </c>
      <c r="Q36" s="22" t="s">
        <v>579</v>
      </c>
      <c r="R36" s="22">
        <v>7.5</v>
      </c>
      <c r="S36" s="22">
        <v>10.5</v>
      </c>
      <c r="T36" s="22">
        <v>8</v>
      </c>
      <c r="U36" s="22">
        <v>10.5</v>
      </c>
      <c r="V36" s="26">
        <v>41</v>
      </c>
      <c r="W36" s="28">
        <f t="shared" si="0"/>
        <v>3.0975609756097562</v>
      </c>
      <c r="X36" t="str">
        <f t="shared" si="1"/>
        <v>MediumRisk</v>
      </c>
    </row>
    <row r="37" spans="2:24" x14ac:dyDescent="0.25">
      <c r="B37" s="20">
        <v>369</v>
      </c>
      <c r="C37" s="20">
        <v>4</v>
      </c>
      <c r="D37" s="20">
        <v>7.5</v>
      </c>
      <c r="E37" s="20">
        <v>12</v>
      </c>
      <c r="F37" s="20">
        <v>4</v>
      </c>
      <c r="G37" s="20">
        <v>7</v>
      </c>
      <c r="H37" s="20">
        <v>12</v>
      </c>
      <c r="I37" s="20">
        <v>7</v>
      </c>
      <c r="J37" s="20"/>
      <c r="K37" s="20"/>
      <c r="L37" s="20"/>
      <c r="M37" s="23">
        <v>7.5</v>
      </c>
      <c r="N37" s="22">
        <v>10.5</v>
      </c>
      <c r="O37" s="22">
        <v>12</v>
      </c>
      <c r="P37" s="22" t="s">
        <v>581</v>
      </c>
      <c r="Q37" s="22" t="s">
        <v>581</v>
      </c>
      <c r="R37" s="22">
        <v>10.5</v>
      </c>
      <c r="S37" s="22">
        <v>9</v>
      </c>
      <c r="T37" s="22">
        <v>8</v>
      </c>
      <c r="U37" s="22">
        <v>12</v>
      </c>
      <c r="V37" s="26">
        <v>41</v>
      </c>
      <c r="W37" s="28">
        <f t="shared" si="0"/>
        <v>3</v>
      </c>
      <c r="X37" t="str">
        <f t="shared" si="1"/>
        <v>MediumRisk</v>
      </c>
    </row>
    <row r="38" spans="2:24" x14ac:dyDescent="0.25">
      <c r="B38" s="20">
        <v>396</v>
      </c>
      <c r="C38" s="20">
        <v>4</v>
      </c>
      <c r="D38" s="20">
        <v>7.5</v>
      </c>
      <c r="E38" s="20">
        <v>10.5</v>
      </c>
      <c r="F38" s="20">
        <v>4</v>
      </c>
      <c r="G38" s="20">
        <v>7</v>
      </c>
      <c r="H38" s="20">
        <v>10.5</v>
      </c>
      <c r="I38" s="20">
        <v>5</v>
      </c>
      <c r="J38" s="20"/>
      <c r="K38" s="20"/>
      <c r="L38" s="20"/>
      <c r="M38" s="23">
        <v>6</v>
      </c>
      <c r="N38" s="22">
        <v>3</v>
      </c>
      <c r="O38" s="22">
        <v>10.5</v>
      </c>
      <c r="P38" s="22" t="s">
        <v>580</v>
      </c>
      <c r="Q38" s="22" t="s">
        <v>580</v>
      </c>
      <c r="R38" s="22">
        <v>10.5</v>
      </c>
      <c r="S38" s="22">
        <v>6</v>
      </c>
      <c r="T38" s="22">
        <v>7</v>
      </c>
      <c r="U38" s="22">
        <v>9</v>
      </c>
      <c r="V38" s="26">
        <v>41</v>
      </c>
      <c r="W38" s="28">
        <f t="shared" si="0"/>
        <v>2.4512195121951219</v>
      </c>
      <c r="X38" t="str">
        <f t="shared" si="1"/>
        <v>HighRisk</v>
      </c>
    </row>
    <row r="39" spans="2:24" x14ac:dyDescent="0.25">
      <c r="B39" s="20">
        <v>400</v>
      </c>
      <c r="C39" s="20">
        <v>4</v>
      </c>
      <c r="D39" s="20">
        <v>7.5</v>
      </c>
      <c r="E39" s="20">
        <v>12</v>
      </c>
      <c r="F39" s="20">
        <v>4</v>
      </c>
      <c r="G39" s="20">
        <v>6</v>
      </c>
      <c r="H39" s="20">
        <v>9</v>
      </c>
      <c r="I39" s="20">
        <v>5</v>
      </c>
      <c r="J39" s="20"/>
      <c r="K39" s="20"/>
      <c r="L39" s="20"/>
      <c r="M39" s="23">
        <v>7.5</v>
      </c>
      <c r="N39" s="22">
        <v>7.5</v>
      </c>
      <c r="O39" s="22">
        <v>10.5</v>
      </c>
      <c r="P39" s="22" t="s">
        <v>581</v>
      </c>
      <c r="Q39" s="22" t="s">
        <v>581</v>
      </c>
      <c r="R39" s="22">
        <v>6</v>
      </c>
      <c r="S39" s="22">
        <v>7.5</v>
      </c>
      <c r="T39" s="22">
        <v>7</v>
      </c>
      <c r="U39" s="22">
        <v>10.5</v>
      </c>
      <c r="V39" s="26">
        <v>41</v>
      </c>
      <c r="W39" s="28">
        <f t="shared" si="0"/>
        <v>2.5365853658536586</v>
      </c>
      <c r="X39" t="str">
        <f t="shared" si="1"/>
        <v>HighRisk</v>
      </c>
    </row>
    <row r="40" spans="2:24" x14ac:dyDescent="0.25">
      <c r="B40" s="20">
        <v>405</v>
      </c>
      <c r="C40" s="20">
        <v>4</v>
      </c>
      <c r="D40" s="20">
        <v>9</v>
      </c>
      <c r="E40" s="20">
        <v>10.5</v>
      </c>
      <c r="F40" s="20">
        <v>4</v>
      </c>
      <c r="G40" s="20">
        <v>7</v>
      </c>
      <c r="H40" s="20">
        <v>7.5</v>
      </c>
      <c r="I40" s="20">
        <v>5</v>
      </c>
      <c r="J40" s="20"/>
      <c r="K40" s="20"/>
      <c r="L40" s="20"/>
      <c r="M40" s="23">
        <v>6</v>
      </c>
      <c r="N40" s="22">
        <v>6</v>
      </c>
      <c r="O40" s="22">
        <v>10.5</v>
      </c>
      <c r="P40" s="22" t="s">
        <v>581</v>
      </c>
      <c r="Q40" s="22" t="s">
        <v>581</v>
      </c>
      <c r="R40" s="22">
        <v>6</v>
      </c>
      <c r="S40" s="22">
        <v>7.5</v>
      </c>
      <c r="T40" s="22">
        <v>7</v>
      </c>
      <c r="U40" s="22">
        <v>10.5</v>
      </c>
      <c r="V40" s="26">
        <v>41</v>
      </c>
      <c r="W40" s="28">
        <f t="shared" si="0"/>
        <v>2.4512195121951219</v>
      </c>
      <c r="X40" t="str">
        <f t="shared" si="1"/>
        <v>HighRisk</v>
      </c>
    </row>
    <row r="41" spans="2:24" x14ac:dyDescent="0.25">
      <c r="B41" s="20">
        <v>410</v>
      </c>
      <c r="C41" s="20">
        <v>4</v>
      </c>
      <c r="D41" s="20">
        <v>9</v>
      </c>
      <c r="E41" s="20">
        <v>6</v>
      </c>
      <c r="F41" s="20">
        <v>3</v>
      </c>
      <c r="G41" s="20">
        <v>7</v>
      </c>
      <c r="H41" s="20">
        <v>10.5</v>
      </c>
      <c r="I41" s="20">
        <v>2</v>
      </c>
      <c r="J41" s="20"/>
      <c r="K41" s="20"/>
      <c r="L41" s="20"/>
      <c r="M41" s="23">
        <v>6</v>
      </c>
      <c r="N41" s="22">
        <v>3</v>
      </c>
      <c r="O41" s="22">
        <v>10.5</v>
      </c>
      <c r="P41" s="22" t="s">
        <v>578</v>
      </c>
      <c r="Q41" s="22" t="s">
        <v>578</v>
      </c>
      <c r="R41" s="22">
        <v>6</v>
      </c>
      <c r="S41" s="22">
        <v>6</v>
      </c>
      <c r="T41" s="22">
        <v>7</v>
      </c>
      <c r="U41" s="22">
        <v>3</v>
      </c>
      <c r="V41" s="26">
        <v>41</v>
      </c>
      <c r="W41" s="28">
        <f t="shared" si="0"/>
        <v>2.024390243902439</v>
      </c>
      <c r="X41" t="str">
        <f t="shared" si="1"/>
        <v>VeryHighRisk</v>
      </c>
    </row>
    <row r="42" spans="2:24" x14ac:dyDescent="0.25">
      <c r="B42" s="20">
        <v>414</v>
      </c>
      <c r="C42" s="20">
        <v>4</v>
      </c>
      <c r="D42" s="20">
        <v>7.5</v>
      </c>
      <c r="E42" s="20">
        <v>12</v>
      </c>
      <c r="F42" s="20">
        <v>3</v>
      </c>
      <c r="G42" s="20">
        <v>6</v>
      </c>
      <c r="H42" s="20">
        <v>10.5</v>
      </c>
      <c r="I42" s="20">
        <v>5</v>
      </c>
      <c r="J42" s="20"/>
      <c r="K42" s="20"/>
      <c r="L42" s="20"/>
      <c r="M42" s="23">
        <v>6</v>
      </c>
      <c r="N42" s="22">
        <v>3</v>
      </c>
      <c r="O42" s="22">
        <v>10.5</v>
      </c>
      <c r="P42" s="22" t="s">
        <v>578</v>
      </c>
      <c r="Q42" s="22" t="s">
        <v>578</v>
      </c>
      <c r="R42" s="22">
        <v>6</v>
      </c>
      <c r="S42" s="22">
        <v>7.5</v>
      </c>
      <c r="T42" s="22">
        <v>7</v>
      </c>
      <c r="U42" s="22">
        <v>7.5</v>
      </c>
      <c r="V42" s="26">
        <v>41</v>
      </c>
      <c r="W42" s="28">
        <f t="shared" si="0"/>
        <v>2.3292682926829267</v>
      </c>
      <c r="X42" t="str">
        <f t="shared" si="1"/>
        <v>HighRisk</v>
      </c>
    </row>
    <row r="43" spans="2:24" x14ac:dyDescent="0.25">
      <c r="B43" s="20">
        <v>421</v>
      </c>
      <c r="C43" s="20">
        <v>4</v>
      </c>
      <c r="D43" s="20">
        <v>9</v>
      </c>
      <c r="E43" s="20">
        <v>10.5</v>
      </c>
      <c r="F43" s="20">
        <v>4</v>
      </c>
      <c r="G43" s="20">
        <v>5</v>
      </c>
      <c r="H43" s="20">
        <v>12</v>
      </c>
      <c r="I43" s="20">
        <v>7</v>
      </c>
      <c r="J43" s="20"/>
      <c r="K43" s="20"/>
      <c r="L43" s="20"/>
      <c r="M43" s="23">
        <v>7.5</v>
      </c>
      <c r="N43" s="22">
        <v>7.5</v>
      </c>
      <c r="O43" s="22">
        <v>12</v>
      </c>
      <c r="P43" s="22" t="s">
        <v>580</v>
      </c>
      <c r="Q43" s="22" t="s">
        <v>580</v>
      </c>
      <c r="R43" s="22">
        <v>7.5</v>
      </c>
      <c r="S43" s="22">
        <v>7.5</v>
      </c>
      <c r="T43" s="22">
        <v>8</v>
      </c>
      <c r="U43" s="22">
        <v>7.5</v>
      </c>
      <c r="V43" s="26">
        <v>41</v>
      </c>
      <c r="W43" s="28">
        <f t="shared" si="0"/>
        <v>2.6585365853658538</v>
      </c>
      <c r="X43" t="str">
        <f t="shared" si="1"/>
        <v>HighRisk</v>
      </c>
    </row>
    <row r="44" spans="2:24" x14ac:dyDescent="0.25">
      <c r="B44" s="20">
        <v>423</v>
      </c>
      <c r="C44" s="20">
        <v>4</v>
      </c>
      <c r="D44" s="20">
        <v>10.5</v>
      </c>
      <c r="E44" s="20">
        <v>10.5</v>
      </c>
      <c r="F44" s="20">
        <v>4</v>
      </c>
      <c r="G44" s="20">
        <v>7</v>
      </c>
      <c r="H44" s="20">
        <v>12</v>
      </c>
      <c r="I44" s="20">
        <v>7</v>
      </c>
      <c r="J44" s="20"/>
      <c r="K44" s="20"/>
      <c r="L44" s="20"/>
      <c r="M44" s="23">
        <v>10.5</v>
      </c>
      <c r="N44" s="22">
        <v>9</v>
      </c>
      <c r="O44" s="22">
        <v>10.5</v>
      </c>
      <c r="P44" s="22">
        <v>12</v>
      </c>
      <c r="Q44" s="22">
        <v>0</v>
      </c>
      <c r="R44" s="22">
        <v>12</v>
      </c>
      <c r="S44" s="22">
        <v>9</v>
      </c>
      <c r="T44" s="22">
        <v>7</v>
      </c>
      <c r="U44" s="22">
        <v>10.5</v>
      </c>
      <c r="V44" s="26">
        <v>41</v>
      </c>
      <c r="W44" s="28">
        <f t="shared" si="0"/>
        <v>3.3048780487804876</v>
      </c>
      <c r="X44" t="str">
        <f t="shared" si="1"/>
        <v>MediumRisk</v>
      </c>
    </row>
    <row r="45" spans="2:24" x14ac:dyDescent="0.25">
      <c r="B45" s="20">
        <v>432</v>
      </c>
      <c r="C45" s="20">
        <v>4</v>
      </c>
      <c r="D45" s="20">
        <v>9</v>
      </c>
      <c r="E45" s="20">
        <v>9</v>
      </c>
      <c r="F45" s="20">
        <v>3</v>
      </c>
      <c r="G45" s="20">
        <v>8</v>
      </c>
      <c r="H45" s="20">
        <v>12</v>
      </c>
      <c r="I45" s="20">
        <v>4</v>
      </c>
      <c r="J45" s="20">
        <v>12</v>
      </c>
      <c r="K45" s="20"/>
      <c r="L45" s="20"/>
      <c r="M45" s="23">
        <v>7.5</v>
      </c>
      <c r="N45" s="22">
        <v>6</v>
      </c>
      <c r="O45" s="22"/>
      <c r="P45" s="22">
        <v>12</v>
      </c>
      <c r="Q45" s="22">
        <v>0</v>
      </c>
      <c r="R45" s="22">
        <v>7.5</v>
      </c>
      <c r="S45" s="22">
        <v>9</v>
      </c>
      <c r="T45" s="22">
        <v>8</v>
      </c>
      <c r="U45" s="22">
        <v>12</v>
      </c>
      <c r="V45" s="26">
        <v>41</v>
      </c>
      <c r="W45" s="28">
        <f t="shared" si="0"/>
        <v>3</v>
      </c>
      <c r="X45" t="str">
        <f t="shared" si="1"/>
        <v>MediumRisk</v>
      </c>
    </row>
    <row r="46" spans="2:24" x14ac:dyDescent="0.25">
      <c r="B46" s="20">
        <v>461</v>
      </c>
      <c r="C46" s="20">
        <v>4</v>
      </c>
      <c r="D46" s="20">
        <v>7.5</v>
      </c>
      <c r="E46" s="20">
        <v>9</v>
      </c>
      <c r="F46" s="20">
        <v>4</v>
      </c>
      <c r="G46" s="20">
        <v>7</v>
      </c>
      <c r="H46" s="20">
        <v>10.5</v>
      </c>
      <c r="I46" s="20">
        <v>6</v>
      </c>
      <c r="J46" s="20"/>
      <c r="K46" s="20"/>
      <c r="L46" s="20"/>
      <c r="M46" s="23">
        <v>6</v>
      </c>
      <c r="N46" s="22">
        <v>3</v>
      </c>
      <c r="O46" s="22">
        <v>10.5</v>
      </c>
      <c r="P46" s="22" t="s">
        <v>580</v>
      </c>
      <c r="Q46" s="22" t="s">
        <v>580</v>
      </c>
      <c r="R46" s="22">
        <v>6</v>
      </c>
      <c r="S46" s="22">
        <v>6</v>
      </c>
      <c r="T46" s="22">
        <v>6</v>
      </c>
      <c r="U46" s="22">
        <v>10.5</v>
      </c>
      <c r="V46" s="26">
        <v>41</v>
      </c>
      <c r="W46" s="28">
        <f t="shared" si="0"/>
        <v>2.3414634146341462</v>
      </c>
      <c r="X46" t="str">
        <f t="shared" si="1"/>
        <v>HighRisk</v>
      </c>
    </row>
    <row r="47" spans="2:24" x14ac:dyDescent="0.25">
      <c r="B47" s="20">
        <v>462</v>
      </c>
      <c r="C47" s="20">
        <v>4</v>
      </c>
      <c r="D47" s="20">
        <v>7.5</v>
      </c>
      <c r="E47" s="20">
        <v>7.5</v>
      </c>
      <c r="F47" s="20">
        <v>4</v>
      </c>
      <c r="G47" s="20">
        <v>6</v>
      </c>
      <c r="H47" s="20">
        <v>9</v>
      </c>
      <c r="I47" s="20">
        <v>6</v>
      </c>
      <c r="J47" s="20"/>
      <c r="K47" s="20"/>
      <c r="L47" s="20"/>
      <c r="M47" s="23">
        <v>6</v>
      </c>
      <c r="N47" s="22">
        <v>3</v>
      </c>
      <c r="O47" s="22">
        <v>9</v>
      </c>
      <c r="P47" s="22" t="s">
        <v>578</v>
      </c>
      <c r="Q47" s="22" t="s">
        <v>578</v>
      </c>
      <c r="R47" s="22">
        <v>6</v>
      </c>
      <c r="S47" s="22">
        <v>6</v>
      </c>
      <c r="T47" s="22">
        <v>8</v>
      </c>
      <c r="U47" s="22">
        <v>12</v>
      </c>
      <c r="V47" s="26">
        <v>41</v>
      </c>
      <c r="W47" s="28">
        <f t="shared" si="0"/>
        <v>2.2926829268292681</v>
      </c>
      <c r="X47" t="str">
        <f t="shared" si="1"/>
        <v>HighRisk</v>
      </c>
    </row>
    <row r="48" spans="2:24" x14ac:dyDescent="0.25">
      <c r="B48" s="20">
        <v>491</v>
      </c>
      <c r="C48" s="20">
        <v>4</v>
      </c>
      <c r="D48" s="20">
        <v>12</v>
      </c>
      <c r="E48" s="20">
        <v>12</v>
      </c>
      <c r="F48" s="20">
        <v>4</v>
      </c>
      <c r="G48" s="20">
        <v>8</v>
      </c>
      <c r="H48" s="20">
        <v>12</v>
      </c>
      <c r="I48" s="20">
        <v>7</v>
      </c>
      <c r="J48" s="20"/>
      <c r="K48" s="20">
        <v>12</v>
      </c>
      <c r="L48" s="20"/>
      <c r="M48" s="23">
        <v>10.5</v>
      </c>
      <c r="N48" s="22">
        <v>12</v>
      </c>
      <c r="O48" s="22"/>
      <c r="P48" s="22">
        <v>12</v>
      </c>
      <c r="Q48" s="22">
        <v>7.5</v>
      </c>
      <c r="R48" s="22">
        <v>12</v>
      </c>
      <c r="S48" s="22">
        <v>12</v>
      </c>
      <c r="T48" s="22">
        <v>8</v>
      </c>
      <c r="U48" s="22">
        <v>12</v>
      </c>
      <c r="V48" s="26">
        <v>41</v>
      </c>
      <c r="W48" s="28">
        <f t="shared" si="0"/>
        <v>3.8292682926829267</v>
      </c>
      <c r="X48" t="str">
        <f t="shared" si="1"/>
        <v>LowRisk</v>
      </c>
    </row>
    <row r="49" spans="2:24" x14ac:dyDescent="0.25">
      <c r="B49" s="20">
        <v>501</v>
      </c>
      <c r="C49" s="20">
        <v>4</v>
      </c>
      <c r="D49" s="20">
        <v>9</v>
      </c>
      <c r="E49" s="20">
        <v>10.5</v>
      </c>
      <c r="F49" s="20">
        <v>4</v>
      </c>
      <c r="G49" s="20">
        <v>7</v>
      </c>
      <c r="H49" s="20">
        <v>12</v>
      </c>
      <c r="I49" s="20">
        <v>6</v>
      </c>
      <c r="J49" s="20"/>
      <c r="K49" s="20"/>
      <c r="L49" s="20"/>
      <c r="M49" s="23">
        <v>7.5</v>
      </c>
      <c r="N49" s="22">
        <v>7.5</v>
      </c>
      <c r="O49" s="22">
        <v>10.5</v>
      </c>
      <c r="P49" s="22">
        <v>12</v>
      </c>
      <c r="Q49" s="22">
        <v>0</v>
      </c>
      <c r="R49" s="22">
        <v>12</v>
      </c>
      <c r="S49" s="22">
        <v>7.5</v>
      </c>
      <c r="T49" s="22">
        <v>8</v>
      </c>
      <c r="U49" s="22">
        <v>10.5</v>
      </c>
      <c r="V49" s="26">
        <v>41</v>
      </c>
      <c r="W49" s="28">
        <f t="shared" si="0"/>
        <v>3.1219512195121952</v>
      </c>
      <c r="X49" t="str">
        <f t="shared" si="1"/>
        <v>MediumRisk</v>
      </c>
    </row>
    <row r="50" spans="2:24" x14ac:dyDescent="0.25">
      <c r="B50" s="20">
        <v>511</v>
      </c>
      <c r="C50" s="20">
        <v>4</v>
      </c>
      <c r="D50" s="20">
        <v>6</v>
      </c>
      <c r="E50" s="20">
        <v>12</v>
      </c>
      <c r="F50" s="20">
        <v>4</v>
      </c>
      <c r="G50" s="20">
        <v>7</v>
      </c>
      <c r="H50" s="20">
        <v>6</v>
      </c>
      <c r="I50" s="20">
        <v>6</v>
      </c>
      <c r="J50" s="20"/>
      <c r="K50" s="20"/>
      <c r="L50" s="20">
        <v>12</v>
      </c>
      <c r="M50" s="23">
        <v>6</v>
      </c>
      <c r="N50" s="22">
        <v>6</v>
      </c>
      <c r="O50" s="22"/>
      <c r="P50" s="22">
        <v>10.5</v>
      </c>
      <c r="Q50" s="22">
        <v>0</v>
      </c>
      <c r="R50" s="22">
        <v>6</v>
      </c>
      <c r="S50" s="22">
        <v>6</v>
      </c>
      <c r="T50" s="22">
        <v>6</v>
      </c>
      <c r="U50" s="22">
        <v>9</v>
      </c>
      <c r="V50" s="26">
        <v>41</v>
      </c>
      <c r="W50" s="28">
        <f t="shared" si="0"/>
        <v>2.5975609756097562</v>
      </c>
      <c r="X50" t="str">
        <f t="shared" si="1"/>
        <v>HighRisk</v>
      </c>
    </row>
    <row r="51" spans="2:24" x14ac:dyDescent="0.25">
      <c r="B51" s="20">
        <v>524</v>
      </c>
      <c r="C51" s="20">
        <v>4</v>
      </c>
      <c r="D51" s="20">
        <v>9</v>
      </c>
      <c r="E51" s="20">
        <v>10.5</v>
      </c>
      <c r="F51" s="20">
        <v>4</v>
      </c>
      <c r="G51" s="20">
        <v>7</v>
      </c>
      <c r="H51" s="20">
        <v>10.5</v>
      </c>
      <c r="I51" s="20">
        <v>6</v>
      </c>
      <c r="J51" s="20"/>
      <c r="K51" s="20"/>
      <c r="L51" s="20"/>
      <c r="M51" s="23">
        <v>9</v>
      </c>
      <c r="N51" s="22">
        <v>7.5</v>
      </c>
      <c r="O51" s="22">
        <v>10.5</v>
      </c>
      <c r="P51" s="22">
        <v>12</v>
      </c>
      <c r="Q51" s="22">
        <v>0</v>
      </c>
      <c r="R51" s="22">
        <v>9</v>
      </c>
      <c r="S51" s="22">
        <v>9</v>
      </c>
      <c r="T51" s="22">
        <v>6</v>
      </c>
      <c r="U51" s="22">
        <v>9</v>
      </c>
      <c r="V51" s="26">
        <v>41</v>
      </c>
      <c r="W51" s="28">
        <f t="shared" si="0"/>
        <v>3</v>
      </c>
      <c r="X51" t="str">
        <f t="shared" si="1"/>
        <v>MediumRisk</v>
      </c>
    </row>
    <row r="52" spans="2:24" x14ac:dyDescent="0.25">
      <c r="B52" s="20">
        <v>536</v>
      </c>
      <c r="C52" s="20">
        <v>4</v>
      </c>
      <c r="D52" s="20">
        <v>10.5</v>
      </c>
      <c r="E52" s="20">
        <v>12</v>
      </c>
      <c r="F52" s="20">
        <v>4</v>
      </c>
      <c r="G52" s="20">
        <v>7</v>
      </c>
      <c r="H52" s="20">
        <v>12</v>
      </c>
      <c r="I52" s="20">
        <v>8</v>
      </c>
      <c r="J52" s="20"/>
      <c r="K52" s="20"/>
      <c r="L52" s="20"/>
      <c r="M52" s="23">
        <v>6</v>
      </c>
      <c r="N52" s="22">
        <v>9</v>
      </c>
      <c r="O52" s="22">
        <v>12</v>
      </c>
      <c r="P52" s="22" t="s">
        <v>581</v>
      </c>
      <c r="Q52" s="22" t="s">
        <v>581</v>
      </c>
      <c r="R52" s="22">
        <v>9</v>
      </c>
      <c r="S52" s="22">
        <v>9</v>
      </c>
      <c r="T52" s="22">
        <v>8</v>
      </c>
      <c r="U52" s="22">
        <v>10.5</v>
      </c>
      <c r="V52" s="26">
        <v>41</v>
      </c>
      <c r="W52" s="28">
        <f t="shared" si="0"/>
        <v>2.9512195121951219</v>
      </c>
      <c r="X52" t="str">
        <f t="shared" si="1"/>
        <v>MediumRisk</v>
      </c>
    </row>
    <row r="53" spans="2:24" x14ac:dyDescent="0.25">
      <c r="B53" s="20">
        <v>554</v>
      </c>
      <c r="C53" s="20">
        <v>4</v>
      </c>
      <c r="D53" s="20">
        <v>6</v>
      </c>
      <c r="E53" s="20">
        <v>7.5</v>
      </c>
      <c r="F53" s="20">
        <v>4</v>
      </c>
      <c r="G53" s="20">
        <v>6</v>
      </c>
      <c r="H53" s="20">
        <v>10.5</v>
      </c>
      <c r="I53" s="20">
        <v>8</v>
      </c>
      <c r="J53" s="20"/>
      <c r="K53" s="20"/>
      <c r="L53" s="20"/>
      <c r="M53" s="23">
        <v>6</v>
      </c>
      <c r="N53" s="22">
        <v>3</v>
      </c>
      <c r="O53" s="22">
        <v>10.5</v>
      </c>
      <c r="P53" s="22" t="s">
        <v>578</v>
      </c>
      <c r="Q53" s="22" t="s">
        <v>578</v>
      </c>
      <c r="R53" s="22">
        <v>3</v>
      </c>
      <c r="S53" s="22">
        <v>7.5</v>
      </c>
      <c r="T53" s="22">
        <v>7</v>
      </c>
      <c r="U53" s="22">
        <v>6</v>
      </c>
      <c r="V53" s="26">
        <v>41</v>
      </c>
      <c r="W53" s="28">
        <f t="shared" si="0"/>
        <v>2.1707317073170733</v>
      </c>
      <c r="X53" t="str">
        <f t="shared" si="1"/>
        <v>HighRisk</v>
      </c>
    </row>
    <row r="54" spans="2:24" x14ac:dyDescent="0.25">
      <c r="B54" s="20">
        <v>555</v>
      </c>
      <c r="C54" s="20">
        <v>4</v>
      </c>
      <c r="D54" s="20">
        <v>6</v>
      </c>
      <c r="E54" s="20">
        <v>9</v>
      </c>
      <c r="F54" s="20">
        <v>4</v>
      </c>
      <c r="G54" s="20">
        <v>7</v>
      </c>
      <c r="H54" s="20">
        <v>9</v>
      </c>
      <c r="I54" s="20">
        <v>4</v>
      </c>
      <c r="J54" s="20"/>
      <c r="K54" s="20"/>
      <c r="L54" s="20"/>
      <c r="M54" s="23">
        <v>6</v>
      </c>
      <c r="N54" s="22">
        <v>3</v>
      </c>
      <c r="O54" s="22">
        <v>10.5</v>
      </c>
      <c r="P54" s="22">
        <v>12</v>
      </c>
      <c r="Q54" s="22">
        <v>0</v>
      </c>
      <c r="R54" s="22">
        <v>3</v>
      </c>
      <c r="S54" s="22">
        <v>6</v>
      </c>
      <c r="T54" s="22">
        <v>6</v>
      </c>
      <c r="U54" s="22">
        <v>3</v>
      </c>
      <c r="V54" s="26">
        <v>41</v>
      </c>
      <c r="W54" s="28">
        <f t="shared" si="0"/>
        <v>2.2560975609756095</v>
      </c>
      <c r="X54" t="str">
        <f t="shared" si="1"/>
        <v>HighRisk</v>
      </c>
    </row>
    <row r="55" spans="2:24" x14ac:dyDescent="0.25">
      <c r="B55" s="20">
        <v>580</v>
      </c>
      <c r="C55" s="20">
        <v>4</v>
      </c>
      <c r="D55" s="20">
        <v>7.5</v>
      </c>
      <c r="E55" s="20">
        <v>12</v>
      </c>
      <c r="F55" s="20">
        <v>4</v>
      </c>
      <c r="G55" s="20">
        <v>8</v>
      </c>
      <c r="H55" s="20">
        <v>12</v>
      </c>
      <c r="I55" s="20">
        <v>8</v>
      </c>
      <c r="J55" s="20"/>
      <c r="K55" s="20"/>
      <c r="L55" s="20"/>
      <c r="M55" s="23">
        <v>10.5</v>
      </c>
      <c r="N55" s="22">
        <v>10.5</v>
      </c>
      <c r="O55" s="22">
        <v>12</v>
      </c>
      <c r="P55" s="22" t="s">
        <v>580</v>
      </c>
      <c r="Q55" s="22" t="s">
        <v>580</v>
      </c>
      <c r="R55" s="22">
        <v>12</v>
      </c>
      <c r="S55" s="22">
        <v>9</v>
      </c>
      <c r="T55" s="22">
        <v>6</v>
      </c>
      <c r="U55" s="22">
        <v>9</v>
      </c>
      <c r="V55" s="26">
        <v>41</v>
      </c>
      <c r="W55" s="28">
        <f t="shared" si="0"/>
        <v>3.0365853658536586</v>
      </c>
      <c r="X55" t="str">
        <f t="shared" si="1"/>
        <v>MediumRisk</v>
      </c>
    </row>
    <row r="56" spans="2:24" x14ac:dyDescent="0.25">
      <c r="B56" s="20">
        <v>610</v>
      </c>
      <c r="C56" s="20">
        <v>4</v>
      </c>
      <c r="D56" s="20">
        <v>7.5</v>
      </c>
      <c r="E56" s="20">
        <v>12</v>
      </c>
      <c r="F56" s="20">
        <v>4</v>
      </c>
      <c r="G56" s="20">
        <v>5</v>
      </c>
      <c r="H56" s="20">
        <v>12</v>
      </c>
      <c r="I56" s="20">
        <v>6</v>
      </c>
      <c r="J56" s="20"/>
      <c r="K56" s="20"/>
      <c r="L56" s="20"/>
      <c r="M56" s="23">
        <v>6</v>
      </c>
      <c r="N56" s="22">
        <v>7.5</v>
      </c>
      <c r="O56" s="22">
        <v>10.5</v>
      </c>
      <c r="P56" s="22" t="s">
        <v>581</v>
      </c>
      <c r="Q56" s="22" t="s">
        <v>581</v>
      </c>
      <c r="R56" s="22">
        <v>6</v>
      </c>
      <c r="S56" s="22">
        <v>6</v>
      </c>
      <c r="T56" s="22">
        <v>7</v>
      </c>
      <c r="U56" s="22">
        <v>7.5</v>
      </c>
      <c r="V56" s="26">
        <v>41</v>
      </c>
      <c r="W56" s="28">
        <f t="shared" si="0"/>
        <v>2.4634146341463414</v>
      </c>
      <c r="X56" t="str">
        <f t="shared" si="1"/>
        <v>HighRisk</v>
      </c>
    </row>
    <row r="57" spans="2:24" x14ac:dyDescent="0.25">
      <c r="B57" s="20">
        <v>612</v>
      </c>
      <c r="C57" s="20">
        <v>4</v>
      </c>
      <c r="D57" s="20">
        <v>7.5</v>
      </c>
      <c r="E57" s="20">
        <v>10.5</v>
      </c>
      <c r="F57" s="20">
        <v>4</v>
      </c>
      <c r="G57" s="20">
        <v>6</v>
      </c>
      <c r="H57" s="20">
        <v>9</v>
      </c>
      <c r="I57" s="20">
        <v>5</v>
      </c>
      <c r="J57" s="20"/>
      <c r="K57" s="20"/>
      <c r="L57" s="20"/>
      <c r="M57" s="23">
        <v>6</v>
      </c>
      <c r="N57" s="22">
        <v>6</v>
      </c>
      <c r="O57" s="22">
        <v>12</v>
      </c>
      <c r="P57" s="22" t="s">
        <v>578</v>
      </c>
      <c r="Q57" s="22" t="s">
        <v>578</v>
      </c>
      <c r="R57" s="22">
        <v>6</v>
      </c>
      <c r="S57" s="22">
        <v>7.5</v>
      </c>
      <c r="T57" s="22">
        <v>8</v>
      </c>
      <c r="U57" s="22">
        <v>9</v>
      </c>
      <c r="V57" s="26">
        <v>41</v>
      </c>
      <c r="W57" s="28">
        <f t="shared" si="0"/>
        <v>2.4512195121951219</v>
      </c>
      <c r="X57" t="str">
        <f t="shared" si="1"/>
        <v>HighRisk</v>
      </c>
    </row>
    <row r="58" spans="2:24" x14ac:dyDescent="0.25">
      <c r="B58" s="20">
        <v>625</v>
      </c>
      <c r="C58" s="20">
        <v>4</v>
      </c>
      <c r="D58" s="20">
        <v>7.5</v>
      </c>
      <c r="E58" s="20">
        <v>9</v>
      </c>
      <c r="F58" s="20">
        <v>3</v>
      </c>
      <c r="G58" s="20">
        <v>7</v>
      </c>
      <c r="H58" s="20">
        <v>9</v>
      </c>
      <c r="I58" s="20">
        <v>5</v>
      </c>
      <c r="J58" s="20">
        <v>12</v>
      </c>
      <c r="K58" s="20"/>
      <c r="L58" s="20"/>
      <c r="M58" s="23">
        <v>6</v>
      </c>
      <c r="N58" s="22">
        <v>3</v>
      </c>
      <c r="O58" s="22"/>
      <c r="P58" s="22">
        <v>9</v>
      </c>
      <c r="Q58" s="22">
        <v>3</v>
      </c>
      <c r="R58" s="22">
        <v>3</v>
      </c>
      <c r="S58" s="22">
        <v>7.5</v>
      </c>
      <c r="T58" s="22">
        <v>8</v>
      </c>
      <c r="U58" s="22">
        <v>9</v>
      </c>
      <c r="V58" s="26">
        <v>41</v>
      </c>
      <c r="W58" s="28">
        <f t="shared" si="0"/>
        <v>2.5609756097560976</v>
      </c>
      <c r="X58" t="str">
        <f t="shared" si="1"/>
        <v>HighRisk</v>
      </c>
    </row>
    <row r="59" spans="2:24" x14ac:dyDescent="0.25">
      <c r="B59" s="20">
        <v>638</v>
      </c>
      <c r="C59" s="20">
        <v>4</v>
      </c>
      <c r="D59" s="20">
        <v>12</v>
      </c>
      <c r="E59" s="20">
        <v>12</v>
      </c>
      <c r="F59" s="20">
        <v>4</v>
      </c>
      <c r="G59" s="20">
        <v>8</v>
      </c>
      <c r="H59" s="20">
        <v>12</v>
      </c>
      <c r="I59" s="20">
        <v>7</v>
      </c>
      <c r="J59" s="20"/>
      <c r="K59" s="20"/>
      <c r="L59" s="20"/>
      <c r="M59" s="23">
        <v>10.5</v>
      </c>
      <c r="N59" s="22">
        <v>10.5</v>
      </c>
      <c r="O59" s="22">
        <v>12</v>
      </c>
      <c r="P59" s="22" t="s">
        <v>579</v>
      </c>
      <c r="Q59" s="22" t="s">
        <v>579</v>
      </c>
      <c r="R59" s="22">
        <v>12</v>
      </c>
      <c r="S59" s="22">
        <v>10.5</v>
      </c>
      <c r="T59" s="22">
        <v>8</v>
      </c>
      <c r="U59" s="22">
        <v>12</v>
      </c>
      <c r="V59" s="26">
        <v>41</v>
      </c>
      <c r="W59" s="28">
        <f t="shared" si="0"/>
        <v>3.2804878048780486</v>
      </c>
      <c r="X59" t="str">
        <f t="shared" si="1"/>
        <v>MediumRisk</v>
      </c>
    </row>
    <row r="60" spans="2:24" x14ac:dyDescent="0.25">
      <c r="B60" s="20">
        <v>643</v>
      </c>
      <c r="C60" s="20">
        <v>4</v>
      </c>
      <c r="D60" s="20">
        <v>12</v>
      </c>
      <c r="E60" s="20">
        <v>12</v>
      </c>
      <c r="F60" s="20">
        <v>3</v>
      </c>
      <c r="G60" s="20">
        <v>7</v>
      </c>
      <c r="H60" s="20">
        <v>12</v>
      </c>
      <c r="I60" s="20">
        <v>7</v>
      </c>
      <c r="J60" s="20"/>
      <c r="K60" s="20"/>
      <c r="L60" s="20"/>
      <c r="M60" s="23">
        <v>10.5</v>
      </c>
      <c r="N60" s="22">
        <v>12</v>
      </c>
      <c r="O60" s="22">
        <v>12</v>
      </c>
      <c r="P60" s="22" t="s">
        <v>583</v>
      </c>
      <c r="Q60" s="22" t="s">
        <v>583</v>
      </c>
      <c r="R60" s="22">
        <v>12</v>
      </c>
      <c r="S60" s="22">
        <v>12</v>
      </c>
      <c r="T60" s="22">
        <v>8</v>
      </c>
      <c r="U60" s="22">
        <v>12</v>
      </c>
      <c r="V60" s="26">
        <v>41</v>
      </c>
      <c r="W60" s="28">
        <f t="shared" si="0"/>
        <v>3.3048780487804876</v>
      </c>
      <c r="X60" t="str">
        <f t="shared" si="1"/>
        <v>MediumRisk</v>
      </c>
    </row>
    <row r="61" spans="2:24" x14ac:dyDescent="0.25">
      <c r="B61" s="20">
        <v>644</v>
      </c>
      <c r="C61" s="20">
        <v>4</v>
      </c>
      <c r="D61" s="20">
        <v>12</v>
      </c>
      <c r="E61" s="20">
        <v>12</v>
      </c>
      <c r="F61" s="20">
        <v>4</v>
      </c>
      <c r="G61" s="20">
        <v>7</v>
      </c>
      <c r="H61" s="20">
        <v>10.5</v>
      </c>
      <c r="I61" s="20">
        <v>7</v>
      </c>
      <c r="J61" s="20"/>
      <c r="K61" s="20"/>
      <c r="L61" s="20"/>
      <c r="M61" s="23">
        <v>10.5</v>
      </c>
      <c r="N61" s="22">
        <v>10.5</v>
      </c>
      <c r="O61" s="22">
        <v>12</v>
      </c>
      <c r="P61" s="22" t="s">
        <v>579</v>
      </c>
      <c r="Q61" s="22" t="s">
        <v>579</v>
      </c>
      <c r="R61" s="22">
        <v>9</v>
      </c>
      <c r="S61" s="22">
        <v>12</v>
      </c>
      <c r="T61" s="22">
        <v>8</v>
      </c>
      <c r="U61" s="22">
        <v>12</v>
      </c>
      <c r="V61" s="26">
        <v>41</v>
      </c>
      <c r="W61" s="28">
        <f t="shared" si="0"/>
        <v>3.1829268292682928</v>
      </c>
      <c r="X61" t="str">
        <f t="shared" si="1"/>
        <v>MediumRisk</v>
      </c>
    </row>
    <row r="62" spans="2:24" x14ac:dyDescent="0.25">
      <c r="B62" s="20">
        <v>658</v>
      </c>
      <c r="C62" s="20">
        <v>4</v>
      </c>
      <c r="D62" s="20">
        <v>9</v>
      </c>
      <c r="E62" s="20">
        <v>10.5</v>
      </c>
      <c r="F62" s="20">
        <v>4</v>
      </c>
      <c r="G62" s="20">
        <v>6</v>
      </c>
      <c r="H62" s="20">
        <v>9</v>
      </c>
      <c r="I62" s="20">
        <v>7</v>
      </c>
      <c r="J62" s="20"/>
      <c r="K62" s="20"/>
      <c r="L62" s="20"/>
      <c r="M62" s="23">
        <v>9</v>
      </c>
      <c r="N62" s="22">
        <v>9</v>
      </c>
      <c r="O62" s="22">
        <v>10.5</v>
      </c>
      <c r="P62" s="22" t="s">
        <v>579</v>
      </c>
      <c r="Q62" s="22" t="s">
        <v>579</v>
      </c>
      <c r="R62" s="22">
        <v>12</v>
      </c>
      <c r="S62" s="22">
        <v>7.5</v>
      </c>
      <c r="T62" s="22">
        <v>8</v>
      </c>
      <c r="U62" s="22">
        <v>9</v>
      </c>
      <c r="V62" s="26">
        <v>41</v>
      </c>
      <c r="W62" s="28">
        <f t="shared" si="0"/>
        <v>2.7926829268292681</v>
      </c>
      <c r="X62" t="str">
        <f t="shared" si="1"/>
        <v>MediumRisk</v>
      </c>
    </row>
    <row r="63" spans="2:24" x14ac:dyDescent="0.25">
      <c r="B63" s="20">
        <v>676</v>
      </c>
      <c r="C63" s="20">
        <v>4</v>
      </c>
      <c r="D63" s="20">
        <v>6</v>
      </c>
      <c r="E63" s="20">
        <v>6</v>
      </c>
      <c r="F63" s="20">
        <v>4</v>
      </c>
      <c r="G63" s="20">
        <v>7</v>
      </c>
      <c r="H63" s="20">
        <v>12</v>
      </c>
      <c r="I63" s="20">
        <v>5</v>
      </c>
      <c r="J63" s="20"/>
      <c r="K63" s="20"/>
      <c r="L63" s="20"/>
      <c r="M63" s="23">
        <v>7.5</v>
      </c>
      <c r="N63" s="22">
        <v>3</v>
      </c>
      <c r="O63" s="22">
        <v>10.5</v>
      </c>
      <c r="P63" s="22">
        <v>10.5</v>
      </c>
      <c r="Q63" s="22">
        <v>0</v>
      </c>
      <c r="R63" s="22">
        <v>9</v>
      </c>
      <c r="S63" s="22">
        <v>7.5</v>
      </c>
      <c r="T63" s="22">
        <v>8</v>
      </c>
      <c r="U63" s="22">
        <v>6</v>
      </c>
      <c r="V63" s="26">
        <v>41</v>
      </c>
      <c r="W63" s="28">
        <f t="shared" si="0"/>
        <v>2.5853658536585367</v>
      </c>
      <c r="X63" t="str">
        <f t="shared" si="1"/>
        <v>HighRisk</v>
      </c>
    </row>
    <row r="64" spans="2:24" x14ac:dyDescent="0.25">
      <c r="B64" s="20">
        <v>679</v>
      </c>
      <c r="C64" s="20">
        <v>4</v>
      </c>
      <c r="D64" s="20">
        <v>12</v>
      </c>
      <c r="E64" s="20">
        <v>10.5</v>
      </c>
      <c r="F64" s="20">
        <v>3</v>
      </c>
      <c r="G64" s="20">
        <v>7</v>
      </c>
      <c r="H64" s="20">
        <v>12</v>
      </c>
      <c r="I64" s="20">
        <v>7</v>
      </c>
      <c r="J64" s="20"/>
      <c r="K64" s="20"/>
      <c r="L64" s="20"/>
      <c r="M64" s="23">
        <v>10.5</v>
      </c>
      <c r="N64" s="22">
        <v>10.5</v>
      </c>
      <c r="O64" s="22">
        <v>10.5</v>
      </c>
      <c r="P64" s="22" t="s">
        <v>583</v>
      </c>
      <c r="Q64" s="22" t="s">
        <v>583</v>
      </c>
      <c r="R64" s="22">
        <v>10.5</v>
      </c>
      <c r="S64" s="22">
        <v>12</v>
      </c>
      <c r="T64" s="22">
        <v>6</v>
      </c>
      <c r="U64" s="22">
        <v>12</v>
      </c>
      <c r="V64" s="26">
        <v>41</v>
      </c>
      <c r="W64" s="28">
        <f t="shared" si="0"/>
        <v>3.1097560975609757</v>
      </c>
      <c r="X64" t="str">
        <f t="shared" si="1"/>
        <v>MediumRisk</v>
      </c>
    </row>
    <row r="65" spans="2:24" x14ac:dyDescent="0.25">
      <c r="B65" s="20">
        <v>701</v>
      </c>
      <c r="C65" s="20">
        <v>4</v>
      </c>
      <c r="D65" s="20">
        <v>9</v>
      </c>
      <c r="E65" s="20">
        <v>10.5</v>
      </c>
      <c r="F65" s="20">
        <v>4</v>
      </c>
      <c r="G65" s="20">
        <v>7</v>
      </c>
      <c r="H65" s="20">
        <v>12</v>
      </c>
      <c r="I65" s="20">
        <v>5</v>
      </c>
      <c r="J65" s="20"/>
      <c r="K65" s="20"/>
      <c r="L65" s="20"/>
      <c r="M65" s="23">
        <v>6</v>
      </c>
      <c r="N65" s="22">
        <v>9</v>
      </c>
      <c r="O65" s="22">
        <v>10.5</v>
      </c>
      <c r="P65" s="22" t="s">
        <v>580</v>
      </c>
      <c r="Q65" s="22" t="s">
        <v>580</v>
      </c>
      <c r="R65" s="22">
        <v>6</v>
      </c>
      <c r="S65" s="22">
        <v>7.5</v>
      </c>
      <c r="T65" s="22">
        <v>8</v>
      </c>
      <c r="U65" s="22">
        <v>10.5</v>
      </c>
      <c r="V65" s="26">
        <v>41</v>
      </c>
      <c r="W65" s="28">
        <f t="shared" si="0"/>
        <v>2.6585365853658538</v>
      </c>
      <c r="X65" t="str">
        <f t="shared" si="1"/>
        <v>HighRisk</v>
      </c>
    </row>
    <row r="66" spans="2:24" x14ac:dyDescent="0.25">
      <c r="B66" s="20">
        <v>707</v>
      </c>
      <c r="C66" s="20">
        <v>4</v>
      </c>
      <c r="D66" s="20">
        <v>12</v>
      </c>
      <c r="E66" s="20">
        <v>10.5</v>
      </c>
      <c r="F66" s="20">
        <v>4</v>
      </c>
      <c r="G66" s="20">
        <v>7</v>
      </c>
      <c r="H66" s="20">
        <v>12</v>
      </c>
      <c r="I66" s="20">
        <v>7</v>
      </c>
      <c r="J66" s="20"/>
      <c r="K66" s="20"/>
      <c r="L66" s="20"/>
      <c r="M66" s="23">
        <v>9</v>
      </c>
      <c r="N66" s="22">
        <v>6</v>
      </c>
      <c r="O66" s="22">
        <v>10.5</v>
      </c>
      <c r="P66" s="22">
        <v>12</v>
      </c>
      <c r="Q66" s="22">
        <v>0</v>
      </c>
      <c r="R66" s="22">
        <v>6</v>
      </c>
      <c r="S66" s="22">
        <v>7.5</v>
      </c>
      <c r="T66" s="22">
        <v>8</v>
      </c>
      <c r="U66" s="22">
        <v>10.5</v>
      </c>
      <c r="V66" s="26">
        <v>41</v>
      </c>
      <c r="W66" s="28">
        <f t="shared" si="0"/>
        <v>3.0731707317073171</v>
      </c>
      <c r="X66" t="str">
        <f t="shared" si="1"/>
        <v>MediumRisk</v>
      </c>
    </row>
    <row r="67" spans="2:24" x14ac:dyDescent="0.25">
      <c r="B67" s="20">
        <v>713</v>
      </c>
      <c r="C67" s="20">
        <v>4</v>
      </c>
      <c r="D67" s="20">
        <v>9</v>
      </c>
      <c r="E67" s="20">
        <v>12</v>
      </c>
      <c r="F67" s="20">
        <v>4</v>
      </c>
      <c r="G67" s="20">
        <v>8</v>
      </c>
      <c r="H67" s="20">
        <v>12</v>
      </c>
      <c r="I67" s="20">
        <v>8</v>
      </c>
      <c r="J67" s="20"/>
      <c r="K67" s="20"/>
      <c r="L67" s="20"/>
      <c r="M67" s="23">
        <v>10.5</v>
      </c>
      <c r="N67" s="22">
        <v>7.5</v>
      </c>
      <c r="O67" s="22">
        <v>12</v>
      </c>
      <c r="P67" s="22" t="s">
        <v>580</v>
      </c>
      <c r="Q67" s="22" t="s">
        <v>580</v>
      </c>
      <c r="R67" s="22">
        <v>9</v>
      </c>
      <c r="S67" s="22">
        <v>7.5</v>
      </c>
      <c r="T67" s="22">
        <v>8</v>
      </c>
      <c r="U67" s="22">
        <v>9</v>
      </c>
      <c r="V67" s="26">
        <v>41</v>
      </c>
      <c r="W67" s="28">
        <f t="shared" si="0"/>
        <v>2.9390243902439024</v>
      </c>
      <c r="X67" t="str">
        <f t="shared" si="1"/>
        <v>MediumRisk</v>
      </c>
    </row>
    <row r="68" spans="2:24" x14ac:dyDescent="0.25">
      <c r="B68" s="20">
        <v>723</v>
      </c>
      <c r="C68" s="20">
        <v>4</v>
      </c>
      <c r="D68" s="20">
        <v>12</v>
      </c>
      <c r="E68" s="20">
        <v>12</v>
      </c>
      <c r="F68" s="20">
        <v>4</v>
      </c>
      <c r="G68" s="20">
        <v>8</v>
      </c>
      <c r="H68" s="20">
        <v>12</v>
      </c>
      <c r="I68" s="20">
        <v>8</v>
      </c>
      <c r="J68" s="20"/>
      <c r="K68" s="20"/>
      <c r="L68" s="20"/>
      <c r="M68" s="23">
        <v>10.5</v>
      </c>
      <c r="N68" s="22">
        <v>12</v>
      </c>
      <c r="O68" s="22">
        <v>12</v>
      </c>
      <c r="P68" s="22" t="s">
        <v>582</v>
      </c>
      <c r="Q68" s="22" t="s">
        <v>582</v>
      </c>
      <c r="R68" s="22">
        <v>12</v>
      </c>
      <c r="S68" s="22">
        <v>10.5</v>
      </c>
      <c r="T68" s="22">
        <v>8</v>
      </c>
      <c r="U68" s="22">
        <v>12</v>
      </c>
      <c r="V68" s="26">
        <v>41</v>
      </c>
      <c r="W68" s="28">
        <f t="shared" ref="W68:W93" si="2">(SUM(C68:U68)/V68)</f>
        <v>3.3414634146341462</v>
      </c>
      <c r="X68" t="str">
        <f t="shared" ref="X68:X93" si="3">IF(W68&gt;=3.38,"LowRisk",IF(AND(W68&gt;=2.76,W68&lt;=3.37),"MediumRisk",IF(AND(W68&gt;2.14,W68&lt;=3.37),"HighRisk","VeryHighRisk")))</f>
        <v>MediumRisk</v>
      </c>
    </row>
    <row r="69" spans="2:24" x14ac:dyDescent="0.25">
      <c r="B69" s="20">
        <v>740</v>
      </c>
      <c r="C69" s="20">
        <v>4</v>
      </c>
      <c r="D69" s="20">
        <v>7.5</v>
      </c>
      <c r="E69" s="20">
        <v>12</v>
      </c>
      <c r="F69" s="20">
        <v>4</v>
      </c>
      <c r="G69" s="20">
        <v>8</v>
      </c>
      <c r="H69" s="20">
        <v>12</v>
      </c>
      <c r="I69" s="20">
        <v>6</v>
      </c>
      <c r="J69" s="20"/>
      <c r="K69" s="20"/>
      <c r="L69" s="20"/>
      <c r="M69" s="23">
        <v>6</v>
      </c>
      <c r="N69" s="22">
        <v>7.5</v>
      </c>
      <c r="O69" s="22">
        <v>10.5</v>
      </c>
      <c r="P69" s="22" t="s">
        <v>580</v>
      </c>
      <c r="Q69" s="22" t="s">
        <v>580</v>
      </c>
      <c r="R69" s="22">
        <v>9</v>
      </c>
      <c r="S69" s="22">
        <v>7.5</v>
      </c>
      <c r="T69" s="22">
        <v>8</v>
      </c>
      <c r="U69" s="22">
        <v>12</v>
      </c>
      <c r="V69" s="26">
        <v>41</v>
      </c>
      <c r="W69" s="28">
        <f t="shared" si="2"/>
        <v>2.7804878048780486</v>
      </c>
      <c r="X69" t="str">
        <f t="shared" si="3"/>
        <v>MediumRisk</v>
      </c>
    </row>
    <row r="70" spans="2:24" x14ac:dyDescent="0.25">
      <c r="B70" s="20">
        <v>754</v>
      </c>
      <c r="C70" s="20">
        <v>4</v>
      </c>
      <c r="D70" s="20">
        <v>7.5</v>
      </c>
      <c r="E70" s="20">
        <v>12</v>
      </c>
      <c r="F70" s="20">
        <v>4</v>
      </c>
      <c r="G70" s="20">
        <v>8</v>
      </c>
      <c r="H70" s="20">
        <v>12</v>
      </c>
      <c r="I70" s="20">
        <v>5</v>
      </c>
      <c r="J70" s="20"/>
      <c r="K70" s="20"/>
      <c r="L70" s="20"/>
      <c r="M70" s="23">
        <v>10.5</v>
      </c>
      <c r="N70" s="22">
        <v>9</v>
      </c>
      <c r="O70" s="22">
        <v>10.5</v>
      </c>
      <c r="P70" s="22">
        <v>12</v>
      </c>
      <c r="Q70" s="22">
        <v>0</v>
      </c>
      <c r="R70" s="22">
        <v>12</v>
      </c>
      <c r="S70" s="22">
        <v>9</v>
      </c>
      <c r="T70" s="22">
        <v>7</v>
      </c>
      <c r="U70" s="22">
        <v>9</v>
      </c>
      <c r="V70" s="26">
        <v>41</v>
      </c>
      <c r="W70" s="28">
        <f t="shared" si="2"/>
        <v>3.2073170731707319</v>
      </c>
      <c r="X70" t="str">
        <f t="shared" si="3"/>
        <v>MediumRisk</v>
      </c>
    </row>
    <row r="71" spans="2:24" x14ac:dyDescent="0.25">
      <c r="B71" s="20">
        <v>763</v>
      </c>
      <c r="C71" s="20">
        <v>4</v>
      </c>
      <c r="D71" s="20">
        <v>9</v>
      </c>
      <c r="E71" s="20">
        <v>9</v>
      </c>
      <c r="F71" s="20">
        <v>4</v>
      </c>
      <c r="G71" s="20">
        <v>6</v>
      </c>
      <c r="H71" s="20">
        <v>12</v>
      </c>
      <c r="I71" s="20">
        <v>7</v>
      </c>
      <c r="J71" s="20">
        <v>9</v>
      </c>
      <c r="K71" s="20"/>
      <c r="L71" s="20"/>
      <c r="M71" s="23">
        <v>7.5</v>
      </c>
      <c r="N71" s="22">
        <v>7.5</v>
      </c>
      <c r="O71" s="22"/>
      <c r="P71" s="22">
        <v>12</v>
      </c>
      <c r="Q71" s="22">
        <v>7.5</v>
      </c>
      <c r="R71" s="22">
        <v>10.5</v>
      </c>
      <c r="S71" s="22">
        <v>7.5</v>
      </c>
      <c r="T71" s="22">
        <v>7</v>
      </c>
      <c r="U71" s="22">
        <v>12</v>
      </c>
      <c r="V71" s="26">
        <v>41</v>
      </c>
      <c r="W71" s="28">
        <f t="shared" si="2"/>
        <v>3.2073170731707319</v>
      </c>
      <c r="X71" t="str">
        <f t="shared" si="3"/>
        <v>MediumRisk</v>
      </c>
    </row>
    <row r="72" spans="2:24" x14ac:dyDescent="0.25">
      <c r="B72" s="20">
        <v>769</v>
      </c>
      <c r="C72" s="20">
        <v>4</v>
      </c>
      <c r="D72" s="20">
        <v>10.5</v>
      </c>
      <c r="E72" s="20">
        <v>10.5</v>
      </c>
      <c r="F72" s="20">
        <v>3</v>
      </c>
      <c r="G72" s="20">
        <v>8</v>
      </c>
      <c r="H72" s="20">
        <v>12</v>
      </c>
      <c r="I72" s="20">
        <v>8</v>
      </c>
      <c r="J72" s="20"/>
      <c r="K72" s="20"/>
      <c r="L72" s="20"/>
      <c r="M72" s="23">
        <v>9</v>
      </c>
      <c r="N72" s="22">
        <v>12</v>
      </c>
      <c r="O72" s="22">
        <v>12</v>
      </c>
      <c r="P72" s="22">
        <v>12</v>
      </c>
      <c r="Q72" s="22">
        <v>0</v>
      </c>
      <c r="R72" s="22">
        <v>12</v>
      </c>
      <c r="S72" s="22">
        <v>12</v>
      </c>
      <c r="T72" s="22">
        <v>8</v>
      </c>
      <c r="U72" s="22">
        <v>12</v>
      </c>
      <c r="V72" s="26">
        <v>41</v>
      </c>
      <c r="W72" s="28">
        <f t="shared" si="2"/>
        <v>3.5365853658536586</v>
      </c>
      <c r="X72" t="str">
        <f t="shared" si="3"/>
        <v>LowRisk</v>
      </c>
    </row>
    <row r="73" spans="2:24" x14ac:dyDescent="0.25">
      <c r="B73" s="20">
        <v>770</v>
      </c>
      <c r="C73" s="20">
        <v>4</v>
      </c>
      <c r="D73" s="20">
        <v>12</v>
      </c>
      <c r="E73" s="20">
        <v>10.5</v>
      </c>
      <c r="F73" s="20">
        <v>4</v>
      </c>
      <c r="G73" s="20">
        <v>7</v>
      </c>
      <c r="H73" s="20">
        <v>12</v>
      </c>
      <c r="I73" s="20">
        <v>7</v>
      </c>
      <c r="J73" s="20"/>
      <c r="K73" s="20"/>
      <c r="L73" s="20"/>
      <c r="M73" s="23">
        <v>10.5</v>
      </c>
      <c r="N73" s="22">
        <v>9</v>
      </c>
      <c r="O73" s="22">
        <v>12</v>
      </c>
      <c r="P73" s="22">
        <v>12</v>
      </c>
      <c r="Q73" s="22">
        <v>0</v>
      </c>
      <c r="R73" s="22">
        <v>12</v>
      </c>
      <c r="S73" s="22">
        <v>10.5</v>
      </c>
      <c r="T73" s="22">
        <v>8</v>
      </c>
      <c r="U73" s="22">
        <v>12</v>
      </c>
      <c r="V73" s="26">
        <v>41</v>
      </c>
      <c r="W73" s="28">
        <f t="shared" si="2"/>
        <v>3.475609756097561</v>
      </c>
      <c r="X73" t="str">
        <f t="shared" si="3"/>
        <v>LowRisk</v>
      </c>
    </row>
    <row r="74" spans="2:24" x14ac:dyDescent="0.25">
      <c r="B74" s="20">
        <v>773</v>
      </c>
      <c r="C74" s="20">
        <v>4</v>
      </c>
      <c r="D74" s="20">
        <v>9</v>
      </c>
      <c r="E74" s="20">
        <v>12</v>
      </c>
      <c r="F74" s="20">
        <v>4</v>
      </c>
      <c r="G74" s="20">
        <v>7</v>
      </c>
      <c r="H74" s="20">
        <v>12</v>
      </c>
      <c r="I74" s="20">
        <v>5</v>
      </c>
      <c r="J74" s="20"/>
      <c r="K74" s="20"/>
      <c r="L74" s="20"/>
      <c r="M74" s="23">
        <v>7.5</v>
      </c>
      <c r="N74" s="22">
        <v>7.5</v>
      </c>
      <c r="O74" s="22">
        <v>10.5</v>
      </c>
      <c r="P74" s="22" t="s">
        <v>578</v>
      </c>
      <c r="Q74" s="22" t="s">
        <v>578</v>
      </c>
      <c r="R74" s="22">
        <v>7.5</v>
      </c>
      <c r="S74" s="22">
        <v>9</v>
      </c>
      <c r="T74" s="22">
        <v>7</v>
      </c>
      <c r="U74" s="22">
        <v>10.5</v>
      </c>
      <c r="V74" s="26">
        <v>41</v>
      </c>
      <c r="W74" s="28">
        <f t="shared" si="2"/>
        <v>2.7439024390243905</v>
      </c>
      <c r="X74" t="str">
        <f t="shared" si="3"/>
        <v>HighRisk</v>
      </c>
    </row>
    <row r="75" spans="2:24" x14ac:dyDescent="0.25">
      <c r="B75" s="20">
        <v>783</v>
      </c>
      <c r="C75" s="20">
        <v>4</v>
      </c>
      <c r="D75" s="20">
        <v>7.5</v>
      </c>
      <c r="E75" s="20">
        <v>10.5</v>
      </c>
      <c r="F75" s="20">
        <v>3</v>
      </c>
      <c r="G75" s="20">
        <v>7</v>
      </c>
      <c r="H75" s="20">
        <v>10.5</v>
      </c>
      <c r="I75" s="20">
        <v>7</v>
      </c>
      <c r="J75" s="20"/>
      <c r="K75" s="20"/>
      <c r="L75" s="20"/>
      <c r="M75" s="23">
        <v>6</v>
      </c>
      <c r="N75" s="22">
        <v>7.5</v>
      </c>
      <c r="O75" s="22">
        <v>12</v>
      </c>
      <c r="P75" s="22" t="s">
        <v>578</v>
      </c>
      <c r="Q75" s="22" t="s">
        <v>578</v>
      </c>
      <c r="R75" s="22">
        <v>7.5</v>
      </c>
      <c r="S75" s="22">
        <v>7.5</v>
      </c>
      <c r="T75" s="22">
        <v>8</v>
      </c>
      <c r="U75" s="22">
        <v>12</v>
      </c>
      <c r="V75" s="26">
        <v>41</v>
      </c>
      <c r="W75" s="28">
        <f t="shared" si="2"/>
        <v>2.6829268292682928</v>
      </c>
      <c r="X75" t="str">
        <f t="shared" si="3"/>
        <v>HighRisk</v>
      </c>
    </row>
    <row r="76" spans="2:24" x14ac:dyDescent="0.25">
      <c r="B76" s="20">
        <v>796</v>
      </c>
      <c r="C76" s="20">
        <v>4</v>
      </c>
      <c r="D76" s="29">
        <v>6.5</v>
      </c>
      <c r="E76" s="20">
        <v>7.5</v>
      </c>
      <c r="F76" s="20">
        <v>3</v>
      </c>
      <c r="G76" s="20">
        <v>6</v>
      </c>
      <c r="H76" s="20">
        <v>12</v>
      </c>
      <c r="I76" s="20">
        <v>5</v>
      </c>
      <c r="J76" s="20"/>
      <c r="K76" s="20"/>
      <c r="L76" s="20"/>
      <c r="M76" s="23">
        <v>6</v>
      </c>
      <c r="N76" s="22">
        <v>3</v>
      </c>
      <c r="O76" s="22">
        <v>10.5</v>
      </c>
      <c r="P76" s="22" t="s">
        <v>578</v>
      </c>
      <c r="Q76" s="22" t="s">
        <v>578</v>
      </c>
      <c r="R76" s="22">
        <v>6</v>
      </c>
      <c r="S76" s="22">
        <v>6</v>
      </c>
      <c r="T76" s="22">
        <v>6</v>
      </c>
      <c r="U76" s="22">
        <v>7.5</v>
      </c>
      <c r="V76" s="26">
        <v>41</v>
      </c>
      <c r="W76" s="28">
        <f t="shared" si="2"/>
        <v>2.1707317073170733</v>
      </c>
      <c r="X76" t="str">
        <f t="shared" si="3"/>
        <v>HighRisk</v>
      </c>
    </row>
    <row r="77" spans="2:24" x14ac:dyDescent="0.25">
      <c r="B77" s="20">
        <v>807</v>
      </c>
      <c r="C77" s="20">
        <v>4</v>
      </c>
      <c r="D77" s="20">
        <v>12</v>
      </c>
      <c r="E77" s="20">
        <v>10.5</v>
      </c>
      <c r="F77" s="20">
        <v>4</v>
      </c>
      <c r="G77" s="20">
        <v>8</v>
      </c>
      <c r="H77" s="20">
        <v>12</v>
      </c>
      <c r="I77" s="20">
        <v>8</v>
      </c>
      <c r="J77" s="20"/>
      <c r="K77" s="20"/>
      <c r="L77" s="20"/>
      <c r="M77" s="23">
        <v>9</v>
      </c>
      <c r="N77" s="22">
        <v>10.5</v>
      </c>
      <c r="O77" s="22">
        <v>10.5</v>
      </c>
      <c r="P77" s="22" t="s">
        <v>579</v>
      </c>
      <c r="Q77" s="22" t="s">
        <v>579</v>
      </c>
      <c r="R77" s="22">
        <v>12</v>
      </c>
      <c r="S77" s="22">
        <v>10.5</v>
      </c>
      <c r="T77" s="22">
        <v>8</v>
      </c>
      <c r="U77" s="22">
        <v>10.5</v>
      </c>
      <c r="V77" s="26">
        <v>41</v>
      </c>
      <c r="W77" s="28">
        <f t="shared" si="2"/>
        <v>3.1585365853658538</v>
      </c>
      <c r="X77" t="str">
        <f t="shared" si="3"/>
        <v>MediumRisk</v>
      </c>
    </row>
    <row r="78" spans="2:24" x14ac:dyDescent="0.25">
      <c r="B78" s="20">
        <v>812</v>
      </c>
      <c r="C78" s="20">
        <v>4</v>
      </c>
      <c r="D78" s="20">
        <v>7.5</v>
      </c>
      <c r="E78" s="20">
        <v>9</v>
      </c>
      <c r="F78" s="20">
        <v>4</v>
      </c>
      <c r="G78" s="20">
        <v>7</v>
      </c>
      <c r="H78" s="20">
        <v>10.5</v>
      </c>
      <c r="I78" s="20">
        <v>6</v>
      </c>
      <c r="J78" s="20"/>
      <c r="K78" s="20"/>
      <c r="L78" s="20"/>
      <c r="M78" s="23">
        <v>7.5</v>
      </c>
      <c r="N78" s="22">
        <v>7.5</v>
      </c>
      <c r="O78" s="22">
        <v>9</v>
      </c>
      <c r="P78" s="22" t="s">
        <v>580</v>
      </c>
      <c r="Q78" s="22" t="s">
        <v>580</v>
      </c>
      <c r="R78" s="22">
        <v>6</v>
      </c>
      <c r="S78" s="22">
        <v>9</v>
      </c>
      <c r="T78" s="22">
        <v>7</v>
      </c>
      <c r="U78" s="22">
        <v>12</v>
      </c>
      <c r="V78" s="26">
        <v>41</v>
      </c>
      <c r="W78" s="28">
        <f t="shared" si="2"/>
        <v>2.5853658536585367</v>
      </c>
      <c r="X78" t="str">
        <f t="shared" si="3"/>
        <v>HighRisk</v>
      </c>
    </row>
    <row r="79" spans="2:24" x14ac:dyDescent="0.25">
      <c r="B79" s="20">
        <v>830</v>
      </c>
      <c r="C79" s="20">
        <v>4</v>
      </c>
      <c r="D79" s="20">
        <v>6</v>
      </c>
      <c r="E79" s="20">
        <v>10.5</v>
      </c>
      <c r="F79" s="20">
        <v>4</v>
      </c>
      <c r="G79" s="20">
        <v>7</v>
      </c>
      <c r="H79" s="20">
        <v>12</v>
      </c>
      <c r="I79" s="20">
        <v>4</v>
      </c>
      <c r="J79" s="20"/>
      <c r="K79" s="20"/>
      <c r="L79" s="20"/>
      <c r="M79" s="23">
        <v>7.5</v>
      </c>
      <c r="N79" s="22">
        <v>6</v>
      </c>
      <c r="O79" s="22">
        <v>10.5</v>
      </c>
      <c r="P79" s="22" t="s">
        <v>578</v>
      </c>
      <c r="Q79" s="22" t="s">
        <v>578</v>
      </c>
      <c r="R79" s="22">
        <v>6</v>
      </c>
      <c r="S79" s="22">
        <v>6</v>
      </c>
      <c r="T79" s="22">
        <v>6</v>
      </c>
      <c r="U79" s="22">
        <v>7.5</v>
      </c>
      <c r="V79" s="26">
        <v>41</v>
      </c>
      <c r="W79" s="28">
        <f t="shared" si="2"/>
        <v>2.3658536585365852</v>
      </c>
      <c r="X79" t="str">
        <f t="shared" si="3"/>
        <v>HighRisk</v>
      </c>
    </row>
    <row r="80" spans="2:24" x14ac:dyDescent="0.25">
      <c r="B80" s="20">
        <v>831</v>
      </c>
      <c r="C80" s="20">
        <v>4</v>
      </c>
      <c r="D80" s="20">
        <v>7.5</v>
      </c>
      <c r="E80" s="20">
        <v>10.5</v>
      </c>
      <c r="F80" s="20">
        <v>4</v>
      </c>
      <c r="G80" s="20">
        <v>7</v>
      </c>
      <c r="H80" s="20">
        <v>12</v>
      </c>
      <c r="I80" s="20">
        <v>5</v>
      </c>
      <c r="J80" s="20">
        <v>12</v>
      </c>
      <c r="K80" s="20"/>
      <c r="L80" s="20"/>
      <c r="M80" s="23">
        <v>7.5</v>
      </c>
      <c r="N80" s="22">
        <v>6</v>
      </c>
      <c r="O80" s="22"/>
      <c r="P80" s="22">
        <v>12</v>
      </c>
      <c r="Q80" s="22">
        <v>7.5</v>
      </c>
      <c r="R80" s="22">
        <v>7.5</v>
      </c>
      <c r="S80" s="22">
        <v>9</v>
      </c>
      <c r="T80" s="22">
        <v>7</v>
      </c>
      <c r="U80" s="22">
        <v>10.5</v>
      </c>
      <c r="V80" s="26">
        <v>41</v>
      </c>
      <c r="W80" s="28">
        <f t="shared" si="2"/>
        <v>3.1463414634146343</v>
      </c>
      <c r="X80" t="str">
        <f t="shared" si="3"/>
        <v>MediumRisk</v>
      </c>
    </row>
    <row r="81" spans="2:24" x14ac:dyDescent="0.25">
      <c r="B81" s="20">
        <v>833</v>
      </c>
      <c r="C81" s="20">
        <v>3</v>
      </c>
      <c r="D81" s="20">
        <v>6</v>
      </c>
      <c r="E81" s="20">
        <v>9</v>
      </c>
      <c r="F81" s="20">
        <v>4</v>
      </c>
      <c r="G81" s="20">
        <v>7</v>
      </c>
      <c r="H81" s="20">
        <v>10.5</v>
      </c>
      <c r="I81" s="20">
        <v>6</v>
      </c>
      <c r="J81" s="20"/>
      <c r="K81" s="20"/>
      <c r="L81" s="20"/>
      <c r="M81" s="23">
        <v>6</v>
      </c>
      <c r="N81" s="22">
        <v>7.5</v>
      </c>
      <c r="O81" s="22">
        <v>10.5</v>
      </c>
      <c r="P81" s="22">
        <v>12</v>
      </c>
      <c r="Q81" s="22">
        <v>0</v>
      </c>
      <c r="R81" s="22">
        <v>7.5</v>
      </c>
      <c r="S81" s="22">
        <v>7.5</v>
      </c>
      <c r="T81" s="22">
        <v>7</v>
      </c>
      <c r="U81" s="22">
        <v>10.5</v>
      </c>
      <c r="V81" s="26">
        <v>41</v>
      </c>
      <c r="W81" s="28">
        <f t="shared" si="2"/>
        <v>2.7804878048780486</v>
      </c>
      <c r="X81" t="str">
        <f t="shared" si="3"/>
        <v>MediumRisk</v>
      </c>
    </row>
    <row r="82" spans="2:24" x14ac:dyDescent="0.25">
      <c r="B82" s="20">
        <v>841</v>
      </c>
      <c r="C82" s="20">
        <v>4</v>
      </c>
      <c r="D82" s="20">
        <v>12</v>
      </c>
      <c r="E82" s="20">
        <v>12</v>
      </c>
      <c r="F82" s="20">
        <v>4</v>
      </c>
      <c r="G82" s="20">
        <v>6</v>
      </c>
      <c r="H82" s="20">
        <v>12</v>
      </c>
      <c r="I82" s="20">
        <v>6</v>
      </c>
      <c r="J82" s="20"/>
      <c r="K82" s="20"/>
      <c r="L82" s="20"/>
      <c r="M82" s="23">
        <v>10.5</v>
      </c>
      <c r="N82" s="22">
        <v>9</v>
      </c>
      <c r="O82" s="22">
        <v>12</v>
      </c>
      <c r="P82" s="22">
        <v>12</v>
      </c>
      <c r="Q82" s="22">
        <v>0</v>
      </c>
      <c r="R82" s="22">
        <v>12</v>
      </c>
      <c r="S82" s="22">
        <v>7.5</v>
      </c>
      <c r="T82" s="22">
        <v>8</v>
      </c>
      <c r="U82" s="22">
        <v>10.5</v>
      </c>
      <c r="V82" s="26">
        <v>41</v>
      </c>
      <c r="W82" s="28">
        <f t="shared" si="2"/>
        <v>3.3536585365853657</v>
      </c>
      <c r="X82" t="str">
        <f t="shared" si="3"/>
        <v>MediumRisk</v>
      </c>
    </row>
    <row r="83" spans="2:24" x14ac:dyDescent="0.25">
      <c r="B83" s="20">
        <v>854</v>
      </c>
      <c r="C83" s="20">
        <v>4</v>
      </c>
      <c r="D83" s="20">
        <v>9</v>
      </c>
      <c r="E83" s="20">
        <v>6</v>
      </c>
      <c r="F83" s="20">
        <v>3</v>
      </c>
      <c r="G83" s="20">
        <v>7</v>
      </c>
      <c r="H83" s="20">
        <v>10.5</v>
      </c>
      <c r="I83" s="20">
        <v>2</v>
      </c>
      <c r="J83" s="20"/>
      <c r="K83" s="20"/>
      <c r="L83" s="20"/>
      <c r="M83" s="23">
        <v>10.5</v>
      </c>
      <c r="N83" s="22">
        <v>7.5</v>
      </c>
      <c r="O83" s="22">
        <v>10.5</v>
      </c>
      <c r="P83" s="22">
        <v>10.5</v>
      </c>
      <c r="Q83" s="22">
        <v>0</v>
      </c>
      <c r="R83" s="22">
        <v>3</v>
      </c>
      <c r="S83" s="22">
        <v>9</v>
      </c>
      <c r="T83" s="22">
        <v>8</v>
      </c>
      <c r="U83" s="22">
        <v>9</v>
      </c>
      <c r="V83" s="26">
        <v>41</v>
      </c>
      <c r="W83" s="28">
        <f t="shared" si="2"/>
        <v>2.6707317073170733</v>
      </c>
      <c r="X83" t="str">
        <f t="shared" si="3"/>
        <v>HighRisk</v>
      </c>
    </row>
    <row r="84" spans="2:24" x14ac:dyDescent="0.25">
      <c r="B84" s="20">
        <v>855</v>
      </c>
      <c r="C84" s="20">
        <v>4</v>
      </c>
      <c r="D84" s="20">
        <v>10.5</v>
      </c>
      <c r="E84" s="20">
        <v>10.5</v>
      </c>
      <c r="F84" s="20">
        <v>4</v>
      </c>
      <c r="G84" s="20">
        <v>7</v>
      </c>
      <c r="H84" s="20">
        <v>12</v>
      </c>
      <c r="I84" s="20">
        <v>6</v>
      </c>
      <c r="J84" s="20"/>
      <c r="K84" s="20"/>
      <c r="L84" s="20"/>
      <c r="M84" s="23">
        <v>10.5</v>
      </c>
      <c r="N84" s="22">
        <v>6</v>
      </c>
      <c r="O84" s="22">
        <v>12</v>
      </c>
      <c r="P84" s="22">
        <v>10.5</v>
      </c>
      <c r="Q84" s="22">
        <v>0</v>
      </c>
      <c r="R84" s="22">
        <v>6</v>
      </c>
      <c r="S84" s="22">
        <v>10.5</v>
      </c>
      <c r="T84" s="22">
        <v>7</v>
      </c>
      <c r="U84" s="22">
        <v>10.5</v>
      </c>
      <c r="V84" s="26">
        <v>41</v>
      </c>
      <c r="W84" s="28">
        <f t="shared" si="2"/>
        <v>3.0975609756097562</v>
      </c>
      <c r="X84" t="str">
        <f t="shared" si="3"/>
        <v>MediumRisk</v>
      </c>
    </row>
    <row r="85" spans="2:24" x14ac:dyDescent="0.25">
      <c r="B85" s="20">
        <v>856</v>
      </c>
      <c r="C85" s="20">
        <v>4</v>
      </c>
      <c r="D85" s="20">
        <v>7.5</v>
      </c>
      <c r="E85" s="20">
        <v>12</v>
      </c>
      <c r="F85" s="20">
        <v>4</v>
      </c>
      <c r="G85" s="20">
        <v>7</v>
      </c>
      <c r="H85" s="20">
        <v>12</v>
      </c>
      <c r="I85" s="20">
        <v>6</v>
      </c>
      <c r="J85" s="20"/>
      <c r="K85" s="20"/>
      <c r="L85" s="20"/>
      <c r="M85" s="23">
        <v>7.5</v>
      </c>
      <c r="N85" s="22">
        <v>9</v>
      </c>
      <c r="O85" s="22">
        <v>12</v>
      </c>
      <c r="P85" s="22" t="s">
        <v>581</v>
      </c>
      <c r="Q85" s="22" t="s">
        <v>581</v>
      </c>
      <c r="R85" s="22">
        <v>7.5</v>
      </c>
      <c r="S85" s="22">
        <v>9</v>
      </c>
      <c r="T85" s="22">
        <v>8</v>
      </c>
      <c r="U85" s="22">
        <v>6</v>
      </c>
      <c r="V85" s="26">
        <v>41</v>
      </c>
      <c r="W85" s="28">
        <f t="shared" si="2"/>
        <v>2.7195121951219514</v>
      </c>
      <c r="X85" t="str">
        <f t="shared" si="3"/>
        <v>HighRisk</v>
      </c>
    </row>
    <row r="86" spans="2:24" x14ac:dyDescent="0.25">
      <c r="B86" s="20">
        <v>863</v>
      </c>
      <c r="C86" s="20">
        <v>4</v>
      </c>
      <c r="D86" s="20">
        <v>12</v>
      </c>
      <c r="E86" s="20">
        <v>12</v>
      </c>
      <c r="F86" s="20">
        <v>3</v>
      </c>
      <c r="G86" s="20">
        <v>8</v>
      </c>
      <c r="H86" s="20">
        <v>12</v>
      </c>
      <c r="I86" s="20">
        <v>7</v>
      </c>
      <c r="J86" s="20"/>
      <c r="K86" s="20"/>
      <c r="L86" s="20"/>
      <c r="M86" s="23">
        <v>10.5</v>
      </c>
      <c r="N86" s="22">
        <v>10.5</v>
      </c>
      <c r="O86" s="22">
        <v>12</v>
      </c>
      <c r="P86" s="22">
        <v>12</v>
      </c>
      <c r="Q86" s="22">
        <v>0</v>
      </c>
      <c r="R86" s="22">
        <v>12</v>
      </c>
      <c r="S86" s="22">
        <v>10.5</v>
      </c>
      <c r="T86" s="22">
        <v>8</v>
      </c>
      <c r="U86" s="22">
        <v>12</v>
      </c>
      <c r="V86" s="26">
        <v>41</v>
      </c>
      <c r="W86" s="28">
        <f t="shared" si="2"/>
        <v>3.5487804878048781</v>
      </c>
      <c r="X86" t="str">
        <f t="shared" si="3"/>
        <v>LowRisk</v>
      </c>
    </row>
    <row r="87" spans="2:24" x14ac:dyDescent="0.25">
      <c r="B87" s="20">
        <v>874</v>
      </c>
      <c r="C87" s="20">
        <v>4</v>
      </c>
      <c r="D87" s="20">
        <v>12</v>
      </c>
      <c r="E87" s="20">
        <v>10.5</v>
      </c>
      <c r="F87" s="20">
        <v>3</v>
      </c>
      <c r="G87" s="20">
        <v>7</v>
      </c>
      <c r="H87" s="20">
        <v>12</v>
      </c>
      <c r="I87" s="20">
        <v>5</v>
      </c>
      <c r="J87" s="20"/>
      <c r="K87" s="20"/>
      <c r="L87" s="20"/>
      <c r="M87" s="23">
        <v>10.5</v>
      </c>
      <c r="N87" s="22">
        <v>7.5</v>
      </c>
      <c r="O87" s="22">
        <v>10.5</v>
      </c>
      <c r="P87" s="22">
        <v>12</v>
      </c>
      <c r="Q87" s="22">
        <v>0</v>
      </c>
      <c r="R87" s="22">
        <v>9</v>
      </c>
      <c r="S87" s="22">
        <v>7.5</v>
      </c>
      <c r="T87" s="22">
        <v>8</v>
      </c>
      <c r="U87" s="22">
        <v>10.5</v>
      </c>
      <c r="V87" s="26">
        <v>41</v>
      </c>
      <c r="W87" s="28">
        <f t="shared" si="2"/>
        <v>3.1463414634146343</v>
      </c>
      <c r="X87" t="str">
        <f t="shared" si="3"/>
        <v>MediumRisk</v>
      </c>
    </row>
    <row r="88" spans="2:24" x14ac:dyDescent="0.25">
      <c r="B88" s="20">
        <v>879</v>
      </c>
      <c r="C88" s="20">
        <v>4</v>
      </c>
      <c r="D88" s="20">
        <v>10.5</v>
      </c>
      <c r="E88" s="20">
        <v>12</v>
      </c>
      <c r="F88" s="20">
        <v>3</v>
      </c>
      <c r="G88" s="20">
        <v>6</v>
      </c>
      <c r="H88" s="20">
        <v>12</v>
      </c>
      <c r="I88" s="20">
        <v>6</v>
      </c>
      <c r="J88" s="20"/>
      <c r="K88" s="20"/>
      <c r="L88" s="20"/>
      <c r="M88" s="23">
        <v>10.5</v>
      </c>
      <c r="N88" s="22">
        <v>9</v>
      </c>
      <c r="O88" s="22">
        <v>12</v>
      </c>
      <c r="P88" s="22">
        <v>12</v>
      </c>
      <c r="Q88" s="22">
        <v>0</v>
      </c>
      <c r="R88" s="22">
        <v>12</v>
      </c>
      <c r="S88" s="22">
        <v>10.5</v>
      </c>
      <c r="T88" s="22">
        <v>7</v>
      </c>
      <c r="U88" s="22">
        <v>10.5</v>
      </c>
      <c r="V88" s="26">
        <v>41</v>
      </c>
      <c r="W88" s="28">
        <f t="shared" si="2"/>
        <v>3.3414634146341462</v>
      </c>
      <c r="X88" t="str">
        <f t="shared" si="3"/>
        <v>MediumRisk</v>
      </c>
    </row>
    <row r="89" spans="2:24" x14ac:dyDescent="0.25">
      <c r="B89" s="20">
        <v>924</v>
      </c>
      <c r="C89" s="20">
        <v>4</v>
      </c>
      <c r="D89" s="20">
        <v>9</v>
      </c>
      <c r="E89" s="20">
        <v>7.5</v>
      </c>
      <c r="F89" s="20">
        <v>3</v>
      </c>
      <c r="G89" s="20">
        <v>8</v>
      </c>
      <c r="H89" s="20">
        <v>12</v>
      </c>
      <c r="I89" s="20">
        <v>8</v>
      </c>
      <c r="J89" s="20"/>
      <c r="K89" s="20"/>
      <c r="L89" s="20"/>
      <c r="M89" s="23">
        <v>9</v>
      </c>
      <c r="N89" s="22">
        <v>7.5</v>
      </c>
      <c r="O89" s="22">
        <v>10.5</v>
      </c>
      <c r="P89" s="22">
        <v>12</v>
      </c>
      <c r="Q89" s="22">
        <v>0</v>
      </c>
      <c r="R89" s="22">
        <v>12</v>
      </c>
      <c r="S89" s="22">
        <v>10.5</v>
      </c>
      <c r="T89" s="22">
        <v>7</v>
      </c>
      <c r="U89" s="22">
        <v>10.5</v>
      </c>
      <c r="V89" s="26">
        <v>41</v>
      </c>
      <c r="W89" s="28">
        <f t="shared" si="2"/>
        <v>3.1829268292682928</v>
      </c>
      <c r="X89" t="str">
        <f t="shared" si="3"/>
        <v>MediumRisk</v>
      </c>
    </row>
    <row r="90" spans="2:24" x14ac:dyDescent="0.25">
      <c r="B90" s="20">
        <v>942</v>
      </c>
      <c r="C90" s="20">
        <v>4</v>
      </c>
      <c r="D90" s="20">
        <v>7.5</v>
      </c>
      <c r="E90" s="20">
        <v>10.5</v>
      </c>
      <c r="F90" s="20">
        <v>4</v>
      </c>
      <c r="G90" s="20">
        <v>7</v>
      </c>
      <c r="H90" s="20">
        <v>9</v>
      </c>
      <c r="I90" s="20">
        <v>7</v>
      </c>
      <c r="J90" s="20"/>
      <c r="K90" s="20"/>
      <c r="L90" s="20"/>
      <c r="M90" s="23">
        <v>6</v>
      </c>
      <c r="N90" s="22">
        <v>7.5</v>
      </c>
      <c r="O90" s="22">
        <v>10.5</v>
      </c>
      <c r="P90" s="22" t="s">
        <v>578</v>
      </c>
      <c r="Q90" s="22" t="s">
        <v>578</v>
      </c>
      <c r="R90" s="22">
        <v>6</v>
      </c>
      <c r="S90" s="22">
        <v>7.5</v>
      </c>
      <c r="T90" s="22">
        <v>8</v>
      </c>
      <c r="U90" s="22">
        <v>12</v>
      </c>
      <c r="V90" s="26">
        <v>41</v>
      </c>
      <c r="W90" s="28">
        <f t="shared" si="2"/>
        <v>2.5975609756097562</v>
      </c>
      <c r="X90" t="str">
        <f t="shared" si="3"/>
        <v>HighRisk</v>
      </c>
    </row>
    <row r="91" spans="2:24" x14ac:dyDescent="0.25">
      <c r="B91" s="20">
        <v>950</v>
      </c>
      <c r="C91" s="20">
        <v>4</v>
      </c>
      <c r="D91" s="20">
        <v>7.5</v>
      </c>
      <c r="E91" s="20">
        <v>12</v>
      </c>
      <c r="F91" s="20">
        <v>4</v>
      </c>
      <c r="G91" s="20">
        <v>6</v>
      </c>
      <c r="H91" s="20">
        <v>9</v>
      </c>
      <c r="I91" s="20">
        <v>5</v>
      </c>
      <c r="J91" s="20"/>
      <c r="K91" s="20"/>
      <c r="L91" s="20"/>
      <c r="M91" s="23">
        <v>6</v>
      </c>
      <c r="N91" s="22">
        <v>6</v>
      </c>
      <c r="O91" s="22">
        <v>12</v>
      </c>
      <c r="P91" s="22" t="s">
        <v>580</v>
      </c>
      <c r="Q91" s="22" t="s">
        <v>580</v>
      </c>
      <c r="R91" s="22">
        <v>6</v>
      </c>
      <c r="S91" s="22">
        <v>7.5</v>
      </c>
      <c r="T91" s="22">
        <v>5</v>
      </c>
      <c r="U91" s="22">
        <v>9</v>
      </c>
      <c r="V91" s="26">
        <v>41</v>
      </c>
      <c r="W91" s="28">
        <f t="shared" si="2"/>
        <v>2.4146341463414633</v>
      </c>
      <c r="X91" t="str">
        <f t="shared" si="3"/>
        <v>HighRisk</v>
      </c>
    </row>
    <row r="92" spans="2:24" x14ac:dyDescent="0.25">
      <c r="B92" s="20">
        <v>972</v>
      </c>
      <c r="C92" s="20">
        <v>3.5</v>
      </c>
      <c r="D92" s="29">
        <v>6</v>
      </c>
      <c r="E92" s="20">
        <v>9</v>
      </c>
      <c r="F92" s="20">
        <v>4</v>
      </c>
      <c r="G92" s="20">
        <v>6</v>
      </c>
      <c r="H92" s="20">
        <v>6</v>
      </c>
      <c r="I92" s="20">
        <v>4</v>
      </c>
      <c r="J92" s="20"/>
      <c r="K92" s="20"/>
      <c r="L92" s="20"/>
      <c r="M92" s="23">
        <v>3</v>
      </c>
      <c r="N92" s="22">
        <v>6</v>
      </c>
      <c r="O92" s="22">
        <v>9</v>
      </c>
      <c r="P92" s="22">
        <v>10.5</v>
      </c>
      <c r="Q92" s="22">
        <v>0</v>
      </c>
      <c r="R92" s="22">
        <v>3</v>
      </c>
      <c r="S92" s="22">
        <v>3</v>
      </c>
      <c r="T92" s="22">
        <v>5</v>
      </c>
      <c r="U92" s="22">
        <v>6</v>
      </c>
      <c r="V92" s="26">
        <v>41</v>
      </c>
      <c r="W92" s="28">
        <f t="shared" si="2"/>
        <v>2.0487804878048781</v>
      </c>
      <c r="X92" t="str">
        <f t="shared" si="3"/>
        <v>VeryHighRisk</v>
      </c>
    </row>
    <row r="93" spans="2:24" x14ac:dyDescent="0.25">
      <c r="B93" s="20">
        <v>982</v>
      </c>
      <c r="C93" s="20">
        <v>4</v>
      </c>
      <c r="D93" s="20">
        <v>9</v>
      </c>
      <c r="E93" s="20">
        <v>10.5</v>
      </c>
      <c r="F93" s="20">
        <v>4</v>
      </c>
      <c r="G93" s="20">
        <v>6</v>
      </c>
      <c r="H93" s="20">
        <v>10.5</v>
      </c>
      <c r="I93" s="20">
        <v>8</v>
      </c>
      <c r="J93" s="20"/>
      <c r="K93" s="20"/>
      <c r="L93" s="20"/>
      <c r="M93" s="23">
        <v>6</v>
      </c>
      <c r="N93" s="22">
        <v>3</v>
      </c>
      <c r="O93" s="22">
        <v>12</v>
      </c>
      <c r="P93" s="22" t="s">
        <v>580</v>
      </c>
      <c r="Q93" s="22" t="s">
        <v>580</v>
      </c>
      <c r="R93" s="22">
        <v>7.5</v>
      </c>
      <c r="S93" s="22">
        <v>6</v>
      </c>
      <c r="T93" s="22">
        <v>6</v>
      </c>
      <c r="U93" s="22">
        <v>12</v>
      </c>
      <c r="V93" s="26">
        <v>41</v>
      </c>
      <c r="W93" s="28">
        <f t="shared" si="2"/>
        <v>2.5487804878048781</v>
      </c>
      <c r="X93" t="str">
        <f t="shared" si="3"/>
        <v>HighRisk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2"/>
  <sheetViews>
    <sheetView zoomScale="40" zoomScaleNormal="40" workbookViewId="0">
      <selection sqref="A1:XFD1048576"/>
    </sheetView>
  </sheetViews>
  <sheetFormatPr defaultRowHeight="15" x14ac:dyDescent="0.25"/>
  <cols>
    <col min="10" max="11" width="6.7109375" customWidth="1"/>
  </cols>
  <sheetData>
    <row r="1" spans="1:33" x14ac:dyDescent="0.25">
      <c r="B1" t="s">
        <v>550</v>
      </c>
      <c r="D1" t="s">
        <v>566</v>
      </c>
      <c r="F1" t="s">
        <v>565</v>
      </c>
      <c r="H1" t="s">
        <v>564</v>
      </c>
      <c r="J1" t="s">
        <v>563</v>
      </c>
      <c r="L1" t="s">
        <v>561</v>
      </c>
      <c r="N1" t="s">
        <v>554</v>
      </c>
      <c r="P1" t="s">
        <v>556</v>
      </c>
      <c r="R1" t="s">
        <v>569</v>
      </c>
      <c r="T1" t="s">
        <v>573</v>
      </c>
      <c r="V1" t="s">
        <v>576</v>
      </c>
      <c r="X1" t="s">
        <v>574</v>
      </c>
      <c r="Z1" t="s">
        <v>575</v>
      </c>
      <c r="AB1" t="s">
        <v>572</v>
      </c>
      <c r="AD1" t="s">
        <v>571</v>
      </c>
      <c r="AF1" t="s">
        <v>570</v>
      </c>
    </row>
    <row r="2" spans="1:33" x14ac:dyDescent="0.25">
      <c r="A2">
        <v>19</v>
      </c>
      <c r="B2" t="s">
        <v>551</v>
      </c>
      <c r="C2" t="str">
        <f>IF(B2="A","4",IF(B2="AB","3.5",IF(B2="B","3",IF(B2="BC","2.5",IF(B2="C","2",IF(B2="D","1",IF(B2="E","0","NILAI MUTU TIDAK ADA")))))))</f>
        <v>4</v>
      </c>
      <c r="D2" t="s">
        <v>558</v>
      </c>
      <c r="E2" t="str">
        <f>IF(D2="A","4",IF(D2="AB","3.5",IF(D2="B","3",IF(D2="BC","2.5",IF(D2="C","2",IF(D2="D","1",IF(D2="E","0","NILAI MUTU TIDAK ADA")))))))</f>
        <v>2.5</v>
      </c>
      <c r="F2" t="s">
        <v>553</v>
      </c>
      <c r="G2" t="str">
        <f>IF(F2="A","4",IF(F2="AB","3.5",IF(F2="B","3",IF(F2="BC","2.5",IF(F2="C","2",IF(F2="D","1",IF(F2="E","0","NILAI MUTU TIDAK ADA")))))))</f>
        <v>3.5</v>
      </c>
      <c r="H2" t="s">
        <v>551</v>
      </c>
      <c r="I2" t="str">
        <f>IF(H2="A","4",IF(H2="AB","3.5",IF(H2="B","3",IF(H2="BC","2.5",IF(H2="C","2",IF(H2="D","1",IF(H2="E","0","NILAI MUTU TIDAK ADA")))))))</f>
        <v>4</v>
      </c>
      <c r="J2" t="s">
        <v>552</v>
      </c>
      <c r="K2" t="str">
        <f>IF(J2="A","4",IF(J2="AB","3.5",IF(J2="B","3",IF(J2="BC","2.5",IF(J2="C","2",IF(J2="D","1",IF(J2="E","0","NILAI MUTU TIDAK ADA")))))))</f>
        <v>3</v>
      </c>
      <c r="L2" t="s">
        <v>557</v>
      </c>
      <c r="M2" t="str">
        <f>IF(L2="A","4",IF(L2="AB","3.5",IF(L2="B","3",IF(L2="BC","2.5",IF(L2="C","2",IF(L2="D","1",IF(L2="E","0","NILAI MUTU TIDAK ADA")))))))</f>
        <v>1</v>
      </c>
      <c r="N2" t="s">
        <v>555</v>
      </c>
      <c r="O2" t="str">
        <f>IF(N2="A","4",IF(N2="AB","3.5",IF(N2="B","3",IF(N2="BC","2.5",IF(N2="C","2",IF(N2="D","1",IF(N2="E","0","NILAI MUTU TIDAK ADA")))))))</f>
        <v>2</v>
      </c>
      <c r="P2" t="s">
        <v>555</v>
      </c>
      <c r="Q2" t="str">
        <f>IF(P2="A","4",IF(P2="AB","3.5",IF(P2="B","3",IF(P2="BC","2.5",IF(P2="C","2",IF(P2="D","1",IF(P2="E","0","NILAI MUTU TIDAK ADA")))))))</f>
        <v>2</v>
      </c>
      <c r="R2" t="s">
        <v>557</v>
      </c>
      <c r="S2" t="str">
        <f>IF(R2="A","4",IF(R2="AB","3.5",IF(R2="B","3",IF(R2="BC","2.5",IF(R2="C","2",IF(R2="D","1",IF(R2="E","0","NILAI MUTU TIDAK ADA")))))))</f>
        <v>1</v>
      </c>
      <c r="T2" t="s">
        <v>558</v>
      </c>
      <c r="U2" t="str">
        <f>IF(T2="A","4",IF(T2="AB","3.5",IF(T2="B","3",IF(T2="BC","2.5",IF(T2="C","2",IF(T2="D","1",IF(T2="E","0","NILAI MUTU TIDAK ADA")))))))</f>
        <v>2.5</v>
      </c>
      <c r="V2" t="s">
        <v>558</v>
      </c>
      <c r="W2" t="str">
        <f>IF(V2="A","4",IF(V2="AB","3.5",IF(V2="B","3",IF(V2="BC","2.5",IF(V2="C","2",IF(V2="D","1",IF(V2="E","0","NILAI MUTU TIDAK ADA")))))))</f>
        <v>2.5</v>
      </c>
      <c r="X2" t="s">
        <v>555</v>
      </c>
      <c r="Y2" t="str">
        <f>IF(X2="A","4",IF(X2="AB","3.5",IF(X2="B","3",IF(X2="BC","2.5",IF(X2="C","2",IF(X2="D","1",IF(X2="E","0","NILAI MUTU TIDAK ADA")))))))</f>
        <v>2</v>
      </c>
      <c r="Z2" t="s">
        <v>551</v>
      </c>
      <c r="AA2" t="str">
        <f>IF(Z2="A","4",IF(Z2="AB","3.5",IF(Z2="B","3",IF(Z2="BC","2.5",IF(Z2="C","2",IF(Z2="D","1",IF(Z2="E","0","NILAI MUTU TIDAK ADA")))))))</f>
        <v>4</v>
      </c>
      <c r="AB2" t="s">
        <v>553</v>
      </c>
      <c r="AC2" t="str">
        <f>IF(AB2="A","4",IF(AB2="AB","3.5",IF(AB2="B","3",IF(AB2="BC","2.5",IF(AB2="C","2",IF(AB2="D","1",IF(AB2="E","0","NILAI MUTU TIDAK ADA")))))))</f>
        <v>3.5</v>
      </c>
      <c r="AD2" t="s">
        <v>553</v>
      </c>
      <c r="AE2" t="str">
        <f>IF(AD2="A","4",IF(AD2="AB","3.5",IF(AD2="B","3",IF(AD2="BC","2.5",IF(AD2="C","2",IF(AD2="D","1",IF(AD2="E","0","NILAI MUTU TIDAK ADA")))))))</f>
        <v>3.5</v>
      </c>
      <c r="AF2" t="s">
        <v>553</v>
      </c>
      <c r="AG2" t="str">
        <f>IF(AF2="A","4",IF(AF2="AB","3.5",IF(AF2="B","3",IF(AF2="BC","2.5",IF(AF2="C","2",IF(AF2="D","1",IF(AF2="E","0","NILAI MUTU TIDAK ADA")))))))</f>
        <v>3.5</v>
      </c>
    </row>
    <row r="3" spans="1:33" x14ac:dyDescent="0.25">
      <c r="A3">
        <v>23</v>
      </c>
      <c r="B3" t="s">
        <v>551</v>
      </c>
      <c r="C3" t="str">
        <f t="shared" ref="C3:C66" si="0">IF(B3="A","4",IF(B3="AB","3.5",IF(B3="B","3",IF(B3="BC","2.5",IF(B3="C","2",IF(B3="D","1",IF(B3="E","0","NILAI MUTU TIDAK ADA")))))))</f>
        <v>4</v>
      </c>
      <c r="D3" t="s">
        <v>567</v>
      </c>
      <c r="E3" t="str">
        <f t="shared" ref="E3:E66" si="1">IF(D3="A","4",IF(D3="AB","3.5",IF(D3="B","3",IF(D3="BC","2.5",IF(D3="C","2",IF(D3="D","1",IF(D3="E","0","NILAI MUTU TIDAK ADA")))))))</f>
        <v>0</v>
      </c>
      <c r="F3" t="s">
        <v>557</v>
      </c>
      <c r="G3" t="str">
        <f t="shared" ref="G3:G66" si="2">IF(F3="A","4",IF(F3="AB","3.5",IF(F3="B","3",IF(F3="BC","2.5",IF(F3="C","2",IF(F3="D","1",IF(F3="E","0","NILAI MUTU TIDAK ADA")))))))</f>
        <v>1</v>
      </c>
      <c r="H3" t="s">
        <v>551</v>
      </c>
      <c r="I3" t="str">
        <f t="shared" ref="I3:I66" si="3">IF(H3="A","4",IF(H3="AB","3.5",IF(H3="B","3",IF(H3="BC","2.5",IF(H3="C","2",IF(H3="D","1",IF(H3="E","0","NILAI MUTU TIDAK ADA")))))))</f>
        <v>4</v>
      </c>
      <c r="J3" t="s">
        <v>552</v>
      </c>
      <c r="K3" t="str">
        <f t="shared" ref="K3:K66" si="4">IF(J3="A","4",IF(J3="AB","3.5",IF(J3="B","3",IF(J3="BC","2.5",IF(J3="C","2",IF(J3="D","1",IF(J3="E","0","NILAI MUTU TIDAK ADA")))))))</f>
        <v>3</v>
      </c>
      <c r="L3" t="s">
        <v>557</v>
      </c>
      <c r="M3" t="str">
        <f t="shared" ref="M3:M66" si="5">IF(L3="A","4",IF(L3="AB","3.5",IF(L3="B","3",IF(L3="BC","2.5",IF(L3="C","2",IF(L3="D","1",IF(L3="E","0","NILAI MUTU TIDAK ADA")))))))</f>
        <v>1</v>
      </c>
      <c r="N3" t="s">
        <v>555</v>
      </c>
      <c r="O3" t="str">
        <f t="shared" ref="O3:O66" si="6">IF(N3="A","4",IF(N3="AB","3.5",IF(N3="B","3",IF(N3="BC","2.5",IF(N3="C","2",IF(N3="D","1",IF(N3="E","0","NILAI MUTU TIDAK ADA")))))))</f>
        <v>2</v>
      </c>
      <c r="P3" t="s">
        <v>557</v>
      </c>
      <c r="Q3" t="str">
        <f t="shared" ref="Q3:Q66" si="7">IF(P3="A","4",IF(P3="AB","3.5",IF(P3="B","3",IF(P3="BC","2.5",IF(P3="C","2",IF(P3="D","1",IF(P3="E","0","NILAI MUTU TIDAK ADA")))))))</f>
        <v>1</v>
      </c>
      <c r="R3" t="s">
        <v>567</v>
      </c>
      <c r="S3" t="str">
        <f t="shared" ref="S3:S66" si="8">IF(R3="A","4",IF(R3="AB","3.5",IF(R3="B","3",IF(R3="BC","2.5",IF(R3="C","2",IF(R3="D","1",IF(R3="E","0","NILAI MUTU TIDAK ADA")))))))</f>
        <v>0</v>
      </c>
      <c r="T3" t="s">
        <v>557</v>
      </c>
      <c r="U3" t="str">
        <f t="shared" ref="U3:U66" si="9">IF(T3="A","4",IF(T3="AB","3.5",IF(T3="B","3",IF(T3="BC","2.5",IF(T3="C","2",IF(T3="D","1",IF(T3="E","0","NILAI MUTU TIDAK ADA")))))))</f>
        <v>1</v>
      </c>
      <c r="V3" t="s">
        <v>567</v>
      </c>
      <c r="W3" t="str">
        <f t="shared" ref="W3:W66" si="10">IF(V3="A","4",IF(V3="AB","3.5",IF(V3="B","3",IF(V3="BC","2.5",IF(V3="C","2",IF(V3="D","1",IF(V3="E","0","NILAI MUTU TIDAK ADA")))))))</f>
        <v>0</v>
      </c>
      <c r="X3" t="s">
        <v>567</v>
      </c>
      <c r="Y3" t="str">
        <f t="shared" ref="Y3:Y66" si="11">IF(X3="A","4",IF(X3="AB","3.5",IF(X3="B","3",IF(X3="BC","2.5",IF(X3="C","2",IF(X3="D","1",IF(X3="E","0","NILAI MUTU TIDAK ADA")))))))</f>
        <v>0</v>
      </c>
      <c r="Z3" t="s">
        <v>567</v>
      </c>
      <c r="AA3" t="str">
        <f t="shared" ref="AA3:AA66" si="12">IF(Z3="A","4",IF(Z3="AB","3.5",IF(Z3="B","3",IF(Z3="BC","2.5",IF(Z3="C","2",IF(Z3="D","1",IF(Z3="E","0","NILAI MUTU TIDAK ADA")))))))</f>
        <v>0</v>
      </c>
      <c r="AB3" t="s">
        <v>555</v>
      </c>
      <c r="AC3" t="str">
        <f t="shared" ref="AC3:AC66" si="13">IF(AB3="A","4",IF(AB3="AB","3.5",IF(AB3="B","3",IF(AB3="BC","2.5",IF(AB3="C","2",IF(AB3="D","1",IF(AB3="E","0","NILAI MUTU TIDAK ADA")))))))</f>
        <v>2</v>
      </c>
      <c r="AD3" t="s">
        <v>558</v>
      </c>
      <c r="AE3" t="str">
        <f t="shared" ref="AE3:AE66" si="14">IF(AD3="A","4",IF(AD3="AB","3.5",IF(AD3="B","3",IF(AD3="BC","2.5",IF(AD3="C","2",IF(AD3="D","1",IF(AD3="E","0","NILAI MUTU TIDAK ADA")))))))</f>
        <v>2.5</v>
      </c>
      <c r="AF3" t="s">
        <v>567</v>
      </c>
      <c r="AG3" t="str">
        <f t="shared" ref="AG3:AG66" si="15">IF(AF3="A","4",IF(AF3="AB","3.5",IF(AF3="B","3",IF(AF3="BC","2.5",IF(AF3="C","2",IF(AF3="D","1",IF(AF3="E","0","NILAI MUTU TIDAK ADA")))))))</f>
        <v>0</v>
      </c>
    </row>
    <row r="4" spans="1:33" x14ac:dyDescent="0.25">
      <c r="A4">
        <v>33</v>
      </c>
      <c r="B4" t="s">
        <v>551</v>
      </c>
      <c r="C4" t="str">
        <f t="shared" si="0"/>
        <v>4</v>
      </c>
      <c r="D4" t="s">
        <v>552</v>
      </c>
      <c r="E4" t="str">
        <f t="shared" si="1"/>
        <v>3</v>
      </c>
      <c r="F4" t="s">
        <v>553</v>
      </c>
      <c r="G4" t="str">
        <f t="shared" si="2"/>
        <v>3.5</v>
      </c>
      <c r="H4" t="s">
        <v>551</v>
      </c>
      <c r="I4" t="str">
        <f t="shared" si="3"/>
        <v>4</v>
      </c>
      <c r="J4" t="s">
        <v>551</v>
      </c>
      <c r="K4" t="str">
        <f t="shared" si="4"/>
        <v>4</v>
      </c>
      <c r="L4" t="s">
        <v>551</v>
      </c>
      <c r="M4" t="str">
        <f t="shared" si="5"/>
        <v>4</v>
      </c>
      <c r="N4" t="s">
        <v>552</v>
      </c>
      <c r="O4" t="str">
        <f t="shared" si="6"/>
        <v>3</v>
      </c>
      <c r="P4" t="s">
        <v>552</v>
      </c>
      <c r="Q4" t="str">
        <f t="shared" si="7"/>
        <v>3</v>
      </c>
      <c r="R4" t="s">
        <v>552</v>
      </c>
      <c r="S4" t="str">
        <f t="shared" si="8"/>
        <v>3</v>
      </c>
      <c r="T4" t="s">
        <v>552</v>
      </c>
      <c r="U4" t="str">
        <f t="shared" si="9"/>
        <v>3</v>
      </c>
      <c r="V4" t="s">
        <v>558</v>
      </c>
      <c r="W4" t="str">
        <f t="shared" si="10"/>
        <v>2.5</v>
      </c>
      <c r="X4" t="s">
        <v>552</v>
      </c>
      <c r="Y4" t="str">
        <f t="shared" si="11"/>
        <v>3</v>
      </c>
      <c r="Z4" t="s">
        <v>551</v>
      </c>
      <c r="AA4" t="str">
        <f t="shared" si="12"/>
        <v>4</v>
      </c>
      <c r="AB4" t="s">
        <v>551</v>
      </c>
      <c r="AC4" t="str">
        <f t="shared" si="13"/>
        <v>4</v>
      </c>
      <c r="AD4" t="s">
        <v>551</v>
      </c>
      <c r="AE4" t="str">
        <f t="shared" si="14"/>
        <v>4</v>
      </c>
      <c r="AF4" t="s">
        <v>558</v>
      </c>
      <c r="AG4" t="str">
        <f t="shared" si="15"/>
        <v>2.5</v>
      </c>
    </row>
    <row r="5" spans="1:33" x14ac:dyDescent="0.25">
      <c r="A5">
        <v>36</v>
      </c>
      <c r="B5" t="s">
        <v>551</v>
      </c>
      <c r="C5" t="str">
        <f t="shared" si="0"/>
        <v>4</v>
      </c>
      <c r="D5" t="s">
        <v>558</v>
      </c>
      <c r="E5" t="str">
        <f t="shared" si="1"/>
        <v>2.5</v>
      </c>
      <c r="F5" t="s">
        <v>552</v>
      </c>
      <c r="G5" t="str">
        <f t="shared" si="2"/>
        <v>3</v>
      </c>
      <c r="H5" t="s">
        <v>551</v>
      </c>
      <c r="I5" t="str">
        <f t="shared" si="3"/>
        <v>4</v>
      </c>
      <c r="J5" t="s">
        <v>552</v>
      </c>
      <c r="K5" t="str">
        <f t="shared" si="4"/>
        <v>3</v>
      </c>
      <c r="L5" t="s">
        <v>551</v>
      </c>
      <c r="M5" t="str">
        <f t="shared" si="5"/>
        <v>4</v>
      </c>
      <c r="N5" t="s">
        <v>555</v>
      </c>
      <c r="O5" t="str">
        <f t="shared" si="6"/>
        <v>2</v>
      </c>
      <c r="P5" t="s">
        <v>552</v>
      </c>
      <c r="Q5" t="str">
        <f t="shared" si="7"/>
        <v>3</v>
      </c>
      <c r="R5" t="s">
        <v>557</v>
      </c>
      <c r="S5" t="str">
        <f t="shared" si="8"/>
        <v>1</v>
      </c>
      <c r="T5" t="s">
        <v>558</v>
      </c>
      <c r="U5" t="str">
        <f t="shared" si="9"/>
        <v>2.5</v>
      </c>
      <c r="V5" t="s">
        <v>555</v>
      </c>
      <c r="W5" t="str">
        <f t="shared" si="10"/>
        <v>2</v>
      </c>
      <c r="X5" t="s">
        <v>558</v>
      </c>
      <c r="Y5" t="str">
        <f t="shared" si="11"/>
        <v>2.5</v>
      </c>
      <c r="Z5" t="s">
        <v>553</v>
      </c>
      <c r="AA5" t="str">
        <f t="shared" si="12"/>
        <v>3.5</v>
      </c>
      <c r="AB5" t="s">
        <v>553</v>
      </c>
      <c r="AC5" t="str">
        <f t="shared" si="13"/>
        <v>3.5</v>
      </c>
      <c r="AD5" t="s">
        <v>553</v>
      </c>
      <c r="AE5" t="str">
        <f t="shared" si="14"/>
        <v>3.5</v>
      </c>
      <c r="AF5" t="s">
        <v>555</v>
      </c>
      <c r="AG5" t="str">
        <f t="shared" si="15"/>
        <v>2</v>
      </c>
    </row>
    <row r="6" spans="1:33" x14ac:dyDescent="0.25">
      <c r="A6">
        <v>39</v>
      </c>
      <c r="B6" t="s">
        <v>551</v>
      </c>
      <c r="C6" t="str">
        <f t="shared" si="0"/>
        <v>4</v>
      </c>
      <c r="D6" t="s">
        <v>552</v>
      </c>
      <c r="E6" t="str">
        <f t="shared" si="1"/>
        <v>3</v>
      </c>
      <c r="F6" t="s">
        <v>551</v>
      </c>
      <c r="G6" t="str">
        <f t="shared" si="2"/>
        <v>4</v>
      </c>
      <c r="H6" t="s">
        <v>551</v>
      </c>
      <c r="I6" t="str">
        <f t="shared" si="3"/>
        <v>4</v>
      </c>
      <c r="J6" t="s">
        <v>553</v>
      </c>
      <c r="K6" t="str">
        <f t="shared" si="4"/>
        <v>3.5</v>
      </c>
      <c r="L6" t="s">
        <v>551</v>
      </c>
      <c r="M6" t="str">
        <f t="shared" si="5"/>
        <v>4</v>
      </c>
      <c r="N6" t="s">
        <v>551</v>
      </c>
      <c r="O6" t="str">
        <f t="shared" si="6"/>
        <v>4</v>
      </c>
      <c r="P6" t="s">
        <v>555</v>
      </c>
      <c r="Q6" t="str">
        <f t="shared" si="7"/>
        <v>2</v>
      </c>
      <c r="R6" t="s">
        <v>555</v>
      </c>
      <c r="S6" t="str">
        <f t="shared" si="8"/>
        <v>2</v>
      </c>
      <c r="T6" t="s">
        <v>558</v>
      </c>
      <c r="U6" t="str">
        <f t="shared" si="9"/>
        <v>2.5</v>
      </c>
      <c r="V6" t="s">
        <v>555</v>
      </c>
      <c r="W6" t="str">
        <f t="shared" si="10"/>
        <v>2</v>
      </c>
      <c r="X6" t="s">
        <v>558</v>
      </c>
      <c r="Y6" t="str">
        <f t="shared" si="11"/>
        <v>2.5</v>
      </c>
      <c r="Z6" t="s">
        <v>551</v>
      </c>
      <c r="AA6" t="str">
        <f t="shared" si="12"/>
        <v>4</v>
      </c>
      <c r="AB6" t="s">
        <v>553</v>
      </c>
      <c r="AC6" t="str">
        <f t="shared" si="13"/>
        <v>3.5</v>
      </c>
      <c r="AD6" t="s">
        <v>553</v>
      </c>
      <c r="AE6" t="str">
        <f t="shared" si="14"/>
        <v>3.5</v>
      </c>
      <c r="AF6" t="s">
        <v>553</v>
      </c>
      <c r="AG6" t="str">
        <f t="shared" si="15"/>
        <v>3.5</v>
      </c>
    </row>
    <row r="7" spans="1:33" x14ac:dyDescent="0.25">
      <c r="A7">
        <v>62</v>
      </c>
      <c r="B7" t="s">
        <v>551</v>
      </c>
      <c r="C7" t="str">
        <f t="shared" si="0"/>
        <v>4</v>
      </c>
      <c r="D7" t="s">
        <v>557</v>
      </c>
      <c r="E7" t="str">
        <f t="shared" si="1"/>
        <v>1</v>
      </c>
      <c r="F7" t="s">
        <v>552</v>
      </c>
      <c r="G7" t="str">
        <f t="shared" si="2"/>
        <v>3</v>
      </c>
      <c r="H7" t="s">
        <v>551</v>
      </c>
      <c r="I7" t="str">
        <f t="shared" si="3"/>
        <v>4</v>
      </c>
      <c r="J7" t="s">
        <v>551</v>
      </c>
      <c r="K7" t="str">
        <f t="shared" si="4"/>
        <v>4</v>
      </c>
      <c r="L7" t="s">
        <v>551</v>
      </c>
      <c r="M7" t="str">
        <f t="shared" si="5"/>
        <v>4</v>
      </c>
      <c r="N7" t="s">
        <v>555</v>
      </c>
      <c r="O7" t="str">
        <f t="shared" si="6"/>
        <v>2</v>
      </c>
      <c r="P7" t="s">
        <v>555</v>
      </c>
      <c r="Q7" t="str">
        <f t="shared" si="7"/>
        <v>2</v>
      </c>
      <c r="R7" t="s">
        <v>558</v>
      </c>
      <c r="S7" t="str">
        <f t="shared" si="8"/>
        <v>2.5</v>
      </c>
      <c r="T7" t="s">
        <v>558</v>
      </c>
      <c r="U7" t="str">
        <f t="shared" si="9"/>
        <v>2.5</v>
      </c>
      <c r="V7" t="s">
        <v>557</v>
      </c>
      <c r="W7" t="str">
        <f t="shared" si="10"/>
        <v>1</v>
      </c>
      <c r="X7" t="s">
        <v>558</v>
      </c>
      <c r="Y7" t="str">
        <f t="shared" si="11"/>
        <v>2.5</v>
      </c>
      <c r="Z7" t="s">
        <v>553</v>
      </c>
      <c r="AA7" t="str">
        <f t="shared" si="12"/>
        <v>3.5</v>
      </c>
      <c r="AB7" t="s">
        <v>551</v>
      </c>
      <c r="AC7" t="str">
        <f t="shared" si="13"/>
        <v>4</v>
      </c>
      <c r="AD7" t="s">
        <v>553</v>
      </c>
      <c r="AE7" t="str">
        <f t="shared" si="14"/>
        <v>3.5</v>
      </c>
      <c r="AF7" t="s">
        <v>558</v>
      </c>
      <c r="AG7" t="str">
        <f t="shared" si="15"/>
        <v>2.5</v>
      </c>
    </row>
    <row r="8" spans="1:33" x14ac:dyDescent="0.25">
      <c r="A8">
        <v>64</v>
      </c>
      <c r="B8" t="s">
        <v>551</v>
      </c>
      <c r="C8" t="str">
        <f t="shared" si="0"/>
        <v>4</v>
      </c>
      <c r="D8" t="s">
        <v>552</v>
      </c>
      <c r="E8" t="str">
        <f t="shared" si="1"/>
        <v>3</v>
      </c>
      <c r="F8" t="s">
        <v>551</v>
      </c>
      <c r="G8" t="str">
        <f t="shared" si="2"/>
        <v>4</v>
      </c>
      <c r="H8" t="s">
        <v>551</v>
      </c>
      <c r="I8" t="str">
        <f t="shared" si="3"/>
        <v>4</v>
      </c>
      <c r="J8" t="s">
        <v>551</v>
      </c>
      <c r="K8" t="str">
        <f t="shared" si="4"/>
        <v>4</v>
      </c>
      <c r="L8" t="s">
        <v>551</v>
      </c>
      <c r="M8" t="str">
        <f t="shared" si="5"/>
        <v>4</v>
      </c>
      <c r="N8" t="s">
        <v>552</v>
      </c>
      <c r="O8" t="str">
        <f t="shared" si="6"/>
        <v>3</v>
      </c>
      <c r="P8" t="s">
        <v>558</v>
      </c>
      <c r="Q8" t="str">
        <f t="shared" si="7"/>
        <v>2.5</v>
      </c>
      <c r="R8" t="s">
        <v>555</v>
      </c>
      <c r="S8" t="str">
        <f t="shared" si="8"/>
        <v>2</v>
      </c>
      <c r="T8" t="s">
        <v>558</v>
      </c>
      <c r="U8" t="str">
        <f t="shared" si="9"/>
        <v>2.5</v>
      </c>
      <c r="V8" t="s">
        <v>558</v>
      </c>
      <c r="W8" t="str">
        <f t="shared" si="10"/>
        <v>2.5</v>
      </c>
      <c r="X8" t="s">
        <v>555</v>
      </c>
      <c r="Y8" t="str">
        <f t="shared" si="11"/>
        <v>2</v>
      </c>
      <c r="Z8" t="s">
        <v>551</v>
      </c>
      <c r="AA8" t="str">
        <f t="shared" si="12"/>
        <v>4</v>
      </c>
      <c r="AB8" t="s">
        <v>553</v>
      </c>
      <c r="AC8" t="str">
        <f t="shared" si="13"/>
        <v>3.5</v>
      </c>
      <c r="AD8" t="s">
        <v>551</v>
      </c>
      <c r="AE8" t="str">
        <f t="shared" si="14"/>
        <v>4</v>
      </c>
      <c r="AF8" t="s">
        <v>553</v>
      </c>
      <c r="AG8" t="str">
        <f t="shared" si="15"/>
        <v>3.5</v>
      </c>
    </row>
    <row r="9" spans="1:33" x14ac:dyDescent="0.25">
      <c r="A9">
        <v>80</v>
      </c>
      <c r="B9" t="s">
        <v>551</v>
      </c>
      <c r="C9" t="str">
        <f t="shared" si="0"/>
        <v>4</v>
      </c>
      <c r="D9" t="s">
        <v>558</v>
      </c>
      <c r="E9" t="str">
        <f t="shared" si="1"/>
        <v>2.5</v>
      </c>
      <c r="F9" t="s">
        <v>553</v>
      </c>
      <c r="G9" t="str">
        <f t="shared" si="2"/>
        <v>3.5</v>
      </c>
      <c r="H9" t="s">
        <v>551</v>
      </c>
      <c r="I9" t="str">
        <f t="shared" si="3"/>
        <v>4</v>
      </c>
      <c r="J9" t="s">
        <v>553</v>
      </c>
      <c r="K9" t="str">
        <f t="shared" si="4"/>
        <v>3.5</v>
      </c>
      <c r="L9" t="s">
        <v>553</v>
      </c>
      <c r="M9" t="str">
        <f t="shared" si="5"/>
        <v>3.5</v>
      </c>
      <c r="N9" t="s">
        <v>555</v>
      </c>
      <c r="O9" t="str">
        <f t="shared" si="6"/>
        <v>2</v>
      </c>
      <c r="P9" t="s">
        <v>555</v>
      </c>
      <c r="Q9" t="str">
        <f t="shared" si="7"/>
        <v>2</v>
      </c>
      <c r="R9" t="s">
        <v>555</v>
      </c>
      <c r="S9" t="str">
        <f t="shared" si="8"/>
        <v>2</v>
      </c>
      <c r="T9" t="s">
        <v>558</v>
      </c>
      <c r="U9" t="str">
        <f t="shared" si="9"/>
        <v>2.5</v>
      </c>
      <c r="V9" t="s">
        <v>557</v>
      </c>
      <c r="W9" t="str">
        <f t="shared" si="10"/>
        <v>1</v>
      </c>
      <c r="X9" t="s">
        <v>552</v>
      </c>
      <c r="Y9" t="str">
        <f t="shared" si="11"/>
        <v>3</v>
      </c>
      <c r="Z9" t="s">
        <v>551</v>
      </c>
      <c r="AA9" t="str">
        <f t="shared" si="12"/>
        <v>4</v>
      </c>
      <c r="AB9" t="s">
        <v>553</v>
      </c>
      <c r="AC9" t="str">
        <f t="shared" si="13"/>
        <v>3.5</v>
      </c>
      <c r="AD9" t="s">
        <v>553</v>
      </c>
      <c r="AE9" t="str">
        <f t="shared" si="14"/>
        <v>3.5</v>
      </c>
      <c r="AF9" t="s">
        <v>553</v>
      </c>
      <c r="AG9" t="str">
        <f t="shared" si="15"/>
        <v>3.5</v>
      </c>
    </row>
    <row r="10" spans="1:33" x14ac:dyDescent="0.25">
      <c r="A10">
        <v>90</v>
      </c>
      <c r="B10" t="s">
        <v>551</v>
      </c>
      <c r="C10" t="str">
        <f t="shared" si="0"/>
        <v>4</v>
      </c>
      <c r="D10" t="s">
        <v>551</v>
      </c>
      <c r="E10" t="str">
        <f t="shared" si="1"/>
        <v>4</v>
      </c>
      <c r="F10" t="s">
        <v>553</v>
      </c>
      <c r="G10" t="str">
        <f t="shared" si="2"/>
        <v>3.5</v>
      </c>
      <c r="H10" t="s">
        <v>552</v>
      </c>
      <c r="I10" t="str">
        <f t="shared" si="3"/>
        <v>3</v>
      </c>
      <c r="J10" t="s">
        <v>551</v>
      </c>
      <c r="K10" t="str">
        <f t="shared" si="4"/>
        <v>4</v>
      </c>
      <c r="L10" t="s">
        <v>551</v>
      </c>
      <c r="M10" t="str">
        <f t="shared" si="5"/>
        <v>4</v>
      </c>
      <c r="N10" t="s">
        <v>552</v>
      </c>
      <c r="O10" t="str">
        <f t="shared" si="6"/>
        <v>3</v>
      </c>
      <c r="P10" t="s">
        <v>551</v>
      </c>
      <c r="Q10" t="str">
        <f t="shared" si="7"/>
        <v>4</v>
      </c>
      <c r="R10" t="s">
        <v>553</v>
      </c>
      <c r="S10" t="str">
        <f t="shared" si="8"/>
        <v>3.5</v>
      </c>
      <c r="T10" t="s">
        <v>551</v>
      </c>
      <c r="U10" t="str">
        <f t="shared" si="9"/>
        <v>4</v>
      </c>
      <c r="V10" t="s">
        <v>552</v>
      </c>
      <c r="W10" t="str">
        <f t="shared" si="10"/>
        <v>3</v>
      </c>
      <c r="X10" t="s">
        <v>551</v>
      </c>
      <c r="Y10" t="str">
        <f t="shared" si="11"/>
        <v>4</v>
      </c>
      <c r="Z10" t="s">
        <v>551</v>
      </c>
      <c r="AA10" t="str">
        <f t="shared" si="12"/>
        <v>4</v>
      </c>
      <c r="AB10" t="s">
        <v>551</v>
      </c>
      <c r="AC10" t="str">
        <f t="shared" si="13"/>
        <v>4</v>
      </c>
      <c r="AD10" t="s">
        <v>551</v>
      </c>
      <c r="AE10" t="str">
        <f t="shared" si="14"/>
        <v>4</v>
      </c>
      <c r="AF10" t="s">
        <v>551</v>
      </c>
      <c r="AG10" t="str">
        <f t="shared" si="15"/>
        <v>4</v>
      </c>
    </row>
    <row r="11" spans="1:33" x14ac:dyDescent="0.25">
      <c r="A11">
        <v>92</v>
      </c>
      <c r="B11" t="s">
        <v>551</v>
      </c>
      <c r="C11" t="str">
        <f t="shared" si="0"/>
        <v>4</v>
      </c>
      <c r="D11" t="s">
        <v>557</v>
      </c>
      <c r="E11" t="str">
        <f t="shared" si="1"/>
        <v>1</v>
      </c>
      <c r="F11" t="s">
        <v>558</v>
      </c>
      <c r="G11" t="str">
        <f t="shared" si="2"/>
        <v>2.5</v>
      </c>
      <c r="H11" t="s">
        <v>551</v>
      </c>
      <c r="I11" t="str">
        <f t="shared" si="3"/>
        <v>4</v>
      </c>
      <c r="J11" t="s">
        <v>553</v>
      </c>
      <c r="K11" t="str">
        <f t="shared" si="4"/>
        <v>3.5</v>
      </c>
      <c r="L11" t="s">
        <v>553</v>
      </c>
      <c r="M11" t="str">
        <f t="shared" si="5"/>
        <v>3.5</v>
      </c>
      <c r="N11" t="s">
        <v>552</v>
      </c>
      <c r="O11" t="str">
        <f t="shared" si="6"/>
        <v>3</v>
      </c>
      <c r="P11" t="s">
        <v>558</v>
      </c>
      <c r="Q11" t="str">
        <f t="shared" si="7"/>
        <v>2.5</v>
      </c>
      <c r="R11" t="s">
        <v>555</v>
      </c>
      <c r="S11" t="str">
        <f t="shared" si="8"/>
        <v>2</v>
      </c>
      <c r="T11" t="s">
        <v>555</v>
      </c>
      <c r="U11" t="str">
        <f t="shared" si="9"/>
        <v>2</v>
      </c>
      <c r="V11" t="s">
        <v>557</v>
      </c>
      <c r="W11" t="str">
        <f t="shared" si="10"/>
        <v>1</v>
      </c>
      <c r="X11" t="s">
        <v>555</v>
      </c>
      <c r="Y11" t="str">
        <f t="shared" si="11"/>
        <v>2</v>
      </c>
      <c r="Z11" t="s">
        <v>551</v>
      </c>
      <c r="AA11" t="str">
        <f t="shared" si="12"/>
        <v>4</v>
      </c>
      <c r="AB11" t="s">
        <v>558</v>
      </c>
      <c r="AC11" t="str">
        <f t="shared" si="13"/>
        <v>2.5</v>
      </c>
      <c r="AD11" t="s">
        <v>553</v>
      </c>
      <c r="AE11" t="str">
        <f t="shared" si="14"/>
        <v>3.5</v>
      </c>
      <c r="AF11" t="s">
        <v>555</v>
      </c>
      <c r="AG11" t="str">
        <f t="shared" si="15"/>
        <v>2</v>
      </c>
    </row>
    <row r="12" spans="1:33" x14ac:dyDescent="0.25">
      <c r="A12">
        <v>129</v>
      </c>
      <c r="B12" t="s">
        <v>551</v>
      </c>
      <c r="C12" t="str">
        <f t="shared" si="0"/>
        <v>4</v>
      </c>
      <c r="D12" t="s">
        <v>558</v>
      </c>
      <c r="E12" t="str">
        <f t="shared" si="1"/>
        <v>2.5</v>
      </c>
      <c r="F12" t="s">
        <v>551</v>
      </c>
      <c r="G12" t="str">
        <f t="shared" si="2"/>
        <v>4</v>
      </c>
      <c r="H12" t="s">
        <v>551</v>
      </c>
      <c r="I12" t="str">
        <f t="shared" si="3"/>
        <v>4</v>
      </c>
      <c r="J12" t="s">
        <v>553</v>
      </c>
      <c r="K12" t="str">
        <f t="shared" si="4"/>
        <v>3.5</v>
      </c>
      <c r="L12" t="s">
        <v>551</v>
      </c>
      <c r="M12" t="str">
        <f t="shared" si="5"/>
        <v>4</v>
      </c>
      <c r="N12" t="s">
        <v>553</v>
      </c>
      <c r="O12" t="str">
        <f t="shared" si="6"/>
        <v>3.5</v>
      </c>
      <c r="P12" t="s">
        <v>558</v>
      </c>
      <c r="Q12" t="str">
        <f t="shared" si="7"/>
        <v>2.5</v>
      </c>
      <c r="R12" t="s">
        <v>557</v>
      </c>
      <c r="S12" t="str">
        <f t="shared" si="8"/>
        <v>1</v>
      </c>
      <c r="T12" t="s">
        <v>555</v>
      </c>
      <c r="U12" t="str">
        <f t="shared" si="9"/>
        <v>2</v>
      </c>
      <c r="V12" t="s">
        <v>555</v>
      </c>
      <c r="W12" t="str">
        <f t="shared" si="10"/>
        <v>2</v>
      </c>
      <c r="X12" t="s">
        <v>558</v>
      </c>
      <c r="Y12" t="str">
        <f t="shared" si="11"/>
        <v>2.5</v>
      </c>
      <c r="Z12" t="s">
        <v>551</v>
      </c>
      <c r="AA12" t="str">
        <f t="shared" si="12"/>
        <v>4</v>
      </c>
      <c r="AB12" t="s">
        <v>553</v>
      </c>
      <c r="AC12" t="str">
        <f t="shared" si="13"/>
        <v>3.5</v>
      </c>
      <c r="AD12" t="s">
        <v>553</v>
      </c>
      <c r="AE12" t="str">
        <f t="shared" si="14"/>
        <v>3.5</v>
      </c>
      <c r="AF12" t="s">
        <v>558</v>
      </c>
      <c r="AG12" t="str">
        <f t="shared" si="15"/>
        <v>2.5</v>
      </c>
    </row>
    <row r="13" spans="1:33" x14ac:dyDescent="0.25">
      <c r="A13">
        <v>138</v>
      </c>
      <c r="B13" t="s">
        <v>551</v>
      </c>
      <c r="C13" t="str">
        <f t="shared" si="0"/>
        <v>4</v>
      </c>
      <c r="D13" t="s">
        <v>553</v>
      </c>
      <c r="E13" t="str">
        <f t="shared" si="1"/>
        <v>3.5</v>
      </c>
      <c r="F13" t="s">
        <v>551</v>
      </c>
      <c r="G13" t="str">
        <f t="shared" si="2"/>
        <v>4</v>
      </c>
      <c r="H13" t="s">
        <v>552</v>
      </c>
      <c r="I13" t="str">
        <f t="shared" si="3"/>
        <v>3</v>
      </c>
      <c r="J13" t="s">
        <v>552</v>
      </c>
      <c r="K13" t="str">
        <f t="shared" si="4"/>
        <v>3</v>
      </c>
      <c r="L13" t="s">
        <v>551</v>
      </c>
      <c r="M13" t="str">
        <f t="shared" si="5"/>
        <v>4</v>
      </c>
      <c r="N13" t="s">
        <v>552</v>
      </c>
      <c r="O13" t="str">
        <f t="shared" si="6"/>
        <v>3</v>
      </c>
      <c r="P13" t="s">
        <v>552</v>
      </c>
      <c r="Q13" t="str">
        <f t="shared" si="7"/>
        <v>3</v>
      </c>
      <c r="R13" t="s">
        <v>555</v>
      </c>
      <c r="S13" t="str">
        <f t="shared" si="8"/>
        <v>2</v>
      </c>
      <c r="T13" t="s">
        <v>555</v>
      </c>
      <c r="U13" t="str">
        <f t="shared" si="9"/>
        <v>2</v>
      </c>
      <c r="V13" t="s">
        <v>555</v>
      </c>
      <c r="W13" t="str">
        <f t="shared" si="10"/>
        <v>2</v>
      </c>
      <c r="X13" t="s">
        <v>551</v>
      </c>
      <c r="Y13" t="str">
        <f t="shared" si="11"/>
        <v>4</v>
      </c>
      <c r="Z13" t="s">
        <v>551</v>
      </c>
      <c r="AA13" t="str">
        <f t="shared" si="12"/>
        <v>4</v>
      </c>
      <c r="AB13" t="s">
        <v>551</v>
      </c>
      <c r="AC13" t="str">
        <f t="shared" si="13"/>
        <v>4</v>
      </c>
      <c r="AD13" t="s">
        <v>553</v>
      </c>
      <c r="AE13" t="str">
        <f t="shared" si="14"/>
        <v>3.5</v>
      </c>
      <c r="AF13" t="s">
        <v>552</v>
      </c>
      <c r="AG13" t="str">
        <f t="shared" si="15"/>
        <v>3</v>
      </c>
    </row>
    <row r="14" spans="1:33" x14ac:dyDescent="0.25">
      <c r="A14">
        <v>145</v>
      </c>
      <c r="B14" t="s">
        <v>551</v>
      </c>
      <c r="C14" t="str">
        <f t="shared" si="0"/>
        <v>4</v>
      </c>
      <c r="D14" t="s">
        <v>553</v>
      </c>
      <c r="E14" t="str">
        <f t="shared" si="1"/>
        <v>3.5</v>
      </c>
      <c r="F14" t="s">
        <v>553</v>
      </c>
      <c r="G14" t="str">
        <f t="shared" si="2"/>
        <v>3.5</v>
      </c>
      <c r="H14" t="s">
        <v>551</v>
      </c>
      <c r="I14" t="str">
        <f t="shared" si="3"/>
        <v>4</v>
      </c>
      <c r="J14" t="s">
        <v>551</v>
      </c>
      <c r="K14" t="str">
        <f t="shared" si="4"/>
        <v>4</v>
      </c>
      <c r="L14" t="s">
        <v>553</v>
      </c>
      <c r="M14" t="str">
        <f t="shared" si="5"/>
        <v>3.5</v>
      </c>
      <c r="N14" t="s">
        <v>558</v>
      </c>
      <c r="O14" t="str">
        <f t="shared" si="6"/>
        <v>2.5</v>
      </c>
      <c r="P14" t="s">
        <v>555</v>
      </c>
      <c r="Q14" t="str">
        <f t="shared" si="7"/>
        <v>2</v>
      </c>
      <c r="R14" t="s">
        <v>552</v>
      </c>
      <c r="S14" t="str">
        <f t="shared" si="8"/>
        <v>3</v>
      </c>
      <c r="T14" t="s">
        <v>553</v>
      </c>
      <c r="U14" t="str">
        <f t="shared" si="9"/>
        <v>3.5</v>
      </c>
      <c r="V14" t="s">
        <v>552</v>
      </c>
      <c r="W14" t="str">
        <f t="shared" si="10"/>
        <v>3</v>
      </c>
      <c r="X14" t="s">
        <v>551</v>
      </c>
      <c r="Y14" t="str">
        <f t="shared" si="11"/>
        <v>4</v>
      </c>
      <c r="Z14" t="s">
        <v>551</v>
      </c>
      <c r="AA14" t="str">
        <f t="shared" si="12"/>
        <v>4</v>
      </c>
      <c r="AB14" t="s">
        <v>551</v>
      </c>
      <c r="AC14" t="str">
        <f t="shared" si="13"/>
        <v>4</v>
      </c>
      <c r="AD14" t="s">
        <v>553</v>
      </c>
      <c r="AE14" t="str">
        <f t="shared" si="14"/>
        <v>3.5</v>
      </c>
      <c r="AF14" t="s">
        <v>551</v>
      </c>
      <c r="AG14" t="str">
        <f t="shared" si="15"/>
        <v>4</v>
      </c>
    </row>
    <row r="15" spans="1:33" x14ac:dyDescent="0.25">
      <c r="A15">
        <v>149</v>
      </c>
      <c r="B15" t="s">
        <v>551</v>
      </c>
      <c r="C15" t="str">
        <f t="shared" si="0"/>
        <v>4</v>
      </c>
      <c r="D15" t="s">
        <v>558</v>
      </c>
      <c r="E15" t="str">
        <f t="shared" si="1"/>
        <v>2.5</v>
      </c>
      <c r="F15" t="s">
        <v>552</v>
      </c>
      <c r="G15" t="str">
        <f t="shared" si="2"/>
        <v>3</v>
      </c>
      <c r="H15" t="s">
        <v>551</v>
      </c>
      <c r="I15" t="str">
        <f t="shared" si="3"/>
        <v>4</v>
      </c>
      <c r="J15" t="s">
        <v>552</v>
      </c>
      <c r="K15" t="str">
        <f t="shared" si="4"/>
        <v>3</v>
      </c>
      <c r="L15" t="s">
        <v>552</v>
      </c>
      <c r="M15" t="str">
        <f t="shared" si="5"/>
        <v>3</v>
      </c>
      <c r="N15" t="s">
        <v>552</v>
      </c>
      <c r="O15" t="str">
        <f t="shared" si="6"/>
        <v>3</v>
      </c>
      <c r="P15" t="s">
        <v>555</v>
      </c>
      <c r="Q15" t="str">
        <f t="shared" si="7"/>
        <v>2</v>
      </c>
      <c r="R15" t="s">
        <v>557</v>
      </c>
      <c r="S15" t="str">
        <f t="shared" si="8"/>
        <v>1</v>
      </c>
      <c r="T15" t="s">
        <v>555</v>
      </c>
      <c r="U15" t="str">
        <f t="shared" si="9"/>
        <v>2</v>
      </c>
      <c r="V15" t="s">
        <v>557</v>
      </c>
      <c r="W15" t="str">
        <f t="shared" si="10"/>
        <v>1</v>
      </c>
      <c r="X15" t="s">
        <v>555</v>
      </c>
      <c r="Y15" t="str">
        <f t="shared" si="11"/>
        <v>2</v>
      </c>
      <c r="Z15" t="s">
        <v>552</v>
      </c>
      <c r="AA15" t="str">
        <f t="shared" si="12"/>
        <v>3</v>
      </c>
      <c r="AB15" t="s">
        <v>551</v>
      </c>
      <c r="AC15" t="str">
        <f t="shared" si="13"/>
        <v>4</v>
      </c>
      <c r="AD15" t="s">
        <v>553</v>
      </c>
      <c r="AE15" t="str">
        <f t="shared" si="14"/>
        <v>3.5</v>
      </c>
      <c r="AF15" t="s">
        <v>552</v>
      </c>
      <c r="AG15" t="str">
        <f t="shared" si="15"/>
        <v>3</v>
      </c>
    </row>
    <row r="16" spans="1:33" x14ac:dyDescent="0.25">
      <c r="A16">
        <v>152</v>
      </c>
      <c r="B16" t="s">
        <v>551</v>
      </c>
      <c r="C16" t="str">
        <f t="shared" si="0"/>
        <v>4</v>
      </c>
      <c r="D16" t="s">
        <v>552</v>
      </c>
      <c r="E16" t="str">
        <f t="shared" si="1"/>
        <v>3</v>
      </c>
      <c r="F16" t="s">
        <v>558</v>
      </c>
      <c r="G16" t="str">
        <f t="shared" si="2"/>
        <v>2.5</v>
      </c>
      <c r="H16" t="s">
        <v>552</v>
      </c>
      <c r="I16" t="str">
        <f t="shared" si="3"/>
        <v>3</v>
      </c>
      <c r="J16" t="s">
        <v>552</v>
      </c>
      <c r="K16" t="str">
        <f t="shared" si="4"/>
        <v>3</v>
      </c>
      <c r="L16" t="s">
        <v>551</v>
      </c>
      <c r="M16" t="str">
        <f t="shared" si="5"/>
        <v>4</v>
      </c>
      <c r="N16" t="s">
        <v>551</v>
      </c>
      <c r="O16" t="str">
        <f t="shared" si="6"/>
        <v>4</v>
      </c>
      <c r="P16" t="s">
        <v>558</v>
      </c>
      <c r="Q16" t="str">
        <f t="shared" si="7"/>
        <v>2.5</v>
      </c>
      <c r="R16" t="s">
        <v>555</v>
      </c>
      <c r="S16" t="str">
        <f t="shared" si="8"/>
        <v>2</v>
      </c>
      <c r="T16" t="s">
        <v>558</v>
      </c>
      <c r="U16" t="str">
        <f t="shared" si="9"/>
        <v>2.5</v>
      </c>
      <c r="V16" t="s">
        <v>558</v>
      </c>
      <c r="W16" t="str">
        <f t="shared" si="10"/>
        <v>2.5</v>
      </c>
      <c r="X16" t="s">
        <v>553</v>
      </c>
      <c r="Y16" t="str">
        <f t="shared" si="11"/>
        <v>3.5</v>
      </c>
      <c r="Z16" t="s">
        <v>551</v>
      </c>
      <c r="AA16" t="str">
        <f t="shared" si="12"/>
        <v>4</v>
      </c>
      <c r="AB16" t="s">
        <v>551</v>
      </c>
      <c r="AC16" t="str">
        <f t="shared" si="13"/>
        <v>4</v>
      </c>
      <c r="AD16" t="s">
        <v>553</v>
      </c>
      <c r="AE16" t="str">
        <f t="shared" si="14"/>
        <v>3.5</v>
      </c>
      <c r="AF16" t="s">
        <v>553</v>
      </c>
      <c r="AG16" t="str">
        <f t="shared" si="15"/>
        <v>3.5</v>
      </c>
    </row>
    <row r="17" spans="1:33" x14ac:dyDescent="0.25">
      <c r="A17">
        <v>158</v>
      </c>
      <c r="B17" t="s">
        <v>551</v>
      </c>
      <c r="C17" t="str">
        <f t="shared" si="0"/>
        <v>4</v>
      </c>
      <c r="D17" t="s">
        <v>553</v>
      </c>
      <c r="E17" t="str">
        <f t="shared" si="1"/>
        <v>3.5</v>
      </c>
      <c r="F17" t="s">
        <v>551</v>
      </c>
      <c r="G17" t="str">
        <f t="shared" si="2"/>
        <v>4</v>
      </c>
      <c r="H17" t="s">
        <v>551</v>
      </c>
      <c r="I17" t="str">
        <f t="shared" si="3"/>
        <v>4</v>
      </c>
      <c r="J17" t="s">
        <v>551</v>
      </c>
      <c r="K17" t="str">
        <f t="shared" si="4"/>
        <v>4</v>
      </c>
      <c r="L17" t="s">
        <v>551</v>
      </c>
      <c r="M17" t="str">
        <f t="shared" si="5"/>
        <v>4</v>
      </c>
      <c r="N17" t="s">
        <v>552</v>
      </c>
      <c r="O17" t="str">
        <f t="shared" si="6"/>
        <v>3</v>
      </c>
      <c r="P17" t="s">
        <v>553</v>
      </c>
      <c r="Q17" t="str">
        <f t="shared" si="7"/>
        <v>3.5</v>
      </c>
      <c r="R17" t="s">
        <v>558</v>
      </c>
      <c r="S17" t="str">
        <f t="shared" si="8"/>
        <v>2.5</v>
      </c>
      <c r="T17" t="s">
        <v>553</v>
      </c>
      <c r="U17" t="str">
        <f t="shared" si="9"/>
        <v>3.5</v>
      </c>
      <c r="V17" t="s">
        <v>558</v>
      </c>
      <c r="W17" t="str">
        <f t="shared" si="10"/>
        <v>2.5</v>
      </c>
      <c r="X17" t="s">
        <v>552</v>
      </c>
      <c r="Y17" t="str">
        <f t="shared" si="11"/>
        <v>3</v>
      </c>
      <c r="Z17" t="s">
        <v>551</v>
      </c>
      <c r="AA17" t="str">
        <f t="shared" si="12"/>
        <v>4</v>
      </c>
      <c r="AB17" t="s">
        <v>551</v>
      </c>
      <c r="AC17" t="str">
        <f t="shared" si="13"/>
        <v>4</v>
      </c>
      <c r="AD17" t="s">
        <v>553</v>
      </c>
      <c r="AE17" t="str">
        <f t="shared" si="14"/>
        <v>3.5</v>
      </c>
      <c r="AF17" t="s">
        <v>551</v>
      </c>
      <c r="AG17" t="str">
        <f t="shared" si="15"/>
        <v>4</v>
      </c>
    </row>
    <row r="18" spans="1:33" x14ac:dyDescent="0.25">
      <c r="A18">
        <v>163</v>
      </c>
      <c r="B18" t="s">
        <v>551</v>
      </c>
      <c r="C18" t="str">
        <f t="shared" si="0"/>
        <v>4</v>
      </c>
      <c r="D18" t="s">
        <v>552</v>
      </c>
      <c r="E18" t="str">
        <f t="shared" si="1"/>
        <v>3</v>
      </c>
      <c r="F18" t="s">
        <v>553</v>
      </c>
      <c r="G18" t="str">
        <f t="shared" si="2"/>
        <v>3.5</v>
      </c>
      <c r="H18" t="s">
        <v>551</v>
      </c>
      <c r="I18" t="str">
        <f t="shared" si="3"/>
        <v>4</v>
      </c>
      <c r="J18" t="s">
        <v>553</v>
      </c>
      <c r="K18" t="str">
        <f t="shared" si="4"/>
        <v>3.5</v>
      </c>
      <c r="L18" t="s">
        <v>551</v>
      </c>
      <c r="M18" t="str">
        <f t="shared" si="5"/>
        <v>4</v>
      </c>
      <c r="N18" t="s">
        <v>551</v>
      </c>
      <c r="O18" t="str">
        <f t="shared" si="6"/>
        <v>4</v>
      </c>
      <c r="P18" t="s">
        <v>558</v>
      </c>
      <c r="Q18" t="str">
        <f t="shared" si="7"/>
        <v>2.5</v>
      </c>
      <c r="R18" t="s">
        <v>557</v>
      </c>
      <c r="S18" t="str">
        <f t="shared" si="8"/>
        <v>1</v>
      </c>
      <c r="T18" t="s">
        <v>555</v>
      </c>
      <c r="U18" t="str">
        <f t="shared" si="9"/>
        <v>2</v>
      </c>
      <c r="V18" t="s">
        <v>558</v>
      </c>
      <c r="W18" t="str">
        <f t="shared" si="10"/>
        <v>2.5</v>
      </c>
      <c r="X18" t="s">
        <v>553</v>
      </c>
      <c r="Y18" t="str">
        <f t="shared" si="11"/>
        <v>3.5</v>
      </c>
      <c r="Z18" t="s">
        <v>551</v>
      </c>
      <c r="AA18" t="str">
        <f t="shared" si="12"/>
        <v>4</v>
      </c>
      <c r="AB18" t="s">
        <v>553</v>
      </c>
      <c r="AC18" t="str">
        <f t="shared" si="13"/>
        <v>3.5</v>
      </c>
      <c r="AD18" t="s">
        <v>551</v>
      </c>
      <c r="AE18" t="str">
        <f t="shared" si="14"/>
        <v>4</v>
      </c>
      <c r="AF18" t="s">
        <v>553</v>
      </c>
      <c r="AG18" t="str">
        <f t="shared" si="15"/>
        <v>3.5</v>
      </c>
    </row>
    <row r="19" spans="1:33" x14ac:dyDescent="0.25">
      <c r="A19">
        <v>166</v>
      </c>
      <c r="B19" t="s">
        <v>551</v>
      </c>
      <c r="C19" t="str">
        <f t="shared" si="0"/>
        <v>4</v>
      </c>
      <c r="D19" t="s">
        <v>551</v>
      </c>
      <c r="E19" t="str">
        <f t="shared" si="1"/>
        <v>4</v>
      </c>
      <c r="F19" t="s">
        <v>553</v>
      </c>
      <c r="G19" t="str">
        <f t="shared" si="2"/>
        <v>3.5</v>
      </c>
      <c r="H19" t="s">
        <v>551</v>
      </c>
      <c r="I19" t="str">
        <f t="shared" si="3"/>
        <v>4</v>
      </c>
      <c r="J19" t="s">
        <v>558</v>
      </c>
      <c r="K19" t="str">
        <f t="shared" si="4"/>
        <v>2.5</v>
      </c>
      <c r="L19" t="s">
        <v>553</v>
      </c>
      <c r="M19" t="str">
        <f t="shared" si="5"/>
        <v>3.5</v>
      </c>
      <c r="N19" t="s">
        <v>551</v>
      </c>
      <c r="O19" t="str">
        <f t="shared" si="6"/>
        <v>4</v>
      </c>
      <c r="P19" t="s">
        <v>552</v>
      </c>
      <c r="Q19" t="str">
        <f t="shared" si="7"/>
        <v>3</v>
      </c>
      <c r="R19" t="s">
        <v>558</v>
      </c>
      <c r="S19" t="str">
        <f t="shared" si="8"/>
        <v>2.5</v>
      </c>
      <c r="T19" t="s">
        <v>552</v>
      </c>
      <c r="U19" t="str">
        <f t="shared" si="9"/>
        <v>3</v>
      </c>
      <c r="V19" t="s">
        <v>558</v>
      </c>
      <c r="W19" t="str">
        <f t="shared" si="10"/>
        <v>2.5</v>
      </c>
      <c r="X19" t="s">
        <v>552</v>
      </c>
      <c r="Y19" t="str">
        <f t="shared" si="11"/>
        <v>3</v>
      </c>
      <c r="Z19" t="s">
        <v>551</v>
      </c>
      <c r="AA19" t="str">
        <f t="shared" si="12"/>
        <v>4</v>
      </c>
      <c r="AB19" t="s">
        <v>552</v>
      </c>
      <c r="AC19" t="str">
        <f t="shared" si="13"/>
        <v>3</v>
      </c>
      <c r="AD19" t="s">
        <v>553</v>
      </c>
      <c r="AE19" t="str">
        <f t="shared" si="14"/>
        <v>3.5</v>
      </c>
      <c r="AF19" t="s">
        <v>551</v>
      </c>
      <c r="AG19" t="str">
        <f t="shared" si="15"/>
        <v>4</v>
      </c>
    </row>
    <row r="20" spans="1:33" x14ac:dyDescent="0.25">
      <c r="A20">
        <v>169</v>
      </c>
      <c r="B20" t="s">
        <v>551</v>
      </c>
      <c r="C20" t="str">
        <f t="shared" si="0"/>
        <v>4</v>
      </c>
      <c r="D20" t="s">
        <v>551</v>
      </c>
      <c r="E20" t="str">
        <f t="shared" si="1"/>
        <v>4</v>
      </c>
      <c r="F20" t="s">
        <v>551</v>
      </c>
      <c r="G20" t="str">
        <f t="shared" si="2"/>
        <v>4</v>
      </c>
      <c r="H20" t="s">
        <v>552</v>
      </c>
      <c r="I20" t="str">
        <f t="shared" si="3"/>
        <v>3</v>
      </c>
      <c r="J20" t="s">
        <v>551</v>
      </c>
      <c r="K20" t="str">
        <f t="shared" si="4"/>
        <v>4</v>
      </c>
      <c r="L20" t="s">
        <v>551</v>
      </c>
      <c r="M20" t="str">
        <f t="shared" si="5"/>
        <v>4</v>
      </c>
      <c r="N20" t="s">
        <v>551</v>
      </c>
      <c r="O20" t="str">
        <f t="shared" si="6"/>
        <v>4</v>
      </c>
      <c r="P20" t="s">
        <v>553</v>
      </c>
      <c r="Q20" t="str">
        <f t="shared" si="7"/>
        <v>3.5</v>
      </c>
      <c r="R20" t="s">
        <v>551</v>
      </c>
      <c r="S20" t="str">
        <f t="shared" si="8"/>
        <v>4</v>
      </c>
      <c r="T20" t="s">
        <v>551</v>
      </c>
      <c r="U20" t="str">
        <f t="shared" si="9"/>
        <v>4</v>
      </c>
      <c r="V20" t="s">
        <v>551</v>
      </c>
      <c r="W20" t="str">
        <f t="shared" si="10"/>
        <v>4</v>
      </c>
      <c r="X20" t="s">
        <v>551</v>
      </c>
      <c r="Y20" t="str">
        <f t="shared" si="11"/>
        <v>4</v>
      </c>
      <c r="Z20" t="s">
        <v>551</v>
      </c>
      <c r="AA20" t="str">
        <f t="shared" si="12"/>
        <v>4</v>
      </c>
      <c r="AB20" t="s">
        <v>551</v>
      </c>
      <c r="AC20" t="str">
        <f t="shared" si="13"/>
        <v>4</v>
      </c>
      <c r="AD20" t="s">
        <v>551</v>
      </c>
      <c r="AE20" t="str">
        <f t="shared" si="14"/>
        <v>4</v>
      </c>
      <c r="AF20" t="s">
        <v>551</v>
      </c>
      <c r="AG20" t="str">
        <f t="shared" si="15"/>
        <v>4</v>
      </c>
    </row>
    <row r="21" spans="1:33" x14ac:dyDescent="0.25">
      <c r="A21">
        <v>176</v>
      </c>
      <c r="B21" t="s">
        <v>551</v>
      </c>
      <c r="C21" t="str">
        <f t="shared" si="0"/>
        <v>4</v>
      </c>
      <c r="D21" t="s">
        <v>553</v>
      </c>
      <c r="E21" t="str">
        <f t="shared" si="1"/>
        <v>3.5</v>
      </c>
      <c r="F21" t="s">
        <v>553</v>
      </c>
      <c r="G21" t="str">
        <f t="shared" si="2"/>
        <v>3.5</v>
      </c>
      <c r="H21" t="s">
        <v>551</v>
      </c>
      <c r="I21" t="str">
        <f t="shared" si="3"/>
        <v>4</v>
      </c>
      <c r="J21" t="s">
        <v>552</v>
      </c>
      <c r="K21" t="str">
        <f t="shared" si="4"/>
        <v>3</v>
      </c>
      <c r="L21" t="s">
        <v>553</v>
      </c>
      <c r="M21" t="str">
        <f t="shared" si="5"/>
        <v>3.5</v>
      </c>
      <c r="N21" t="s">
        <v>553</v>
      </c>
      <c r="O21" t="str">
        <f t="shared" si="6"/>
        <v>3.5</v>
      </c>
      <c r="P21" t="s">
        <v>553</v>
      </c>
      <c r="Q21" t="str">
        <f t="shared" si="7"/>
        <v>3.5</v>
      </c>
      <c r="R21" t="s">
        <v>551</v>
      </c>
      <c r="S21" t="str">
        <f t="shared" si="8"/>
        <v>4</v>
      </c>
      <c r="T21" t="s">
        <v>553</v>
      </c>
      <c r="U21" t="str">
        <f t="shared" si="9"/>
        <v>3.5</v>
      </c>
      <c r="V21" t="s">
        <v>558</v>
      </c>
      <c r="W21" t="str">
        <f t="shared" si="10"/>
        <v>2.5</v>
      </c>
      <c r="X21" t="s">
        <v>552</v>
      </c>
      <c r="Y21" t="str">
        <f t="shared" si="11"/>
        <v>3</v>
      </c>
      <c r="Z21" t="s">
        <v>551</v>
      </c>
      <c r="AA21" t="str">
        <f t="shared" si="12"/>
        <v>4</v>
      </c>
      <c r="AB21" t="s">
        <v>553</v>
      </c>
      <c r="AC21" t="str">
        <f t="shared" si="13"/>
        <v>3.5</v>
      </c>
      <c r="AD21" t="s">
        <v>553</v>
      </c>
      <c r="AE21" t="str">
        <f t="shared" si="14"/>
        <v>3.5</v>
      </c>
      <c r="AF21" t="s">
        <v>553</v>
      </c>
      <c r="AG21" t="str">
        <f t="shared" si="15"/>
        <v>3.5</v>
      </c>
    </row>
    <row r="22" spans="1:33" x14ac:dyDescent="0.25">
      <c r="A22">
        <v>192</v>
      </c>
      <c r="B22" t="s">
        <v>551</v>
      </c>
      <c r="C22" t="str">
        <f t="shared" si="0"/>
        <v>4</v>
      </c>
      <c r="D22" t="s">
        <v>558</v>
      </c>
      <c r="E22" t="str">
        <f t="shared" si="1"/>
        <v>2.5</v>
      </c>
      <c r="F22" t="s">
        <v>552</v>
      </c>
      <c r="G22" t="str">
        <f t="shared" si="2"/>
        <v>3</v>
      </c>
      <c r="H22" t="s">
        <v>551</v>
      </c>
      <c r="I22" t="str">
        <f t="shared" si="3"/>
        <v>4</v>
      </c>
      <c r="J22" t="s">
        <v>553</v>
      </c>
      <c r="K22" t="str">
        <f t="shared" si="4"/>
        <v>3.5</v>
      </c>
      <c r="L22" t="s">
        <v>553</v>
      </c>
      <c r="M22" t="str">
        <f t="shared" si="5"/>
        <v>3.5</v>
      </c>
      <c r="N22" t="s">
        <v>552</v>
      </c>
      <c r="O22" t="str">
        <f t="shared" si="6"/>
        <v>3</v>
      </c>
      <c r="P22" t="s">
        <v>555</v>
      </c>
      <c r="Q22" t="str">
        <f t="shared" si="7"/>
        <v>2</v>
      </c>
      <c r="R22" t="s">
        <v>558</v>
      </c>
      <c r="S22" t="str">
        <f t="shared" si="8"/>
        <v>2.5</v>
      </c>
      <c r="T22" t="s">
        <v>558</v>
      </c>
      <c r="U22" t="str">
        <f t="shared" si="9"/>
        <v>2.5</v>
      </c>
      <c r="V22" t="s">
        <v>557</v>
      </c>
      <c r="W22" t="str">
        <f t="shared" si="10"/>
        <v>1</v>
      </c>
      <c r="X22" t="s">
        <v>558</v>
      </c>
      <c r="Y22" t="str">
        <f t="shared" si="11"/>
        <v>2.5</v>
      </c>
      <c r="Z22" t="s">
        <v>551</v>
      </c>
      <c r="AA22" t="str">
        <f t="shared" si="12"/>
        <v>4</v>
      </c>
      <c r="AB22" t="s">
        <v>553</v>
      </c>
      <c r="AC22" t="str">
        <f t="shared" si="13"/>
        <v>3.5</v>
      </c>
      <c r="AD22" t="s">
        <v>553</v>
      </c>
      <c r="AE22" t="str">
        <f t="shared" si="14"/>
        <v>3.5</v>
      </c>
      <c r="AF22" t="s">
        <v>552</v>
      </c>
      <c r="AG22" t="str">
        <f t="shared" si="15"/>
        <v>3</v>
      </c>
    </row>
    <row r="23" spans="1:33" x14ac:dyDescent="0.25">
      <c r="A23">
        <v>212</v>
      </c>
      <c r="B23" t="s">
        <v>551</v>
      </c>
      <c r="C23" t="str">
        <f t="shared" si="0"/>
        <v>4</v>
      </c>
      <c r="D23" t="s">
        <v>551</v>
      </c>
      <c r="E23" t="str">
        <f t="shared" si="1"/>
        <v>4</v>
      </c>
      <c r="F23" t="s">
        <v>553</v>
      </c>
      <c r="G23" t="str">
        <f t="shared" si="2"/>
        <v>3.5</v>
      </c>
      <c r="H23" t="s">
        <v>551</v>
      </c>
      <c r="I23" t="str">
        <f t="shared" si="3"/>
        <v>4</v>
      </c>
      <c r="J23" t="s">
        <v>553</v>
      </c>
      <c r="K23" t="str">
        <f t="shared" si="4"/>
        <v>3.5</v>
      </c>
      <c r="L23" t="s">
        <v>551</v>
      </c>
      <c r="M23" t="str">
        <f t="shared" si="5"/>
        <v>4</v>
      </c>
      <c r="N23" t="s">
        <v>552</v>
      </c>
      <c r="O23" t="str">
        <f t="shared" si="6"/>
        <v>3</v>
      </c>
      <c r="P23" t="s">
        <v>553</v>
      </c>
      <c r="Q23" t="str">
        <f t="shared" si="7"/>
        <v>3.5</v>
      </c>
      <c r="R23" t="s">
        <v>552</v>
      </c>
      <c r="S23" t="str">
        <f t="shared" si="8"/>
        <v>3</v>
      </c>
      <c r="T23" t="s">
        <v>553</v>
      </c>
      <c r="U23" t="str">
        <f t="shared" si="9"/>
        <v>3.5</v>
      </c>
      <c r="V23" t="s">
        <v>555</v>
      </c>
      <c r="W23" t="str">
        <f t="shared" si="10"/>
        <v>2</v>
      </c>
      <c r="X23" t="s">
        <v>551</v>
      </c>
      <c r="Y23" t="str">
        <f t="shared" si="11"/>
        <v>4</v>
      </c>
      <c r="Z23" t="s">
        <v>551</v>
      </c>
      <c r="AA23" t="str">
        <f t="shared" si="12"/>
        <v>4</v>
      </c>
      <c r="AB23" t="s">
        <v>551</v>
      </c>
      <c r="AC23" t="str">
        <f t="shared" si="13"/>
        <v>4</v>
      </c>
      <c r="AD23" t="s">
        <v>551</v>
      </c>
      <c r="AE23" t="str">
        <f t="shared" si="14"/>
        <v>4</v>
      </c>
      <c r="AF23" t="s">
        <v>551</v>
      </c>
      <c r="AG23" t="str">
        <f t="shared" si="15"/>
        <v>4</v>
      </c>
    </row>
    <row r="24" spans="1:33" x14ac:dyDescent="0.25">
      <c r="A24">
        <v>213</v>
      </c>
      <c r="B24" t="s">
        <v>551</v>
      </c>
      <c r="C24" t="str">
        <f t="shared" si="0"/>
        <v>4</v>
      </c>
      <c r="D24" t="s">
        <v>551</v>
      </c>
      <c r="E24" t="str">
        <f t="shared" si="1"/>
        <v>4</v>
      </c>
      <c r="F24" t="s">
        <v>551</v>
      </c>
      <c r="G24" t="str">
        <f t="shared" si="2"/>
        <v>4</v>
      </c>
      <c r="H24" t="s">
        <v>551</v>
      </c>
      <c r="I24" t="str">
        <f t="shared" si="3"/>
        <v>4</v>
      </c>
      <c r="J24" t="s">
        <v>551</v>
      </c>
      <c r="K24" t="str">
        <f t="shared" si="4"/>
        <v>4</v>
      </c>
      <c r="L24" t="s">
        <v>551</v>
      </c>
      <c r="M24" t="str">
        <f t="shared" si="5"/>
        <v>4</v>
      </c>
      <c r="N24" t="s">
        <v>551</v>
      </c>
      <c r="O24" t="str">
        <f t="shared" si="6"/>
        <v>4</v>
      </c>
      <c r="P24" t="s">
        <v>553</v>
      </c>
      <c r="Q24" t="str">
        <f t="shared" si="7"/>
        <v>3.5</v>
      </c>
      <c r="R24" t="s">
        <v>551</v>
      </c>
      <c r="S24" t="str">
        <f t="shared" si="8"/>
        <v>4</v>
      </c>
      <c r="T24" t="s">
        <v>551</v>
      </c>
      <c r="U24" t="str">
        <f t="shared" si="9"/>
        <v>4</v>
      </c>
      <c r="V24" t="s">
        <v>552</v>
      </c>
      <c r="W24" t="str">
        <f t="shared" si="10"/>
        <v>3</v>
      </c>
      <c r="X24" t="s">
        <v>553</v>
      </c>
      <c r="Y24" t="str">
        <f t="shared" si="11"/>
        <v>3.5</v>
      </c>
      <c r="Z24" t="s">
        <v>551</v>
      </c>
      <c r="AA24" t="str">
        <f t="shared" si="12"/>
        <v>4</v>
      </c>
      <c r="AB24" t="s">
        <v>551</v>
      </c>
      <c r="AC24" t="str">
        <f t="shared" si="13"/>
        <v>4</v>
      </c>
      <c r="AD24" t="s">
        <v>551</v>
      </c>
      <c r="AE24" t="str">
        <f t="shared" si="14"/>
        <v>4</v>
      </c>
      <c r="AF24" t="s">
        <v>551</v>
      </c>
      <c r="AG24" t="str">
        <f t="shared" si="15"/>
        <v>4</v>
      </c>
    </row>
    <row r="25" spans="1:33" x14ac:dyDescent="0.25">
      <c r="A25">
        <v>235</v>
      </c>
      <c r="B25" t="s">
        <v>551</v>
      </c>
      <c r="C25" t="str">
        <f t="shared" si="0"/>
        <v>4</v>
      </c>
      <c r="D25" t="s">
        <v>553</v>
      </c>
      <c r="E25" t="str">
        <f t="shared" si="1"/>
        <v>3.5</v>
      </c>
      <c r="F25" t="s">
        <v>553</v>
      </c>
      <c r="G25" t="str">
        <f t="shared" si="2"/>
        <v>3.5</v>
      </c>
      <c r="H25" t="s">
        <v>552</v>
      </c>
      <c r="I25" t="str">
        <f t="shared" si="3"/>
        <v>3</v>
      </c>
      <c r="J25" t="s">
        <v>551</v>
      </c>
      <c r="K25" t="str">
        <f t="shared" si="4"/>
        <v>4</v>
      </c>
      <c r="L25" t="s">
        <v>551</v>
      </c>
      <c r="M25" t="str">
        <f t="shared" si="5"/>
        <v>4</v>
      </c>
      <c r="N25" t="s">
        <v>553</v>
      </c>
      <c r="O25" t="str">
        <f t="shared" si="6"/>
        <v>3.5</v>
      </c>
      <c r="P25" t="s">
        <v>552</v>
      </c>
      <c r="Q25" t="str">
        <f t="shared" si="7"/>
        <v>3</v>
      </c>
      <c r="R25" t="s">
        <v>552</v>
      </c>
      <c r="S25" t="str">
        <f t="shared" si="8"/>
        <v>3</v>
      </c>
      <c r="T25" t="s">
        <v>553</v>
      </c>
      <c r="U25" t="str">
        <f t="shared" si="9"/>
        <v>3.5</v>
      </c>
      <c r="V25" t="s">
        <v>558</v>
      </c>
      <c r="W25" t="str">
        <f t="shared" si="10"/>
        <v>2.5</v>
      </c>
      <c r="X25" t="s">
        <v>552</v>
      </c>
      <c r="Y25" t="str">
        <f t="shared" si="11"/>
        <v>3</v>
      </c>
      <c r="Z25" t="s">
        <v>551</v>
      </c>
      <c r="AA25" t="str">
        <f t="shared" si="12"/>
        <v>4</v>
      </c>
      <c r="AB25" t="s">
        <v>551</v>
      </c>
      <c r="AC25" t="str">
        <f t="shared" si="13"/>
        <v>4</v>
      </c>
      <c r="AD25" t="s">
        <v>552</v>
      </c>
      <c r="AE25" t="str">
        <f t="shared" si="14"/>
        <v>3</v>
      </c>
      <c r="AF25" t="s">
        <v>553</v>
      </c>
      <c r="AG25" t="str">
        <f t="shared" si="15"/>
        <v>3.5</v>
      </c>
    </row>
    <row r="26" spans="1:33" x14ac:dyDescent="0.25">
      <c r="A26">
        <v>250</v>
      </c>
      <c r="B26" t="s">
        <v>551</v>
      </c>
      <c r="C26" t="str">
        <f t="shared" si="0"/>
        <v>4</v>
      </c>
      <c r="D26" t="s">
        <v>551</v>
      </c>
      <c r="E26" t="str">
        <f t="shared" si="1"/>
        <v>4</v>
      </c>
      <c r="F26" t="s">
        <v>553</v>
      </c>
      <c r="G26" t="str">
        <f t="shared" si="2"/>
        <v>3.5</v>
      </c>
      <c r="H26" t="s">
        <v>551</v>
      </c>
      <c r="I26" t="str">
        <f t="shared" si="3"/>
        <v>4</v>
      </c>
      <c r="J26" t="s">
        <v>552</v>
      </c>
      <c r="K26" t="str">
        <f t="shared" si="4"/>
        <v>3</v>
      </c>
      <c r="L26" t="s">
        <v>551</v>
      </c>
      <c r="M26" t="str">
        <f t="shared" si="5"/>
        <v>4</v>
      </c>
      <c r="N26" t="s">
        <v>558</v>
      </c>
      <c r="O26" t="str">
        <f t="shared" si="6"/>
        <v>2.5</v>
      </c>
      <c r="P26" t="s">
        <v>553</v>
      </c>
      <c r="Q26" t="str">
        <f t="shared" si="7"/>
        <v>3.5</v>
      </c>
      <c r="R26" t="s">
        <v>555</v>
      </c>
      <c r="S26" t="str">
        <f t="shared" si="8"/>
        <v>2</v>
      </c>
      <c r="T26" t="s">
        <v>552</v>
      </c>
      <c r="U26" t="str">
        <f t="shared" si="9"/>
        <v>3</v>
      </c>
      <c r="V26" t="s">
        <v>552</v>
      </c>
      <c r="W26" t="str">
        <f t="shared" si="10"/>
        <v>3</v>
      </c>
      <c r="X26" t="s">
        <v>551</v>
      </c>
      <c r="Y26" t="str">
        <f t="shared" si="11"/>
        <v>4</v>
      </c>
      <c r="Z26" t="s">
        <v>551</v>
      </c>
      <c r="AA26" t="str">
        <f t="shared" si="12"/>
        <v>4</v>
      </c>
      <c r="AB26" t="s">
        <v>551</v>
      </c>
      <c r="AC26" t="str">
        <f t="shared" si="13"/>
        <v>4</v>
      </c>
      <c r="AD26" t="s">
        <v>551</v>
      </c>
      <c r="AE26" t="str">
        <f t="shared" si="14"/>
        <v>4</v>
      </c>
      <c r="AF26" t="s">
        <v>551</v>
      </c>
      <c r="AG26" t="str">
        <f t="shared" si="15"/>
        <v>4</v>
      </c>
    </row>
    <row r="27" spans="1:33" x14ac:dyDescent="0.25">
      <c r="A27">
        <v>257</v>
      </c>
      <c r="B27" t="s">
        <v>551</v>
      </c>
      <c r="C27" t="str">
        <f t="shared" si="0"/>
        <v>4</v>
      </c>
      <c r="D27" t="s">
        <v>551</v>
      </c>
      <c r="E27" t="str">
        <f t="shared" si="1"/>
        <v>4</v>
      </c>
      <c r="F27" t="s">
        <v>551</v>
      </c>
      <c r="G27" t="str">
        <f t="shared" si="2"/>
        <v>4</v>
      </c>
      <c r="H27" t="s">
        <v>552</v>
      </c>
      <c r="I27" t="str">
        <f t="shared" si="3"/>
        <v>3</v>
      </c>
      <c r="J27" t="s">
        <v>553</v>
      </c>
      <c r="K27" t="str">
        <f t="shared" si="4"/>
        <v>3.5</v>
      </c>
      <c r="L27" t="s">
        <v>551</v>
      </c>
      <c r="M27" t="str">
        <f t="shared" si="5"/>
        <v>4</v>
      </c>
      <c r="N27" t="s">
        <v>553</v>
      </c>
      <c r="O27" t="str">
        <f t="shared" si="6"/>
        <v>3.5</v>
      </c>
      <c r="P27" t="s">
        <v>552</v>
      </c>
      <c r="Q27" t="str">
        <f t="shared" si="7"/>
        <v>3</v>
      </c>
      <c r="R27" t="s">
        <v>558</v>
      </c>
      <c r="S27" t="str">
        <f t="shared" si="8"/>
        <v>2.5</v>
      </c>
      <c r="T27" t="s">
        <v>551</v>
      </c>
      <c r="U27" t="str">
        <f t="shared" si="9"/>
        <v>4</v>
      </c>
      <c r="V27" t="s">
        <v>551</v>
      </c>
      <c r="W27" t="str">
        <f t="shared" si="10"/>
        <v>4</v>
      </c>
      <c r="X27" t="s">
        <v>558</v>
      </c>
      <c r="Y27" t="str">
        <f t="shared" si="11"/>
        <v>2.5</v>
      </c>
      <c r="Z27" t="s">
        <v>553</v>
      </c>
      <c r="AA27" t="str">
        <f t="shared" si="12"/>
        <v>3.5</v>
      </c>
      <c r="AB27" t="s">
        <v>551</v>
      </c>
      <c r="AC27" t="str">
        <f t="shared" si="13"/>
        <v>4</v>
      </c>
      <c r="AD27" t="s">
        <v>553</v>
      </c>
      <c r="AE27" t="str">
        <f t="shared" si="14"/>
        <v>3.5</v>
      </c>
      <c r="AF27" t="s">
        <v>551</v>
      </c>
      <c r="AG27" t="str">
        <f t="shared" si="15"/>
        <v>4</v>
      </c>
    </row>
    <row r="28" spans="1:33" x14ac:dyDescent="0.25">
      <c r="A28">
        <v>258</v>
      </c>
      <c r="B28" t="s">
        <v>551</v>
      </c>
      <c r="C28" t="str">
        <f t="shared" si="0"/>
        <v>4</v>
      </c>
      <c r="D28" t="s">
        <v>553</v>
      </c>
      <c r="E28" t="str">
        <f t="shared" si="1"/>
        <v>3.5</v>
      </c>
      <c r="F28" t="s">
        <v>551</v>
      </c>
      <c r="G28" t="str">
        <f t="shared" si="2"/>
        <v>4</v>
      </c>
      <c r="H28" t="s">
        <v>551</v>
      </c>
      <c r="I28" t="str">
        <f t="shared" si="3"/>
        <v>4</v>
      </c>
      <c r="J28" t="s">
        <v>553</v>
      </c>
      <c r="K28" t="str">
        <f t="shared" si="4"/>
        <v>3.5</v>
      </c>
      <c r="L28" t="s">
        <v>553</v>
      </c>
      <c r="M28" t="str">
        <f t="shared" si="5"/>
        <v>3.5</v>
      </c>
      <c r="N28" t="s">
        <v>558</v>
      </c>
      <c r="O28" t="str">
        <f t="shared" si="6"/>
        <v>2.5</v>
      </c>
      <c r="P28" t="s">
        <v>552</v>
      </c>
      <c r="Q28" t="str">
        <f t="shared" si="7"/>
        <v>3</v>
      </c>
      <c r="R28" t="s">
        <v>558</v>
      </c>
      <c r="S28" t="str">
        <f t="shared" si="8"/>
        <v>2.5</v>
      </c>
      <c r="T28" t="s">
        <v>558</v>
      </c>
      <c r="U28" t="str">
        <f t="shared" si="9"/>
        <v>2.5</v>
      </c>
      <c r="V28" t="s">
        <v>558</v>
      </c>
      <c r="W28" t="str">
        <f t="shared" si="10"/>
        <v>2.5</v>
      </c>
      <c r="X28" t="s">
        <v>552</v>
      </c>
      <c r="Y28" t="str">
        <f t="shared" si="11"/>
        <v>3</v>
      </c>
      <c r="Z28" t="s">
        <v>551</v>
      </c>
      <c r="AA28" t="str">
        <f t="shared" si="12"/>
        <v>4</v>
      </c>
      <c r="AB28" t="s">
        <v>551</v>
      </c>
      <c r="AC28" t="str">
        <f t="shared" si="13"/>
        <v>4</v>
      </c>
      <c r="AD28" t="s">
        <v>551</v>
      </c>
      <c r="AE28" t="str">
        <f t="shared" si="14"/>
        <v>4</v>
      </c>
      <c r="AF28" t="s">
        <v>553</v>
      </c>
      <c r="AG28" t="str">
        <f t="shared" si="15"/>
        <v>3.5</v>
      </c>
    </row>
    <row r="29" spans="1:33" x14ac:dyDescent="0.25">
      <c r="A29">
        <v>259</v>
      </c>
      <c r="B29" t="s">
        <v>551</v>
      </c>
      <c r="C29" t="str">
        <f t="shared" si="0"/>
        <v>4</v>
      </c>
      <c r="D29" t="s">
        <v>552</v>
      </c>
      <c r="E29" t="str">
        <f t="shared" si="1"/>
        <v>3</v>
      </c>
      <c r="F29" t="s">
        <v>551</v>
      </c>
      <c r="G29" t="str">
        <f t="shared" si="2"/>
        <v>4</v>
      </c>
      <c r="H29" t="s">
        <v>551</v>
      </c>
      <c r="I29" t="str">
        <f t="shared" si="3"/>
        <v>4</v>
      </c>
      <c r="J29" t="s">
        <v>552</v>
      </c>
      <c r="K29" t="str">
        <f t="shared" si="4"/>
        <v>3</v>
      </c>
      <c r="L29" t="s">
        <v>551</v>
      </c>
      <c r="M29" t="str">
        <f t="shared" si="5"/>
        <v>4</v>
      </c>
      <c r="N29" t="s">
        <v>552</v>
      </c>
      <c r="O29" t="str">
        <f t="shared" si="6"/>
        <v>3</v>
      </c>
      <c r="P29" t="s">
        <v>558</v>
      </c>
      <c r="Q29" t="str">
        <f t="shared" si="7"/>
        <v>2.5</v>
      </c>
      <c r="R29" t="s">
        <v>555</v>
      </c>
      <c r="S29" t="str">
        <f t="shared" si="8"/>
        <v>2</v>
      </c>
      <c r="T29" t="s">
        <v>551</v>
      </c>
      <c r="U29" t="str">
        <f t="shared" si="9"/>
        <v>4</v>
      </c>
      <c r="V29" t="s">
        <v>552</v>
      </c>
      <c r="W29" t="str">
        <f t="shared" si="10"/>
        <v>3</v>
      </c>
      <c r="X29" t="s">
        <v>552</v>
      </c>
      <c r="Y29" t="str">
        <f t="shared" si="11"/>
        <v>3</v>
      </c>
      <c r="Z29" t="s">
        <v>551</v>
      </c>
      <c r="AA29" t="str">
        <f t="shared" si="12"/>
        <v>4</v>
      </c>
      <c r="AB29" t="s">
        <v>551</v>
      </c>
      <c r="AC29" t="str">
        <f t="shared" si="13"/>
        <v>4</v>
      </c>
      <c r="AD29" t="s">
        <v>553</v>
      </c>
      <c r="AE29" t="str">
        <f t="shared" si="14"/>
        <v>3.5</v>
      </c>
      <c r="AF29" t="s">
        <v>551</v>
      </c>
      <c r="AG29" t="str">
        <f t="shared" si="15"/>
        <v>4</v>
      </c>
    </row>
    <row r="30" spans="1:33" x14ac:dyDescent="0.25">
      <c r="A30">
        <v>268</v>
      </c>
      <c r="B30" t="s">
        <v>551</v>
      </c>
      <c r="C30" t="str">
        <f t="shared" si="0"/>
        <v>4</v>
      </c>
      <c r="D30" t="s">
        <v>557</v>
      </c>
      <c r="E30" t="str">
        <f t="shared" si="1"/>
        <v>1</v>
      </c>
      <c r="F30" t="s">
        <v>553</v>
      </c>
      <c r="G30" t="str">
        <f t="shared" si="2"/>
        <v>3.5</v>
      </c>
      <c r="H30" t="s">
        <v>551</v>
      </c>
      <c r="I30" t="str">
        <f t="shared" si="3"/>
        <v>4</v>
      </c>
      <c r="J30" t="s">
        <v>553</v>
      </c>
      <c r="K30" t="str">
        <f t="shared" si="4"/>
        <v>3.5</v>
      </c>
      <c r="L30" t="s">
        <v>552</v>
      </c>
      <c r="M30" t="str">
        <f t="shared" si="5"/>
        <v>3</v>
      </c>
      <c r="N30" t="s">
        <v>555</v>
      </c>
      <c r="O30" t="str">
        <f t="shared" si="6"/>
        <v>2</v>
      </c>
      <c r="P30" t="s">
        <v>555</v>
      </c>
      <c r="Q30" t="str">
        <f t="shared" si="7"/>
        <v>2</v>
      </c>
      <c r="R30" t="s">
        <v>555</v>
      </c>
      <c r="S30" t="str">
        <f t="shared" si="8"/>
        <v>2</v>
      </c>
      <c r="T30" t="s">
        <v>558</v>
      </c>
      <c r="U30" t="str">
        <f t="shared" si="9"/>
        <v>2.5</v>
      </c>
      <c r="V30" t="s">
        <v>558</v>
      </c>
      <c r="W30" t="str">
        <f t="shared" si="10"/>
        <v>2.5</v>
      </c>
      <c r="X30" t="s">
        <v>555</v>
      </c>
      <c r="Y30" t="str">
        <f t="shared" si="11"/>
        <v>2</v>
      </c>
      <c r="Z30" t="s">
        <v>551</v>
      </c>
      <c r="AA30" t="str">
        <f t="shared" si="12"/>
        <v>4</v>
      </c>
      <c r="AB30" t="s">
        <v>553</v>
      </c>
      <c r="AC30" t="str">
        <f t="shared" si="13"/>
        <v>3.5</v>
      </c>
      <c r="AD30" t="s">
        <v>553</v>
      </c>
      <c r="AE30" t="str">
        <f t="shared" si="14"/>
        <v>3.5</v>
      </c>
      <c r="AF30" t="s">
        <v>552</v>
      </c>
      <c r="AG30" t="str">
        <f t="shared" si="15"/>
        <v>3</v>
      </c>
    </row>
    <row r="31" spans="1:33" x14ac:dyDescent="0.25">
      <c r="A31">
        <v>272</v>
      </c>
      <c r="B31" t="s">
        <v>551</v>
      </c>
      <c r="C31" t="str">
        <f t="shared" si="0"/>
        <v>4</v>
      </c>
      <c r="D31" t="s">
        <v>552</v>
      </c>
      <c r="E31" t="str">
        <f t="shared" si="1"/>
        <v>3</v>
      </c>
      <c r="F31" t="s">
        <v>553</v>
      </c>
      <c r="G31" t="str">
        <f t="shared" si="2"/>
        <v>3.5</v>
      </c>
      <c r="H31" t="s">
        <v>551</v>
      </c>
      <c r="I31" t="str">
        <f t="shared" si="3"/>
        <v>4</v>
      </c>
      <c r="J31" t="s">
        <v>553</v>
      </c>
      <c r="K31" t="str">
        <f t="shared" si="4"/>
        <v>3.5</v>
      </c>
      <c r="L31" t="s">
        <v>552</v>
      </c>
      <c r="M31" t="str">
        <f t="shared" si="5"/>
        <v>3</v>
      </c>
      <c r="N31" t="s">
        <v>552</v>
      </c>
      <c r="O31" t="str">
        <f t="shared" si="6"/>
        <v>3</v>
      </c>
      <c r="P31" t="s">
        <v>552</v>
      </c>
      <c r="Q31" t="str">
        <f t="shared" si="7"/>
        <v>3</v>
      </c>
      <c r="R31" t="s">
        <v>557</v>
      </c>
      <c r="S31" t="str">
        <f t="shared" si="8"/>
        <v>1</v>
      </c>
      <c r="T31" t="s">
        <v>558</v>
      </c>
      <c r="U31" t="str">
        <f t="shared" si="9"/>
        <v>2.5</v>
      </c>
      <c r="V31" t="s">
        <v>558</v>
      </c>
      <c r="W31" t="str">
        <f t="shared" si="10"/>
        <v>2.5</v>
      </c>
      <c r="X31" t="s">
        <v>552</v>
      </c>
      <c r="Y31" t="str">
        <f t="shared" si="11"/>
        <v>3</v>
      </c>
      <c r="Z31" t="s">
        <v>551</v>
      </c>
      <c r="AA31" t="str">
        <f t="shared" si="12"/>
        <v>4</v>
      </c>
      <c r="AB31" t="s">
        <v>553</v>
      </c>
      <c r="AC31" t="str">
        <f t="shared" si="13"/>
        <v>3.5</v>
      </c>
      <c r="AD31" t="s">
        <v>552</v>
      </c>
      <c r="AE31" t="str">
        <f t="shared" si="14"/>
        <v>3</v>
      </c>
      <c r="AF31" t="s">
        <v>552</v>
      </c>
      <c r="AG31" t="str">
        <f t="shared" si="15"/>
        <v>3</v>
      </c>
    </row>
    <row r="32" spans="1:33" x14ac:dyDescent="0.25">
      <c r="A32">
        <v>287</v>
      </c>
      <c r="B32" t="s">
        <v>551</v>
      </c>
      <c r="C32" t="str">
        <f t="shared" si="0"/>
        <v>4</v>
      </c>
      <c r="D32" t="s">
        <v>551</v>
      </c>
      <c r="E32" t="str">
        <f t="shared" si="1"/>
        <v>4</v>
      </c>
      <c r="F32" t="s">
        <v>551</v>
      </c>
      <c r="G32" t="str">
        <f t="shared" si="2"/>
        <v>4</v>
      </c>
      <c r="H32" t="s">
        <v>551</v>
      </c>
      <c r="I32" t="str">
        <f t="shared" si="3"/>
        <v>4</v>
      </c>
      <c r="J32" t="s">
        <v>553</v>
      </c>
      <c r="K32" t="str">
        <f t="shared" si="4"/>
        <v>3.5</v>
      </c>
      <c r="L32" t="s">
        <v>551</v>
      </c>
      <c r="M32" t="str">
        <f t="shared" si="5"/>
        <v>4</v>
      </c>
      <c r="N32" t="s">
        <v>552</v>
      </c>
      <c r="O32" t="str">
        <f t="shared" si="6"/>
        <v>3</v>
      </c>
      <c r="P32" t="s">
        <v>553</v>
      </c>
      <c r="Q32" t="str">
        <f t="shared" si="7"/>
        <v>3.5</v>
      </c>
      <c r="R32" t="s">
        <v>553</v>
      </c>
      <c r="S32" t="str">
        <f t="shared" si="8"/>
        <v>3.5</v>
      </c>
      <c r="T32" t="s">
        <v>551</v>
      </c>
      <c r="U32" t="str">
        <f t="shared" si="9"/>
        <v>4</v>
      </c>
      <c r="V32" t="s">
        <v>553</v>
      </c>
      <c r="W32" t="str">
        <f t="shared" si="10"/>
        <v>3.5</v>
      </c>
      <c r="X32" t="s">
        <v>551</v>
      </c>
      <c r="Y32" t="str">
        <f t="shared" si="11"/>
        <v>4</v>
      </c>
      <c r="Z32" t="s">
        <v>551</v>
      </c>
      <c r="AA32" t="str">
        <f t="shared" si="12"/>
        <v>4</v>
      </c>
      <c r="AB32" t="s">
        <v>551</v>
      </c>
      <c r="AC32" t="str">
        <f t="shared" si="13"/>
        <v>4</v>
      </c>
      <c r="AD32" t="s">
        <v>553</v>
      </c>
      <c r="AE32" t="str">
        <f t="shared" si="14"/>
        <v>3.5</v>
      </c>
      <c r="AF32" t="s">
        <v>552</v>
      </c>
      <c r="AG32" t="str">
        <f t="shared" si="15"/>
        <v>3</v>
      </c>
    </row>
    <row r="33" spans="1:33" x14ac:dyDescent="0.25">
      <c r="A33">
        <v>320</v>
      </c>
      <c r="B33" t="s">
        <v>551</v>
      </c>
      <c r="C33" t="str">
        <f t="shared" si="0"/>
        <v>4</v>
      </c>
      <c r="D33" t="s">
        <v>555</v>
      </c>
      <c r="E33" t="str">
        <f t="shared" si="1"/>
        <v>2</v>
      </c>
      <c r="F33" t="s">
        <v>555</v>
      </c>
      <c r="G33" t="str">
        <f t="shared" si="2"/>
        <v>2</v>
      </c>
      <c r="H33" t="s">
        <v>552</v>
      </c>
      <c r="I33" t="str">
        <f t="shared" si="3"/>
        <v>3</v>
      </c>
      <c r="J33" t="s">
        <v>558</v>
      </c>
      <c r="K33" t="str">
        <f t="shared" si="4"/>
        <v>2.5</v>
      </c>
      <c r="L33" t="s">
        <v>552</v>
      </c>
      <c r="M33" t="str">
        <f t="shared" si="5"/>
        <v>3</v>
      </c>
      <c r="N33" t="s">
        <v>558</v>
      </c>
      <c r="O33" t="str">
        <f t="shared" si="6"/>
        <v>2.5</v>
      </c>
      <c r="P33" t="s">
        <v>555</v>
      </c>
      <c r="Q33" t="str">
        <f t="shared" si="7"/>
        <v>2</v>
      </c>
      <c r="R33" t="s">
        <v>557</v>
      </c>
      <c r="S33" t="str">
        <f t="shared" si="8"/>
        <v>1</v>
      </c>
      <c r="T33" t="s">
        <v>557</v>
      </c>
      <c r="U33" t="str">
        <f t="shared" si="9"/>
        <v>1</v>
      </c>
      <c r="V33" t="s">
        <v>557</v>
      </c>
      <c r="W33" t="str">
        <f t="shared" si="10"/>
        <v>1</v>
      </c>
      <c r="X33" t="s">
        <v>558</v>
      </c>
      <c r="Y33" t="str">
        <f t="shared" si="11"/>
        <v>2.5</v>
      </c>
      <c r="Z33" t="s">
        <v>553</v>
      </c>
      <c r="AA33" t="str">
        <f t="shared" si="12"/>
        <v>3.5</v>
      </c>
      <c r="AB33" t="s">
        <v>553</v>
      </c>
      <c r="AC33" t="str">
        <f t="shared" si="13"/>
        <v>3.5</v>
      </c>
      <c r="AD33" t="s">
        <v>553</v>
      </c>
      <c r="AE33" t="str">
        <f t="shared" si="14"/>
        <v>3.5</v>
      </c>
      <c r="AF33" t="s">
        <v>557</v>
      </c>
      <c r="AG33" t="str">
        <f t="shared" si="15"/>
        <v>1</v>
      </c>
    </row>
    <row r="34" spans="1:33" x14ac:dyDescent="0.25">
      <c r="A34">
        <v>329</v>
      </c>
      <c r="B34" t="s">
        <v>551</v>
      </c>
      <c r="C34" t="str">
        <f t="shared" si="0"/>
        <v>4</v>
      </c>
      <c r="D34" t="s">
        <v>553</v>
      </c>
      <c r="E34" t="str">
        <f t="shared" si="1"/>
        <v>3.5</v>
      </c>
      <c r="F34" t="s">
        <v>551</v>
      </c>
      <c r="G34" t="str">
        <f t="shared" si="2"/>
        <v>4</v>
      </c>
      <c r="H34" t="s">
        <v>552</v>
      </c>
      <c r="I34" t="str">
        <f t="shared" si="3"/>
        <v>3</v>
      </c>
      <c r="J34" t="s">
        <v>552</v>
      </c>
      <c r="K34" t="str">
        <f t="shared" si="4"/>
        <v>3</v>
      </c>
      <c r="L34" t="s">
        <v>555</v>
      </c>
      <c r="M34" t="str">
        <f t="shared" si="5"/>
        <v>2</v>
      </c>
      <c r="N34" t="s">
        <v>553</v>
      </c>
      <c r="O34" t="str">
        <f t="shared" si="6"/>
        <v>3.5</v>
      </c>
      <c r="P34" t="s">
        <v>555</v>
      </c>
      <c r="Q34" t="str">
        <f t="shared" si="7"/>
        <v>2</v>
      </c>
      <c r="R34" t="s">
        <v>553</v>
      </c>
      <c r="S34" t="str">
        <f t="shared" si="8"/>
        <v>3.5</v>
      </c>
      <c r="T34" t="s">
        <v>558</v>
      </c>
      <c r="U34" t="str">
        <f t="shared" si="9"/>
        <v>2.5</v>
      </c>
      <c r="V34" t="s">
        <v>558</v>
      </c>
      <c r="W34" t="str">
        <f t="shared" si="10"/>
        <v>2.5</v>
      </c>
      <c r="X34" t="s">
        <v>555</v>
      </c>
      <c r="Y34" t="str">
        <f t="shared" si="11"/>
        <v>2</v>
      </c>
      <c r="Z34" t="s">
        <v>552</v>
      </c>
      <c r="AA34" t="str">
        <f t="shared" si="12"/>
        <v>3</v>
      </c>
      <c r="AB34" t="s">
        <v>552</v>
      </c>
      <c r="AC34" t="str">
        <f t="shared" si="13"/>
        <v>3</v>
      </c>
      <c r="AD34" t="s">
        <v>551</v>
      </c>
      <c r="AE34" t="str">
        <f t="shared" si="14"/>
        <v>4</v>
      </c>
      <c r="AF34" t="s">
        <v>558</v>
      </c>
      <c r="AG34" t="str">
        <f t="shared" si="15"/>
        <v>2.5</v>
      </c>
    </row>
    <row r="35" spans="1:33" x14ac:dyDescent="0.25">
      <c r="A35">
        <v>334</v>
      </c>
      <c r="B35" t="s">
        <v>551</v>
      </c>
      <c r="C35" t="str">
        <f t="shared" si="0"/>
        <v>4</v>
      </c>
      <c r="D35" t="s">
        <v>551</v>
      </c>
      <c r="E35" t="str">
        <f t="shared" si="1"/>
        <v>4</v>
      </c>
      <c r="F35" t="s">
        <v>551</v>
      </c>
      <c r="G35" t="str">
        <f t="shared" si="2"/>
        <v>4</v>
      </c>
      <c r="H35" t="s">
        <v>551</v>
      </c>
      <c r="I35" t="str">
        <f t="shared" si="3"/>
        <v>4</v>
      </c>
      <c r="J35" t="s">
        <v>553</v>
      </c>
      <c r="K35" t="str">
        <f t="shared" si="4"/>
        <v>3.5</v>
      </c>
      <c r="L35" t="s">
        <v>553</v>
      </c>
      <c r="M35" t="str">
        <f t="shared" si="5"/>
        <v>3.5</v>
      </c>
      <c r="N35" t="s">
        <v>551</v>
      </c>
      <c r="O35" t="str">
        <f t="shared" si="6"/>
        <v>4</v>
      </c>
      <c r="P35" t="s">
        <v>551</v>
      </c>
      <c r="Q35" t="str">
        <f t="shared" si="7"/>
        <v>4</v>
      </c>
      <c r="R35" t="s">
        <v>552</v>
      </c>
      <c r="S35" t="str">
        <f t="shared" si="8"/>
        <v>3</v>
      </c>
      <c r="T35" t="s">
        <v>553</v>
      </c>
      <c r="U35" t="str">
        <f t="shared" si="9"/>
        <v>3.5</v>
      </c>
      <c r="V35" t="s">
        <v>552</v>
      </c>
      <c r="W35" t="str">
        <f t="shared" si="10"/>
        <v>3</v>
      </c>
      <c r="X35" t="s">
        <v>558</v>
      </c>
      <c r="Y35" t="str">
        <f t="shared" si="11"/>
        <v>2.5</v>
      </c>
      <c r="Z35" t="s">
        <v>551</v>
      </c>
      <c r="AA35" t="str">
        <f t="shared" si="12"/>
        <v>4</v>
      </c>
      <c r="AB35" t="s">
        <v>551</v>
      </c>
      <c r="AC35" t="str">
        <f t="shared" si="13"/>
        <v>4</v>
      </c>
      <c r="AD35" t="s">
        <v>551</v>
      </c>
      <c r="AE35" t="str">
        <f t="shared" si="14"/>
        <v>4</v>
      </c>
      <c r="AF35" t="s">
        <v>553</v>
      </c>
      <c r="AG35" t="str">
        <f t="shared" si="15"/>
        <v>3.5</v>
      </c>
    </row>
    <row r="36" spans="1:33" x14ac:dyDescent="0.25">
      <c r="A36">
        <v>369</v>
      </c>
      <c r="B36" t="s">
        <v>551</v>
      </c>
      <c r="C36" t="str">
        <f t="shared" si="0"/>
        <v>4</v>
      </c>
      <c r="D36" t="s">
        <v>558</v>
      </c>
      <c r="E36" t="str">
        <f t="shared" si="1"/>
        <v>2.5</v>
      </c>
      <c r="F36" t="s">
        <v>551</v>
      </c>
      <c r="G36" t="str">
        <f t="shared" si="2"/>
        <v>4</v>
      </c>
      <c r="H36" t="s">
        <v>551</v>
      </c>
      <c r="I36" t="str">
        <f t="shared" si="3"/>
        <v>4</v>
      </c>
      <c r="J36" t="s">
        <v>553</v>
      </c>
      <c r="K36" t="str">
        <f t="shared" si="4"/>
        <v>3.5</v>
      </c>
      <c r="L36" t="s">
        <v>551</v>
      </c>
      <c r="M36" t="str">
        <f t="shared" si="5"/>
        <v>4</v>
      </c>
      <c r="N36" t="s">
        <v>553</v>
      </c>
      <c r="O36" t="str">
        <f t="shared" si="6"/>
        <v>3.5</v>
      </c>
      <c r="P36" t="s">
        <v>558</v>
      </c>
      <c r="Q36" t="str">
        <f t="shared" si="7"/>
        <v>2.5</v>
      </c>
      <c r="R36" t="s">
        <v>553</v>
      </c>
      <c r="S36" t="str">
        <f t="shared" si="8"/>
        <v>3.5</v>
      </c>
      <c r="T36" t="s">
        <v>552</v>
      </c>
      <c r="U36" t="str">
        <f t="shared" si="9"/>
        <v>3</v>
      </c>
      <c r="V36" t="s">
        <v>558</v>
      </c>
      <c r="W36" t="str">
        <f t="shared" si="10"/>
        <v>2.5</v>
      </c>
      <c r="X36" t="s">
        <v>553</v>
      </c>
      <c r="Y36" t="str">
        <f t="shared" si="11"/>
        <v>3.5</v>
      </c>
      <c r="Z36" t="s">
        <v>551</v>
      </c>
      <c r="AA36" t="str">
        <f t="shared" si="12"/>
        <v>4</v>
      </c>
      <c r="AB36" t="s">
        <v>551</v>
      </c>
      <c r="AC36" t="str">
        <f t="shared" si="13"/>
        <v>4</v>
      </c>
      <c r="AD36" t="s">
        <v>551</v>
      </c>
      <c r="AE36" t="str">
        <f t="shared" si="14"/>
        <v>4</v>
      </c>
      <c r="AF36" t="s">
        <v>551</v>
      </c>
      <c r="AG36" t="str">
        <f t="shared" si="15"/>
        <v>4</v>
      </c>
    </row>
    <row r="37" spans="1:33" x14ac:dyDescent="0.25">
      <c r="A37">
        <v>396</v>
      </c>
      <c r="B37" t="s">
        <v>551</v>
      </c>
      <c r="C37" t="str">
        <f t="shared" si="0"/>
        <v>4</v>
      </c>
      <c r="D37" t="s">
        <v>558</v>
      </c>
      <c r="E37" t="str">
        <f t="shared" si="1"/>
        <v>2.5</v>
      </c>
      <c r="F37" t="s">
        <v>553</v>
      </c>
      <c r="G37" t="str">
        <f t="shared" si="2"/>
        <v>3.5</v>
      </c>
      <c r="H37" t="s">
        <v>551</v>
      </c>
      <c r="I37" t="str">
        <f t="shared" si="3"/>
        <v>4</v>
      </c>
      <c r="J37" t="s">
        <v>553</v>
      </c>
      <c r="K37" t="str">
        <f t="shared" si="4"/>
        <v>3.5</v>
      </c>
      <c r="L37" t="s">
        <v>553</v>
      </c>
      <c r="M37" t="str">
        <f t="shared" si="5"/>
        <v>3.5</v>
      </c>
      <c r="N37" t="s">
        <v>558</v>
      </c>
      <c r="O37" t="str">
        <f t="shared" si="6"/>
        <v>2.5</v>
      </c>
      <c r="P37" t="s">
        <v>555</v>
      </c>
      <c r="Q37" t="str">
        <f t="shared" si="7"/>
        <v>2</v>
      </c>
      <c r="R37" t="s">
        <v>557</v>
      </c>
      <c r="S37" t="str">
        <f t="shared" si="8"/>
        <v>1</v>
      </c>
      <c r="T37" t="s">
        <v>555</v>
      </c>
      <c r="U37" t="str">
        <f t="shared" si="9"/>
        <v>2</v>
      </c>
      <c r="V37" t="s">
        <v>555</v>
      </c>
      <c r="W37" t="str">
        <f t="shared" si="10"/>
        <v>2</v>
      </c>
      <c r="X37" t="s">
        <v>553</v>
      </c>
      <c r="Y37" t="str">
        <f t="shared" si="11"/>
        <v>3.5</v>
      </c>
      <c r="Z37" t="s">
        <v>551</v>
      </c>
      <c r="AA37" t="str">
        <f t="shared" si="12"/>
        <v>4</v>
      </c>
      <c r="AB37" t="s">
        <v>553</v>
      </c>
      <c r="AC37" t="str">
        <f t="shared" si="13"/>
        <v>3.5</v>
      </c>
      <c r="AD37" t="s">
        <v>553</v>
      </c>
      <c r="AE37" t="str">
        <f t="shared" si="14"/>
        <v>3.5</v>
      </c>
      <c r="AF37" t="s">
        <v>552</v>
      </c>
      <c r="AG37" t="str">
        <f t="shared" si="15"/>
        <v>3</v>
      </c>
    </row>
    <row r="38" spans="1:33" x14ac:dyDescent="0.25">
      <c r="A38">
        <v>400</v>
      </c>
      <c r="B38" t="s">
        <v>551</v>
      </c>
      <c r="C38" t="str">
        <f t="shared" si="0"/>
        <v>4</v>
      </c>
      <c r="D38" t="s">
        <v>558</v>
      </c>
      <c r="E38" t="str">
        <f t="shared" si="1"/>
        <v>2.5</v>
      </c>
      <c r="F38" t="s">
        <v>551</v>
      </c>
      <c r="G38" t="str">
        <f t="shared" si="2"/>
        <v>4</v>
      </c>
      <c r="H38" t="s">
        <v>551</v>
      </c>
      <c r="I38" t="str">
        <f t="shared" si="3"/>
        <v>4</v>
      </c>
      <c r="J38" t="s">
        <v>552</v>
      </c>
      <c r="K38" t="str">
        <f t="shared" si="4"/>
        <v>3</v>
      </c>
      <c r="L38" t="s">
        <v>552</v>
      </c>
      <c r="M38" t="str">
        <f t="shared" si="5"/>
        <v>3</v>
      </c>
      <c r="N38" t="s">
        <v>558</v>
      </c>
      <c r="O38" t="str">
        <f t="shared" si="6"/>
        <v>2.5</v>
      </c>
      <c r="P38" t="s">
        <v>558</v>
      </c>
      <c r="Q38" t="str">
        <f t="shared" si="7"/>
        <v>2.5</v>
      </c>
      <c r="R38" t="s">
        <v>558</v>
      </c>
      <c r="S38" t="str">
        <f t="shared" si="8"/>
        <v>2.5</v>
      </c>
      <c r="T38" t="s">
        <v>558</v>
      </c>
      <c r="U38" t="str">
        <f t="shared" si="9"/>
        <v>2.5</v>
      </c>
      <c r="V38" t="s">
        <v>558</v>
      </c>
      <c r="W38" t="str">
        <f t="shared" si="10"/>
        <v>2.5</v>
      </c>
      <c r="X38" t="s">
        <v>555</v>
      </c>
      <c r="Y38" t="str">
        <f t="shared" si="11"/>
        <v>2</v>
      </c>
      <c r="Z38" t="s">
        <v>551</v>
      </c>
      <c r="AA38" t="str">
        <f t="shared" si="12"/>
        <v>4</v>
      </c>
      <c r="AB38" t="s">
        <v>553</v>
      </c>
      <c r="AC38" t="str">
        <f t="shared" si="13"/>
        <v>3.5</v>
      </c>
      <c r="AD38" t="s">
        <v>553</v>
      </c>
      <c r="AE38" t="str">
        <f t="shared" si="14"/>
        <v>3.5</v>
      </c>
      <c r="AF38" t="s">
        <v>553</v>
      </c>
      <c r="AG38" t="str">
        <f t="shared" si="15"/>
        <v>3.5</v>
      </c>
    </row>
    <row r="39" spans="1:33" x14ac:dyDescent="0.25">
      <c r="A39">
        <v>405</v>
      </c>
      <c r="B39" t="s">
        <v>551</v>
      </c>
      <c r="C39" t="str">
        <f t="shared" si="0"/>
        <v>4</v>
      </c>
      <c r="D39" t="s">
        <v>552</v>
      </c>
      <c r="E39" t="str">
        <f t="shared" si="1"/>
        <v>3</v>
      </c>
      <c r="F39" t="s">
        <v>553</v>
      </c>
      <c r="G39" t="str">
        <f t="shared" si="2"/>
        <v>3.5</v>
      </c>
      <c r="H39" t="s">
        <v>551</v>
      </c>
      <c r="I39" t="str">
        <f t="shared" si="3"/>
        <v>4</v>
      </c>
      <c r="J39" t="s">
        <v>553</v>
      </c>
      <c r="K39" t="str">
        <f t="shared" si="4"/>
        <v>3.5</v>
      </c>
      <c r="L39" t="s">
        <v>558</v>
      </c>
      <c r="M39" t="str">
        <f t="shared" si="5"/>
        <v>2.5</v>
      </c>
      <c r="N39" t="s">
        <v>558</v>
      </c>
      <c r="O39" t="str">
        <f t="shared" si="6"/>
        <v>2.5</v>
      </c>
      <c r="P39" t="s">
        <v>555</v>
      </c>
      <c r="Q39" t="str">
        <f t="shared" si="7"/>
        <v>2</v>
      </c>
      <c r="R39" t="s">
        <v>555</v>
      </c>
      <c r="S39" t="str">
        <f t="shared" si="8"/>
        <v>2</v>
      </c>
      <c r="T39" t="s">
        <v>558</v>
      </c>
      <c r="U39" t="str">
        <f t="shared" si="9"/>
        <v>2.5</v>
      </c>
      <c r="V39" t="s">
        <v>558</v>
      </c>
      <c r="W39" t="str">
        <f t="shared" si="10"/>
        <v>2.5</v>
      </c>
      <c r="X39" t="s">
        <v>555</v>
      </c>
      <c r="Y39" t="str">
        <f t="shared" si="11"/>
        <v>2</v>
      </c>
      <c r="Z39" t="s">
        <v>553</v>
      </c>
      <c r="AA39" t="str">
        <f t="shared" si="12"/>
        <v>3.5</v>
      </c>
      <c r="AB39" t="s">
        <v>553</v>
      </c>
      <c r="AC39" t="str">
        <f t="shared" si="13"/>
        <v>3.5</v>
      </c>
      <c r="AD39" t="s">
        <v>553</v>
      </c>
      <c r="AE39" t="str">
        <f t="shared" si="14"/>
        <v>3.5</v>
      </c>
      <c r="AF39" t="s">
        <v>553</v>
      </c>
      <c r="AG39" t="str">
        <f t="shared" si="15"/>
        <v>3.5</v>
      </c>
    </row>
    <row r="40" spans="1:33" x14ac:dyDescent="0.25">
      <c r="A40">
        <v>410</v>
      </c>
      <c r="B40" t="s">
        <v>551</v>
      </c>
      <c r="C40" t="str">
        <f t="shared" si="0"/>
        <v>4</v>
      </c>
      <c r="D40" t="s">
        <v>552</v>
      </c>
      <c r="E40" t="str">
        <f t="shared" si="1"/>
        <v>3</v>
      </c>
      <c r="F40" t="s">
        <v>555</v>
      </c>
      <c r="G40" t="str">
        <f t="shared" si="2"/>
        <v>2</v>
      </c>
      <c r="H40" t="s">
        <v>552</v>
      </c>
      <c r="I40" t="str">
        <f t="shared" si="3"/>
        <v>3</v>
      </c>
      <c r="J40" t="s">
        <v>553</v>
      </c>
      <c r="K40" t="str">
        <f t="shared" si="4"/>
        <v>3.5</v>
      </c>
      <c r="L40" t="s">
        <v>553</v>
      </c>
      <c r="M40" t="str">
        <f t="shared" si="5"/>
        <v>3.5</v>
      </c>
      <c r="N40" t="s">
        <v>557</v>
      </c>
      <c r="O40" t="str">
        <f t="shared" si="6"/>
        <v>1</v>
      </c>
      <c r="P40" t="s">
        <v>555</v>
      </c>
      <c r="Q40" t="str">
        <f t="shared" si="7"/>
        <v>2</v>
      </c>
      <c r="R40" t="s">
        <v>557</v>
      </c>
      <c r="S40" t="str">
        <f t="shared" si="8"/>
        <v>1</v>
      </c>
      <c r="T40" t="s">
        <v>555</v>
      </c>
      <c r="U40" t="str">
        <f t="shared" si="9"/>
        <v>2</v>
      </c>
      <c r="V40" t="s">
        <v>557</v>
      </c>
      <c r="W40" t="str">
        <f t="shared" si="10"/>
        <v>1</v>
      </c>
      <c r="X40" t="s">
        <v>555</v>
      </c>
      <c r="Y40" t="str">
        <f t="shared" si="11"/>
        <v>2</v>
      </c>
      <c r="Z40" t="s">
        <v>553</v>
      </c>
      <c r="AA40" t="str">
        <f t="shared" si="12"/>
        <v>3.5</v>
      </c>
      <c r="AB40" t="s">
        <v>553</v>
      </c>
      <c r="AC40" t="str">
        <f t="shared" si="13"/>
        <v>3.5</v>
      </c>
      <c r="AD40" t="s">
        <v>553</v>
      </c>
      <c r="AE40" t="str">
        <f t="shared" si="14"/>
        <v>3.5</v>
      </c>
      <c r="AF40" t="s">
        <v>557</v>
      </c>
      <c r="AG40" t="str">
        <f t="shared" si="15"/>
        <v>1</v>
      </c>
    </row>
    <row r="41" spans="1:33" x14ac:dyDescent="0.25">
      <c r="A41">
        <v>414</v>
      </c>
      <c r="B41" t="s">
        <v>551</v>
      </c>
      <c r="C41" t="str">
        <f t="shared" si="0"/>
        <v>4</v>
      </c>
      <c r="D41" t="s">
        <v>558</v>
      </c>
      <c r="E41" t="str">
        <f t="shared" si="1"/>
        <v>2.5</v>
      </c>
      <c r="F41" t="s">
        <v>551</v>
      </c>
      <c r="G41" t="str">
        <f t="shared" si="2"/>
        <v>4</v>
      </c>
      <c r="H41" t="s">
        <v>552</v>
      </c>
      <c r="I41" t="str">
        <f t="shared" si="3"/>
        <v>3</v>
      </c>
      <c r="J41" t="s">
        <v>552</v>
      </c>
      <c r="K41" t="str">
        <f t="shared" si="4"/>
        <v>3</v>
      </c>
      <c r="L41" t="s">
        <v>553</v>
      </c>
      <c r="M41" t="str">
        <f t="shared" si="5"/>
        <v>3.5</v>
      </c>
      <c r="N41" t="s">
        <v>558</v>
      </c>
      <c r="O41" t="str">
        <f t="shared" si="6"/>
        <v>2.5</v>
      </c>
      <c r="P41" t="s">
        <v>555</v>
      </c>
      <c r="Q41" t="str">
        <f t="shared" si="7"/>
        <v>2</v>
      </c>
      <c r="R41" t="s">
        <v>557</v>
      </c>
      <c r="S41" t="str">
        <f t="shared" si="8"/>
        <v>1</v>
      </c>
      <c r="T41" t="s">
        <v>558</v>
      </c>
      <c r="U41" t="str">
        <f t="shared" si="9"/>
        <v>2.5</v>
      </c>
      <c r="V41" t="s">
        <v>557</v>
      </c>
      <c r="W41" t="str">
        <f t="shared" si="10"/>
        <v>1</v>
      </c>
      <c r="X41" t="s">
        <v>555</v>
      </c>
      <c r="Y41" t="str">
        <f t="shared" si="11"/>
        <v>2</v>
      </c>
      <c r="Z41" t="s">
        <v>551</v>
      </c>
      <c r="AA41" t="str">
        <f t="shared" si="12"/>
        <v>4</v>
      </c>
      <c r="AB41" t="s">
        <v>553</v>
      </c>
      <c r="AC41" t="str">
        <f t="shared" si="13"/>
        <v>3.5</v>
      </c>
      <c r="AD41" t="s">
        <v>553</v>
      </c>
      <c r="AE41" t="str">
        <f t="shared" si="14"/>
        <v>3.5</v>
      </c>
      <c r="AF41" t="s">
        <v>558</v>
      </c>
      <c r="AG41" t="str">
        <f t="shared" si="15"/>
        <v>2.5</v>
      </c>
    </row>
    <row r="42" spans="1:33" x14ac:dyDescent="0.25">
      <c r="A42">
        <v>421</v>
      </c>
      <c r="B42" t="s">
        <v>551</v>
      </c>
      <c r="C42" t="str">
        <f t="shared" si="0"/>
        <v>4</v>
      </c>
      <c r="D42" t="s">
        <v>552</v>
      </c>
      <c r="E42" t="str">
        <f t="shared" si="1"/>
        <v>3</v>
      </c>
      <c r="F42" t="s">
        <v>553</v>
      </c>
      <c r="G42" t="str">
        <f t="shared" si="2"/>
        <v>3.5</v>
      </c>
      <c r="H42" t="s">
        <v>551</v>
      </c>
      <c r="I42" t="str">
        <f t="shared" si="3"/>
        <v>4</v>
      </c>
      <c r="J42" t="s">
        <v>558</v>
      </c>
      <c r="K42" t="str">
        <f t="shared" si="4"/>
        <v>2.5</v>
      </c>
      <c r="L42" t="s">
        <v>551</v>
      </c>
      <c r="M42" t="str">
        <f t="shared" si="5"/>
        <v>4</v>
      </c>
      <c r="N42" t="s">
        <v>553</v>
      </c>
      <c r="O42" t="str">
        <f t="shared" si="6"/>
        <v>3.5</v>
      </c>
      <c r="P42" t="s">
        <v>558</v>
      </c>
      <c r="Q42" t="str">
        <f t="shared" si="7"/>
        <v>2.5</v>
      </c>
      <c r="R42" t="s">
        <v>558</v>
      </c>
      <c r="S42" t="str">
        <f t="shared" si="8"/>
        <v>2.5</v>
      </c>
      <c r="T42" t="s">
        <v>558</v>
      </c>
      <c r="U42" t="str">
        <f t="shared" si="9"/>
        <v>2.5</v>
      </c>
      <c r="V42" t="s">
        <v>555</v>
      </c>
      <c r="W42" t="str">
        <f t="shared" si="10"/>
        <v>2</v>
      </c>
      <c r="X42" t="s">
        <v>558</v>
      </c>
      <c r="Y42" t="str">
        <f t="shared" si="11"/>
        <v>2.5</v>
      </c>
      <c r="Z42" t="s">
        <v>551</v>
      </c>
      <c r="AA42" t="str">
        <f t="shared" si="12"/>
        <v>4</v>
      </c>
      <c r="AB42" t="s">
        <v>551</v>
      </c>
      <c r="AC42" t="str">
        <f t="shared" si="13"/>
        <v>4</v>
      </c>
      <c r="AD42" t="s">
        <v>551</v>
      </c>
      <c r="AE42" t="str">
        <f t="shared" si="14"/>
        <v>4</v>
      </c>
      <c r="AF42" t="s">
        <v>558</v>
      </c>
      <c r="AG42" t="str">
        <f t="shared" si="15"/>
        <v>2.5</v>
      </c>
    </row>
    <row r="43" spans="1:33" x14ac:dyDescent="0.25">
      <c r="A43">
        <v>423</v>
      </c>
      <c r="B43" t="s">
        <v>551</v>
      </c>
      <c r="C43" t="str">
        <f t="shared" si="0"/>
        <v>4</v>
      </c>
      <c r="D43" t="s">
        <v>553</v>
      </c>
      <c r="E43" t="str">
        <f t="shared" si="1"/>
        <v>3.5</v>
      </c>
      <c r="F43" t="s">
        <v>553</v>
      </c>
      <c r="G43" t="str">
        <f t="shared" si="2"/>
        <v>3.5</v>
      </c>
      <c r="H43" t="s">
        <v>551</v>
      </c>
      <c r="I43" t="str">
        <f t="shared" si="3"/>
        <v>4</v>
      </c>
      <c r="J43" t="s">
        <v>553</v>
      </c>
      <c r="K43" t="str">
        <f t="shared" si="4"/>
        <v>3.5</v>
      </c>
      <c r="L43" t="s">
        <v>551</v>
      </c>
      <c r="M43" t="str">
        <f t="shared" si="5"/>
        <v>4</v>
      </c>
      <c r="N43" t="s">
        <v>553</v>
      </c>
      <c r="O43" t="str">
        <f t="shared" si="6"/>
        <v>3.5</v>
      </c>
      <c r="P43" t="s">
        <v>553</v>
      </c>
      <c r="Q43" t="str">
        <f t="shared" si="7"/>
        <v>3.5</v>
      </c>
      <c r="R43" t="s">
        <v>552</v>
      </c>
      <c r="S43" t="str">
        <f t="shared" si="8"/>
        <v>3</v>
      </c>
      <c r="T43" t="s">
        <v>552</v>
      </c>
      <c r="U43" t="str">
        <f t="shared" si="9"/>
        <v>3</v>
      </c>
      <c r="V43" t="s">
        <v>552</v>
      </c>
      <c r="W43" t="str">
        <f t="shared" si="10"/>
        <v>3</v>
      </c>
      <c r="X43" t="s">
        <v>551</v>
      </c>
      <c r="Y43" t="str">
        <f t="shared" si="11"/>
        <v>4</v>
      </c>
      <c r="Z43" t="s">
        <v>551</v>
      </c>
      <c r="AA43" t="str">
        <f t="shared" si="12"/>
        <v>4</v>
      </c>
      <c r="AB43" t="s">
        <v>553</v>
      </c>
      <c r="AC43" t="str">
        <f t="shared" si="13"/>
        <v>3.5</v>
      </c>
      <c r="AD43" t="s">
        <v>553</v>
      </c>
      <c r="AE43" t="str">
        <f t="shared" si="14"/>
        <v>3.5</v>
      </c>
      <c r="AF43" t="s">
        <v>553</v>
      </c>
      <c r="AG43" t="str">
        <f t="shared" si="15"/>
        <v>3.5</v>
      </c>
    </row>
    <row r="44" spans="1:33" x14ac:dyDescent="0.25">
      <c r="A44">
        <v>432</v>
      </c>
      <c r="B44" t="s">
        <v>551</v>
      </c>
      <c r="C44" t="str">
        <f t="shared" si="0"/>
        <v>4</v>
      </c>
      <c r="D44" t="s">
        <v>552</v>
      </c>
      <c r="E44" t="str">
        <f t="shared" si="1"/>
        <v>3</v>
      </c>
      <c r="F44" t="s">
        <v>552</v>
      </c>
      <c r="G44" t="str">
        <f t="shared" si="2"/>
        <v>3</v>
      </c>
      <c r="H44" t="s">
        <v>552</v>
      </c>
      <c r="I44" t="str">
        <f t="shared" si="3"/>
        <v>3</v>
      </c>
      <c r="J44" t="s">
        <v>551</v>
      </c>
      <c r="K44" t="str">
        <f t="shared" si="4"/>
        <v>4</v>
      </c>
      <c r="L44" t="s">
        <v>551</v>
      </c>
      <c r="M44" t="str">
        <f t="shared" si="5"/>
        <v>4</v>
      </c>
      <c r="N44" t="s">
        <v>555</v>
      </c>
      <c r="O44" t="str">
        <f t="shared" si="6"/>
        <v>2</v>
      </c>
      <c r="P44" t="s">
        <v>558</v>
      </c>
      <c r="Q44" t="str">
        <f t="shared" si="7"/>
        <v>2.5</v>
      </c>
      <c r="R44" t="s">
        <v>555</v>
      </c>
      <c r="S44" t="str">
        <f t="shared" si="8"/>
        <v>2</v>
      </c>
      <c r="T44" t="s">
        <v>552</v>
      </c>
      <c r="U44" t="str">
        <f t="shared" si="9"/>
        <v>3</v>
      </c>
      <c r="V44" t="s">
        <v>555</v>
      </c>
      <c r="W44" t="str">
        <f t="shared" si="10"/>
        <v>2</v>
      </c>
      <c r="X44" t="s">
        <v>558</v>
      </c>
      <c r="Y44" t="str">
        <f t="shared" si="11"/>
        <v>2.5</v>
      </c>
      <c r="Z44" t="s">
        <v>551</v>
      </c>
      <c r="AA44" t="str">
        <f t="shared" si="12"/>
        <v>4</v>
      </c>
      <c r="AB44" t="s">
        <v>551</v>
      </c>
      <c r="AC44" t="str">
        <f t="shared" si="13"/>
        <v>4</v>
      </c>
      <c r="AD44" t="s">
        <v>551</v>
      </c>
      <c r="AE44" t="str">
        <f t="shared" si="14"/>
        <v>4</v>
      </c>
      <c r="AF44" t="s">
        <v>551</v>
      </c>
      <c r="AG44" t="str">
        <f t="shared" si="15"/>
        <v>4</v>
      </c>
    </row>
    <row r="45" spans="1:33" x14ac:dyDescent="0.25">
      <c r="A45">
        <v>461</v>
      </c>
      <c r="B45" t="s">
        <v>551</v>
      </c>
      <c r="C45" t="str">
        <f t="shared" si="0"/>
        <v>4</v>
      </c>
      <c r="D45" t="s">
        <v>558</v>
      </c>
      <c r="E45" t="str">
        <f t="shared" si="1"/>
        <v>2.5</v>
      </c>
      <c r="F45" t="s">
        <v>552</v>
      </c>
      <c r="G45" t="str">
        <f t="shared" si="2"/>
        <v>3</v>
      </c>
      <c r="H45" t="s">
        <v>551</v>
      </c>
      <c r="I45" t="str">
        <f t="shared" si="3"/>
        <v>4</v>
      </c>
      <c r="J45" t="s">
        <v>553</v>
      </c>
      <c r="K45" t="str">
        <f t="shared" si="4"/>
        <v>3.5</v>
      </c>
      <c r="L45" t="s">
        <v>553</v>
      </c>
      <c r="M45" t="str">
        <f t="shared" si="5"/>
        <v>3.5</v>
      </c>
      <c r="N45" t="s">
        <v>552</v>
      </c>
      <c r="O45" t="str">
        <f t="shared" si="6"/>
        <v>3</v>
      </c>
      <c r="P45" t="s">
        <v>555</v>
      </c>
      <c r="Q45" t="str">
        <f t="shared" si="7"/>
        <v>2</v>
      </c>
      <c r="R45" t="s">
        <v>557</v>
      </c>
      <c r="S45" t="str">
        <f t="shared" si="8"/>
        <v>1</v>
      </c>
      <c r="T45" t="s">
        <v>555</v>
      </c>
      <c r="U45" t="str">
        <f t="shared" si="9"/>
        <v>2</v>
      </c>
      <c r="V45" t="s">
        <v>555</v>
      </c>
      <c r="W45" t="str">
        <f t="shared" si="10"/>
        <v>2</v>
      </c>
      <c r="X45" t="s">
        <v>555</v>
      </c>
      <c r="Y45" t="str">
        <f t="shared" si="11"/>
        <v>2</v>
      </c>
      <c r="Z45" t="s">
        <v>551</v>
      </c>
      <c r="AA45" t="str">
        <f t="shared" si="12"/>
        <v>4</v>
      </c>
      <c r="AB45" t="s">
        <v>552</v>
      </c>
      <c r="AC45" t="str">
        <f t="shared" si="13"/>
        <v>3</v>
      </c>
      <c r="AD45" t="s">
        <v>553</v>
      </c>
      <c r="AE45" t="str">
        <f t="shared" si="14"/>
        <v>3.5</v>
      </c>
      <c r="AF45" t="s">
        <v>553</v>
      </c>
      <c r="AG45" t="str">
        <f t="shared" si="15"/>
        <v>3.5</v>
      </c>
    </row>
    <row r="46" spans="1:33" x14ac:dyDescent="0.25">
      <c r="A46">
        <v>462</v>
      </c>
      <c r="B46" t="s">
        <v>551</v>
      </c>
      <c r="C46" t="str">
        <f t="shared" si="0"/>
        <v>4</v>
      </c>
      <c r="D46" t="s">
        <v>558</v>
      </c>
      <c r="E46" t="str">
        <f t="shared" si="1"/>
        <v>2.5</v>
      </c>
      <c r="F46" t="s">
        <v>558</v>
      </c>
      <c r="G46" t="str">
        <f t="shared" si="2"/>
        <v>2.5</v>
      </c>
      <c r="H46" t="s">
        <v>551</v>
      </c>
      <c r="I46" t="str">
        <f t="shared" si="3"/>
        <v>4</v>
      </c>
      <c r="J46" t="s">
        <v>552</v>
      </c>
      <c r="K46" t="str">
        <f t="shared" si="4"/>
        <v>3</v>
      </c>
      <c r="L46" t="s">
        <v>552</v>
      </c>
      <c r="M46" t="str">
        <f t="shared" si="5"/>
        <v>3</v>
      </c>
      <c r="N46" t="s">
        <v>552</v>
      </c>
      <c r="O46" t="str">
        <f t="shared" si="6"/>
        <v>3</v>
      </c>
      <c r="P46" t="s">
        <v>555</v>
      </c>
      <c r="Q46" t="str">
        <f t="shared" si="7"/>
        <v>2</v>
      </c>
      <c r="R46" t="s">
        <v>557</v>
      </c>
      <c r="S46" t="str">
        <f t="shared" si="8"/>
        <v>1</v>
      </c>
      <c r="T46" t="s">
        <v>555</v>
      </c>
      <c r="U46" t="str">
        <f t="shared" si="9"/>
        <v>2</v>
      </c>
      <c r="V46" t="s">
        <v>557</v>
      </c>
      <c r="W46" t="str">
        <f t="shared" si="10"/>
        <v>1</v>
      </c>
      <c r="X46" t="s">
        <v>555</v>
      </c>
      <c r="Y46" t="str">
        <f t="shared" si="11"/>
        <v>2</v>
      </c>
      <c r="Z46" t="s">
        <v>553</v>
      </c>
      <c r="AA46" t="str">
        <f t="shared" si="12"/>
        <v>3.5</v>
      </c>
      <c r="AB46" t="s">
        <v>551</v>
      </c>
      <c r="AC46" t="str">
        <f t="shared" si="13"/>
        <v>4</v>
      </c>
      <c r="AD46" t="s">
        <v>552</v>
      </c>
      <c r="AE46" t="str">
        <f t="shared" si="14"/>
        <v>3</v>
      </c>
      <c r="AF46" t="s">
        <v>551</v>
      </c>
      <c r="AG46" t="str">
        <f t="shared" si="15"/>
        <v>4</v>
      </c>
    </row>
    <row r="47" spans="1:33" x14ac:dyDescent="0.25">
      <c r="A47">
        <v>491</v>
      </c>
      <c r="B47" t="s">
        <v>551</v>
      </c>
      <c r="C47" t="str">
        <f t="shared" si="0"/>
        <v>4</v>
      </c>
      <c r="D47" t="s">
        <v>551</v>
      </c>
      <c r="E47" t="str">
        <f t="shared" si="1"/>
        <v>4</v>
      </c>
      <c r="F47" t="s">
        <v>551</v>
      </c>
      <c r="G47" t="str">
        <f t="shared" si="2"/>
        <v>4</v>
      </c>
      <c r="H47" t="s">
        <v>551</v>
      </c>
      <c r="I47" t="str">
        <f t="shared" si="3"/>
        <v>4</v>
      </c>
      <c r="J47" t="s">
        <v>551</v>
      </c>
      <c r="K47" t="str">
        <f t="shared" si="4"/>
        <v>4</v>
      </c>
      <c r="L47" t="s">
        <v>551</v>
      </c>
      <c r="M47" t="str">
        <f t="shared" si="5"/>
        <v>4</v>
      </c>
      <c r="N47" t="s">
        <v>553</v>
      </c>
      <c r="O47" t="str">
        <f t="shared" si="6"/>
        <v>3.5</v>
      </c>
      <c r="P47" t="s">
        <v>553</v>
      </c>
      <c r="Q47" t="str">
        <f t="shared" si="7"/>
        <v>3.5</v>
      </c>
      <c r="R47" t="s">
        <v>551</v>
      </c>
      <c r="S47" t="str">
        <f t="shared" si="8"/>
        <v>4</v>
      </c>
      <c r="T47" t="s">
        <v>551</v>
      </c>
      <c r="U47" t="str">
        <f t="shared" si="9"/>
        <v>4</v>
      </c>
      <c r="V47" t="s">
        <v>558</v>
      </c>
      <c r="W47" t="str">
        <f t="shared" si="10"/>
        <v>2.5</v>
      </c>
      <c r="X47" t="s">
        <v>551</v>
      </c>
      <c r="Y47" t="str">
        <f t="shared" si="11"/>
        <v>4</v>
      </c>
      <c r="Z47" t="s">
        <v>551</v>
      </c>
      <c r="AA47" t="str">
        <f t="shared" si="12"/>
        <v>4</v>
      </c>
      <c r="AB47" t="s">
        <v>551</v>
      </c>
      <c r="AC47" t="str">
        <f t="shared" si="13"/>
        <v>4</v>
      </c>
      <c r="AD47" t="s">
        <v>551</v>
      </c>
      <c r="AE47" t="str">
        <f t="shared" si="14"/>
        <v>4</v>
      </c>
      <c r="AF47" t="s">
        <v>551</v>
      </c>
      <c r="AG47" t="str">
        <f t="shared" si="15"/>
        <v>4</v>
      </c>
    </row>
    <row r="48" spans="1:33" x14ac:dyDescent="0.25">
      <c r="A48">
        <v>501</v>
      </c>
      <c r="B48" t="s">
        <v>551</v>
      </c>
      <c r="C48" t="str">
        <f t="shared" si="0"/>
        <v>4</v>
      </c>
      <c r="D48" t="s">
        <v>552</v>
      </c>
      <c r="E48" t="str">
        <f t="shared" si="1"/>
        <v>3</v>
      </c>
      <c r="F48" t="s">
        <v>553</v>
      </c>
      <c r="G48" t="str">
        <f t="shared" si="2"/>
        <v>3.5</v>
      </c>
      <c r="H48" t="s">
        <v>551</v>
      </c>
      <c r="I48" t="str">
        <f t="shared" si="3"/>
        <v>4</v>
      </c>
      <c r="J48" t="s">
        <v>553</v>
      </c>
      <c r="K48" t="str">
        <f t="shared" si="4"/>
        <v>3.5</v>
      </c>
      <c r="L48" t="s">
        <v>551</v>
      </c>
      <c r="M48" t="str">
        <f t="shared" si="5"/>
        <v>4</v>
      </c>
      <c r="N48" t="s">
        <v>552</v>
      </c>
      <c r="O48" t="str">
        <f t="shared" si="6"/>
        <v>3</v>
      </c>
      <c r="P48" t="s">
        <v>558</v>
      </c>
      <c r="Q48" t="str">
        <f t="shared" si="7"/>
        <v>2.5</v>
      </c>
      <c r="R48" t="s">
        <v>558</v>
      </c>
      <c r="S48" t="str">
        <f t="shared" si="8"/>
        <v>2.5</v>
      </c>
      <c r="T48" t="s">
        <v>558</v>
      </c>
      <c r="U48" t="str">
        <f t="shared" si="9"/>
        <v>2.5</v>
      </c>
      <c r="V48" t="s">
        <v>555</v>
      </c>
      <c r="W48" t="str">
        <f t="shared" si="10"/>
        <v>2</v>
      </c>
      <c r="X48" t="s">
        <v>551</v>
      </c>
      <c r="Y48" t="str">
        <f t="shared" si="11"/>
        <v>4</v>
      </c>
      <c r="Z48" t="s">
        <v>551</v>
      </c>
      <c r="AA48" t="str">
        <f t="shared" si="12"/>
        <v>4</v>
      </c>
      <c r="AB48" t="s">
        <v>551</v>
      </c>
      <c r="AC48" t="str">
        <f t="shared" si="13"/>
        <v>4</v>
      </c>
      <c r="AD48" t="s">
        <v>553</v>
      </c>
      <c r="AE48" t="str">
        <f t="shared" si="14"/>
        <v>3.5</v>
      </c>
      <c r="AF48" t="s">
        <v>553</v>
      </c>
      <c r="AG48" t="str">
        <f t="shared" si="15"/>
        <v>3.5</v>
      </c>
    </row>
    <row r="49" spans="1:33" x14ac:dyDescent="0.25">
      <c r="A49">
        <v>511</v>
      </c>
      <c r="B49" t="s">
        <v>551</v>
      </c>
      <c r="C49" t="str">
        <f t="shared" si="0"/>
        <v>4</v>
      </c>
      <c r="D49" t="s">
        <v>555</v>
      </c>
      <c r="E49" t="str">
        <f t="shared" si="1"/>
        <v>2</v>
      </c>
      <c r="F49" t="s">
        <v>551</v>
      </c>
      <c r="G49" t="str">
        <f t="shared" si="2"/>
        <v>4</v>
      </c>
      <c r="H49" t="s">
        <v>551</v>
      </c>
      <c r="I49" t="str">
        <f t="shared" si="3"/>
        <v>4</v>
      </c>
      <c r="J49" t="s">
        <v>553</v>
      </c>
      <c r="K49" t="str">
        <f t="shared" si="4"/>
        <v>3.5</v>
      </c>
      <c r="L49" t="s">
        <v>555</v>
      </c>
      <c r="M49" t="str">
        <f t="shared" si="5"/>
        <v>2</v>
      </c>
      <c r="N49" t="s">
        <v>552</v>
      </c>
      <c r="O49" t="str">
        <f t="shared" si="6"/>
        <v>3</v>
      </c>
      <c r="P49" t="s">
        <v>555</v>
      </c>
      <c r="Q49" t="str">
        <f t="shared" si="7"/>
        <v>2</v>
      </c>
      <c r="R49" t="s">
        <v>555</v>
      </c>
      <c r="S49" t="str">
        <f t="shared" si="8"/>
        <v>2</v>
      </c>
      <c r="T49" t="s">
        <v>555</v>
      </c>
      <c r="U49" t="str">
        <f t="shared" si="9"/>
        <v>2</v>
      </c>
      <c r="V49" t="s">
        <v>557</v>
      </c>
      <c r="W49" t="str">
        <f t="shared" si="10"/>
        <v>1</v>
      </c>
      <c r="X49" t="s">
        <v>555</v>
      </c>
      <c r="Y49" t="str">
        <f t="shared" si="11"/>
        <v>2</v>
      </c>
      <c r="Z49" t="s">
        <v>553</v>
      </c>
      <c r="AA49" t="str">
        <f t="shared" si="12"/>
        <v>3.5</v>
      </c>
      <c r="AB49" t="s">
        <v>552</v>
      </c>
      <c r="AC49" t="str">
        <f t="shared" si="13"/>
        <v>3</v>
      </c>
      <c r="AD49" t="s">
        <v>551</v>
      </c>
      <c r="AE49" t="str">
        <f t="shared" si="14"/>
        <v>4</v>
      </c>
      <c r="AF49" t="s">
        <v>552</v>
      </c>
      <c r="AG49" t="str">
        <f t="shared" si="15"/>
        <v>3</v>
      </c>
    </row>
    <row r="50" spans="1:33" x14ac:dyDescent="0.25">
      <c r="A50">
        <v>524</v>
      </c>
      <c r="B50" t="s">
        <v>551</v>
      </c>
      <c r="C50" t="str">
        <f t="shared" si="0"/>
        <v>4</v>
      </c>
      <c r="D50" t="s">
        <v>552</v>
      </c>
      <c r="E50" t="str">
        <f t="shared" si="1"/>
        <v>3</v>
      </c>
      <c r="F50" t="s">
        <v>553</v>
      </c>
      <c r="G50" t="str">
        <f t="shared" si="2"/>
        <v>3.5</v>
      </c>
      <c r="H50" t="s">
        <v>551</v>
      </c>
      <c r="I50" t="str">
        <f t="shared" si="3"/>
        <v>4</v>
      </c>
      <c r="J50" t="s">
        <v>553</v>
      </c>
      <c r="K50" t="str">
        <f t="shared" si="4"/>
        <v>3.5</v>
      </c>
      <c r="L50" t="s">
        <v>553</v>
      </c>
      <c r="M50" t="str">
        <f t="shared" si="5"/>
        <v>3.5</v>
      </c>
      <c r="N50" t="s">
        <v>552</v>
      </c>
      <c r="O50" t="str">
        <f t="shared" si="6"/>
        <v>3</v>
      </c>
      <c r="P50" t="s">
        <v>552</v>
      </c>
      <c r="Q50" t="str">
        <f t="shared" si="7"/>
        <v>3</v>
      </c>
      <c r="R50" t="s">
        <v>558</v>
      </c>
      <c r="S50" t="str">
        <f t="shared" si="8"/>
        <v>2.5</v>
      </c>
      <c r="T50" t="s">
        <v>552</v>
      </c>
      <c r="U50" t="str">
        <f t="shared" si="9"/>
        <v>3</v>
      </c>
      <c r="V50" t="s">
        <v>555</v>
      </c>
      <c r="W50" t="str">
        <f t="shared" si="10"/>
        <v>2</v>
      </c>
      <c r="X50" t="s">
        <v>552</v>
      </c>
      <c r="Y50" t="str">
        <f t="shared" si="11"/>
        <v>3</v>
      </c>
      <c r="Z50" t="s">
        <v>551</v>
      </c>
      <c r="AA50" t="str">
        <f t="shared" si="12"/>
        <v>4</v>
      </c>
      <c r="AB50" t="s">
        <v>552</v>
      </c>
      <c r="AC50" t="str">
        <f t="shared" si="13"/>
        <v>3</v>
      </c>
      <c r="AD50" t="s">
        <v>553</v>
      </c>
      <c r="AE50" t="str">
        <f t="shared" si="14"/>
        <v>3.5</v>
      </c>
      <c r="AF50" t="s">
        <v>552</v>
      </c>
      <c r="AG50" t="str">
        <f t="shared" si="15"/>
        <v>3</v>
      </c>
    </row>
    <row r="51" spans="1:33" x14ac:dyDescent="0.25">
      <c r="A51">
        <v>536</v>
      </c>
      <c r="B51" t="s">
        <v>551</v>
      </c>
      <c r="C51" t="str">
        <f t="shared" si="0"/>
        <v>4</v>
      </c>
      <c r="D51" t="s">
        <v>553</v>
      </c>
      <c r="E51" t="str">
        <f t="shared" si="1"/>
        <v>3.5</v>
      </c>
      <c r="F51" t="s">
        <v>551</v>
      </c>
      <c r="G51" t="str">
        <f t="shared" si="2"/>
        <v>4</v>
      </c>
      <c r="H51" t="s">
        <v>551</v>
      </c>
      <c r="I51" t="str">
        <f t="shared" si="3"/>
        <v>4</v>
      </c>
      <c r="J51" t="s">
        <v>553</v>
      </c>
      <c r="K51" t="str">
        <f t="shared" si="4"/>
        <v>3.5</v>
      </c>
      <c r="L51" t="s">
        <v>551</v>
      </c>
      <c r="M51" t="str">
        <f t="shared" si="5"/>
        <v>4</v>
      </c>
      <c r="N51" t="s">
        <v>551</v>
      </c>
      <c r="O51" t="str">
        <f t="shared" si="6"/>
        <v>4</v>
      </c>
      <c r="P51" t="s">
        <v>555</v>
      </c>
      <c r="Q51" t="str">
        <f t="shared" si="7"/>
        <v>2</v>
      </c>
      <c r="R51" t="s">
        <v>552</v>
      </c>
      <c r="S51" t="str">
        <f t="shared" si="8"/>
        <v>3</v>
      </c>
      <c r="T51" t="s">
        <v>552</v>
      </c>
      <c r="U51" t="str">
        <f t="shared" si="9"/>
        <v>3</v>
      </c>
      <c r="V51" t="s">
        <v>558</v>
      </c>
      <c r="W51" t="str">
        <f t="shared" si="10"/>
        <v>2.5</v>
      </c>
      <c r="X51" t="s">
        <v>552</v>
      </c>
      <c r="Y51" t="str">
        <f t="shared" si="11"/>
        <v>3</v>
      </c>
      <c r="Z51" t="s">
        <v>551</v>
      </c>
      <c r="AA51" t="str">
        <f t="shared" si="12"/>
        <v>4</v>
      </c>
      <c r="AB51" t="s">
        <v>551</v>
      </c>
      <c r="AC51" t="str">
        <f t="shared" si="13"/>
        <v>4</v>
      </c>
      <c r="AD51" t="s">
        <v>551</v>
      </c>
      <c r="AE51" t="str">
        <f t="shared" si="14"/>
        <v>4</v>
      </c>
      <c r="AF51" t="s">
        <v>553</v>
      </c>
      <c r="AG51" t="str">
        <f t="shared" si="15"/>
        <v>3.5</v>
      </c>
    </row>
    <row r="52" spans="1:33" x14ac:dyDescent="0.25">
      <c r="A52">
        <v>554</v>
      </c>
      <c r="B52" t="s">
        <v>551</v>
      </c>
      <c r="C52" t="str">
        <f t="shared" si="0"/>
        <v>4</v>
      </c>
      <c r="D52" t="s">
        <v>555</v>
      </c>
      <c r="E52" t="str">
        <f t="shared" si="1"/>
        <v>2</v>
      </c>
      <c r="F52" t="s">
        <v>558</v>
      </c>
      <c r="G52" t="str">
        <f t="shared" si="2"/>
        <v>2.5</v>
      </c>
      <c r="H52" t="s">
        <v>551</v>
      </c>
      <c r="I52" t="str">
        <f t="shared" si="3"/>
        <v>4</v>
      </c>
      <c r="J52" t="s">
        <v>552</v>
      </c>
      <c r="K52" t="str">
        <f t="shared" si="4"/>
        <v>3</v>
      </c>
      <c r="L52" t="s">
        <v>553</v>
      </c>
      <c r="M52" t="str">
        <f t="shared" si="5"/>
        <v>3.5</v>
      </c>
      <c r="N52" t="s">
        <v>551</v>
      </c>
      <c r="O52" t="str">
        <f t="shared" si="6"/>
        <v>4</v>
      </c>
      <c r="P52" t="s">
        <v>555</v>
      </c>
      <c r="Q52" t="str">
        <f t="shared" si="7"/>
        <v>2</v>
      </c>
      <c r="R52" t="s">
        <v>557</v>
      </c>
      <c r="S52" t="str">
        <f t="shared" si="8"/>
        <v>1</v>
      </c>
      <c r="T52" t="s">
        <v>558</v>
      </c>
      <c r="U52" t="str">
        <f t="shared" si="9"/>
        <v>2.5</v>
      </c>
      <c r="V52" t="s">
        <v>557</v>
      </c>
      <c r="W52" t="str">
        <f t="shared" si="10"/>
        <v>1</v>
      </c>
      <c r="X52" t="s">
        <v>557</v>
      </c>
      <c r="Y52" t="str">
        <f t="shared" si="11"/>
        <v>1</v>
      </c>
      <c r="Z52" t="s">
        <v>553</v>
      </c>
      <c r="AA52" t="str">
        <f t="shared" si="12"/>
        <v>3.5</v>
      </c>
      <c r="AB52" t="s">
        <v>553</v>
      </c>
      <c r="AC52" t="str">
        <f t="shared" si="13"/>
        <v>3.5</v>
      </c>
      <c r="AD52" t="s">
        <v>553</v>
      </c>
      <c r="AE52" t="str">
        <f t="shared" si="14"/>
        <v>3.5</v>
      </c>
      <c r="AF52" t="s">
        <v>555</v>
      </c>
      <c r="AG52" t="str">
        <f t="shared" si="15"/>
        <v>2</v>
      </c>
    </row>
    <row r="53" spans="1:33" x14ac:dyDescent="0.25">
      <c r="A53">
        <v>555</v>
      </c>
      <c r="B53" t="s">
        <v>551</v>
      </c>
      <c r="C53" t="str">
        <f t="shared" si="0"/>
        <v>4</v>
      </c>
      <c r="D53" t="s">
        <v>555</v>
      </c>
      <c r="E53" t="str">
        <f t="shared" si="1"/>
        <v>2</v>
      </c>
      <c r="F53" t="s">
        <v>552</v>
      </c>
      <c r="G53" t="str">
        <f t="shared" si="2"/>
        <v>3</v>
      </c>
      <c r="H53" t="s">
        <v>551</v>
      </c>
      <c r="I53" t="str">
        <f t="shared" si="3"/>
        <v>4</v>
      </c>
      <c r="J53" t="s">
        <v>553</v>
      </c>
      <c r="K53" t="str">
        <f t="shared" si="4"/>
        <v>3.5</v>
      </c>
      <c r="L53" t="s">
        <v>552</v>
      </c>
      <c r="M53" t="str">
        <f t="shared" si="5"/>
        <v>3</v>
      </c>
      <c r="N53" t="s">
        <v>555</v>
      </c>
      <c r="O53" t="str">
        <f t="shared" si="6"/>
        <v>2</v>
      </c>
      <c r="P53" t="s">
        <v>555</v>
      </c>
      <c r="Q53" t="str">
        <f t="shared" si="7"/>
        <v>2</v>
      </c>
      <c r="R53" t="s">
        <v>557</v>
      </c>
      <c r="S53" t="str">
        <f t="shared" si="8"/>
        <v>1</v>
      </c>
      <c r="T53" t="s">
        <v>555</v>
      </c>
      <c r="U53" t="str">
        <f t="shared" si="9"/>
        <v>2</v>
      </c>
      <c r="V53" t="s">
        <v>557</v>
      </c>
      <c r="W53" t="str">
        <f t="shared" si="10"/>
        <v>1</v>
      </c>
      <c r="X53" t="s">
        <v>557</v>
      </c>
      <c r="Y53" t="str">
        <f t="shared" si="11"/>
        <v>1</v>
      </c>
      <c r="Z53" t="s">
        <v>551</v>
      </c>
      <c r="AA53" t="str">
        <f t="shared" si="12"/>
        <v>4</v>
      </c>
      <c r="AB53" t="s">
        <v>552</v>
      </c>
      <c r="AC53" t="str">
        <f t="shared" si="13"/>
        <v>3</v>
      </c>
      <c r="AD53" t="s">
        <v>553</v>
      </c>
      <c r="AE53" t="str">
        <f t="shared" si="14"/>
        <v>3.5</v>
      </c>
      <c r="AF53" t="s">
        <v>557</v>
      </c>
      <c r="AG53" t="str">
        <f t="shared" si="15"/>
        <v>1</v>
      </c>
    </row>
    <row r="54" spans="1:33" x14ac:dyDescent="0.25">
      <c r="A54">
        <v>580</v>
      </c>
      <c r="B54" t="s">
        <v>551</v>
      </c>
      <c r="C54" t="str">
        <f t="shared" si="0"/>
        <v>4</v>
      </c>
      <c r="D54" t="s">
        <v>558</v>
      </c>
      <c r="E54" t="str">
        <f t="shared" si="1"/>
        <v>2.5</v>
      </c>
      <c r="F54" t="s">
        <v>551</v>
      </c>
      <c r="G54" t="str">
        <f t="shared" si="2"/>
        <v>4</v>
      </c>
      <c r="H54" t="s">
        <v>551</v>
      </c>
      <c r="I54" t="str">
        <f t="shared" si="3"/>
        <v>4</v>
      </c>
      <c r="J54" t="s">
        <v>551</v>
      </c>
      <c r="K54" t="str">
        <f t="shared" si="4"/>
        <v>4</v>
      </c>
      <c r="L54" t="s">
        <v>551</v>
      </c>
      <c r="M54" t="str">
        <f t="shared" si="5"/>
        <v>4</v>
      </c>
      <c r="N54" t="s">
        <v>551</v>
      </c>
      <c r="O54" t="str">
        <f t="shared" si="6"/>
        <v>4</v>
      </c>
      <c r="P54" t="s">
        <v>553</v>
      </c>
      <c r="Q54" t="str">
        <f t="shared" si="7"/>
        <v>3.5</v>
      </c>
      <c r="R54" t="s">
        <v>553</v>
      </c>
      <c r="S54" t="str">
        <f t="shared" si="8"/>
        <v>3.5</v>
      </c>
      <c r="T54" t="s">
        <v>552</v>
      </c>
      <c r="U54" t="str">
        <f t="shared" si="9"/>
        <v>3</v>
      </c>
      <c r="V54" t="s">
        <v>555</v>
      </c>
      <c r="W54" t="str">
        <f t="shared" si="10"/>
        <v>2</v>
      </c>
      <c r="X54" t="s">
        <v>551</v>
      </c>
      <c r="Y54" t="str">
        <f t="shared" si="11"/>
        <v>4</v>
      </c>
      <c r="Z54" t="s">
        <v>551</v>
      </c>
      <c r="AA54" t="str">
        <f t="shared" si="12"/>
        <v>4</v>
      </c>
      <c r="AB54" t="s">
        <v>552</v>
      </c>
      <c r="AC54" t="str">
        <f t="shared" si="13"/>
        <v>3</v>
      </c>
      <c r="AD54" t="s">
        <v>551</v>
      </c>
      <c r="AE54" t="str">
        <f t="shared" si="14"/>
        <v>4</v>
      </c>
      <c r="AF54" t="s">
        <v>552</v>
      </c>
      <c r="AG54" t="str">
        <f t="shared" si="15"/>
        <v>3</v>
      </c>
    </row>
    <row r="55" spans="1:33" x14ac:dyDescent="0.25">
      <c r="A55">
        <v>610</v>
      </c>
      <c r="B55" t="s">
        <v>551</v>
      </c>
      <c r="C55" t="str">
        <f t="shared" si="0"/>
        <v>4</v>
      </c>
      <c r="D55" t="s">
        <v>558</v>
      </c>
      <c r="E55" t="str">
        <f t="shared" si="1"/>
        <v>2.5</v>
      </c>
      <c r="F55" t="s">
        <v>551</v>
      </c>
      <c r="G55" t="str">
        <f t="shared" si="2"/>
        <v>4</v>
      </c>
      <c r="H55" t="s">
        <v>551</v>
      </c>
      <c r="I55" t="str">
        <f t="shared" si="3"/>
        <v>4</v>
      </c>
      <c r="J55" t="s">
        <v>558</v>
      </c>
      <c r="K55" t="str">
        <f t="shared" si="4"/>
        <v>2.5</v>
      </c>
      <c r="L55" t="s">
        <v>551</v>
      </c>
      <c r="M55" t="str">
        <f t="shared" si="5"/>
        <v>4</v>
      </c>
      <c r="N55" t="s">
        <v>552</v>
      </c>
      <c r="O55" t="str">
        <f t="shared" si="6"/>
        <v>3</v>
      </c>
      <c r="P55" t="s">
        <v>555</v>
      </c>
      <c r="Q55" t="str">
        <f t="shared" si="7"/>
        <v>2</v>
      </c>
      <c r="R55" t="s">
        <v>558</v>
      </c>
      <c r="S55" t="str">
        <f t="shared" si="8"/>
        <v>2.5</v>
      </c>
      <c r="T55" t="s">
        <v>555</v>
      </c>
      <c r="U55" t="str">
        <f t="shared" si="9"/>
        <v>2</v>
      </c>
      <c r="V55" t="s">
        <v>558</v>
      </c>
      <c r="W55" t="str">
        <f t="shared" si="10"/>
        <v>2.5</v>
      </c>
      <c r="X55" t="s">
        <v>555</v>
      </c>
      <c r="Y55" t="str">
        <f t="shared" si="11"/>
        <v>2</v>
      </c>
      <c r="Z55" t="s">
        <v>551</v>
      </c>
      <c r="AA55" t="str">
        <f t="shared" si="12"/>
        <v>4</v>
      </c>
      <c r="AB55" t="s">
        <v>553</v>
      </c>
      <c r="AC55" t="str">
        <f t="shared" si="13"/>
        <v>3.5</v>
      </c>
      <c r="AD55" t="s">
        <v>553</v>
      </c>
      <c r="AE55" t="str">
        <f t="shared" si="14"/>
        <v>3.5</v>
      </c>
      <c r="AF55" t="s">
        <v>558</v>
      </c>
      <c r="AG55" t="str">
        <f t="shared" si="15"/>
        <v>2.5</v>
      </c>
    </row>
    <row r="56" spans="1:33" x14ac:dyDescent="0.25">
      <c r="A56">
        <v>612</v>
      </c>
      <c r="B56" t="s">
        <v>551</v>
      </c>
      <c r="C56" t="str">
        <f t="shared" si="0"/>
        <v>4</v>
      </c>
      <c r="D56" t="s">
        <v>558</v>
      </c>
      <c r="E56" t="str">
        <f t="shared" si="1"/>
        <v>2.5</v>
      </c>
      <c r="F56" t="s">
        <v>553</v>
      </c>
      <c r="G56" t="str">
        <f t="shared" si="2"/>
        <v>3.5</v>
      </c>
      <c r="H56" t="s">
        <v>551</v>
      </c>
      <c r="I56" t="str">
        <f t="shared" si="3"/>
        <v>4</v>
      </c>
      <c r="J56" t="s">
        <v>552</v>
      </c>
      <c r="K56" t="str">
        <f t="shared" si="4"/>
        <v>3</v>
      </c>
      <c r="L56" t="s">
        <v>552</v>
      </c>
      <c r="M56" t="str">
        <f t="shared" si="5"/>
        <v>3</v>
      </c>
      <c r="N56" t="s">
        <v>558</v>
      </c>
      <c r="O56" t="str">
        <f t="shared" si="6"/>
        <v>2.5</v>
      </c>
      <c r="P56" t="s">
        <v>555</v>
      </c>
      <c r="Q56" t="str">
        <f t="shared" si="7"/>
        <v>2</v>
      </c>
      <c r="R56" t="s">
        <v>555</v>
      </c>
      <c r="S56" t="str">
        <f t="shared" si="8"/>
        <v>2</v>
      </c>
      <c r="T56" t="s">
        <v>558</v>
      </c>
      <c r="U56" t="str">
        <f t="shared" si="9"/>
        <v>2.5</v>
      </c>
      <c r="V56" t="s">
        <v>557</v>
      </c>
      <c r="W56" t="str">
        <f t="shared" si="10"/>
        <v>1</v>
      </c>
      <c r="X56" t="s">
        <v>555</v>
      </c>
      <c r="Y56" t="str">
        <f t="shared" si="11"/>
        <v>2</v>
      </c>
      <c r="Z56" t="s">
        <v>551</v>
      </c>
      <c r="AA56" t="str">
        <f t="shared" si="12"/>
        <v>4</v>
      </c>
      <c r="AB56" t="s">
        <v>551</v>
      </c>
      <c r="AC56" t="str">
        <f t="shared" si="13"/>
        <v>4</v>
      </c>
      <c r="AD56" t="s">
        <v>551</v>
      </c>
      <c r="AE56" t="str">
        <f t="shared" si="14"/>
        <v>4</v>
      </c>
      <c r="AF56" t="s">
        <v>552</v>
      </c>
      <c r="AG56" t="str">
        <f t="shared" si="15"/>
        <v>3</v>
      </c>
    </row>
    <row r="57" spans="1:33" x14ac:dyDescent="0.25">
      <c r="A57">
        <v>625</v>
      </c>
      <c r="B57" t="s">
        <v>551</v>
      </c>
      <c r="C57" t="str">
        <f t="shared" si="0"/>
        <v>4</v>
      </c>
      <c r="D57" t="s">
        <v>558</v>
      </c>
      <c r="E57" t="str">
        <f t="shared" si="1"/>
        <v>2.5</v>
      </c>
      <c r="F57" t="s">
        <v>552</v>
      </c>
      <c r="G57" t="str">
        <f t="shared" si="2"/>
        <v>3</v>
      </c>
      <c r="H57" t="s">
        <v>552</v>
      </c>
      <c r="I57" t="str">
        <f t="shared" si="3"/>
        <v>3</v>
      </c>
      <c r="J57" t="s">
        <v>553</v>
      </c>
      <c r="K57" t="str">
        <f t="shared" si="4"/>
        <v>3.5</v>
      </c>
      <c r="L57" t="s">
        <v>552</v>
      </c>
      <c r="M57" t="str">
        <f t="shared" si="5"/>
        <v>3</v>
      </c>
      <c r="N57" t="s">
        <v>558</v>
      </c>
      <c r="O57" t="str">
        <f t="shared" si="6"/>
        <v>2.5</v>
      </c>
      <c r="P57" t="s">
        <v>555</v>
      </c>
      <c r="Q57" t="str">
        <f t="shared" si="7"/>
        <v>2</v>
      </c>
      <c r="R57" t="s">
        <v>557</v>
      </c>
      <c r="S57" t="str">
        <f t="shared" si="8"/>
        <v>1</v>
      </c>
      <c r="T57" t="s">
        <v>558</v>
      </c>
      <c r="U57" t="str">
        <f t="shared" si="9"/>
        <v>2.5</v>
      </c>
      <c r="V57" t="s">
        <v>557</v>
      </c>
      <c r="W57" t="str">
        <f t="shared" si="10"/>
        <v>1</v>
      </c>
      <c r="X57" t="s">
        <v>557</v>
      </c>
      <c r="Y57" t="str">
        <f t="shared" si="11"/>
        <v>1</v>
      </c>
      <c r="Z57" t="s">
        <v>552</v>
      </c>
      <c r="AA57" t="str">
        <f t="shared" si="12"/>
        <v>3</v>
      </c>
      <c r="AB57" t="s">
        <v>551</v>
      </c>
      <c r="AC57" t="str">
        <f t="shared" si="13"/>
        <v>4</v>
      </c>
      <c r="AD57" t="s">
        <v>551</v>
      </c>
      <c r="AE57" t="str">
        <f t="shared" si="14"/>
        <v>4</v>
      </c>
      <c r="AF57" t="s">
        <v>552</v>
      </c>
      <c r="AG57" t="str">
        <f t="shared" si="15"/>
        <v>3</v>
      </c>
    </row>
    <row r="58" spans="1:33" x14ac:dyDescent="0.25">
      <c r="A58">
        <v>638</v>
      </c>
      <c r="B58" t="s">
        <v>551</v>
      </c>
      <c r="C58" t="str">
        <f t="shared" si="0"/>
        <v>4</v>
      </c>
      <c r="D58" t="s">
        <v>551</v>
      </c>
      <c r="E58" t="str">
        <f t="shared" si="1"/>
        <v>4</v>
      </c>
      <c r="F58" t="s">
        <v>551</v>
      </c>
      <c r="G58" t="str">
        <f t="shared" si="2"/>
        <v>4</v>
      </c>
      <c r="H58" t="s">
        <v>551</v>
      </c>
      <c r="I58" t="str">
        <f t="shared" si="3"/>
        <v>4</v>
      </c>
      <c r="J58" t="s">
        <v>551</v>
      </c>
      <c r="K58" t="str">
        <f t="shared" si="4"/>
        <v>4</v>
      </c>
      <c r="L58" t="s">
        <v>551</v>
      </c>
      <c r="M58" t="str">
        <f t="shared" si="5"/>
        <v>4</v>
      </c>
      <c r="N58" t="s">
        <v>553</v>
      </c>
      <c r="O58" t="str">
        <f t="shared" si="6"/>
        <v>3.5</v>
      </c>
      <c r="P58" t="s">
        <v>553</v>
      </c>
      <c r="Q58" t="str">
        <f t="shared" si="7"/>
        <v>3.5</v>
      </c>
      <c r="R58" t="s">
        <v>553</v>
      </c>
      <c r="S58" t="str">
        <f t="shared" si="8"/>
        <v>3.5</v>
      </c>
      <c r="T58" t="s">
        <v>553</v>
      </c>
      <c r="U58" t="str">
        <f t="shared" si="9"/>
        <v>3.5</v>
      </c>
      <c r="V58" t="s">
        <v>552</v>
      </c>
      <c r="W58" t="str">
        <f t="shared" si="10"/>
        <v>3</v>
      </c>
      <c r="X58" t="s">
        <v>551</v>
      </c>
      <c r="Y58" t="str">
        <f t="shared" si="11"/>
        <v>4</v>
      </c>
      <c r="Z58" t="s">
        <v>551</v>
      </c>
      <c r="AA58" t="str">
        <f t="shared" si="12"/>
        <v>4</v>
      </c>
      <c r="AB58" t="s">
        <v>551</v>
      </c>
      <c r="AC58" t="str">
        <f t="shared" si="13"/>
        <v>4</v>
      </c>
      <c r="AD58" t="s">
        <v>551</v>
      </c>
      <c r="AE58" t="str">
        <f t="shared" si="14"/>
        <v>4</v>
      </c>
      <c r="AF58" t="s">
        <v>551</v>
      </c>
      <c r="AG58" t="str">
        <f t="shared" si="15"/>
        <v>4</v>
      </c>
    </row>
    <row r="59" spans="1:33" x14ac:dyDescent="0.25">
      <c r="A59">
        <v>643</v>
      </c>
      <c r="B59" t="s">
        <v>551</v>
      </c>
      <c r="C59" t="str">
        <f t="shared" si="0"/>
        <v>4</v>
      </c>
      <c r="D59" t="s">
        <v>551</v>
      </c>
      <c r="E59" t="str">
        <f t="shared" si="1"/>
        <v>4</v>
      </c>
      <c r="F59" t="s">
        <v>551</v>
      </c>
      <c r="G59" t="str">
        <f t="shared" si="2"/>
        <v>4</v>
      </c>
      <c r="H59" t="s">
        <v>552</v>
      </c>
      <c r="I59" t="str">
        <f t="shared" si="3"/>
        <v>3</v>
      </c>
      <c r="J59" t="s">
        <v>553</v>
      </c>
      <c r="K59" t="str">
        <f t="shared" si="4"/>
        <v>3.5</v>
      </c>
      <c r="L59" t="s">
        <v>551</v>
      </c>
      <c r="M59" t="str">
        <f t="shared" si="5"/>
        <v>4</v>
      </c>
      <c r="N59" t="s">
        <v>553</v>
      </c>
      <c r="O59" t="str">
        <f t="shared" si="6"/>
        <v>3.5</v>
      </c>
      <c r="P59" t="s">
        <v>553</v>
      </c>
      <c r="Q59" t="str">
        <f t="shared" si="7"/>
        <v>3.5</v>
      </c>
      <c r="R59" t="s">
        <v>551</v>
      </c>
      <c r="S59" t="str">
        <f t="shared" si="8"/>
        <v>4</v>
      </c>
      <c r="T59" t="s">
        <v>551</v>
      </c>
      <c r="U59" t="str">
        <f t="shared" si="9"/>
        <v>4</v>
      </c>
      <c r="V59" t="s">
        <v>551</v>
      </c>
      <c r="W59" t="str">
        <f t="shared" si="10"/>
        <v>4</v>
      </c>
      <c r="X59" t="s">
        <v>551</v>
      </c>
      <c r="Y59" t="str">
        <f t="shared" si="11"/>
        <v>4</v>
      </c>
      <c r="Z59" t="s">
        <v>551</v>
      </c>
      <c r="AA59" t="str">
        <f t="shared" si="12"/>
        <v>4</v>
      </c>
      <c r="AB59" t="s">
        <v>551</v>
      </c>
      <c r="AC59" t="str">
        <f t="shared" si="13"/>
        <v>4</v>
      </c>
      <c r="AD59" t="s">
        <v>551</v>
      </c>
      <c r="AE59" t="str">
        <f t="shared" si="14"/>
        <v>4</v>
      </c>
      <c r="AF59" t="s">
        <v>551</v>
      </c>
      <c r="AG59" t="str">
        <f t="shared" si="15"/>
        <v>4</v>
      </c>
    </row>
    <row r="60" spans="1:33" x14ac:dyDescent="0.25">
      <c r="A60">
        <v>644</v>
      </c>
      <c r="B60" t="s">
        <v>551</v>
      </c>
      <c r="C60" t="str">
        <f t="shared" si="0"/>
        <v>4</v>
      </c>
      <c r="D60" t="s">
        <v>551</v>
      </c>
      <c r="E60" t="str">
        <f t="shared" si="1"/>
        <v>4</v>
      </c>
      <c r="F60" t="s">
        <v>551</v>
      </c>
      <c r="G60" t="str">
        <f t="shared" si="2"/>
        <v>4</v>
      </c>
      <c r="H60" t="s">
        <v>551</v>
      </c>
      <c r="I60" t="str">
        <f t="shared" si="3"/>
        <v>4</v>
      </c>
      <c r="J60" t="s">
        <v>553</v>
      </c>
      <c r="K60" t="str">
        <f t="shared" si="4"/>
        <v>3.5</v>
      </c>
      <c r="L60" t="s">
        <v>553</v>
      </c>
      <c r="M60" t="str">
        <f t="shared" si="5"/>
        <v>3.5</v>
      </c>
      <c r="N60" t="s">
        <v>553</v>
      </c>
      <c r="O60" t="str">
        <f t="shared" si="6"/>
        <v>3.5</v>
      </c>
      <c r="P60" t="s">
        <v>553</v>
      </c>
      <c r="Q60" t="str">
        <f t="shared" si="7"/>
        <v>3.5</v>
      </c>
      <c r="R60" t="s">
        <v>553</v>
      </c>
      <c r="S60" t="str">
        <f t="shared" si="8"/>
        <v>3.5</v>
      </c>
      <c r="T60" t="s">
        <v>551</v>
      </c>
      <c r="U60" t="str">
        <f t="shared" si="9"/>
        <v>4</v>
      </c>
      <c r="V60" t="s">
        <v>552</v>
      </c>
      <c r="W60" t="str">
        <f t="shared" si="10"/>
        <v>3</v>
      </c>
      <c r="X60" t="s">
        <v>552</v>
      </c>
      <c r="Y60" t="str">
        <f t="shared" si="11"/>
        <v>3</v>
      </c>
      <c r="Z60" t="s">
        <v>551</v>
      </c>
      <c r="AA60" t="str">
        <f t="shared" si="12"/>
        <v>4</v>
      </c>
      <c r="AB60" t="s">
        <v>551</v>
      </c>
      <c r="AC60" t="str">
        <f t="shared" si="13"/>
        <v>4</v>
      </c>
      <c r="AD60" t="s">
        <v>551</v>
      </c>
      <c r="AE60" t="str">
        <f t="shared" si="14"/>
        <v>4</v>
      </c>
      <c r="AF60" t="s">
        <v>551</v>
      </c>
      <c r="AG60" t="str">
        <f t="shared" si="15"/>
        <v>4</v>
      </c>
    </row>
    <row r="61" spans="1:33" x14ac:dyDescent="0.25">
      <c r="A61">
        <v>658</v>
      </c>
      <c r="B61" t="s">
        <v>551</v>
      </c>
      <c r="C61" t="str">
        <f t="shared" si="0"/>
        <v>4</v>
      </c>
      <c r="D61" t="s">
        <v>552</v>
      </c>
      <c r="E61" t="str">
        <f t="shared" si="1"/>
        <v>3</v>
      </c>
      <c r="F61" t="s">
        <v>553</v>
      </c>
      <c r="G61" t="str">
        <f t="shared" si="2"/>
        <v>3.5</v>
      </c>
      <c r="H61" t="s">
        <v>551</v>
      </c>
      <c r="I61" t="str">
        <f t="shared" si="3"/>
        <v>4</v>
      </c>
      <c r="J61" t="s">
        <v>552</v>
      </c>
      <c r="K61" t="str">
        <f t="shared" si="4"/>
        <v>3</v>
      </c>
      <c r="L61" t="s">
        <v>552</v>
      </c>
      <c r="M61" t="str">
        <f t="shared" si="5"/>
        <v>3</v>
      </c>
      <c r="N61" t="s">
        <v>553</v>
      </c>
      <c r="O61" t="str">
        <f t="shared" si="6"/>
        <v>3.5</v>
      </c>
      <c r="P61" t="s">
        <v>552</v>
      </c>
      <c r="Q61" t="str">
        <f t="shared" si="7"/>
        <v>3</v>
      </c>
      <c r="R61" t="s">
        <v>552</v>
      </c>
      <c r="S61" t="str">
        <f t="shared" si="8"/>
        <v>3</v>
      </c>
      <c r="T61" t="s">
        <v>558</v>
      </c>
      <c r="U61" t="str">
        <f t="shared" si="9"/>
        <v>2.5</v>
      </c>
      <c r="V61" t="s">
        <v>552</v>
      </c>
      <c r="W61" t="str">
        <f t="shared" si="10"/>
        <v>3</v>
      </c>
      <c r="X61" t="s">
        <v>551</v>
      </c>
      <c r="Y61" t="str">
        <f t="shared" si="11"/>
        <v>4</v>
      </c>
      <c r="Z61" t="s">
        <v>551</v>
      </c>
      <c r="AA61" t="str">
        <f t="shared" si="12"/>
        <v>4</v>
      </c>
      <c r="AB61" t="s">
        <v>551</v>
      </c>
      <c r="AC61" t="str">
        <f t="shared" si="13"/>
        <v>4</v>
      </c>
      <c r="AD61" t="s">
        <v>553</v>
      </c>
      <c r="AE61" t="str">
        <f t="shared" si="14"/>
        <v>3.5</v>
      </c>
      <c r="AF61" t="s">
        <v>552</v>
      </c>
      <c r="AG61" t="str">
        <f t="shared" si="15"/>
        <v>3</v>
      </c>
    </row>
    <row r="62" spans="1:33" x14ac:dyDescent="0.25">
      <c r="A62">
        <v>676</v>
      </c>
      <c r="B62" t="s">
        <v>551</v>
      </c>
      <c r="C62" t="str">
        <f t="shared" si="0"/>
        <v>4</v>
      </c>
      <c r="D62" t="s">
        <v>555</v>
      </c>
      <c r="E62" t="str">
        <f t="shared" si="1"/>
        <v>2</v>
      </c>
      <c r="F62" t="s">
        <v>555</v>
      </c>
      <c r="G62" t="str">
        <f t="shared" si="2"/>
        <v>2</v>
      </c>
      <c r="H62" t="s">
        <v>551</v>
      </c>
      <c r="I62" t="str">
        <f t="shared" si="3"/>
        <v>4</v>
      </c>
      <c r="J62" t="s">
        <v>553</v>
      </c>
      <c r="K62" t="str">
        <f t="shared" si="4"/>
        <v>3.5</v>
      </c>
      <c r="L62" t="s">
        <v>551</v>
      </c>
      <c r="M62" t="str">
        <f t="shared" si="5"/>
        <v>4</v>
      </c>
      <c r="N62" t="s">
        <v>558</v>
      </c>
      <c r="O62" t="str">
        <f t="shared" si="6"/>
        <v>2.5</v>
      </c>
      <c r="P62" t="s">
        <v>558</v>
      </c>
      <c r="Q62" t="str">
        <f t="shared" si="7"/>
        <v>2.5</v>
      </c>
      <c r="R62" t="s">
        <v>557</v>
      </c>
      <c r="S62" t="str">
        <f t="shared" si="8"/>
        <v>1</v>
      </c>
      <c r="T62" t="s">
        <v>558</v>
      </c>
      <c r="U62" t="str">
        <f t="shared" si="9"/>
        <v>2.5</v>
      </c>
      <c r="V62" t="s">
        <v>557</v>
      </c>
      <c r="W62" t="str">
        <f t="shared" si="10"/>
        <v>1</v>
      </c>
      <c r="X62" t="s">
        <v>552</v>
      </c>
      <c r="Y62" t="str">
        <f t="shared" si="11"/>
        <v>3</v>
      </c>
      <c r="Z62" t="s">
        <v>553</v>
      </c>
      <c r="AA62" t="str">
        <f t="shared" si="12"/>
        <v>3.5</v>
      </c>
      <c r="AB62" t="s">
        <v>551</v>
      </c>
      <c r="AC62" t="str">
        <f t="shared" si="13"/>
        <v>4</v>
      </c>
      <c r="AD62" t="s">
        <v>553</v>
      </c>
      <c r="AE62" t="str">
        <f t="shared" si="14"/>
        <v>3.5</v>
      </c>
      <c r="AF62" t="s">
        <v>555</v>
      </c>
      <c r="AG62" t="str">
        <f t="shared" si="15"/>
        <v>2</v>
      </c>
    </row>
    <row r="63" spans="1:33" x14ac:dyDescent="0.25">
      <c r="A63">
        <v>679</v>
      </c>
      <c r="B63" t="s">
        <v>551</v>
      </c>
      <c r="C63" t="str">
        <f t="shared" si="0"/>
        <v>4</v>
      </c>
      <c r="D63" t="s">
        <v>551</v>
      </c>
      <c r="E63" t="str">
        <f t="shared" si="1"/>
        <v>4</v>
      </c>
      <c r="F63" t="s">
        <v>553</v>
      </c>
      <c r="G63" t="str">
        <f t="shared" si="2"/>
        <v>3.5</v>
      </c>
      <c r="H63" t="s">
        <v>552</v>
      </c>
      <c r="I63" t="str">
        <f t="shared" si="3"/>
        <v>3</v>
      </c>
      <c r="J63" t="s">
        <v>553</v>
      </c>
      <c r="K63" t="str">
        <f t="shared" si="4"/>
        <v>3.5</v>
      </c>
      <c r="L63" t="s">
        <v>551</v>
      </c>
      <c r="M63" t="str">
        <f t="shared" si="5"/>
        <v>4</v>
      </c>
      <c r="N63" t="s">
        <v>553</v>
      </c>
      <c r="O63" t="str">
        <f t="shared" si="6"/>
        <v>3.5</v>
      </c>
      <c r="P63" t="s">
        <v>553</v>
      </c>
      <c r="Q63" t="str">
        <f t="shared" si="7"/>
        <v>3.5</v>
      </c>
      <c r="R63" t="s">
        <v>553</v>
      </c>
      <c r="S63" t="str">
        <f t="shared" si="8"/>
        <v>3.5</v>
      </c>
      <c r="T63" t="s">
        <v>551</v>
      </c>
      <c r="U63" t="str">
        <f t="shared" si="9"/>
        <v>4</v>
      </c>
      <c r="V63" t="s">
        <v>551</v>
      </c>
      <c r="W63" t="str">
        <f t="shared" si="10"/>
        <v>4</v>
      </c>
      <c r="X63" t="s">
        <v>553</v>
      </c>
      <c r="Y63" t="str">
        <f t="shared" si="11"/>
        <v>3.5</v>
      </c>
      <c r="Z63" t="s">
        <v>551</v>
      </c>
      <c r="AA63" t="str">
        <f t="shared" si="12"/>
        <v>4</v>
      </c>
      <c r="AB63" t="s">
        <v>552</v>
      </c>
      <c r="AC63" t="str">
        <f t="shared" si="13"/>
        <v>3</v>
      </c>
      <c r="AD63" t="s">
        <v>553</v>
      </c>
      <c r="AE63" t="str">
        <f t="shared" si="14"/>
        <v>3.5</v>
      </c>
      <c r="AF63" t="s">
        <v>551</v>
      </c>
      <c r="AG63" t="str">
        <f t="shared" si="15"/>
        <v>4</v>
      </c>
    </row>
    <row r="64" spans="1:33" x14ac:dyDescent="0.25">
      <c r="A64">
        <v>701</v>
      </c>
      <c r="B64" t="s">
        <v>551</v>
      </c>
      <c r="C64" t="str">
        <f t="shared" si="0"/>
        <v>4</v>
      </c>
      <c r="D64" t="s">
        <v>552</v>
      </c>
      <c r="E64" t="str">
        <f t="shared" si="1"/>
        <v>3</v>
      </c>
      <c r="F64" t="s">
        <v>553</v>
      </c>
      <c r="G64" t="str">
        <f t="shared" si="2"/>
        <v>3.5</v>
      </c>
      <c r="H64" t="s">
        <v>551</v>
      </c>
      <c r="I64" t="str">
        <f t="shared" si="3"/>
        <v>4</v>
      </c>
      <c r="J64" t="s">
        <v>553</v>
      </c>
      <c r="K64" t="str">
        <f t="shared" si="4"/>
        <v>3.5</v>
      </c>
      <c r="L64" t="s">
        <v>551</v>
      </c>
      <c r="M64" t="str">
        <f t="shared" si="5"/>
        <v>4</v>
      </c>
      <c r="N64" t="s">
        <v>558</v>
      </c>
      <c r="O64" t="str">
        <f t="shared" si="6"/>
        <v>2.5</v>
      </c>
      <c r="P64" t="s">
        <v>555</v>
      </c>
      <c r="Q64" t="str">
        <f t="shared" si="7"/>
        <v>2</v>
      </c>
      <c r="R64" t="s">
        <v>552</v>
      </c>
      <c r="S64" t="str">
        <f t="shared" si="8"/>
        <v>3</v>
      </c>
      <c r="T64" t="s">
        <v>558</v>
      </c>
      <c r="U64" t="str">
        <f t="shared" si="9"/>
        <v>2.5</v>
      </c>
      <c r="V64" t="s">
        <v>555</v>
      </c>
      <c r="W64" t="str">
        <f t="shared" si="10"/>
        <v>2</v>
      </c>
      <c r="X64" t="s">
        <v>555</v>
      </c>
      <c r="Y64" t="str">
        <f t="shared" si="11"/>
        <v>2</v>
      </c>
      <c r="Z64" t="s">
        <v>551</v>
      </c>
      <c r="AA64" t="str">
        <f t="shared" si="12"/>
        <v>4</v>
      </c>
      <c r="AB64" t="s">
        <v>551</v>
      </c>
      <c r="AC64" t="str">
        <f t="shared" si="13"/>
        <v>4</v>
      </c>
      <c r="AD64" t="s">
        <v>553</v>
      </c>
      <c r="AE64" t="str">
        <f t="shared" si="14"/>
        <v>3.5</v>
      </c>
      <c r="AF64" t="s">
        <v>553</v>
      </c>
      <c r="AG64" t="str">
        <f t="shared" si="15"/>
        <v>3.5</v>
      </c>
    </row>
    <row r="65" spans="1:33" x14ac:dyDescent="0.25">
      <c r="A65">
        <v>707</v>
      </c>
      <c r="B65" t="s">
        <v>551</v>
      </c>
      <c r="C65" t="str">
        <f t="shared" si="0"/>
        <v>4</v>
      </c>
      <c r="D65" t="s">
        <v>551</v>
      </c>
      <c r="E65" t="str">
        <f t="shared" si="1"/>
        <v>4</v>
      </c>
      <c r="F65" t="s">
        <v>553</v>
      </c>
      <c r="G65" t="str">
        <f t="shared" si="2"/>
        <v>3.5</v>
      </c>
      <c r="H65" t="s">
        <v>551</v>
      </c>
      <c r="I65" t="str">
        <f t="shared" si="3"/>
        <v>4</v>
      </c>
      <c r="J65" t="s">
        <v>553</v>
      </c>
      <c r="K65" t="str">
        <f t="shared" si="4"/>
        <v>3.5</v>
      </c>
      <c r="L65" t="s">
        <v>551</v>
      </c>
      <c r="M65" t="str">
        <f t="shared" si="5"/>
        <v>4</v>
      </c>
      <c r="N65" t="s">
        <v>553</v>
      </c>
      <c r="O65" t="str">
        <f t="shared" si="6"/>
        <v>3.5</v>
      </c>
      <c r="P65" t="s">
        <v>552</v>
      </c>
      <c r="Q65" t="str">
        <f t="shared" si="7"/>
        <v>3</v>
      </c>
      <c r="R65" t="s">
        <v>555</v>
      </c>
      <c r="S65" t="str">
        <f t="shared" si="8"/>
        <v>2</v>
      </c>
      <c r="T65" t="s">
        <v>558</v>
      </c>
      <c r="U65" t="str">
        <f t="shared" si="9"/>
        <v>2.5</v>
      </c>
      <c r="V65" t="s">
        <v>552</v>
      </c>
      <c r="W65" t="str">
        <f t="shared" si="10"/>
        <v>3</v>
      </c>
      <c r="X65" t="s">
        <v>555</v>
      </c>
      <c r="Y65" t="str">
        <f t="shared" si="11"/>
        <v>2</v>
      </c>
      <c r="Z65" t="s">
        <v>551</v>
      </c>
      <c r="AA65" t="str">
        <f t="shared" si="12"/>
        <v>4</v>
      </c>
      <c r="AB65" t="s">
        <v>551</v>
      </c>
      <c r="AC65" t="str">
        <f t="shared" si="13"/>
        <v>4</v>
      </c>
      <c r="AD65" t="s">
        <v>553</v>
      </c>
      <c r="AE65" t="str">
        <f t="shared" si="14"/>
        <v>3.5</v>
      </c>
      <c r="AF65" t="s">
        <v>553</v>
      </c>
      <c r="AG65" t="str">
        <f t="shared" si="15"/>
        <v>3.5</v>
      </c>
    </row>
    <row r="66" spans="1:33" x14ac:dyDescent="0.25">
      <c r="A66">
        <v>713</v>
      </c>
      <c r="B66" t="s">
        <v>551</v>
      </c>
      <c r="C66" t="str">
        <f t="shared" si="0"/>
        <v>4</v>
      </c>
      <c r="D66" t="s">
        <v>552</v>
      </c>
      <c r="E66" t="str">
        <f t="shared" si="1"/>
        <v>3</v>
      </c>
      <c r="F66" t="s">
        <v>551</v>
      </c>
      <c r="G66" t="str">
        <f t="shared" si="2"/>
        <v>4</v>
      </c>
      <c r="H66" t="s">
        <v>551</v>
      </c>
      <c r="I66" t="str">
        <f t="shared" si="3"/>
        <v>4</v>
      </c>
      <c r="J66" t="s">
        <v>551</v>
      </c>
      <c r="K66" t="str">
        <f t="shared" si="4"/>
        <v>4</v>
      </c>
      <c r="L66" t="s">
        <v>551</v>
      </c>
      <c r="M66" t="str">
        <f t="shared" si="5"/>
        <v>4</v>
      </c>
      <c r="N66" t="s">
        <v>551</v>
      </c>
      <c r="O66" t="str">
        <f t="shared" si="6"/>
        <v>4</v>
      </c>
      <c r="P66" t="s">
        <v>553</v>
      </c>
      <c r="Q66" t="str">
        <f t="shared" si="7"/>
        <v>3.5</v>
      </c>
      <c r="R66" t="s">
        <v>558</v>
      </c>
      <c r="S66" t="str">
        <f t="shared" si="8"/>
        <v>2.5</v>
      </c>
      <c r="T66" t="s">
        <v>558</v>
      </c>
      <c r="U66" t="str">
        <f t="shared" si="9"/>
        <v>2.5</v>
      </c>
      <c r="V66" t="s">
        <v>555</v>
      </c>
      <c r="W66" t="str">
        <f t="shared" si="10"/>
        <v>2</v>
      </c>
      <c r="X66" t="s">
        <v>552</v>
      </c>
      <c r="Y66" t="str">
        <f t="shared" si="11"/>
        <v>3</v>
      </c>
      <c r="Z66" t="s">
        <v>551</v>
      </c>
      <c r="AA66" t="str">
        <f t="shared" si="12"/>
        <v>4</v>
      </c>
      <c r="AB66" t="s">
        <v>551</v>
      </c>
      <c r="AC66" t="str">
        <f t="shared" si="13"/>
        <v>4</v>
      </c>
      <c r="AD66" t="s">
        <v>551</v>
      </c>
      <c r="AE66" t="str">
        <f t="shared" si="14"/>
        <v>4</v>
      </c>
      <c r="AF66" t="s">
        <v>552</v>
      </c>
      <c r="AG66" t="str">
        <f t="shared" si="15"/>
        <v>3</v>
      </c>
    </row>
    <row r="67" spans="1:33" x14ac:dyDescent="0.25">
      <c r="A67">
        <v>723</v>
      </c>
      <c r="B67" t="s">
        <v>551</v>
      </c>
      <c r="C67" t="str">
        <f t="shared" ref="C67:C92" si="16">IF(B67="A","4",IF(B67="AB","3.5",IF(B67="B","3",IF(B67="BC","2.5",IF(B67="C","2",IF(B67="D","1",IF(B67="E","0","NILAI MUTU TIDAK ADA")))))))</f>
        <v>4</v>
      </c>
      <c r="D67" t="s">
        <v>551</v>
      </c>
      <c r="E67" t="str">
        <f t="shared" ref="E67:E92" si="17">IF(D67="A","4",IF(D67="AB","3.5",IF(D67="B","3",IF(D67="BC","2.5",IF(D67="C","2",IF(D67="D","1",IF(D67="E","0","NILAI MUTU TIDAK ADA")))))))</f>
        <v>4</v>
      </c>
      <c r="F67" t="s">
        <v>551</v>
      </c>
      <c r="G67" t="str">
        <f t="shared" ref="G67:G92" si="18">IF(F67="A","4",IF(F67="AB","3.5",IF(F67="B","3",IF(F67="BC","2.5",IF(F67="C","2",IF(F67="D","1",IF(F67="E","0","NILAI MUTU TIDAK ADA")))))))</f>
        <v>4</v>
      </c>
      <c r="H67" t="s">
        <v>551</v>
      </c>
      <c r="I67" t="str">
        <f t="shared" ref="I67:I92" si="19">IF(H67="A","4",IF(H67="AB","3.5",IF(H67="B","3",IF(H67="BC","2.5",IF(H67="C","2",IF(H67="D","1",IF(H67="E","0","NILAI MUTU TIDAK ADA")))))))</f>
        <v>4</v>
      </c>
      <c r="J67" t="s">
        <v>551</v>
      </c>
      <c r="K67" t="str">
        <f t="shared" ref="K67:K92" si="20">IF(J67="A","4",IF(J67="AB","3.5",IF(J67="B","3",IF(J67="BC","2.5",IF(J67="C","2",IF(J67="D","1",IF(J67="E","0","NILAI MUTU TIDAK ADA")))))))</f>
        <v>4</v>
      </c>
      <c r="L67" t="s">
        <v>551</v>
      </c>
      <c r="M67" t="str">
        <f t="shared" ref="M67:M92" si="21">IF(L67="A","4",IF(L67="AB","3.5",IF(L67="B","3",IF(L67="BC","2.5",IF(L67="C","2",IF(L67="D","1",IF(L67="E","0","NILAI MUTU TIDAK ADA")))))))</f>
        <v>4</v>
      </c>
      <c r="N67" t="s">
        <v>551</v>
      </c>
      <c r="O67" t="str">
        <f t="shared" ref="O67:O92" si="22">IF(N67="A","4",IF(N67="AB","3.5",IF(N67="B","3",IF(N67="BC","2.5",IF(N67="C","2",IF(N67="D","1",IF(N67="E","0","NILAI MUTU TIDAK ADA")))))))</f>
        <v>4</v>
      </c>
      <c r="P67" t="s">
        <v>553</v>
      </c>
      <c r="Q67" t="str">
        <f t="shared" ref="Q67:Q92" si="23">IF(P67="A","4",IF(P67="AB","3.5",IF(P67="B","3",IF(P67="BC","2.5",IF(P67="C","2",IF(P67="D","1",IF(P67="E","0","NILAI MUTU TIDAK ADA")))))))</f>
        <v>3.5</v>
      </c>
      <c r="R67" t="s">
        <v>551</v>
      </c>
      <c r="S67" t="str">
        <f t="shared" ref="S67:S92" si="24">IF(R67="A","4",IF(R67="AB","3.5",IF(R67="B","3",IF(R67="BC","2.5",IF(R67="C","2",IF(R67="D","1",IF(R67="E","0","NILAI MUTU TIDAK ADA")))))))</f>
        <v>4</v>
      </c>
      <c r="T67" t="s">
        <v>553</v>
      </c>
      <c r="U67" t="str">
        <f t="shared" ref="U67:U92" si="25">IF(T67="A","4",IF(T67="AB","3.5",IF(T67="B","3",IF(T67="BC","2.5",IF(T67="C","2",IF(T67="D","1",IF(T67="E","0","NILAI MUTU TIDAK ADA")))))))</f>
        <v>3.5</v>
      </c>
      <c r="V67" t="s">
        <v>553</v>
      </c>
      <c r="W67" t="str">
        <f t="shared" ref="W67:W92" si="26">IF(V67="A","4",IF(V67="AB","3.5",IF(V67="B","3",IF(V67="BC","2.5",IF(V67="C","2",IF(V67="D","1",IF(V67="E","0","NILAI MUTU TIDAK ADA")))))))</f>
        <v>3.5</v>
      </c>
      <c r="X67" t="s">
        <v>551</v>
      </c>
      <c r="Y67" t="str">
        <f t="shared" ref="Y67:Y92" si="27">IF(X67="A","4",IF(X67="AB","3.5",IF(X67="B","3",IF(X67="BC","2.5",IF(X67="C","2",IF(X67="D","1",IF(X67="E","0","NILAI MUTU TIDAK ADA")))))))</f>
        <v>4</v>
      </c>
      <c r="Z67" t="s">
        <v>551</v>
      </c>
      <c r="AA67" t="str">
        <f t="shared" ref="AA67:AA92" si="28">IF(Z67="A","4",IF(Z67="AB","3.5",IF(Z67="B","3",IF(Z67="BC","2.5",IF(Z67="C","2",IF(Z67="D","1",IF(Z67="E","0","NILAI MUTU TIDAK ADA")))))))</f>
        <v>4</v>
      </c>
      <c r="AB67" t="s">
        <v>551</v>
      </c>
      <c r="AC67" t="str">
        <f t="shared" ref="AC67:AC92" si="29">IF(AB67="A","4",IF(AB67="AB","3.5",IF(AB67="B","3",IF(AB67="BC","2.5",IF(AB67="C","2",IF(AB67="D","1",IF(AB67="E","0","NILAI MUTU TIDAK ADA")))))))</f>
        <v>4</v>
      </c>
      <c r="AD67" t="s">
        <v>551</v>
      </c>
      <c r="AE67" t="str">
        <f t="shared" ref="AE67:AE92" si="30">IF(AD67="A","4",IF(AD67="AB","3.5",IF(AD67="B","3",IF(AD67="BC","2.5",IF(AD67="C","2",IF(AD67="D","1",IF(AD67="E","0","NILAI MUTU TIDAK ADA")))))))</f>
        <v>4</v>
      </c>
      <c r="AF67" t="s">
        <v>551</v>
      </c>
      <c r="AG67" t="str">
        <f t="shared" ref="AG67:AG92" si="31">IF(AF67="A","4",IF(AF67="AB","3.5",IF(AF67="B","3",IF(AF67="BC","2.5",IF(AF67="C","2",IF(AF67="D","1",IF(AF67="E","0","NILAI MUTU TIDAK ADA")))))))</f>
        <v>4</v>
      </c>
    </row>
    <row r="68" spans="1:33" x14ac:dyDescent="0.25">
      <c r="A68">
        <v>740</v>
      </c>
      <c r="B68" t="s">
        <v>551</v>
      </c>
      <c r="C68" t="str">
        <f t="shared" si="16"/>
        <v>4</v>
      </c>
      <c r="D68" t="s">
        <v>558</v>
      </c>
      <c r="E68" t="str">
        <f t="shared" si="17"/>
        <v>2.5</v>
      </c>
      <c r="F68" t="s">
        <v>551</v>
      </c>
      <c r="G68" t="str">
        <f t="shared" si="18"/>
        <v>4</v>
      </c>
      <c r="H68" t="s">
        <v>551</v>
      </c>
      <c r="I68" t="str">
        <f t="shared" si="19"/>
        <v>4</v>
      </c>
      <c r="J68" t="s">
        <v>551</v>
      </c>
      <c r="K68" t="str">
        <f t="shared" si="20"/>
        <v>4</v>
      </c>
      <c r="L68" t="s">
        <v>551</v>
      </c>
      <c r="M68" t="str">
        <f t="shared" si="21"/>
        <v>4</v>
      </c>
      <c r="N68" t="s">
        <v>552</v>
      </c>
      <c r="O68" t="str">
        <f t="shared" si="22"/>
        <v>3</v>
      </c>
      <c r="P68" t="s">
        <v>555</v>
      </c>
      <c r="Q68" t="str">
        <f t="shared" si="23"/>
        <v>2</v>
      </c>
      <c r="R68" t="s">
        <v>558</v>
      </c>
      <c r="S68" t="str">
        <f t="shared" si="24"/>
        <v>2.5</v>
      </c>
      <c r="T68" t="s">
        <v>558</v>
      </c>
      <c r="U68" t="str">
        <f t="shared" si="25"/>
        <v>2.5</v>
      </c>
      <c r="V68" t="s">
        <v>555</v>
      </c>
      <c r="W68" t="str">
        <f t="shared" si="26"/>
        <v>2</v>
      </c>
      <c r="X68" t="s">
        <v>552</v>
      </c>
      <c r="Y68" t="str">
        <f t="shared" si="27"/>
        <v>3</v>
      </c>
      <c r="Z68" t="s">
        <v>551</v>
      </c>
      <c r="AA68" t="str">
        <f t="shared" si="28"/>
        <v>4</v>
      </c>
      <c r="AB68" t="s">
        <v>551</v>
      </c>
      <c r="AC68" t="str">
        <f t="shared" si="29"/>
        <v>4</v>
      </c>
      <c r="AD68" t="s">
        <v>553</v>
      </c>
      <c r="AE68" t="str">
        <f t="shared" si="30"/>
        <v>3.5</v>
      </c>
      <c r="AF68" t="s">
        <v>551</v>
      </c>
      <c r="AG68" t="str">
        <f t="shared" si="31"/>
        <v>4</v>
      </c>
    </row>
    <row r="69" spans="1:33" x14ac:dyDescent="0.25">
      <c r="A69">
        <v>754</v>
      </c>
      <c r="B69" t="s">
        <v>551</v>
      </c>
      <c r="C69" t="str">
        <f t="shared" si="16"/>
        <v>4</v>
      </c>
      <c r="D69" t="s">
        <v>558</v>
      </c>
      <c r="E69" t="str">
        <f t="shared" si="17"/>
        <v>2.5</v>
      </c>
      <c r="F69" t="s">
        <v>551</v>
      </c>
      <c r="G69" t="str">
        <f t="shared" si="18"/>
        <v>4</v>
      </c>
      <c r="H69" t="s">
        <v>551</v>
      </c>
      <c r="I69" t="str">
        <f t="shared" si="19"/>
        <v>4</v>
      </c>
      <c r="J69" t="s">
        <v>551</v>
      </c>
      <c r="K69" t="str">
        <f t="shared" si="20"/>
        <v>4</v>
      </c>
      <c r="L69" t="s">
        <v>551</v>
      </c>
      <c r="M69" t="str">
        <f t="shared" si="21"/>
        <v>4</v>
      </c>
      <c r="N69" t="s">
        <v>558</v>
      </c>
      <c r="O69" t="str">
        <f t="shared" si="22"/>
        <v>2.5</v>
      </c>
      <c r="P69" t="s">
        <v>553</v>
      </c>
      <c r="Q69" t="str">
        <f t="shared" si="23"/>
        <v>3.5</v>
      </c>
      <c r="R69" t="s">
        <v>552</v>
      </c>
      <c r="S69" t="str">
        <f t="shared" si="24"/>
        <v>3</v>
      </c>
      <c r="T69" t="s">
        <v>552</v>
      </c>
      <c r="U69" t="str">
        <f t="shared" si="25"/>
        <v>3</v>
      </c>
      <c r="V69" t="s">
        <v>555</v>
      </c>
      <c r="W69" t="str">
        <f t="shared" si="26"/>
        <v>2</v>
      </c>
      <c r="X69" t="s">
        <v>551</v>
      </c>
      <c r="Y69" t="str">
        <f t="shared" si="27"/>
        <v>4</v>
      </c>
      <c r="Z69" t="s">
        <v>551</v>
      </c>
      <c r="AA69" t="str">
        <f t="shared" si="28"/>
        <v>4</v>
      </c>
      <c r="AB69" t="s">
        <v>553</v>
      </c>
      <c r="AC69" t="str">
        <f t="shared" si="29"/>
        <v>3.5</v>
      </c>
      <c r="AD69" t="s">
        <v>553</v>
      </c>
      <c r="AE69" t="str">
        <f t="shared" si="30"/>
        <v>3.5</v>
      </c>
      <c r="AF69" t="s">
        <v>552</v>
      </c>
      <c r="AG69" t="str">
        <f t="shared" si="31"/>
        <v>3</v>
      </c>
    </row>
    <row r="70" spans="1:33" x14ac:dyDescent="0.25">
      <c r="A70">
        <v>763</v>
      </c>
      <c r="B70" t="s">
        <v>551</v>
      </c>
      <c r="C70" t="str">
        <f t="shared" si="16"/>
        <v>4</v>
      </c>
      <c r="D70" t="s">
        <v>552</v>
      </c>
      <c r="E70" t="str">
        <f t="shared" si="17"/>
        <v>3</v>
      </c>
      <c r="F70" t="s">
        <v>552</v>
      </c>
      <c r="G70" t="str">
        <f t="shared" si="18"/>
        <v>3</v>
      </c>
      <c r="H70" t="s">
        <v>551</v>
      </c>
      <c r="I70" t="str">
        <f t="shared" si="19"/>
        <v>4</v>
      </c>
      <c r="J70" t="s">
        <v>552</v>
      </c>
      <c r="K70" t="str">
        <f t="shared" si="20"/>
        <v>3</v>
      </c>
      <c r="L70" t="s">
        <v>551</v>
      </c>
      <c r="M70" t="str">
        <f t="shared" si="21"/>
        <v>4</v>
      </c>
      <c r="N70" t="s">
        <v>553</v>
      </c>
      <c r="O70" t="str">
        <f t="shared" si="22"/>
        <v>3.5</v>
      </c>
      <c r="P70" t="s">
        <v>558</v>
      </c>
      <c r="Q70" t="str">
        <f t="shared" si="23"/>
        <v>2.5</v>
      </c>
      <c r="R70" t="s">
        <v>558</v>
      </c>
      <c r="S70" t="str">
        <f t="shared" si="24"/>
        <v>2.5</v>
      </c>
      <c r="T70" t="s">
        <v>558</v>
      </c>
      <c r="U70" t="str">
        <f t="shared" si="25"/>
        <v>2.5</v>
      </c>
      <c r="V70" t="s">
        <v>558</v>
      </c>
      <c r="W70" t="str">
        <f t="shared" si="26"/>
        <v>2.5</v>
      </c>
      <c r="X70" t="s">
        <v>553</v>
      </c>
      <c r="Y70" t="str">
        <f t="shared" si="27"/>
        <v>3.5</v>
      </c>
      <c r="Z70" t="s">
        <v>551</v>
      </c>
      <c r="AA70" t="str">
        <f t="shared" si="28"/>
        <v>4</v>
      </c>
      <c r="AB70" t="s">
        <v>553</v>
      </c>
      <c r="AC70" t="str">
        <f t="shared" si="29"/>
        <v>3.5</v>
      </c>
      <c r="AD70" t="s">
        <v>552</v>
      </c>
      <c r="AE70" t="str">
        <f t="shared" si="30"/>
        <v>3</v>
      </c>
      <c r="AF70" t="s">
        <v>551</v>
      </c>
      <c r="AG70" t="str">
        <f t="shared" si="31"/>
        <v>4</v>
      </c>
    </row>
    <row r="71" spans="1:33" x14ac:dyDescent="0.25">
      <c r="A71">
        <v>769</v>
      </c>
      <c r="B71" t="s">
        <v>551</v>
      </c>
      <c r="C71" t="str">
        <f t="shared" si="16"/>
        <v>4</v>
      </c>
      <c r="D71" t="s">
        <v>553</v>
      </c>
      <c r="E71" t="str">
        <f t="shared" si="17"/>
        <v>3.5</v>
      </c>
      <c r="F71" t="s">
        <v>553</v>
      </c>
      <c r="G71" t="str">
        <f t="shared" si="18"/>
        <v>3.5</v>
      </c>
      <c r="H71" t="s">
        <v>552</v>
      </c>
      <c r="I71" t="str">
        <f t="shared" si="19"/>
        <v>3</v>
      </c>
      <c r="J71" t="s">
        <v>551</v>
      </c>
      <c r="K71" t="str">
        <f t="shared" si="20"/>
        <v>4</v>
      </c>
      <c r="L71" t="s">
        <v>551</v>
      </c>
      <c r="M71" t="str">
        <f t="shared" si="21"/>
        <v>4</v>
      </c>
      <c r="N71" t="s">
        <v>551</v>
      </c>
      <c r="O71" t="str">
        <f t="shared" si="22"/>
        <v>4</v>
      </c>
      <c r="P71" t="s">
        <v>552</v>
      </c>
      <c r="Q71" t="str">
        <f t="shared" si="23"/>
        <v>3</v>
      </c>
      <c r="R71" t="s">
        <v>551</v>
      </c>
      <c r="S71" t="str">
        <f t="shared" si="24"/>
        <v>4</v>
      </c>
      <c r="T71" t="s">
        <v>551</v>
      </c>
      <c r="U71" t="str">
        <f t="shared" si="25"/>
        <v>4</v>
      </c>
      <c r="V71" t="s">
        <v>552</v>
      </c>
      <c r="W71" t="str">
        <f t="shared" si="26"/>
        <v>3</v>
      </c>
      <c r="X71" t="s">
        <v>551</v>
      </c>
      <c r="Y71" t="str">
        <f t="shared" si="27"/>
        <v>4</v>
      </c>
      <c r="Z71" t="s">
        <v>551</v>
      </c>
      <c r="AA71" t="str">
        <f t="shared" si="28"/>
        <v>4</v>
      </c>
      <c r="AB71" t="s">
        <v>551</v>
      </c>
      <c r="AC71" t="str">
        <f t="shared" si="29"/>
        <v>4</v>
      </c>
      <c r="AD71" t="s">
        <v>551</v>
      </c>
      <c r="AE71" t="str">
        <f t="shared" si="30"/>
        <v>4</v>
      </c>
      <c r="AF71" t="s">
        <v>551</v>
      </c>
      <c r="AG71" t="str">
        <f t="shared" si="31"/>
        <v>4</v>
      </c>
    </row>
    <row r="72" spans="1:33" x14ac:dyDescent="0.25">
      <c r="A72">
        <v>770</v>
      </c>
      <c r="B72" t="s">
        <v>551</v>
      </c>
      <c r="C72" t="str">
        <f t="shared" si="16"/>
        <v>4</v>
      </c>
      <c r="D72" t="s">
        <v>551</v>
      </c>
      <c r="E72" t="str">
        <f t="shared" si="17"/>
        <v>4</v>
      </c>
      <c r="F72" t="s">
        <v>553</v>
      </c>
      <c r="G72" t="str">
        <f t="shared" si="18"/>
        <v>3.5</v>
      </c>
      <c r="H72" t="s">
        <v>551</v>
      </c>
      <c r="I72" t="str">
        <f t="shared" si="19"/>
        <v>4</v>
      </c>
      <c r="J72" t="s">
        <v>553</v>
      </c>
      <c r="K72" t="str">
        <f t="shared" si="20"/>
        <v>3.5</v>
      </c>
      <c r="L72" t="s">
        <v>551</v>
      </c>
      <c r="M72" t="str">
        <f t="shared" si="21"/>
        <v>4</v>
      </c>
      <c r="N72" t="s">
        <v>553</v>
      </c>
      <c r="O72" t="str">
        <f t="shared" si="22"/>
        <v>3.5</v>
      </c>
      <c r="P72" t="s">
        <v>553</v>
      </c>
      <c r="Q72" t="str">
        <f t="shared" si="23"/>
        <v>3.5</v>
      </c>
      <c r="R72" t="s">
        <v>552</v>
      </c>
      <c r="S72" t="str">
        <f t="shared" si="24"/>
        <v>3</v>
      </c>
      <c r="T72" t="s">
        <v>553</v>
      </c>
      <c r="U72" t="str">
        <f t="shared" si="25"/>
        <v>3.5</v>
      </c>
      <c r="V72" t="s">
        <v>553</v>
      </c>
      <c r="W72" t="str">
        <f t="shared" si="26"/>
        <v>3.5</v>
      </c>
      <c r="X72" t="s">
        <v>551</v>
      </c>
      <c r="Y72" t="str">
        <f t="shared" si="27"/>
        <v>4</v>
      </c>
      <c r="Z72" t="s">
        <v>551</v>
      </c>
      <c r="AA72" t="str">
        <f t="shared" si="28"/>
        <v>4</v>
      </c>
      <c r="AB72" t="s">
        <v>551</v>
      </c>
      <c r="AC72" t="str">
        <f t="shared" si="29"/>
        <v>4</v>
      </c>
      <c r="AD72" t="s">
        <v>551</v>
      </c>
      <c r="AE72" t="str">
        <f t="shared" si="30"/>
        <v>4</v>
      </c>
      <c r="AF72" t="s">
        <v>551</v>
      </c>
      <c r="AG72" t="str">
        <f t="shared" si="31"/>
        <v>4</v>
      </c>
    </row>
    <row r="73" spans="1:33" x14ac:dyDescent="0.25">
      <c r="A73">
        <v>773</v>
      </c>
      <c r="B73" t="s">
        <v>551</v>
      </c>
      <c r="C73" t="str">
        <f t="shared" si="16"/>
        <v>4</v>
      </c>
      <c r="D73" t="s">
        <v>552</v>
      </c>
      <c r="E73" t="str">
        <f t="shared" si="17"/>
        <v>3</v>
      </c>
      <c r="F73" t="s">
        <v>551</v>
      </c>
      <c r="G73" t="str">
        <f t="shared" si="18"/>
        <v>4</v>
      </c>
      <c r="H73" t="s">
        <v>551</v>
      </c>
      <c r="I73" t="str">
        <f t="shared" si="19"/>
        <v>4</v>
      </c>
      <c r="J73" t="s">
        <v>553</v>
      </c>
      <c r="K73" t="str">
        <f t="shared" si="20"/>
        <v>3.5</v>
      </c>
      <c r="L73" t="s">
        <v>551</v>
      </c>
      <c r="M73" t="str">
        <f t="shared" si="21"/>
        <v>4</v>
      </c>
      <c r="N73" t="s">
        <v>558</v>
      </c>
      <c r="O73" t="str">
        <f t="shared" si="22"/>
        <v>2.5</v>
      </c>
      <c r="P73" t="s">
        <v>558</v>
      </c>
      <c r="Q73" t="str">
        <f t="shared" si="23"/>
        <v>2.5</v>
      </c>
      <c r="R73" t="s">
        <v>558</v>
      </c>
      <c r="S73" t="str">
        <f t="shared" si="24"/>
        <v>2.5</v>
      </c>
      <c r="T73" t="s">
        <v>552</v>
      </c>
      <c r="U73" t="str">
        <f t="shared" si="25"/>
        <v>3</v>
      </c>
      <c r="V73" t="s">
        <v>557</v>
      </c>
      <c r="W73" t="str">
        <f t="shared" si="26"/>
        <v>1</v>
      </c>
      <c r="X73" t="s">
        <v>558</v>
      </c>
      <c r="Y73" t="str">
        <f t="shared" si="27"/>
        <v>2.5</v>
      </c>
      <c r="Z73" t="s">
        <v>553</v>
      </c>
      <c r="AA73" t="str">
        <f t="shared" si="28"/>
        <v>3.5</v>
      </c>
      <c r="AB73" t="s">
        <v>553</v>
      </c>
      <c r="AC73" t="str">
        <f t="shared" si="29"/>
        <v>3.5</v>
      </c>
      <c r="AD73" t="s">
        <v>553</v>
      </c>
      <c r="AE73" t="str">
        <f t="shared" si="30"/>
        <v>3.5</v>
      </c>
      <c r="AF73" t="s">
        <v>553</v>
      </c>
      <c r="AG73" t="str">
        <f t="shared" si="31"/>
        <v>3.5</v>
      </c>
    </row>
    <row r="74" spans="1:33" x14ac:dyDescent="0.25">
      <c r="A74">
        <v>783</v>
      </c>
      <c r="B74" t="s">
        <v>551</v>
      </c>
      <c r="C74" t="str">
        <f t="shared" si="16"/>
        <v>4</v>
      </c>
      <c r="D74" t="s">
        <v>558</v>
      </c>
      <c r="E74" t="str">
        <f t="shared" si="17"/>
        <v>2.5</v>
      </c>
      <c r="F74" t="s">
        <v>553</v>
      </c>
      <c r="G74" t="str">
        <f t="shared" si="18"/>
        <v>3.5</v>
      </c>
      <c r="H74" t="s">
        <v>552</v>
      </c>
      <c r="I74" t="str">
        <f t="shared" si="19"/>
        <v>3</v>
      </c>
      <c r="J74" t="s">
        <v>553</v>
      </c>
      <c r="K74" t="str">
        <f t="shared" si="20"/>
        <v>3.5</v>
      </c>
      <c r="L74" t="s">
        <v>553</v>
      </c>
      <c r="M74" t="str">
        <f t="shared" si="21"/>
        <v>3.5</v>
      </c>
      <c r="N74" t="s">
        <v>553</v>
      </c>
      <c r="O74" t="str">
        <f t="shared" si="22"/>
        <v>3.5</v>
      </c>
      <c r="P74" t="s">
        <v>555</v>
      </c>
      <c r="Q74" t="str">
        <f t="shared" si="23"/>
        <v>2</v>
      </c>
      <c r="R74" t="s">
        <v>558</v>
      </c>
      <c r="S74" t="str">
        <f t="shared" si="24"/>
        <v>2.5</v>
      </c>
      <c r="T74" t="s">
        <v>558</v>
      </c>
      <c r="U74" t="str">
        <f t="shared" si="25"/>
        <v>2.5</v>
      </c>
      <c r="V74" t="s">
        <v>557</v>
      </c>
      <c r="W74" t="str">
        <f t="shared" si="26"/>
        <v>1</v>
      </c>
      <c r="X74" t="s">
        <v>558</v>
      </c>
      <c r="Y74" t="str">
        <f t="shared" si="27"/>
        <v>2.5</v>
      </c>
      <c r="Z74" t="s">
        <v>551</v>
      </c>
      <c r="AA74" t="str">
        <f t="shared" si="28"/>
        <v>4</v>
      </c>
      <c r="AB74" t="s">
        <v>551</v>
      </c>
      <c r="AC74" t="str">
        <f t="shared" si="29"/>
        <v>4</v>
      </c>
      <c r="AD74" t="s">
        <v>551</v>
      </c>
      <c r="AE74" t="str">
        <f t="shared" si="30"/>
        <v>4</v>
      </c>
      <c r="AF74" t="s">
        <v>551</v>
      </c>
      <c r="AG74" t="str">
        <f t="shared" si="31"/>
        <v>4</v>
      </c>
    </row>
    <row r="75" spans="1:33" x14ac:dyDescent="0.25">
      <c r="A75">
        <v>796</v>
      </c>
      <c r="B75" t="s">
        <v>551</v>
      </c>
      <c r="C75" t="str">
        <f t="shared" si="16"/>
        <v>4</v>
      </c>
      <c r="D75" t="s">
        <v>557</v>
      </c>
      <c r="E75" t="str">
        <f t="shared" si="17"/>
        <v>1</v>
      </c>
      <c r="F75" t="s">
        <v>558</v>
      </c>
      <c r="G75" t="str">
        <f t="shared" si="18"/>
        <v>2.5</v>
      </c>
      <c r="H75" t="s">
        <v>552</v>
      </c>
      <c r="I75" t="str">
        <f t="shared" si="19"/>
        <v>3</v>
      </c>
      <c r="J75" t="s">
        <v>552</v>
      </c>
      <c r="K75" t="str">
        <f t="shared" si="20"/>
        <v>3</v>
      </c>
      <c r="L75" t="s">
        <v>551</v>
      </c>
      <c r="M75" t="str">
        <f t="shared" si="21"/>
        <v>4</v>
      </c>
      <c r="N75" t="s">
        <v>558</v>
      </c>
      <c r="O75" t="str">
        <f t="shared" si="22"/>
        <v>2.5</v>
      </c>
      <c r="P75" t="s">
        <v>555</v>
      </c>
      <c r="Q75" t="str">
        <f t="shared" si="23"/>
        <v>2</v>
      </c>
      <c r="R75" t="s">
        <v>557</v>
      </c>
      <c r="S75" t="str">
        <f t="shared" si="24"/>
        <v>1</v>
      </c>
      <c r="T75" t="s">
        <v>555</v>
      </c>
      <c r="U75" t="str">
        <f t="shared" si="25"/>
        <v>2</v>
      </c>
      <c r="V75" t="s">
        <v>557</v>
      </c>
      <c r="W75" t="str">
        <f t="shared" si="26"/>
        <v>1</v>
      </c>
      <c r="X75" t="s">
        <v>555</v>
      </c>
      <c r="Y75" t="str">
        <f t="shared" si="27"/>
        <v>2</v>
      </c>
      <c r="Z75" t="s">
        <v>551</v>
      </c>
      <c r="AA75" t="str">
        <f t="shared" si="28"/>
        <v>4</v>
      </c>
      <c r="AB75" t="s">
        <v>552</v>
      </c>
      <c r="AC75" t="str">
        <f t="shared" si="29"/>
        <v>3</v>
      </c>
      <c r="AD75" t="s">
        <v>553</v>
      </c>
      <c r="AE75" t="str">
        <f t="shared" si="30"/>
        <v>3.5</v>
      </c>
      <c r="AF75" t="s">
        <v>558</v>
      </c>
      <c r="AG75" t="str">
        <f t="shared" si="31"/>
        <v>2.5</v>
      </c>
    </row>
    <row r="76" spans="1:33" x14ac:dyDescent="0.25">
      <c r="A76">
        <v>807</v>
      </c>
      <c r="B76" t="s">
        <v>551</v>
      </c>
      <c r="C76" t="str">
        <f t="shared" si="16"/>
        <v>4</v>
      </c>
      <c r="D76" t="s">
        <v>551</v>
      </c>
      <c r="E76" t="str">
        <f t="shared" si="17"/>
        <v>4</v>
      </c>
      <c r="F76" t="s">
        <v>553</v>
      </c>
      <c r="G76" t="str">
        <f t="shared" si="18"/>
        <v>3.5</v>
      </c>
      <c r="H76" t="s">
        <v>551</v>
      </c>
      <c r="I76" t="str">
        <f t="shared" si="19"/>
        <v>4</v>
      </c>
      <c r="J76" t="s">
        <v>551</v>
      </c>
      <c r="K76" t="str">
        <f t="shared" si="20"/>
        <v>4</v>
      </c>
      <c r="L76" t="s">
        <v>551</v>
      </c>
      <c r="M76" t="str">
        <f t="shared" si="21"/>
        <v>4</v>
      </c>
      <c r="N76" t="s">
        <v>551</v>
      </c>
      <c r="O76" t="str">
        <f t="shared" si="22"/>
        <v>4</v>
      </c>
      <c r="P76" t="s">
        <v>552</v>
      </c>
      <c r="Q76" t="str">
        <f t="shared" si="23"/>
        <v>3</v>
      </c>
      <c r="R76" t="s">
        <v>553</v>
      </c>
      <c r="S76" t="str">
        <f t="shared" si="24"/>
        <v>3.5</v>
      </c>
      <c r="T76" t="s">
        <v>553</v>
      </c>
      <c r="U76" t="str">
        <f t="shared" si="25"/>
        <v>3.5</v>
      </c>
      <c r="V76" t="s">
        <v>552</v>
      </c>
      <c r="W76" t="str">
        <f t="shared" si="26"/>
        <v>3</v>
      </c>
      <c r="X76" t="s">
        <v>551</v>
      </c>
      <c r="Y76" t="str">
        <f t="shared" si="27"/>
        <v>4</v>
      </c>
      <c r="Z76" t="s">
        <v>551</v>
      </c>
      <c r="AA76" t="str">
        <f t="shared" si="28"/>
        <v>4</v>
      </c>
      <c r="AB76" t="s">
        <v>551</v>
      </c>
      <c r="AC76" t="str">
        <f t="shared" si="29"/>
        <v>4</v>
      </c>
      <c r="AD76" t="s">
        <v>553</v>
      </c>
      <c r="AE76" t="str">
        <f t="shared" si="30"/>
        <v>3.5</v>
      </c>
      <c r="AF76" t="s">
        <v>553</v>
      </c>
      <c r="AG76" t="str">
        <f t="shared" si="31"/>
        <v>3.5</v>
      </c>
    </row>
    <row r="77" spans="1:33" x14ac:dyDescent="0.25">
      <c r="A77">
        <v>812</v>
      </c>
      <c r="B77" t="s">
        <v>551</v>
      </c>
      <c r="C77" t="str">
        <f t="shared" si="16"/>
        <v>4</v>
      </c>
      <c r="D77" t="s">
        <v>558</v>
      </c>
      <c r="E77" t="str">
        <f t="shared" si="17"/>
        <v>2.5</v>
      </c>
      <c r="F77" t="s">
        <v>552</v>
      </c>
      <c r="G77" t="str">
        <f t="shared" si="18"/>
        <v>3</v>
      </c>
      <c r="H77" t="s">
        <v>551</v>
      </c>
      <c r="I77" t="str">
        <f t="shared" si="19"/>
        <v>4</v>
      </c>
      <c r="J77" t="s">
        <v>553</v>
      </c>
      <c r="K77" t="str">
        <f t="shared" si="20"/>
        <v>3.5</v>
      </c>
      <c r="L77" t="s">
        <v>553</v>
      </c>
      <c r="M77" t="str">
        <f t="shared" si="21"/>
        <v>3.5</v>
      </c>
      <c r="N77" t="s">
        <v>552</v>
      </c>
      <c r="O77" t="str">
        <f t="shared" si="22"/>
        <v>3</v>
      </c>
      <c r="P77" t="s">
        <v>558</v>
      </c>
      <c r="Q77" t="str">
        <f t="shared" si="23"/>
        <v>2.5</v>
      </c>
      <c r="R77" t="s">
        <v>558</v>
      </c>
      <c r="S77" t="str">
        <f t="shared" si="24"/>
        <v>2.5</v>
      </c>
      <c r="T77" t="s">
        <v>552</v>
      </c>
      <c r="U77" t="str">
        <f t="shared" si="25"/>
        <v>3</v>
      </c>
      <c r="V77" t="s">
        <v>555</v>
      </c>
      <c r="W77" t="str">
        <f t="shared" si="26"/>
        <v>2</v>
      </c>
      <c r="X77" t="s">
        <v>555</v>
      </c>
      <c r="Y77" t="str">
        <f t="shared" si="27"/>
        <v>2</v>
      </c>
      <c r="Z77" t="s">
        <v>551</v>
      </c>
      <c r="AA77" t="str">
        <f t="shared" si="28"/>
        <v>4</v>
      </c>
      <c r="AB77" t="s">
        <v>553</v>
      </c>
      <c r="AC77" t="str">
        <f t="shared" si="29"/>
        <v>3.5</v>
      </c>
      <c r="AD77" t="s">
        <v>552</v>
      </c>
      <c r="AE77" t="str">
        <f t="shared" si="30"/>
        <v>3</v>
      </c>
      <c r="AF77" t="s">
        <v>551</v>
      </c>
      <c r="AG77" t="str">
        <f t="shared" si="31"/>
        <v>4</v>
      </c>
    </row>
    <row r="78" spans="1:33" x14ac:dyDescent="0.25">
      <c r="A78">
        <v>830</v>
      </c>
      <c r="B78" t="s">
        <v>551</v>
      </c>
      <c r="C78" t="str">
        <f t="shared" si="16"/>
        <v>4</v>
      </c>
      <c r="D78" t="s">
        <v>555</v>
      </c>
      <c r="E78" t="str">
        <f t="shared" si="17"/>
        <v>2</v>
      </c>
      <c r="F78" t="s">
        <v>553</v>
      </c>
      <c r="G78" t="str">
        <f t="shared" si="18"/>
        <v>3.5</v>
      </c>
      <c r="H78" t="s">
        <v>551</v>
      </c>
      <c r="I78" t="str">
        <f t="shared" si="19"/>
        <v>4</v>
      </c>
      <c r="J78" t="s">
        <v>553</v>
      </c>
      <c r="K78" t="str">
        <f t="shared" si="20"/>
        <v>3.5</v>
      </c>
      <c r="L78" t="s">
        <v>551</v>
      </c>
      <c r="M78" t="str">
        <f t="shared" si="21"/>
        <v>4</v>
      </c>
      <c r="N78" t="s">
        <v>555</v>
      </c>
      <c r="O78" t="str">
        <f t="shared" si="22"/>
        <v>2</v>
      </c>
      <c r="P78" t="s">
        <v>558</v>
      </c>
      <c r="Q78" t="str">
        <f t="shared" si="23"/>
        <v>2.5</v>
      </c>
      <c r="R78" t="s">
        <v>555</v>
      </c>
      <c r="S78" t="str">
        <f t="shared" si="24"/>
        <v>2</v>
      </c>
      <c r="T78" t="s">
        <v>555</v>
      </c>
      <c r="U78" t="str">
        <f t="shared" si="25"/>
        <v>2</v>
      </c>
      <c r="V78" t="s">
        <v>557</v>
      </c>
      <c r="W78" t="str">
        <f t="shared" si="26"/>
        <v>1</v>
      </c>
      <c r="X78" t="s">
        <v>555</v>
      </c>
      <c r="Y78" t="str">
        <f t="shared" si="27"/>
        <v>2</v>
      </c>
      <c r="Z78" t="s">
        <v>553</v>
      </c>
      <c r="AA78" t="str">
        <f t="shared" si="28"/>
        <v>3.5</v>
      </c>
      <c r="AB78" t="s">
        <v>552</v>
      </c>
      <c r="AC78" t="str">
        <f t="shared" si="29"/>
        <v>3</v>
      </c>
      <c r="AD78" t="s">
        <v>553</v>
      </c>
      <c r="AE78" t="str">
        <f t="shared" si="30"/>
        <v>3.5</v>
      </c>
      <c r="AF78" t="s">
        <v>558</v>
      </c>
      <c r="AG78" t="str">
        <f t="shared" si="31"/>
        <v>2.5</v>
      </c>
    </row>
    <row r="79" spans="1:33" x14ac:dyDescent="0.25">
      <c r="A79">
        <v>831</v>
      </c>
      <c r="B79" t="s">
        <v>551</v>
      </c>
      <c r="C79" t="str">
        <f t="shared" si="16"/>
        <v>4</v>
      </c>
      <c r="D79" t="s">
        <v>558</v>
      </c>
      <c r="E79" t="str">
        <f t="shared" si="17"/>
        <v>2.5</v>
      </c>
      <c r="F79" t="s">
        <v>553</v>
      </c>
      <c r="G79" t="str">
        <f t="shared" si="18"/>
        <v>3.5</v>
      </c>
      <c r="H79" t="s">
        <v>551</v>
      </c>
      <c r="I79" t="str">
        <f t="shared" si="19"/>
        <v>4</v>
      </c>
      <c r="J79" t="s">
        <v>553</v>
      </c>
      <c r="K79" t="str">
        <f t="shared" si="20"/>
        <v>3.5</v>
      </c>
      <c r="L79" t="s">
        <v>551</v>
      </c>
      <c r="M79" t="str">
        <f t="shared" si="21"/>
        <v>4</v>
      </c>
      <c r="N79" t="s">
        <v>558</v>
      </c>
      <c r="O79" t="str">
        <f t="shared" si="22"/>
        <v>2.5</v>
      </c>
      <c r="P79" t="s">
        <v>558</v>
      </c>
      <c r="Q79" t="str">
        <f t="shared" si="23"/>
        <v>2.5</v>
      </c>
      <c r="R79" t="s">
        <v>555</v>
      </c>
      <c r="S79" t="str">
        <f t="shared" si="24"/>
        <v>2</v>
      </c>
      <c r="T79" t="s">
        <v>552</v>
      </c>
      <c r="U79" t="str">
        <f t="shared" si="25"/>
        <v>3</v>
      </c>
      <c r="V79" t="s">
        <v>558</v>
      </c>
      <c r="W79" t="str">
        <f t="shared" si="26"/>
        <v>2.5</v>
      </c>
      <c r="X79" t="s">
        <v>558</v>
      </c>
      <c r="Y79" t="str">
        <f t="shared" si="27"/>
        <v>2.5</v>
      </c>
      <c r="Z79" t="s">
        <v>551</v>
      </c>
      <c r="AA79" t="str">
        <f t="shared" si="28"/>
        <v>4</v>
      </c>
      <c r="AB79" t="s">
        <v>553</v>
      </c>
      <c r="AC79" t="str">
        <f t="shared" si="29"/>
        <v>3.5</v>
      </c>
      <c r="AD79" t="s">
        <v>551</v>
      </c>
      <c r="AE79" t="str">
        <f t="shared" si="30"/>
        <v>4</v>
      </c>
      <c r="AF79" t="s">
        <v>553</v>
      </c>
      <c r="AG79" t="str">
        <f t="shared" si="31"/>
        <v>3.5</v>
      </c>
    </row>
    <row r="80" spans="1:33" x14ac:dyDescent="0.25">
      <c r="A80">
        <v>833</v>
      </c>
      <c r="B80" t="s">
        <v>552</v>
      </c>
      <c r="C80" t="str">
        <f t="shared" si="16"/>
        <v>3</v>
      </c>
      <c r="D80" t="s">
        <v>555</v>
      </c>
      <c r="E80" t="str">
        <f t="shared" si="17"/>
        <v>2</v>
      </c>
      <c r="F80" t="s">
        <v>552</v>
      </c>
      <c r="G80" t="str">
        <f t="shared" si="18"/>
        <v>3</v>
      </c>
      <c r="H80" t="s">
        <v>551</v>
      </c>
      <c r="I80" t="str">
        <f t="shared" si="19"/>
        <v>4</v>
      </c>
      <c r="J80" t="s">
        <v>553</v>
      </c>
      <c r="K80" t="str">
        <f t="shared" si="20"/>
        <v>3.5</v>
      </c>
      <c r="L80" t="s">
        <v>553</v>
      </c>
      <c r="M80" t="str">
        <f t="shared" si="21"/>
        <v>3.5</v>
      </c>
      <c r="N80" t="s">
        <v>552</v>
      </c>
      <c r="O80" t="str">
        <f t="shared" si="22"/>
        <v>3</v>
      </c>
      <c r="P80" t="s">
        <v>555</v>
      </c>
      <c r="Q80" t="str">
        <f t="shared" si="23"/>
        <v>2</v>
      </c>
      <c r="R80" t="s">
        <v>558</v>
      </c>
      <c r="S80" t="str">
        <f t="shared" si="24"/>
        <v>2.5</v>
      </c>
      <c r="T80" t="s">
        <v>558</v>
      </c>
      <c r="U80" t="str">
        <f t="shared" si="25"/>
        <v>2.5</v>
      </c>
      <c r="V80" t="s">
        <v>555</v>
      </c>
      <c r="W80" t="str">
        <f t="shared" si="26"/>
        <v>2</v>
      </c>
      <c r="X80" t="s">
        <v>558</v>
      </c>
      <c r="Y80" t="str">
        <f t="shared" si="27"/>
        <v>2.5</v>
      </c>
      <c r="Z80" t="s">
        <v>551</v>
      </c>
      <c r="AA80" t="str">
        <f t="shared" si="28"/>
        <v>4</v>
      </c>
      <c r="AB80" t="s">
        <v>553</v>
      </c>
      <c r="AC80" t="str">
        <f t="shared" si="29"/>
        <v>3.5</v>
      </c>
      <c r="AD80" t="s">
        <v>553</v>
      </c>
      <c r="AE80" t="str">
        <f t="shared" si="30"/>
        <v>3.5</v>
      </c>
      <c r="AF80" t="s">
        <v>553</v>
      </c>
      <c r="AG80" t="str">
        <f t="shared" si="31"/>
        <v>3.5</v>
      </c>
    </row>
    <row r="81" spans="1:33" x14ac:dyDescent="0.25">
      <c r="A81">
        <v>841</v>
      </c>
      <c r="B81" t="s">
        <v>551</v>
      </c>
      <c r="C81" t="str">
        <f t="shared" si="16"/>
        <v>4</v>
      </c>
      <c r="D81" t="s">
        <v>551</v>
      </c>
      <c r="E81" t="str">
        <f t="shared" si="17"/>
        <v>4</v>
      </c>
      <c r="F81" t="s">
        <v>551</v>
      </c>
      <c r="G81" t="str">
        <f t="shared" si="18"/>
        <v>4</v>
      </c>
      <c r="H81" t="s">
        <v>551</v>
      </c>
      <c r="I81" t="str">
        <f t="shared" si="19"/>
        <v>4</v>
      </c>
      <c r="J81" t="s">
        <v>552</v>
      </c>
      <c r="K81" t="str">
        <f t="shared" si="20"/>
        <v>3</v>
      </c>
      <c r="L81" t="s">
        <v>551</v>
      </c>
      <c r="M81" t="str">
        <f t="shared" si="21"/>
        <v>4</v>
      </c>
      <c r="N81" t="s">
        <v>552</v>
      </c>
      <c r="O81" t="str">
        <f t="shared" si="22"/>
        <v>3</v>
      </c>
      <c r="P81" t="s">
        <v>553</v>
      </c>
      <c r="Q81" t="str">
        <f t="shared" si="23"/>
        <v>3.5</v>
      </c>
      <c r="R81" t="s">
        <v>552</v>
      </c>
      <c r="S81" t="str">
        <f t="shared" si="24"/>
        <v>3</v>
      </c>
      <c r="T81" t="s">
        <v>558</v>
      </c>
      <c r="U81" t="str">
        <f t="shared" si="25"/>
        <v>2.5</v>
      </c>
      <c r="V81" t="s">
        <v>551</v>
      </c>
      <c r="W81" t="str">
        <f t="shared" si="26"/>
        <v>4</v>
      </c>
      <c r="X81" t="s">
        <v>551</v>
      </c>
      <c r="Y81" t="str">
        <f t="shared" si="27"/>
        <v>4</v>
      </c>
      <c r="Z81" t="s">
        <v>551</v>
      </c>
      <c r="AA81" t="str">
        <f t="shared" si="28"/>
        <v>4</v>
      </c>
      <c r="AB81" t="s">
        <v>551</v>
      </c>
      <c r="AC81" t="str">
        <f t="shared" si="29"/>
        <v>4</v>
      </c>
      <c r="AD81" t="s">
        <v>551</v>
      </c>
      <c r="AE81" t="str">
        <f t="shared" si="30"/>
        <v>4</v>
      </c>
      <c r="AF81" t="s">
        <v>553</v>
      </c>
      <c r="AG81" t="str">
        <f t="shared" si="31"/>
        <v>3.5</v>
      </c>
    </row>
    <row r="82" spans="1:33" x14ac:dyDescent="0.25">
      <c r="A82">
        <v>854</v>
      </c>
      <c r="B82" t="s">
        <v>551</v>
      </c>
      <c r="C82" t="str">
        <f t="shared" si="16"/>
        <v>4</v>
      </c>
      <c r="D82" t="s">
        <v>552</v>
      </c>
      <c r="E82" t="str">
        <f t="shared" si="17"/>
        <v>3</v>
      </c>
      <c r="F82" t="s">
        <v>555</v>
      </c>
      <c r="G82" t="str">
        <f t="shared" si="18"/>
        <v>2</v>
      </c>
      <c r="H82" t="s">
        <v>552</v>
      </c>
      <c r="I82" t="str">
        <f t="shared" si="19"/>
        <v>3</v>
      </c>
      <c r="J82" t="s">
        <v>553</v>
      </c>
      <c r="K82" t="str">
        <f t="shared" si="20"/>
        <v>3.5</v>
      </c>
      <c r="L82" t="s">
        <v>553</v>
      </c>
      <c r="M82" t="str">
        <f t="shared" si="21"/>
        <v>3.5</v>
      </c>
      <c r="N82" t="s">
        <v>557</v>
      </c>
      <c r="O82" t="str">
        <f t="shared" si="22"/>
        <v>1</v>
      </c>
      <c r="P82" t="s">
        <v>553</v>
      </c>
      <c r="Q82" t="str">
        <f t="shared" si="23"/>
        <v>3.5</v>
      </c>
      <c r="R82" t="s">
        <v>558</v>
      </c>
      <c r="S82" t="str">
        <f t="shared" si="24"/>
        <v>2.5</v>
      </c>
      <c r="T82" t="s">
        <v>552</v>
      </c>
      <c r="U82" t="str">
        <f t="shared" si="25"/>
        <v>3</v>
      </c>
      <c r="V82" t="s">
        <v>558</v>
      </c>
      <c r="W82" t="str">
        <f t="shared" si="26"/>
        <v>2.5</v>
      </c>
      <c r="X82" t="s">
        <v>557</v>
      </c>
      <c r="Y82" t="str">
        <f t="shared" si="27"/>
        <v>1</v>
      </c>
      <c r="Z82" t="s">
        <v>553</v>
      </c>
      <c r="AA82" t="str">
        <f t="shared" si="28"/>
        <v>3.5</v>
      </c>
      <c r="AB82" t="s">
        <v>551</v>
      </c>
      <c r="AC82" t="str">
        <f t="shared" si="29"/>
        <v>4</v>
      </c>
      <c r="AD82" t="s">
        <v>553</v>
      </c>
      <c r="AE82" t="str">
        <f t="shared" si="30"/>
        <v>3.5</v>
      </c>
      <c r="AF82" t="s">
        <v>552</v>
      </c>
      <c r="AG82" t="str">
        <f t="shared" si="31"/>
        <v>3</v>
      </c>
    </row>
    <row r="83" spans="1:33" x14ac:dyDescent="0.25">
      <c r="A83">
        <v>855</v>
      </c>
      <c r="B83" t="s">
        <v>551</v>
      </c>
      <c r="C83" t="str">
        <f t="shared" si="16"/>
        <v>4</v>
      </c>
      <c r="D83" t="s">
        <v>553</v>
      </c>
      <c r="E83" t="str">
        <f t="shared" si="17"/>
        <v>3.5</v>
      </c>
      <c r="F83" t="s">
        <v>553</v>
      </c>
      <c r="G83" t="str">
        <f t="shared" si="18"/>
        <v>3.5</v>
      </c>
      <c r="H83" t="s">
        <v>551</v>
      </c>
      <c r="I83" t="str">
        <f t="shared" si="19"/>
        <v>4</v>
      </c>
      <c r="J83" t="s">
        <v>553</v>
      </c>
      <c r="K83" t="str">
        <f t="shared" si="20"/>
        <v>3.5</v>
      </c>
      <c r="L83" t="s">
        <v>551</v>
      </c>
      <c r="M83" t="str">
        <f t="shared" si="21"/>
        <v>4</v>
      </c>
      <c r="N83" t="s">
        <v>552</v>
      </c>
      <c r="O83" t="str">
        <f t="shared" si="22"/>
        <v>3</v>
      </c>
      <c r="P83" t="s">
        <v>553</v>
      </c>
      <c r="Q83" t="str">
        <f t="shared" si="23"/>
        <v>3.5</v>
      </c>
      <c r="R83" t="s">
        <v>555</v>
      </c>
      <c r="S83" t="str">
        <f t="shared" si="24"/>
        <v>2</v>
      </c>
      <c r="T83" t="s">
        <v>553</v>
      </c>
      <c r="U83" t="str">
        <f t="shared" si="25"/>
        <v>3.5</v>
      </c>
      <c r="V83" t="s">
        <v>558</v>
      </c>
      <c r="W83" t="str">
        <f t="shared" si="26"/>
        <v>2.5</v>
      </c>
      <c r="X83" t="s">
        <v>555</v>
      </c>
      <c r="Y83" t="str">
        <f t="shared" si="27"/>
        <v>2</v>
      </c>
      <c r="Z83" t="s">
        <v>553</v>
      </c>
      <c r="AA83" t="str">
        <f t="shared" si="28"/>
        <v>3.5</v>
      </c>
      <c r="AB83" t="s">
        <v>553</v>
      </c>
      <c r="AC83" t="str">
        <f t="shared" si="29"/>
        <v>3.5</v>
      </c>
      <c r="AD83" t="s">
        <v>551</v>
      </c>
      <c r="AE83" t="str">
        <f t="shared" si="30"/>
        <v>4</v>
      </c>
      <c r="AF83" t="s">
        <v>553</v>
      </c>
      <c r="AG83" t="str">
        <f t="shared" si="31"/>
        <v>3.5</v>
      </c>
    </row>
    <row r="84" spans="1:33" x14ac:dyDescent="0.25">
      <c r="A84">
        <v>856</v>
      </c>
      <c r="B84" t="s">
        <v>551</v>
      </c>
      <c r="C84" t="str">
        <f t="shared" si="16"/>
        <v>4</v>
      </c>
      <c r="D84" t="s">
        <v>558</v>
      </c>
      <c r="E84" t="str">
        <f t="shared" si="17"/>
        <v>2.5</v>
      </c>
      <c r="F84" t="s">
        <v>551</v>
      </c>
      <c r="G84" t="str">
        <f t="shared" si="18"/>
        <v>4</v>
      </c>
      <c r="H84" t="s">
        <v>551</v>
      </c>
      <c r="I84" t="str">
        <f t="shared" si="19"/>
        <v>4</v>
      </c>
      <c r="J84" t="s">
        <v>553</v>
      </c>
      <c r="K84" t="str">
        <f t="shared" si="20"/>
        <v>3.5</v>
      </c>
      <c r="L84" t="s">
        <v>551</v>
      </c>
      <c r="M84" t="str">
        <f t="shared" si="21"/>
        <v>4</v>
      </c>
      <c r="N84" t="s">
        <v>552</v>
      </c>
      <c r="O84" t="str">
        <f t="shared" si="22"/>
        <v>3</v>
      </c>
      <c r="P84" t="s">
        <v>558</v>
      </c>
      <c r="Q84" t="str">
        <f t="shared" si="23"/>
        <v>2.5</v>
      </c>
      <c r="R84" t="s">
        <v>552</v>
      </c>
      <c r="S84" t="str">
        <f t="shared" si="24"/>
        <v>3</v>
      </c>
      <c r="T84" t="s">
        <v>552</v>
      </c>
      <c r="U84" t="str">
        <f t="shared" si="25"/>
        <v>3</v>
      </c>
      <c r="V84" t="s">
        <v>558</v>
      </c>
      <c r="W84" t="str">
        <f t="shared" si="26"/>
        <v>2.5</v>
      </c>
      <c r="X84" t="s">
        <v>558</v>
      </c>
      <c r="Y84" t="str">
        <f t="shared" si="27"/>
        <v>2.5</v>
      </c>
      <c r="Z84" t="s">
        <v>551</v>
      </c>
      <c r="AA84" t="str">
        <f t="shared" si="28"/>
        <v>4</v>
      </c>
      <c r="AB84" t="s">
        <v>551</v>
      </c>
      <c r="AC84" t="str">
        <f t="shared" si="29"/>
        <v>4</v>
      </c>
      <c r="AD84" t="s">
        <v>551</v>
      </c>
      <c r="AE84" t="str">
        <f t="shared" si="30"/>
        <v>4</v>
      </c>
      <c r="AF84" t="s">
        <v>555</v>
      </c>
      <c r="AG84" t="str">
        <f t="shared" si="31"/>
        <v>2</v>
      </c>
    </row>
    <row r="85" spans="1:33" x14ac:dyDescent="0.25">
      <c r="A85">
        <v>863</v>
      </c>
      <c r="B85" t="s">
        <v>551</v>
      </c>
      <c r="C85" t="str">
        <f t="shared" si="16"/>
        <v>4</v>
      </c>
      <c r="D85" t="s">
        <v>551</v>
      </c>
      <c r="E85" t="str">
        <f t="shared" si="17"/>
        <v>4</v>
      </c>
      <c r="F85" t="s">
        <v>551</v>
      </c>
      <c r="G85" t="str">
        <f t="shared" si="18"/>
        <v>4</v>
      </c>
      <c r="H85" t="s">
        <v>552</v>
      </c>
      <c r="I85" t="str">
        <f t="shared" si="19"/>
        <v>3</v>
      </c>
      <c r="J85" t="s">
        <v>551</v>
      </c>
      <c r="K85" t="str">
        <f t="shared" si="20"/>
        <v>4</v>
      </c>
      <c r="L85" t="s">
        <v>551</v>
      </c>
      <c r="M85" t="str">
        <f t="shared" si="21"/>
        <v>4</v>
      </c>
      <c r="N85" t="s">
        <v>553</v>
      </c>
      <c r="O85" t="str">
        <f t="shared" si="22"/>
        <v>3.5</v>
      </c>
      <c r="P85" t="s">
        <v>553</v>
      </c>
      <c r="Q85" t="str">
        <f t="shared" si="23"/>
        <v>3.5</v>
      </c>
      <c r="R85" t="s">
        <v>553</v>
      </c>
      <c r="S85" t="str">
        <f t="shared" si="24"/>
        <v>3.5</v>
      </c>
      <c r="T85" t="s">
        <v>553</v>
      </c>
      <c r="U85" t="str">
        <f t="shared" si="25"/>
        <v>3.5</v>
      </c>
      <c r="V85" t="s">
        <v>551</v>
      </c>
      <c r="W85" t="str">
        <f t="shared" si="26"/>
        <v>4</v>
      </c>
      <c r="X85" t="s">
        <v>551</v>
      </c>
      <c r="Y85" t="str">
        <f t="shared" si="27"/>
        <v>4</v>
      </c>
      <c r="Z85" t="s">
        <v>551</v>
      </c>
      <c r="AA85" t="str">
        <f t="shared" si="28"/>
        <v>4</v>
      </c>
      <c r="AB85" t="s">
        <v>551</v>
      </c>
      <c r="AC85" t="str">
        <f t="shared" si="29"/>
        <v>4</v>
      </c>
      <c r="AD85" t="s">
        <v>551</v>
      </c>
      <c r="AE85" t="str">
        <f t="shared" si="30"/>
        <v>4</v>
      </c>
      <c r="AF85" t="s">
        <v>551</v>
      </c>
      <c r="AG85" t="str">
        <f t="shared" si="31"/>
        <v>4</v>
      </c>
    </row>
    <row r="86" spans="1:33" x14ac:dyDescent="0.25">
      <c r="A86">
        <v>874</v>
      </c>
      <c r="B86" t="s">
        <v>551</v>
      </c>
      <c r="C86" t="str">
        <f t="shared" si="16"/>
        <v>4</v>
      </c>
      <c r="D86" t="s">
        <v>551</v>
      </c>
      <c r="E86" t="str">
        <f t="shared" si="17"/>
        <v>4</v>
      </c>
      <c r="F86" t="s">
        <v>553</v>
      </c>
      <c r="G86" t="str">
        <f t="shared" si="18"/>
        <v>3.5</v>
      </c>
      <c r="H86" t="s">
        <v>552</v>
      </c>
      <c r="I86" t="str">
        <f t="shared" si="19"/>
        <v>3</v>
      </c>
      <c r="J86" t="s">
        <v>553</v>
      </c>
      <c r="K86" t="str">
        <f t="shared" si="20"/>
        <v>3.5</v>
      </c>
      <c r="L86" t="s">
        <v>551</v>
      </c>
      <c r="M86" t="str">
        <f t="shared" si="21"/>
        <v>4</v>
      </c>
      <c r="N86" t="s">
        <v>558</v>
      </c>
      <c r="O86" t="str">
        <f t="shared" si="22"/>
        <v>2.5</v>
      </c>
      <c r="P86" t="s">
        <v>553</v>
      </c>
      <c r="Q86" t="str">
        <f t="shared" si="23"/>
        <v>3.5</v>
      </c>
      <c r="R86" t="s">
        <v>558</v>
      </c>
      <c r="S86" t="str">
        <f t="shared" si="24"/>
        <v>2.5</v>
      </c>
      <c r="T86" t="s">
        <v>558</v>
      </c>
      <c r="U86" t="str">
        <f t="shared" si="25"/>
        <v>2.5</v>
      </c>
      <c r="V86" t="s">
        <v>553</v>
      </c>
      <c r="W86" t="str">
        <f t="shared" si="26"/>
        <v>3.5</v>
      </c>
      <c r="X86" t="s">
        <v>552</v>
      </c>
      <c r="Y86" t="str">
        <f t="shared" si="27"/>
        <v>3</v>
      </c>
      <c r="Z86" t="s">
        <v>551</v>
      </c>
      <c r="AA86" t="str">
        <f t="shared" si="28"/>
        <v>4</v>
      </c>
      <c r="AB86" t="s">
        <v>551</v>
      </c>
      <c r="AC86" t="str">
        <f t="shared" si="29"/>
        <v>4</v>
      </c>
      <c r="AD86" t="s">
        <v>553</v>
      </c>
      <c r="AE86" t="str">
        <f t="shared" si="30"/>
        <v>3.5</v>
      </c>
      <c r="AF86" t="s">
        <v>553</v>
      </c>
      <c r="AG86" t="str">
        <f t="shared" si="31"/>
        <v>3.5</v>
      </c>
    </row>
    <row r="87" spans="1:33" x14ac:dyDescent="0.25">
      <c r="A87">
        <v>879</v>
      </c>
      <c r="B87" t="s">
        <v>551</v>
      </c>
      <c r="C87" t="str">
        <f t="shared" si="16"/>
        <v>4</v>
      </c>
      <c r="D87" t="s">
        <v>553</v>
      </c>
      <c r="E87" t="str">
        <f t="shared" si="17"/>
        <v>3.5</v>
      </c>
      <c r="F87" t="s">
        <v>551</v>
      </c>
      <c r="G87" t="str">
        <f t="shared" si="18"/>
        <v>4</v>
      </c>
      <c r="H87" t="s">
        <v>552</v>
      </c>
      <c r="I87" t="str">
        <f t="shared" si="19"/>
        <v>3</v>
      </c>
      <c r="J87" t="s">
        <v>552</v>
      </c>
      <c r="K87" t="str">
        <f t="shared" si="20"/>
        <v>3</v>
      </c>
      <c r="L87" t="s">
        <v>551</v>
      </c>
      <c r="M87" t="str">
        <f t="shared" si="21"/>
        <v>4</v>
      </c>
      <c r="N87" t="s">
        <v>552</v>
      </c>
      <c r="O87" t="str">
        <f t="shared" si="22"/>
        <v>3</v>
      </c>
      <c r="P87" t="s">
        <v>553</v>
      </c>
      <c r="Q87" t="str">
        <f t="shared" si="23"/>
        <v>3.5</v>
      </c>
      <c r="R87" t="s">
        <v>552</v>
      </c>
      <c r="S87" t="str">
        <f t="shared" si="24"/>
        <v>3</v>
      </c>
      <c r="T87" t="s">
        <v>553</v>
      </c>
      <c r="U87" t="str">
        <f t="shared" si="25"/>
        <v>3.5</v>
      </c>
      <c r="V87" t="s">
        <v>558</v>
      </c>
      <c r="W87" t="str">
        <f t="shared" si="26"/>
        <v>2.5</v>
      </c>
      <c r="X87" t="s">
        <v>551</v>
      </c>
      <c r="Y87" t="str">
        <f t="shared" si="27"/>
        <v>4</v>
      </c>
      <c r="Z87" t="s">
        <v>551</v>
      </c>
      <c r="AA87" t="str">
        <f t="shared" si="28"/>
        <v>4</v>
      </c>
      <c r="AB87" t="s">
        <v>553</v>
      </c>
      <c r="AC87" t="str">
        <f t="shared" si="29"/>
        <v>3.5</v>
      </c>
      <c r="AD87" t="s">
        <v>551</v>
      </c>
      <c r="AE87" t="str">
        <f t="shared" si="30"/>
        <v>4</v>
      </c>
      <c r="AF87" t="s">
        <v>553</v>
      </c>
      <c r="AG87" t="str">
        <f t="shared" si="31"/>
        <v>3.5</v>
      </c>
    </row>
    <row r="88" spans="1:33" x14ac:dyDescent="0.25">
      <c r="A88">
        <v>924</v>
      </c>
      <c r="B88" t="s">
        <v>551</v>
      </c>
      <c r="C88" t="str">
        <f t="shared" si="16"/>
        <v>4</v>
      </c>
      <c r="D88" t="s">
        <v>552</v>
      </c>
      <c r="E88" t="str">
        <f t="shared" si="17"/>
        <v>3</v>
      </c>
      <c r="F88" t="s">
        <v>558</v>
      </c>
      <c r="G88" t="str">
        <f t="shared" si="18"/>
        <v>2.5</v>
      </c>
      <c r="H88" t="s">
        <v>552</v>
      </c>
      <c r="I88" t="str">
        <f t="shared" si="19"/>
        <v>3</v>
      </c>
      <c r="J88" t="s">
        <v>551</v>
      </c>
      <c r="K88" t="str">
        <f t="shared" si="20"/>
        <v>4</v>
      </c>
      <c r="L88" t="s">
        <v>551</v>
      </c>
      <c r="M88" t="str">
        <f t="shared" si="21"/>
        <v>4</v>
      </c>
      <c r="N88" t="s">
        <v>551</v>
      </c>
      <c r="O88" t="str">
        <f t="shared" si="22"/>
        <v>4</v>
      </c>
      <c r="P88" t="s">
        <v>552</v>
      </c>
      <c r="Q88" t="str">
        <f t="shared" si="23"/>
        <v>3</v>
      </c>
      <c r="R88" t="s">
        <v>558</v>
      </c>
      <c r="S88" t="str">
        <f t="shared" si="24"/>
        <v>2.5</v>
      </c>
      <c r="T88" t="s">
        <v>553</v>
      </c>
      <c r="U88" t="str">
        <f t="shared" si="25"/>
        <v>3.5</v>
      </c>
      <c r="V88" t="s">
        <v>558</v>
      </c>
      <c r="W88" t="str">
        <f t="shared" si="26"/>
        <v>2.5</v>
      </c>
      <c r="X88" t="s">
        <v>551</v>
      </c>
      <c r="Y88" t="str">
        <f t="shared" si="27"/>
        <v>4</v>
      </c>
      <c r="Z88" t="s">
        <v>551</v>
      </c>
      <c r="AA88" t="str">
        <f t="shared" si="28"/>
        <v>4</v>
      </c>
      <c r="AB88" t="s">
        <v>553</v>
      </c>
      <c r="AC88" t="str">
        <f t="shared" si="29"/>
        <v>3.5</v>
      </c>
      <c r="AD88" t="s">
        <v>553</v>
      </c>
      <c r="AE88" t="str">
        <f t="shared" si="30"/>
        <v>3.5</v>
      </c>
      <c r="AF88" t="s">
        <v>553</v>
      </c>
      <c r="AG88" t="str">
        <f t="shared" si="31"/>
        <v>3.5</v>
      </c>
    </row>
    <row r="89" spans="1:33" x14ac:dyDescent="0.25">
      <c r="A89">
        <v>942</v>
      </c>
      <c r="B89" t="s">
        <v>551</v>
      </c>
      <c r="C89" t="str">
        <f t="shared" si="16"/>
        <v>4</v>
      </c>
      <c r="D89" t="s">
        <v>558</v>
      </c>
      <c r="E89" t="str">
        <f t="shared" si="17"/>
        <v>2.5</v>
      </c>
      <c r="F89" t="s">
        <v>553</v>
      </c>
      <c r="G89" t="str">
        <f t="shared" si="18"/>
        <v>3.5</v>
      </c>
      <c r="H89" t="s">
        <v>551</v>
      </c>
      <c r="I89" t="str">
        <f t="shared" si="19"/>
        <v>4</v>
      </c>
      <c r="J89" t="s">
        <v>553</v>
      </c>
      <c r="K89" t="str">
        <f t="shared" si="20"/>
        <v>3.5</v>
      </c>
      <c r="L89" t="s">
        <v>552</v>
      </c>
      <c r="M89" t="str">
        <f t="shared" si="21"/>
        <v>3</v>
      </c>
      <c r="N89" t="s">
        <v>553</v>
      </c>
      <c r="O89" t="str">
        <f t="shared" si="22"/>
        <v>3.5</v>
      </c>
      <c r="P89" t="s">
        <v>555</v>
      </c>
      <c r="Q89" t="str">
        <f t="shared" si="23"/>
        <v>2</v>
      </c>
      <c r="R89" t="s">
        <v>558</v>
      </c>
      <c r="S89" t="str">
        <f t="shared" si="24"/>
        <v>2.5</v>
      </c>
      <c r="T89" t="s">
        <v>558</v>
      </c>
      <c r="U89" t="str">
        <f t="shared" si="25"/>
        <v>2.5</v>
      </c>
      <c r="V89" t="s">
        <v>557</v>
      </c>
      <c r="W89" t="str">
        <f t="shared" si="26"/>
        <v>1</v>
      </c>
      <c r="X89" t="s">
        <v>555</v>
      </c>
      <c r="Y89" t="str">
        <f t="shared" si="27"/>
        <v>2</v>
      </c>
      <c r="Z89" t="s">
        <v>553</v>
      </c>
      <c r="AA89" t="str">
        <f t="shared" si="28"/>
        <v>3.5</v>
      </c>
      <c r="AB89" t="s">
        <v>551</v>
      </c>
      <c r="AC89" t="str">
        <f t="shared" si="29"/>
        <v>4</v>
      </c>
      <c r="AD89" t="s">
        <v>553</v>
      </c>
      <c r="AE89" t="str">
        <f t="shared" si="30"/>
        <v>3.5</v>
      </c>
      <c r="AF89" t="s">
        <v>551</v>
      </c>
      <c r="AG89" t="str">
        <f t="shared" si="31"/>
        <v>4</v>
      </c>
    </row>
    <row r="90" spans="1:33" x14ac:dyDescent="0.25">
      <c r="A90">
        <v>950</v>
      </c>
      <c r="B90" t="s">
        <v>551</v>
      </c>
      <c r="C90" t="str">
        <f t="shared" si="16"/>
        <v>4</v>
      </c>
      <c r="D90" t="s">
        <v>558</v>
      </c>
      <c r="E90" t="str">
        <f t="shared" si="17"/>
        <v>2.5</v>
      </c>
      <c r="F90" t="s">
        <v>551</v>
      </c>
      <c r="G90" t="str">
        <f t="shared" si="18"/>
        <v>4</v>
      </c>
      <c r="H90" t="s">
        <v>551</v>
      </c>
      <c r="I90" t="str">
        <f t="shared" si="19"/>
        <v>4</v>
      </c>
      <c r="J90" t="s">
        <v>552</v>
      </c>
      <c r="K90" t="str">
        <f t="shared" si="20"/>
        <v>3</v>
      </c>
      <c r="L90" t="s">
        <v>552</v>
      </c>
      <c r="M90" t="str">
        <f t="shared" si="21"/>
        <v>3</v>
      </c>
      <c r="N90" t="s">
        <v>558</v>
      </c>
      <c r="O90" t="str">
        <f t="shared" si="22"/>
        <v>2.5</v>
      </c>
      <c r="P90" t="s">
        <v>555</v>
      </c>
      <c r="Q90" t="str">
        <f t="shared" si="23"/>
        <v>2</v>
      </c>
      <c r="R90" t="s">
        <v>555</v>
      </c>
      <c r="S90" t="str">
        <f t="shared" si="24"/>
        <v>2</v>
      </c>
      <c r="T90" t="s">
        <v>558</v>
      </c>
      <c r="U90" t="str">
        <f t="shared" si="25"/>
        <v>2.5</v>
      </c>
      <c r="V90" t="s">
        <v>555</v>
      </c>
      <c r="W90" t="str">
        <f t="shared" si="26"/>
        <v>2</v>
      </c>
      <c r="X90" t="s">
        <v>555</v>
      </c>
      <c r="Y90" t="str">
        <f t="shared" si="27"/>
        <v>2</v>
      </c>
      <c r="Z90" t="s">
        <v>553</v>
      </c>
      <c r="AA90" t="str">
        <f t="shared" si="28"/>
        <v>3.5</v>
      </c>
      <c r="AB90" t="s">
        <v>558</v>
      </c>
      <c r="AC90" t="str">
        <f t="shared" si="29"/>
        <v>2.5</v>
      </c>
      <c r="AD90" t="s">
        <v>551</v>
      </c>
      <c r="AE90" t="str">
        <f t="shared" si="30"/>
        <v>4</v>
      </c>
      <c r="AF90" t="s">
        <v>552</v>
      </c>
      <c r="AG90" t="str">
        <f t="shared" si="31"/>
        <v>3</v>
      </c>
    </row>
    <row r="91" spans="1:33" x14ac:dyDescent="0.25">
      <c r="A91">
        <v>972</v>
      </c>
      <c r="B91" t="s">
        <v>553</v>
      </c>
      <c r="C91" t="str">
        <f t="shared" si="16"/>
        <v>3.5</v>
      </c>
      <c r="D91" t="s">
        <v>567</v>
      </c>
      <c r="E91" t="str">
        <f t="shared" si="17"/>
        <v>0</v>
      </c>
      <c r="F91" t="s">
        <v>552</v>
      </c>
      <c r="G91" t="str">
        <f t="shared" si="18"/>
        <v>3</v>
      </c>
      <c r="H91" t="s">
        <v>551</v>
      </c>
      <c r="I91" t="str">
        <f t="shared" si="19"/>
        <v>4</v>
      </c>
      <c r="J91" t="s">
        <v>552</v>
      </c>
      <c r="K91" t="str">
        <f t="shared" si="20"/>
        <v>3</v>
      </c>
      <c r="L91" t="s">
        <v>555</v>
      </c>
      <c r="M91" t="str">
        <f t="shared" si="21"/>
        <v>2</v>
      </c>
      <c r="N91" t="s">
        <v>555</v>
      </c>
      <c r="O91" t="str">
        <f t="shared" si="22"/>
        <v>2</v>
      </c>
      <c r="P91" t="s">
        <v>557</v>
      </c>
      <c r="Q91" t="str">
        <f t="shared" si="23"/>
        <v>1</v>
      </c>
      <c r="R91" t="s">
        <v>567</v>
      </c>
      <c r="S91" t="str">
        <f t="shared" si="24"/>
        <v>0</v>
      </c>
      <c r="T91" t="s">
        <v>557</v>
      </c>
      <c r="U91" t="str">
        <f t="shared" si="25"/>
        <v>1</v>
      </c>
      <c r="V91" t="s">
        <v>557</v>
      </c>
      <c r="W91" t="str">
        <f t="shared" si="26"/>
        <v>1</v>
      </c>
      <c r="X91" t="s">
        <v>557</v>
      </c>
      <c r="Y91" t="str">
        <f t="shared" si="27"/>
        <v>1</v>
      </c>
      <c r="Z91" t="s">
        <v>553</v>
      </c>
      <c r="AA91" t="str">
        <f t="shared" si="28"/>
        <v>3.5</v>
      </c>
      <c r="AB91" t="s">
        <v>558</v>
      </c>
      <c r="AC91" t="str">
        <f t="shared" si="29"/>
        <v>2.5</v>
      </c>
      <c r="AD91" t="s">
        <v>552</v>
      </c>
      <c r="AE91" t="str">
        <f t="shared" si="30"/>
        <v>3</v>
      </c>
      <c r="AF91" t="s">
        <v>555</v>
      </c>
      <c r="AG91" t="str">
        <f t="shared" si="31"/>
        <v>2</v>
      </c>
    </row>
    <row r="92" spans="1:33" x14ac:dyDescent="0.25">
      <c r="A92">
        <v>982</v>
      </c>
      <c r="B92" t="s">
        <v>551</v>
      </c>
      <c r="C92" t="str">
        <f t="shared" si="16"/>
        <v>4</v>
      </c>
      <c r="D92" t="s">
        <v>552</v>
      </c>
      <c r="E92" t="str">
        <f t="shared" si="17"/>
        <v>3</v>
      </c>
      <c r="F92" t="s">
        <v>553</v>
      </c>
      <c r="G92" t="str">
        <f t="shared" si="18"/>
        <v>3.5</v>
      </c>
      <c r="H92" t="s">
        <v>551</v>
      </c>
      <c r="I92" t="str">
        <f t="shared" si="19"/>
        <v>4</v>
      </c>
      <c r="J92" t="s">
        <v>552</v>
      </c>
      <c r="K92" t="str">
        <f t="shared" si="20"/>
        <v>3</v>
      </c>
      <c r="L92" t="s">
        <v>553</v>
      </c>
      <c r="M92" t="str">
        <f t="shared" si="21"/>
        <v>3.5</v>
      </c>
      <c r="N92" t="s">
        <v>551</v>
      </c>
      <c r="O92" t="str">
        <f t="shared" si="22"/>
        <v>4</v>
      </c>
      <c r="P92" t="s">
        <v>555</v>
      </c>
      <c r="Q92" t="str">
        <f t="shared" si="23"/>
        <v>2</v>
      </c>
      <c r="R92" t="s">
        <v>557</v>
      </c>
      <c r="S92" t="str">
        <f t="shared" si="24"/>
        <v>1</v>
      </c>
      <c r="T92" t="s">
        <v>555</v>
      </c>
      <c r="U92" t="str">
        <f t="shared" si="25"/>
        <v>2</v>
      </c>
      <c r="V92" t="s">
        <v>555</v>
      </c>
      <c r="W92" t="str">
        <f t="shared" si="26"/>
        <v>2</v>
      </c>
      <c r="X92" t="s">
        <v>558</v>
      </c>
      <c r="Y92" t="str">
        <f t="shared" si="27"/>
        <v>2.5</v>
      </c>
      <c r="Z92" t="s">
        <v>551</v>
      </c>
      <c r="AA92" t="str">
        <f t="shared" si="28"/>
        <v>4</v>
      </c>
      <c r="AB92" t="s">
        <v>552</v>
      </c>
      <c r="AC92" t="str">
        <f t="shared" si="29"/>
        <v>3</v>
      </c>
      <c r="AD92" t="s">
        <v>551</v>
      </c>
      <c r="AE92" t="str">
        <f t="shared" si="30"/>
        <v>4</v>
      </c>
      <c r="AF92" t="s">
        <v>551</v>
      </c>
      <c r="AG92" t="str">
        <f t="shared" si="31"/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2"/>
  <sheetViews>
    <sheetView workbookViewId="0">
      <selection sqref="A1:XFD1048576"/>
    </sheetView>
  </sheetViews>
  <sheetFormatPr defaultRowHeight="15" x14ac:dyDescent="0.25"/>
  <cols>
    <col min="6" max="6" width="6.7109375" customWidth="1"/>
  </cols>
  <sheetData>
    <row r="1" spans="1:23" x14ac:dyDescent="0.25">
      <c r="B1" t="s">
        <v>550</v>
      </c>
      <c r="C1" t="s">
        <v>566</v>
      </c>
      <c r="D1" t="s">
        <v>565</v>
      </c>
      <c r="E1" t="s">
        <v>564</v>
      </c>
      <c r="F1" t="s">
        <v>563</v>
      </c>
      <c r="G1" t="s">
        <v>561</v>
      </c>
      <c r="H1" t="s">
        <v>554</v>
      </c>
      <c r="I1" t="s">
        <v>556</v>
      </c>
      <c r="J1" t="s">
        <v>569</v>
      </c>
      <c r="K1" t="s">
        <v>573</v>
      </c>
      <c r="L1" t="s">
        <v>576</v>
      </c>
      <c r="M1" t="s">
        <v>574</v>
      </c>
      <c r="N1" t="s">
        <v>575</v>
      </c>
      <c r="O1" t="s">
        <v>572</v>
      </c>
      <c r="P1" t="s">
        <v>571</v>
      </c>
      <c r="Q1" t="s">
        <v>570</v>
      </c>
      <c r="R1" t="s">
        <v>691</v>
      </c>
    </row>
    <row r="2" spans="1:23" x14ac:dyDescent="0.25">
      <c r="A2">
        <v>19</v>
      </c>
      <c r="B2" t="s">
        <v>583</v>
      </c>
      <c r="C2" t="s">
        <v>581</v>
      </c>
      <c r="D2" t="s">
        <v>582</v>
      </c>
      <c r="E2" t="s">
        <v>583</v>
      </c>
      <c r="F2" t="s">
        <v>579</v>
      </c>
      <c r="G2" t="s">
        <v>578</v>
      </c>
      <c r="H2" t="s">
        <v>580</v>
      </c>
      <c r="I2" t="s">
        <v>580</v>
      </c>
      <c r="J2" t="s">
        <v>578</v>
      </c>
      <c r="K2" t="s">
        <v>581</v>
      </c>
      <c r="L2" t="s">
        <v>581</v>
      </c>
      <c r="M2" t="s">
        <v>580</v>
      </c>
      <c r="N2" t="s">
        <v>583</v>
      </c>
      <c r="O2" t="s">
        <v>582</v>
      </c>
      <c r="P2" t="s">
        <v>582</v>
      </c>
      <c r="Q2" t="s">
        <v>582</v>
      </c>
      <c r="T2" s="20">
        <v>19</v>
      </c>
      <c r="W2">
        <v>23</v>
      </c>
    </row>
    <row r="3" spans="1:23" x14ac:dyDescent="0.25">
      <c r="A3">
        <v>23</v>
      </c>
      <c r="B3" t="s">
        <v>583</v>
      </c>
      <c r="C3" t="s">
        <v>690</v>
      </c>
      <c r="D3" t="s">
        <v>578</v>
      </c>
      <c r="E3" t="s">
        <v>583</v>
      </c>
      <c r="F3" t="s">
        <v>579</v>
      </c>
      <c r="G3" t="s">
        <v>578</v>
      </c>
      <c r="H3" t="s">
        <v>580</v>
      </c>
      <c r="I3" t="s">
        <v>578</v>
      </c>
      <c r="J3" t="s">
        <v>690</v>
      </c>
      <c r="K3" t="s">
        <v>578</v>
      </c>
      <c r="L3" t="s">
        <v>690</v>
      </c>
      <c r="M3" t="s">
        <v>690</v>
      </c>
      <c r="N3" t="s">
        <v>690</v>
      </c>
      <c r="O3" t="s">
        <v>580</v>
      </c>
      <c r="P3" t="s">
        <v>581</v>
      </c>
      <c r="Q3" t="s">
        <v>690</v>
      </c>
      <c r="T3" s="13">
        <v>23</v>
      </c>
    </row>
    <row r="4" spans="1:23" x14ac:dyDescent="0.25">
      <c r="A4">
        <v>33</v>
      </c>
      <c r="B4" t="s">
        <v>583</v>
      </c>
      <c r="C4" t="s">
        <v>579</v>
      </c>
      <c r="D4" t="s">
        <v>582</v>
      </c>
      <c r="E4" t="s">
        <v>583</v>
      </c>
      <c r="F4" t="s">
        <v>583</v>
      </c>
      <c r="G4" t="s">
        <v>583</v>
      </c>
      <c r="H4" t="s">
        <v>579</v>
      </c>
      <c r="I4" t="s">
        <v>579</v>
      </c>
      <c r="J4" t="s">
        <v>579</v>
      </c>
      <c r="K4" t="s">
        <v>579</v>
      </c>
      <c r="L4" t="s">
        <v>581</v>
      </c>
      <c r="M4" t="s">
        <v>579</v>
      </c>
      <c r="N4" t="s">
        <v>583</v>
      </c>
      <c r="O4" t="s">
        <v>583</v>
      </c>
      <c r="P4" t="s">
        <v>583</v>
      </c>
      <c r="Q4" t="s">
        <v>581</v>
      </c>
      <c r="T4" s="20">
        <v>33</v>
      </c>
    </row>
    <row r="5" spans="1:23" x14ac:dyDescent="0.25">
      <c r="A5">
        <v>36</v>
      </c>
      <c r="B5" t="s">
        <v>583</v>
      </c>
      <c r="C5" t="s">
        <v>581</v>
      </c>
      <c r="D5" t="s">
        <v>579</v>
      </c>
      <c r="E5" t="s">
        <v>583</v>
      </c>
      <c r="F5" t="s">
        <v>579</v>
      </c>
      <c r="G5" t="s">
        <v>583</v>
      </c>
      <c r="H5" t="s">
        <v>580</v>
      </c>
      <c r="I5" t="s">
        <v>579</v>
      </c>
      <c r="J5" t="s">
        <v>578</v>
      </c>
      <c r="K5" t="s">
        <v>581</v>
      </c>
      <c r="L5" t="s">
        <v>580</v>
      </c>
      <c r="M5" t="s">
        <v>581</v>
      </c>
      <c r="N5" t="s">
        <v>582</v>
      </c>
      <c r="O5" t="s">
        <v>582</v>
      </c>
      <c r="P5" t="s">
        <v>582</v>
      </c>
      <c r="Q5" t="s">
        <v>580</v>
      </c>
      <c r="T5" s="20">
        <v>36</v>
      </c>
    </row>
    <row r="6" spans="1:23" x14ac:dyDescent="0.25">
      <c r="A6">
        <v>39</v>
      </c>
      <c r="B6" t="s">
        <v>583</v>
      </c>
      <c r="C6" t="s">
        <v>579</v>
      </c>
      <c r="D6" t="s">
        <v>583</v>
      </c>
      <c r="E6" t="s">
        <v>583</v>
      </c>
      <c r="F6" t="s">
        <v>582</v>
      </c>
      <c r="G6" t="s">
        <v>583</v>
      </c>
      <c r="H6" t="s">
        <v>583</v>
      </c>
      <c r="I6" t="s">
        <v>580</v>
      </c>
      <c r="J6" t="s">
        <v>580</v>
      </c>
      <c r="K6" t="s">
        <v>581</v>
      </c>
      <c r="L6" t="s">
        <v>580</v>
      </c>
      <c r="M6" t="s">
        <v>581</v>
      </c>
      <c r="N6" t="s">
        <v>583</v>
      </c>
      <c r="O6" t="s">
        <v>582</v>
      </c>
      <c r="P6" t="s">
        <v>582</v>
      </c>
      <c r="Q6" t="s">
        <v>582</v>
      </c>
      <c r="T6" s="20">
        <v>39</v>
      </c>
    </row>
    <row r="7" spans="1:23" x14ac:dyDescent="0.25">
      <c r="A7">
        <v>62</v>
      </c>
      <c r="B7" t="s">
        <v>583</v>
      </c>
      <c r="C7" t="s">
        <v>578</v>
      </c>
      <c r="D7" t="s">
        <v>579</v>
      </c>
      <c r="E7" t="s">
        <v>583</v>
      </c>
      <c r="F7" t="s">
        <v>583</v>
      </c>
      <c r="G7" t="s">
        <v>583</v>
      </c>
      <c r="H7" t="s">
        <v>580</v>
      </c>
      <c r="I7" t="s">
        <v>580</v>
      </c>
      <c r="J7" t="s">
        <v>581</v>
      </c>
      <c r="K7" t="s">
        <v>581</v>
      </c>
      <c r="L7" t="s">
        <v>578</v>
      </c>
      <c r="M7" t="s">
        <v>581</v>
      </c>
      <c r="N7" t="s">
        <v>582</v>
      </c>
      <c r="O7" t="s">
        <v>583</v>
      </c>
      <c r="P7" t="s">
        <v>582</v>
      </c>
      <c r="Q7" t="s">
        <v>581</v>
      </c>
      <c r="T7" s="20">
        <v>62</v>
      </c>
    </row>
    <row r="8" spans="1:23" x14ac:dyDescent="0.25">
      <c r="A8">
        <v>64</v>
      </c>
      <c r="B8" t="s">
        <v>583</v>
      </c>
      <c r="C8" t="s">
        <v>579</v>
      </c>
      <c r="D8" t="s">
        <v>583</v>
      </c>
      <c r="E8" t="s">
        <v>583</v>
      </c>
      <c r="F8" t="s">
        <v>583</v>
      </c>
      <c r="G8" t="s">
        <v>583</v>
      </c>
      <c r="H8" t="s">
        <v>579</v>
      </c>
      <c r="I8" t="s">
        <v>581</v>
      </c>
      <c r="J8" t="s">
        <v>580</v>
      </c>
      <c r="K8" t="s">
        <v>581</v>
      </c>
      <c r="L8" t="s">
        <v>581</v>
      </c>
      <c r="M8" t="s">
        <v>580</v>
      </c>
      <c r="N8" t="s">
        <v>583</v>
      </c>
      <c r="O8" t="s">
        <v>582</v>
      </c>
      <c r="P8" t="s">
        <v>583</v>
      </c>
      <c r="Q8" t="s">
        <v>582</v>
      </c>
      <c r="T8" s="20">
        <v>64</v>
      </c>
    </row>
    <row r="9" spans="1:23" x14ac:dyDescent="0.25">
      <c r="A9">
        <v>80</v>
      </c>
      <c r="B9" t="s">
        <v>583</v>
      </c>
      <c r="C9" t="s">
        <v>581</v>
      </c>
      <c r="D9" t="s">
        <v>582</v>
      </c>
      <c r="E9" t="s">
        <v>583</v>
      </c>
      <c r="F9" t="s">
        <v>582</v>
      </c>
      <c r="G9" t="s">
        <v>582</v>
      </c>
      <c r="H9" t="s">
        <v>580</v>
      </c>
      <c r="I9" t="s">
        <v>580</v>
      </c>
      <c r="J9" t="s">
        <v>580</v>
      </c>
      <c r="K9" t="s">
        <v>581</v>
      </c>
      <c r="L9" t="s">
        <v>578</v>
      </c>
      <c r="M9" t="s">
        <v>579</v>
      </c>
      <c r="N9" t="s">
        <v>583</v>
      </c>
      <c r="O9" t="s">
        <v>582</v>
      </c>
      <c r="P9" t="s">
        <v>582</v>
      </c>
      <c r="Q9" t="s">
        <v>582</v>
      </c>
      <c r="T9" s="20">
        <v>80</v>
      </c>
    </row>
    <row r="10" spans="1:23" x14ac:dyDescent="0.25">
      <c r="A10">
        <v>90</v>
      </c>
      <c r="B10" t="s">
        <v>583</v>
      </c>
      <c r="C10" t="s">
        <v>583</v>
      </c>
      <c r="D10" t="s">
        <v>582</v>
      </c>
      <c r="E10" t="s">
        <v>579</v>
      </c>
      <c r="F10" t="s">
        <v>583</v>
      </c>
      <c r="G10" t="s">
        <v>583</v>
      </c>
      <c r="H10" t="s">
        <v>579</v>
      </c>
      <c r="I10" t="s">
        <v>583</v>
      </c>
      <c r="J10" t="s">
        <v>582</v>
      </c>
      <c r="K10" t="s">
        <v>583</v>
      </c>
      <c r="L10" t="s">
        <v>579</v>
      </c>
      <c r="M10" t="s">
        <v>583</v>
      </c>
      <c r="N10" t="s">
        <v>583</v>
      </c>
      <c r="O10" t="s">
        <v>583</v>
      </c>
      <c r="P10" t="s">
        <v>583</v>
      </c>
      <c r="Q10" t="s">
        <v>583</v>
      </c>
      <c r="T10" s="20">
        <v>90</v>
      </c>
    </row>
    <row r="11" spans="1:23" x14ac:dyDescent="0.25">
      <c r="A11">
        <v>92</v>
      </c>
      <c r="B11" t="s">
        <v>583</v>
      </c>
      <c r="C11" t="s">
        <v>578</v>
      </c>
      <c r="D11" t="s">
        <v>581</v>
      </c>
      <c r="E11" t="s">
        <v>583</v>
      </c>
      <c r="F11" t="s">
        <v>582</v>
      </c>
      <c r="G11" t="s">
        <v>582</v>
      </c>
      <c r="H11" t="s">
        <v>579</v>
      </c>
      <c r="I11" t="s">
        <v>581</v>
      </c>
      <c r="J11" t="s">
        <v>580</v>
      </c>
      <c r="K11" t="s">
        <v>580</v>
      </c>
      <c r="L11" t="s">
        <v>578</v>
      </c>
      <c r="M11" t="s">
        <v>580</v>
      </c>
      <c r="N11" t="s">
        <v>583</v>
      </c>
      <c r="O11" t="s">
        <v>581</v>
      </c>
      <c r="P11" t="s">
        <v>582</v>
      </c>
      <c r="Q11" t="s">
        <v>580</v>
      </c>
      <c r="T11" s="20">
        <v>92</v>
      </c>
    </row>
    <row r="12" spans="1:23" x14ac:dyDescent="0.25">
      <c r="A12">
        <v>129</v>
      </c>
      <c r="B12" t="s">
        <v>583</v>
      </c>
      <c r="C12" t="s">
        <v>581</v>
      </c>
      <c r="D12" t="s">
        <v>583</v>
      </c>
      <c r="E12" t="s">
        <v>583</v>
      </c>
      <c r="F12" t="s">
        <v>582</v>
      </c>
      <c r="G12" t="s">
        <v>583</v>
      </c>
      <c r="H12" t="s">
        <v>582</v>
      </c>
      <c r="I12" t="s">
        <v>581</v>
      </c>
      <c r="J12" t="s">
        <v>578</v>
      </c>
      <c r="K12" t="s">
        <v>580</v>
      </c>
      <c r="L12" t="s">
        <v>580</v>
      </c>
      <c r="M12" t="s">
        <v>581</v>
      </c>
      <c r="N12" t="s">
        <v>583</v>
      </c>
      <c r="O12" t="s">
        <v>582</v>
      </c>
      <c r="P12" t="s">
        <v>582</v>
      </c>
      <c r="Q12" t="s">
        <v>581</v>
      </c>
      <c r="T12" s="20">
        <v>129</v>
      </c>
    </row>
    <row r="13" spans="1:23" x14ac:dyDescent="0.25">
      <c r="A13">
        <v>138</v>
      </c>
      <c r="B13" t="s">
        <v>583</v>
      </c>
      <c r="C13" t="s">
        <v>582</v>
      </c>
      <c r="D13" t="s">
        <v>583</v>
      </c>
      <c r="E13" t="s">
        <v>579</v>
      </c>
      <c r="F13" t="s">
        <v>579</v>
      </c>
      <c r="G13" t="s">
        <v>583</v>
      </c>
      <c r="H13" t="s">
        <v>579</v>
      </c>
      <c r="I13" t="s">
        <v>579</v>
      </c>
      <c r="J13" t="s">
        <v>580</v>
      </c>
      <c r="K13" t="s">
        <v>580</v>
      </c>
      <c r="L13" t="s">
        <v>580</v>
      </c>
      <c r="M13" t="s">
        <v>583</v>
      </c>
      <c r="N13" t="s">
        <v>583</v>
      </c>
      <c r="O13" t="s">
        <v>583</v>
      </c>
      <c r="P13" t="s">
        <v>582</v>
      </c>
      <c r="Q13" t="s">
        <v>579</v>
      </c>
      <c r="T13" s="20">
        <v>138</v>
      </c>
    </row>
    <row r="14" spans="1:23" x14ac:dyDescent="0.25">
      <c r="A14">
        <v>145</v>
      </c>
      <c r="B14" t="s">
        <v>583</v>
      </c>
      <c r="C14" t="s">
        <v>582</v>
      </c>
      <c r="D14" t="s">
        <v>582</v>
      </c>
      <c r="E14" t="s">
        <v>583</v>
      </c>
      <c r="F14" t="s">
        <v>583</v>
      </c>
      <c r="G14" t="s">
        <v>582</v>
      </c>
      <c r="H14" t="s">
        <v>581</v>
      </c>
      <c r="I14" t="s">
        <v>580</v>
      </c>
      <c r="J14" t="s">
        <v>579</v>
      </c>
      <c r="K14" t="s">
        <v>582</v>
      </c>
      <c r="L14" t="s">
        <v>579</v>
      </c>
      <c r="M14" t="s">
        <v>583</v>
      </c>
      <c r="N14" t="s">
        <v>583</v>
      </c>
      <c r="O14" t="s">
        <v>583</v>
      </c>
      <c r="P14" t="s">
        <v>582</v>
      </c>
      <c r="Q14" t="s">
        <v>583</v>
      </c>
      <c r="T14" s="20">
        <v>145</v>
      </c>
    </row>
    <row r="15" spans="1:23" x14ac:dyDescent="0.25">
      <c r="A15">
        <v>149</v>
      </c>
      <c r="B15" t="s">
        <v>583</v>
      </c>
      <c r="C15" t="s">
        <v>581</v>
      </c>
      <c r="D15" t="s">
        <v>579</v>
      </c>
      <c r="E15" t="s">
        <v>583</v>
      </c>
      <c r="F15" t="s">
        <v>579</v>
      </c>
      <c r="G15" t="s">
        <v>579</v>
      </c>
      <c r="H15" t="s">
        <v>579</v>
      </c>
      <c r="I15" t="s">
        <v>580</v>
      </c>
      <c r="J15" t="s">
        <v>578</v>
      </c>
      <c r="K15" t="s">
        <v>580</v>
      </c>
      <c r="L15" t="s">
        <v>578</v>
      </c>
      <c r="M15" t="s">
        <v>580</v>
      </c>
      <c r="N15" t="s">
        <v>579</v>
      </c>
      <c r="O15" t="s">
        <v>583</v>
      </c>
      <c r="P15" t="s">
        <v>582</v>
      </c>
      <c r="Q15" t="s">
        <v>579</v>
      </c>
      <c r="T15" s="20">
        <v>149</v>
      </c>
    </row>
    <row r="16" spans="1:23" x14ac:dyDescent="0.25">
      <c r="A16">
        <v>152</v>
      </c>
      <c r="B16" t="s">
        <v>583</v>
      </c>
      <c r="C16" t="s">
        <v>579</v>
      </c>
      <c r="D16" t="s">
        <v>581</v>
      </c>
      <c r="E16" t="s">
        <v>579</v>
      </c>
      <c r="F16" t="s">
        <v>579</v>
      </c>
      <c r="G16" t="s">
        <v>583</v>
      </c>
      <c r="H16" t="s">
        <v>583</v>
      </c>
      <c r="I16" t="s">
        <v>581</v>
      </c>
      <c r="J16" t="s">
        <v>580</v>
      </c>
      <c r="K16" t="s">
        <v>581</v>
      </c>
      <c r="L16" t="s">
        <v>581</v>
      </c>
      <c r="M16" t="s">
        <v>582</v>
      </c>
      <c r="N16" t="s">
        <v>583</v>
      </c>
      <c r="O16" t="s">
        <v>583</v>
      </c>
      <c r="P16" t="s">
        <v>582</v>
      </c>
      <c r="Q16" t="s">
        <v>582</v>
      </c>
      <c r="T16" s="20">
        <v>152</v>
      </c>
    </row>
    <row r="17" spans="1:20" x14ac:dyDescent="0.25">
      <c r="A17">
        <v>158</v>
      </c>
      <c r="B17" t="s">
        <v>583</v>
      </c>
      <c r="C17" t="s">
        <v>582</v>
      </c>
      <c r="D17" t="s">
        <v>583</v>
      </c>
      <c r="E17" t="s">
        <v>583</v>
      </c>
      <c r="F17" t="s">
        <v>583</v>
      </c>
      <c r="G17" t="s">
        <v>583</v>
      </c>
      <c r="H17" t="s">
        <v>579</v>
      </c>
      <c r="I17" t="s">
        <v>582</v>
      </c>
      <c r="J17" t="s">
        <v>581</v>
      </c>
      <c r="K17" t="s">
        <v>582</v>
      </c>
      <c r="L17" t="s">
        <v>581</v>
      </c>
      <c r="M17" t="s">
        <v>579</v>
      </c>
      <c r="N17" t="s">
        <v>583</v>
      </c>
      <c r="O17" t="s">
        <v>583</v>
      </c>
      <c r="P17" t="s">
        <v>582</v>
      </c>
      <c r="Q17" t="s">
        <v>583</v>
      </c>
      <c r="T17" s="20">
        <v>158</v>
      </c>
    </row>
    <row r="18" spans="1:20" x14ac:dyDescent="0.25">
      <c r="A18">
        <v>163</v>
      </c>
      <c r="B18" t="s">
        <v>583</v>
      </c>
      <c r="C18" t="s">
        <v>579</v>
      </c>
      <c r="D18" t="s">
        <v>582</v>
      </c>
      <c r="E18" t="s">
        <v>583</v>
      </c>
      <c r="F18" t="s">
        <v>582</v>
      </c>
      <c r="G18" t="s">
        <v>583</v>
      </c>
      <c r="H18" t="s">
        <v>583</v>
      </c>
      <c r="I18" t="s">
        <v>581</v>
      </c>
      <c r="J18" t="s">
        <v>578</v>
      </c>
      <c r="K18" t="s">
        <v>580</v>
      </c>
      <c r="L18" t="s">
        <v>581</v>
      </c>
      <c r="M18" t="s">
        <v>582</v>
      </c>
      <c r="N18" t="s">
        <v>583</v>
      </c>
      <c r="O18" t="s">
        <v>582</v>
      </c>
      <c r="P18" t="s">
        <v>583</v>
      </c>
      <c r="Q18" t="s">
        <v>582</v>
      </c>
      <c r="T18" s="20">
        <v>163</v>
      </c>
    </row>
    <row r="19" spans="1:20" x14ac:dyDescent="0.25">
      <c r="A19">
        <v>166</v>
      </c>
      <c r="B19" t="s">
        <v>583</v>
      </c>
      <c r="C19" t="s">
        <v>583</v>
      </c>
      <c r="D19" t="s">
        <v>582</v>
      </c>
      <c r="E19" t="s">
        <v>583</v>
      </c>
      <c r="F19" t="s">
        <v>581</v>
      </c>
      <c r="G19" t="s">
        <v>582</v>
      </c>
      <c r="H19" t="s">
        <v>583</v>
      </c>
      <c r="I19" t="s">
        <v>579</v>
      </c>
      <c r="J19" t="s">
        <v>581</v>
      </c>
      <c r="K19" t="s">
        <v>579</v>
      </c>
      <c r="L19" t="s">
        <v>581</v>
      </c>
      <c r="M19" t="s">
        <v>579</v>
      </c>
      <c r="N19" t="s">
        <v>583</v>
      </c>
      <c r="O19" t="s">
        <v>579</v>
      </c>
      <c r="P19" t="s">
        <v>582</v>
      </c>
      <c r="Q19" t="s">
        <v>583</v>
      </c>
      <c r="T19" s="20">
        <v>166</v>
      </c>
    </row>
    <row r="20" spans="1:20" x14ac:dyDescent="0.25">
      <c r="A20">
        <v>169</v>
      </c>
      <c r="B20" t="s">
        <v>583</v>
      </c>
      <c r="C20" t="s">
        <v>583</v>
      </c>
      <c r="D20" t="s">
        <v>583</v>
      </c>
      <c r="E20" t="s">
        <v>579</v>
      </c>
      <c r="F20" t="s">
        <v>583</v>
      </c>
      <c r="G20" t="s">
        <v>583</v>
      </c>
      <c r="H20" t="s">
        <v>583</v>
      </c>
      <c r="I20" t="s">
        <v>582</v>
      </c>
      <c r="J20" t="s">
        <v>583</v>
      </c>
      <c r="K20" t="s">
        <v>583</v>
      </c>
      <c r="L20" t="s">
        <v>583</v>
      </c>
      <c r="M20" t="s">
        <v>583</v>
      </c>
      <c r="N20" t="s">
        <v>583</v>
      </c>
      <c r="O20" t="s">
        <v>583</v>
      </c>
      <c r="P20" t="s">
        <v>583</v>
      </c>
      <c r="Q20" t="s">
        <v>583</v>
      </c>
      <c r="T20" s="20">
        <v>169</v>
      </c>
    </row>
    <row r="21" spans="1:20" x14ac:dyDescent="0.25">
      <c r="A21">
        <v>176</v>
      </c>
      <c r="B21" t="s">
        <v>583</v>
      </c>
      <c r="C21" t="s">
        <v>582</v>
      </c>
      <c r="D21" t="s">
        <v>582</v>
      </c>
      <c r="E21" t="s">
        <v>583</v>
      </c>
      <c r="F21" t="s">
        <v>579</v>
      </c>
      <c r="G21" t="s">
        <v>582</v>
      </c>
      <c r="H21" t="s">
        <v>582</v>
      </c>
      <c r="I21" t="s">
        <v>582</v>
      </c>
      <c r="J21" t="s">
        <v>583</v>
      </c>
      <c r="K21" t="s">
        <v>582</v>
      </c>
      <c r="L21" t="s">
        <v>581</v>
      </c>
      <c r="M21" t="s">
        <v>579</v>
      </c>
      <c r="N21" t="s">
        <v>583</v>
      </c>
      <c r="O21" t="s">
        <v>582</v>
      </c>
      <c r="P21" t="s">
        <v>582</v>
      </c>
      <c r="Q21" t="s">
        <v>582</v>
      </c>
      <c r="T21" s="20">
        <v>176</v>
      </c>
    </row>
    <row r="22" spans="1:20" x14ac:dyDescent="0.25">
      <c r="A22">
        <v>192</v>
      </c>
      <c r="B22" t="s">
        <v>583</v>
      </c>
      <c r="C22" t="s">
        <v>581</v>
      </c>
      <c r="D22" t="s">
        <v>579</v>
      </c>
      <c r="E22" t="s">
        <v>583</v>
      </c>
      <c r="F22" t="s">
        <v>582</v>
      </c>
      <c r="G22" t="s">
        <v>582</v>
      </c>
      <c r="H22" t="s">
        <v>579</v>
      </c>
      <c r="I22" t="s">
        <v>580</v>
      </c>
      <c r="J22" t="s">
        <v>581</v>
      </c>
      <c r="K22" t="s">
        <v>581</v>
      </c>
      <c r="L22" t="s">
        <v>578</v>
      </c>
      <c r="M22" t="s">
        <v>581</v>
      </c>
      <c r="N22" t="s">
        <v>583</v>
      </c>
      <c r="O22" t="s">
        <v>582</v>
      </c>
      <c r="P22" t="s">
        <v>582</v>
      </c>
      <c r="Q22" t="s">
        <v>579</v>
      </c>
      <c r="T22" s="20">
        <v>192</v>
      </c>
    </row>
    <row r="23" spans="1:20" x14ac:dyDescent="0.25">
      <c r="A23">
        <v>212</v>
      </c>
      <c r="B23" t="s">
        <v>583</v>
      </c>
      <c r="C23" t="s">
        <v>583</v>
      </c>
      <c r="D23" t="s">
        <v>582</v>
      </c>
      <c r="E23" t="s">
        <v>583</v>
      </c>
      <c r="F23" t="s">
        <v>582</v>
      </c>
      <c r="G23" t="s">
        <v>583</v>
      </c>
      <c r="H23" t="s">
        <v>579</v>
      </c>
      <c r="I23" t="s">
        <v>582</v>
      </c>
      <c r="J23" t="s">
        <v>579</v>
      </c>
      <c r="K23" t="s">
        <v>582</v>
      </c>
      <c r="L23" t="s">
        <v>580</v>
      </c>
      <c r="M23" t="s">
        <v>583</v>
      </c>
      <c r="N23" t="s">
        <v>583</v>
      </c>
      <c r="O23" t="s">
        <v>583</v>
      </c>
      <c r="P23" t="s">
        <v>583</v>
      </c>
      <c r="Q23" t="s">
        <v>583</v>
      </c>
      <c r="T23" s="41">
        <v>212</v>
      </c>
    </row>
    <row r="24" spans="1:20" x14ac:dyDescent="0.25">
      <c r="A24">
        <v>213</v>
      </c>
      <c r="B24" t="s">
        <v>583</v>
      </c>
      <c r="C24" t="s">
        <v>583</v>
      </c>
      <c r="D24" t="s">
        <v>583</v>
      </c>
      <c r="E24" t="s">
        <v>583</v>
      </c>
      <c r="F24" t="s">
        <v>583</v>
      </c>
      <c r="G24" t="s">
        <v>583</v>
      </c>
      <c r="H24" t="s">
        <v>583</v>
      </c>
      <c r="I24" t="s">
        <v>582</v>
      </c>
      <c r="J24" t="s">
        <v>583</v>
      </c>
      <c r="K24" t="s">
        <v>583</v>
      </c>
      <c r="L24" t="s">
        <v>579</v>
      </c>
      <c r="M24" t="s">
        <v>582</v>
      </c>
      <c r="N24" t="s">
        <v>583</v>
      </c>
      <c r="O24" t="s">
        <v>583</v>
      </c>
      <c r="P24" t="s">
        <v>583</v>
      </c>
      <c r="Q24" t="s">
        <v>583</v>
      </c>
      <c r="T24" s="20">
        <v>213</v>
      </c>
    </row>
    <row r="25" spans="1:20" x14ac:dyDescent="0.25">
      <c r="A25">
        <v>235</v>
      </c>
      <c r="B25" t="s">
        <v>583</v>
      </c>
      <c r="C25" t="s">
        <v>582</v>
      </c>
      <c r="D25" t="s">
        <v>582</v>
      </c>
      <c r="E25" t="s">
        <v>579</v>
      </c>
      <c r="F25" t="s">
        <v>583</v>
      </c>
      <c r="G25" t="s">
        <v>583</v>
      </c>
      <c r="H25" t="s">
        <v>582</v>
      </c>
      <c r="I25" t="s">
        <v>579</v>
      </c>
      <c r="J25" t="s">
        <v>579</v>
      </c>
      <c r="K25" t="s">
        <v>582</v>
      </c>
      <c r="L25" t="s">
        <v>581</v>
      </c>
      <c r="M25" t="s">
        <v>579</v>
      </c>
      <c r="N25" t="s">
        <v>583</v>
      </c>
      <c r="O25" t="s">
        <v>583</v>
      </c>
      <c r="P25" t="s">
        <v>579</v>
      </c>
      <c r="Q25" t="s">
        <v>582</v>
      </c>
      <c r="T25" s="20">
        <v>235</v>
      </c>
    </row>
    <row r="26" spans="1:20" x14ac:dyDescent="0.25">
      <c r="A26">
        <v>250</v>
      </c>
      <c r="B26" t="s">
        <v>583</v>
      </c>
      <c r="C26" t="s">
        <v>583</v>
      </c>
      <c r="D26" t="s">
        <v>582</v>
      </c>
      <c r="E26" t="s">
        <v>583</v>
      </c>
      <c r="F26" t="s">
        <v>579</v>
      </c>
      <c r="G26" t="s">
        <v>583</v>
      </c>
      <c r="H26" t="s">
        <v>581</v>
      </c>
      <c r="I26" t="s">
        <v>582</v>
      </c>
      <c r="J26" t="s">
        <v>580</v>
      </c>
      <c r="K26" t="s">
        <v>579</v>
      </c>
      <c r="L26" t="s">
        <v>579</v>
      </c>
      <c r="M26" t="s">
        <v>583</v>
      </c>
      <c r="N26" t="s">
        <v>583</v>
      </c>
      <c r="O26" t="s">
        <v>583</v>
      </c>
      <c r="P26" t="s">
        <v>583</v>
      </c>
      <c r="Q26" t="s">
        <v>583</v>
      </c>
      <c r="T26" s="20">
        <v>250</v>
      </c>
    </row>
    <row r="27" spans="1:20" x14ac:dyDescent="0.25">
      <c r="A27">
        <v>257</v>
      </c>
      <c r="B27" t="s">
        <v>583</v>
      </c>
      <c r="C27" t="s">
        <v>583</v>
      </c>
      <c r="D27" t="s">
        <v>583</v>
      </c>
      <c r="E27" t="s">
        <v>579</v>
      </c>
      <c r="F27" t="s">
        <v>582</v>
      </c>
      <c r="G27" t="s">
        <v>583</v>
      </c>
      <c r="H27" t="s">
        <v>582</v>
      </c>
      <c r="I27" t="s">
        <v>579</v>
      </c>
      <c r="J27" t="s">
        <v>581</v>
      </c>
      <c r="K27" t="s">
        <v>583</v>
      </c>
      <c r="L27" t="s">
        <v>583</v>
      </c>
      <c r="M27" t="s">
        <v>581</v>
      </c>
      <c r="N27" t="s">
        <v>582</v>
      </c>
      <c r="O27" t="s">
        <v>583</v>
      </c>
      <c r="P27" t="s">
        <v>582</v>
      </c>
      <c r="Q27" t="s">
        <v>583</v>
      </c>
      <c r="T27" s="20">
        <v>257</v>
      </c>
    </row>
    <row r="28" spans="1:20" x14ac:dyDescent="0.25">
      <c r="A28">
        <v>258</v>
      </c>
      <c r="B28" t="s">
        <v>583</v>
      </c>
      <c r="C28" t="s">
        <v>582</v>
      </c>
      <c r="D28" t="s">
        <v>583</v>
      </c>
      <c r="E28" t="s">
        <v>583</v>
      </c>
      <c r="F28" t="s">
        <v>582</v>
      </c>
      <c r="G28" t="s">
        <v>582</v>
      </c>
      <c r="H28" t="s">
        <v>581</v>
      </c>
      <c r="I28" t="s">
        <v>579</v>
      </c>
      <c r="J28" t="s">
        <v>581</v>
      </c>
      <c r="K28" t="s">
        <v>581</v>
      </c>
      <c r="L28" t="s">
        <v>581</v>
      </c>
      <c r="M28" t="s">
        <v>579</v>
      </c>
      <c r="N28" t="s">
        <v>583</v>
      </c>
      <c r="O28" t="s">
        <v>583</v>
      </c>
      <c r="P28" t="s">
        <v>583</v>
      </c>
      <c r="Q28" t="s">
        <v>582</v>
      </c>
      <c r="T28" s="20">
        <v>258</v>
      </c>
    </row>
    <row r="29" spans="1:20" x14ac:dyDescent="0.25">
      <c r="A29">
        <v>259</v>
      </c>
      <c r="B29" t="s">
        <v>583</v>
      </c>
      <c r="C29" t="s">
        <v>579</v>
      </c>
      <c r="D29" t="s">
        <v>583</v>
      </c>
      <c r="E29" t="s">
        <v>583</v>
      </c>
      <c r="F29" t="s">
        <v>579</v>
      </c>
      <c r="G29" t="s">
        <v>583</v>
      </c>
      <c r="H29" t="s">
        <v>579</v>
      </c>
      <c r="I29" t="s">
        <v>581</v>
      </c>
      <c r="J29" t="s">
        <v>580</v>
      </c>
      <c r="K29" t="s">
        <v>583</v>
      </c>
      <c r="L29" t="s">
        <v>579</v>
      </c>
      <c r="M29" t="s">
        <v>579</v>
      </c>
      <c r="N29" t="s">
        <v>583</v>
      </c>
      <c r="O29" t="s">
        <v>583</v>
      </c>
      <c r="P29" t="s">
        <v>582</v>
      </c>
      <c r="Q29" t="s">
        <v>583</v>
      </c>
      <c r="T29" s="20">
        <v>259</v>
      </c>
    </row>
    <row r="30" spans="1:20" x14ac:dyDescent="0.25">
      <c r="A30">
        <v>268</v>
      </c>
      <c r="B30" t="s">
        <v>583</v>
      </c>
      <c r="C30" t="s">
        <v>578</v>
      </c>
      <c r="D30" t="s">
        <v>582</v>
      </c>
      <c r="E30" t="s">
        <v>583</v>
      </c>
      <c r="F30" t="s">
        <v>582</v>
      </c>
      <c r="G30" t="s">
        <v>579</v>
      </c>
      <c r="H30" t="s">
        <v>580</v>
      </c>
      <c r="I30" t="s">
        <v>580</v>
      </c>
      <c r="J30" t="s">
        <v>580</v>
      </c>
      <c r="K30" t="s">
        <v>581</v>
      </c>
      <c r="L30" t="s">
        <v>581</v>
      </c>
      <c r="M30" t="s">
        <v>580</v>
      </c>
      <c r="N30" t="s">
        <v>583</v>
      </c>
      <c r="O30" t="s">
        <v>582</v>
      </c>
      <c r="P30" t="s">
        <v>582</v>
      </c>
      <c r="Q30" t="s">
        <v>579</v>
      </c>
      <c r="T30" s="20">
        <v>268</v>
      </c>
    </row>
    <row r="31" spans="1:20" x14ac:dyDescent="0.25">
      <c r="A31">
        <v>272</v>
      </c>
      <c r="B31" t="s">
        <v>583</v>
      </c>
      <c r="C31" t="s">
        <v>579</v>
      </c>
      <c r="D31" t="s">
        <v>582</v>
      </c>
      <c r="E31" t="s">
        <v>583</v>
      </c>
      <c r="F31" t="s">
        <v>582</v>
      </c>
      <c r="G31" t="s">
        <v>579</v>
      </c>
      <c r="H31" t="s">
        <v>579</v>
      </c>
      <c r="I31" t="s">
        <v>579</v>
      </c>
      <c r="J31" t="s">
        <v>578</v>
      </c>
      <c r="K31" t="s">
        <v>581</v>
      </c>
      <c r="L31" t="s">
        <v>581</v>
      </c>
      <c r="M31" t="s">
        <v>579</v>
      </c>
      <c r="N31" t="s">
        <v>583</v>
      </c>
      <c r="O31" t="s">
        <v>582</v>
      </c>
      <c r="P31" t="s">
        <v>579</v>
      </c>
      <c r="Q31" t="s">
        <v>579</v>
      </c>
      <c r="T31" s="20">
        <v>272</v>
      </c>
    </row>
    <row r="32" spans="1:20" x14ac:dyDescent="0.25">
      <c r="A32">
        <v>287</v>
      </c>
      <c r="B32" t="s">
        <v>583</v>
      </c>
      <c r="C32" t="s">
        <v>583</v>
      </c>
      <c r="D32" t="s">
        <v>583</v>
      </c>
      <c r="E32" t="s">
        <v>583</v>
      </c>
      <c r="F32" t="s">
        <v>582</v>
      </c>
      <c r="G32" t="s">
        <v>583</v>
      </c>
      <c r="H32" t="s">
        <v>579</v>
      </c>
      <c r="I32" t="s">
        <v>582</v>
      </c>
      <c r="J32" t="s">
        <v>582</v>
      </c>
      <c r="K32" t="s">
        <v>583</v>
      </c>
      <c r="L32" t="s">
        <v>582</v>
      </c>
      <c r="M32" t="s">
        <v>583</v>
      </c>
      <c r="N32" t="s">
        <v>583</v>
      </c>
      <c r="O32" t="s">
        <v>583</v>
      </c>
      <c r="P32" t="s">
        <v>582</v>
      </c>
      <c r="Q32" t="s">
        <v>579</v>
      </c>
      <c r="T32" s="20">
        <v>287</v>
      </c>
    </row>
    <row r="33" spans="1:20" x14ac:dyDescent="0.25">
      <c r="A33">
        <v>320</v>
      </c>
      <c r="B33" t="s">
        <v>583</v>
      </c>
      <c r="C33" t="s">
        <v>580</v>
      </c>
      <c r="D33" t="s">
        <v>580</v>
      </c>
      <c r="E33" t="s">
        <v>579</v>
      </c>
      <c r="F33" t="s">
        <v>581</v>
      </c>
      <c r="G33" t="s">
        <v>579</v>
      </c>
      <c r="H33" t="s">
        <v>581</v>
      </c>
      <c r="I33" t="s">
        <v>580</v>
      </c>
      <c r="J33" t="s">
        <v>578</v>
      </c>
      <c r="K33" t="s">
        <v>578</v>
      </c>
      <c r="L33" t="s">
        <v>578</v>
      </c>
      <c r="M33" t="s">
        <v>581</v>
      </c>
      <c r="N33" t="s">
        <v>582</v>
      </c>
      <c r="O33" t="s">
        <v>582</v>
      </c>
      <c r="P33" t="s">
        <v>582</v>
      </c>
      <c r="Q33" t="s">
        <v>578</v>
      </c>
      <c r="T33" s="20">
        <v>320</v>
      </c>
    </row>
    <row r="34" spans="1:20" x14ac:dyDescent="0.25">
      <c r="A34">
        <v>329</v>
      </c>
      <c r="B34" t="s">
        <v>583</v>
      </c>
      <c r="C34" t="s">
        <v>582</v>
      </c>
      <c r="D34" t="s">
        <v>583</v>
      </c>
      <c r="E34" t="s">
        <v>579</v>
      </c>
      <c r="F34" t="s">
        <v>579</v>
      </c>
      <c r="G34" t="s">
        <v>580</v>
      </c>
      <c r="H34" t="s">
        <v>582</v>
      </c>
      <c r="I34" t="s">
        <v>580</v>
      </c>
      <c r="J34" t="s">
        <v>582</v>
      </c>
      <c r="K34" t="s">
        <v>581</v>
      </c>
      <c r="L34" t="s">
        <v>581</v>
      </c>
      <c r="M34" t="s">
        <v>580</v>
      </c>
      <c r="N34" t="s">
        <v>579</v>
      </c>
      <c r="O34" t="s">
        <v>579</v>
      </c>
      <c r="P34" t="s">
        <v>583</v>
      </c>
      <c r="Q34" t="s">
        <v>581</v>
      </c>
      <c r="T34" s="20">
        <v>329</v>
      </c>
    </row>
    <row r="35" spans="1:20" x14ac:dyDescent="0.25">
      <c r="A35">
        <v>334</v>
      </c>
      <c r="B35" t="s">
        <v>583</v>
      </c>
      <c r="C35" t="s">
        <v>583</v>
      </c>
      <c r="D35" t="s">
        <v>583</v>
      </c>
      <c r="E35" t="s">
        <v>583</v>
      </c>
      <c r="F35" t="s">
        <v>582</v>
      </c>
      <c r="G35" t="s">
        <v>582</v>
      </c>
      <c r="H35" t="s">
        <v>583</v>
      </c>
      <c r="I35" t="s">
        <v>583</v>
      </c>
      <c r="J35" t="s">
        <v>579</v>
      </c>
      <c r="K35" t="s">
        <v>582</v>
      </c>
      <c r="L35" t="s">
        <v>579</v>
      </c>
      <c r="M35" t="s">
        <v>581</v>
      </c>
      <c r="N35" t="s">
        <v>583</v>
      </c>
      <c r="O35" t="s">
        <v>583</v>
      </c>
      <c r="P35" t="s">
        <v>583</v>
      </c>
      <c r="Q35" t="s">
        <v>582</v>
      </c>
      <c r="T35" s="20">
        <v>334</v>
      </c>
    </row>
    <row r="36" spans="1:20" x14ac:dyDescent="0.25">
      <c r="A36">
        <v>369</v>
      </c>
      <c r="B36" t="s">
        <v>583</v>
      </c>
      <c r="C36" t="s">
        <v>581</v>
      </c>
      <c r="D36" t="s">
        <v>583</v>
      </c>
      <c r="E36" t="s">
        <v>583</v>
      </c>
      <c r="F36" t="s">
        <v>582</v>
      </c>
      <c r="G36" t="s">
        <v>583</v>
      </c>
      <c r="H36" t="s">
        <v>582</v>
      </c>
      <c r="I36" t="s">
        <v>581</v>
      </c>
      <c r="J36" t="s">
        <v>582</v>
      </c>
      <c r="K36" t="s">
        <v>579</v>
      </c>
      <c r="L36" t="s">
        <v>581</v>
      </c>
      <c r="M36" t="s">
        <v>582</v>
      </c>
      <c r="N36" t="s">
        <v>583</v>
      </c>
      <c r="O36" t="s">
        <v>583</v>
      </c>
      <c r="P36" t="s">
        <v>583</v>
      </c>
      <c r="Q36" t="s">
        <v>583</v>
      </c>
      <c r="T36" s="20">
        <v>369</v>
      </c>
    </row>
    <row r="37" spans="1:20" x14ac:dyDescent="0.25">
      <c r="A37">
        <v>396</v>
      </c>
      <c r="B37" t="s">
        <v>583</v>
      </c>
      <c r="C37" t="s">
        <v>581</v>
      </c>
      <c r="D37" t="s">
        <v>582</v>
      </c>
      <c r="E37" t="s">
        <v>583</v>
      </c>
      <c r="F37" t="s">
        <v>582</v>
      </c>
      <c r="G37" t="s">
        <v>582</v>
      </c>
      <c r="H37" t="s">
        <v>581</v>
      </c>
      <c r="I37" t="s">
        <v>580</v>
      </c>
      <c r="J37" t="s">
        <v>578</v>
      </c>
      <c r="K37" t="s">
        <v>580</v>
      </c>
      <c r="L37" t="s">
        <v>580</v>
      </c>
      <c r="M37" t="s">
        <v>582</v>
      </c>
      <c r="N37" t="s">
        <v>583</v>
      </c>
      <c r="O37" t="s">
        <v>582</v>
      </c>
      <c r="P37" t="s">
        <v>582</v>
      </c>
      <c r="Q37" t="s">
        <v>579</v>
      </c>
      <c r="T37" s="20">
        <v>396</v>
      </c>
    </row>
    <row r="38" spans="1:20" x14ac:dyDescent="0.25">
      <c r="A38">
        <v>400</v>
      </c>
      <c r="B38" t="s">
        <v>583</v>
      </c>
      <c r="C38" t="s">
        <v>581</v>
      </c>
      <c r="D38" t="s">
        <v>583</v>
      </c>
      <c r="E38" t="s">
        <v>583</v>
      </c>
      <c r="F38" t="s">
        <v>579</v>
      </c>
      <c r="G38" t="s">
        <v>579</v>
      </c>
      <c r="H38" t="s">
        <v>581</v>
      </c>
      <c r="I38" t="s">
        <v>581</v>
      </c>
      <c r="J38" t="s">
        <v>581</v>
      </c>
      <c r="K38" t="s">
        <v>581</v>
      </c>
      <c r="L38" t="s">
        <v>581</v>
      </c>
      <c r="M38" t="s">
        <v>580</v>
      </c>
      <c r="N38" t="s">
        <v>583</v>
      </c>
      <c r="O38" t="s">
        <v>582</v>
      </c>
      <c r="P38" t="s">
        <v>582</v>
      </c>
      <c r="Q38" t="s">
        <v>582</v>
      </c>
      <c r="T38" s="20">
        <v>400</v>
      </c>
    </row>
    <row r="39" spans="1:20" x14ac:dyDescent="0.25">
      <c r="A39">
        <v>405</v>
      </c>
      <c r="B39" t="s">
        <v>583</v>
      </c>
      <c r="C39" t="s">
        <v>579</v>
      </c>
      <c r="D39" t="s">
        <v>582</v>
      </c>
      <c r="E39" t="s">
        <v>583</v>
      </c>
      <c r="F39" t="s">
        <v>582</v>
      </c>
      <c r="G39" t="s">
        <v>581</v>
      </c>
      <c r="H39" t="s">
        <v>581</v>
      </c>
      <c r="I39" t="s">
        <v>580</v>
      </c>
      <c r="J39" t="s">
        <v>580</v>
      </c>
      <c r="K39" t="s">
        <v>581</v>
      </c>
      <c r="L39" t="s">
        <v>581</v>
      </c>
      <c r="M39" t="s">
        <v>580</v>
      </c>
      <c r="N39" t="s">
        <v>582</v>
      </c>
      <c r="O39" t="s">
        <v>582</v>
      </c>
      <c r="P39" t="s">
        <v>582</v>
      </c>
      <c r="Q39" t="s">
        <v>582</v>
      </c>
      <c r="T39" s="20">
        <v>405</v>
      </c>
    </row>
    <row r="40" spans="1:20" x14ac:dyDescent="0.25">
      <c r="A40">
        <v>410</v>
      </c>
      <c r="B40" t="s">
        <v>583</v>
      </c>
      <c r="C40" t="s">
        <v>579</v>
      </c>
      <c r="D40" t="s">
        <v>580</v>
      </c>
      <c r="E40" t="s">
        <v>579</v>
      </c>
      <c r="F40" t="s">
        <v>582</v>
      </c>
      <c r="G40" t="s">
        <v>582</v>
      </c>
      <c r="H40" t="s">
        <v>578</v>
      </c>
      <c r="I40" t="s">
        <v>580</v>
      </c>
      <c r="J40" t="s">
        <v>578</v>
      </c>
      <c r="K40" t="s">
        <v>580</v>
      </c>
      <c r="L40" t="s">
        <v>578</v>
      </c>
      <c r="M40" t="s">
        <v>580</v>
      </c>
      <c r="N40" t="s">
        <v>582</v>
      </c>
      <c r="O40" t="s">
        <v>582</v>
      </c>
      <c r="P40" t="s">
        <v>582</v>
      </c>
      <c r="Q40" t="s">
        <v>578</v>
      </c>
      <c r="T40" s="20">
        <v>410</v>
      </c>
    </row>
    <row r="41" spans="1:20" x14ac:dyDescent="0.25">
      <c r="A41">
        <v>414</v>
      </c>
      <c r="B41" t="s">
        <v>583</v>
      </c>
      <c r="C41" t="s">
        <v>581</v>
      </c>
      <c r="D41" t="s">
        <v>583</v>
      </c>
      <c r="E41" t="s">
        <v>579</v>
      </c>
      <c r="F41" t="s">
        <v>579</v>
      </c>
      <c r="G41" t="s">
        <v>582</v>
      </c>
      <c r="H41" t="s">
        <v>581</v>
      </c>
      <c r="I41" t="s">
        <v>580</v>
      </c>
      <c r="J41" t="s">
        <v>578</v>
      </c>
      <c r="K41" t="s">
        <v>581</v>
      </c>
      <c r="L41" t="s">
        <v>578</v>
      </c>
      <c r="M41" t="s">
        <v>580</v>
      </c>
      <c r="N41" t="s">
        <v>583</v>
      </c>
      <c r="O41" t="s">
        <v>582</v>
      </c>
      <c r="P41" t="s">
        <v>582</v>
      </c>
      <c r="Q41" t="s">
        <v>581</v>
      </c>
      <c r="T41" s="20">
        <v>414</v>
      </c>
    </row>
    <row r="42" spans="1:20" x14ac:dyDescent="0.25">
      <c r="A42">
        <v>421</v>
      </c>
      <c r="B42" t="s">
        <v>583</v>
      </c>
      <c r="C42" t="s">
        <v>579</v>
      </c>
      <c r="D42" t="s">
        <v>582</v>
      </c>
      <c r="E42" t="s">
        <v>583</v>
      </c>
      <c r="F42" t="s">
        <v>581</v>
      </c>
      <c r="G42" t="s">
        <v>583</v>
      </c>
      <c r="H42" t="s">
        <v>582</v>
      </c>
      <c r="I42" t="s">
        <v>581</v>
      </c>
      <c r="J42" t="s">
        <v>581</v>
      </c>
      <c r="K42" t="s">
        <v>581</v>
      </c>
      <c r="L42" t="s">
        <v>580</v>
      </c>
      <c r="M42" t="s">
        <v>581</v>
      </c>
      <c r="N42" t="s">
        <v>583</v>
      </c>
      <c r="O42" t="s">
        <v>583</v>
      </c>
      <c r="P42" t="s">
        <v>583</v>
      </c>
      <c r="Q42" t="s">
        <v>581</v>
      </c>
      <c r="T42" s="20">
        <v>421</v>
      </c>
    </row>
    <row r="43" spans="1:20" x14ac:dyDescent="0.25">
      <c r="A43">
        <v>423</v>
      </c>
      <c r="B43" t="s">
        <v>583</v>
      </c>
      <c r="C43" t="s">
        <v>582</v>
      </c>
      <c r="D43" t="s">
        <v>582</v>
      </c>
      <c r="E43" t="s">
        <v>583</v>
      </c>
      <c r="F43" t="s">
        <v>582</v>
      </c>
      <c r="G43" t="s">
        <v>583</v>
      </c>
      <c r="H43" t="s">
        <v>582</v>
      </c>
      <c r="I43" t="s">
        <v>582</v>
      </c>
      <c r="J43" t="s">
        <v>579</v>
      </c>
      <c r="K43" t="s">
        <v>579</v>
      </c>
      <c r="L43" t="s">
        <v>579</v>
      </c>
      <c r="M43" t="s">
        <v>583</v>
      </c>
      <c r="N43" t="s">
        <v>583</v>
      </c>
      <c r="O43" t="s">
        <v>582</v>
      </c>
      <c r="P43" t="s">
        <v>582</v>
      </c>
      <c r="Q43" t="s">
        <v>582</v>
      </c>
      <c r="T43" s="20">
        <v>423</v>
      </c>
    </row>
    <row r="44" spans="1:20" x14ac:dyDescent="0.25">
      <c r="A44">
        <v>432</v>
      </c>
      <c r="B44" t="s">
        <v>583</v>
      </c>
      <c r="C44" t="s">
        <v>579</v>
      </c>
      <c r="D44" t="s">
        <v>579</v>
      </c>
      <c r="E44" t="s">
        <v>579</v>
      </c>
      <c r="F44" t="s">
        <v>583</v>
      </c>
      <c r="G44" t="s">
        <v>583</v>
      </c>
      <c r="H44" t="s">
        <v>580</v>
      </c>
      <c r="I44" t="s">
        <v>581</v>
      </c>
      <c r="J44" t="s">
        <v>580</v>
      </c>
      <c r="K44" t="s">
        <v>579</v>
      </c>
      <c r="L44" t="s">
        <v>580</v>
      </c>
      <c r="M44" t="s">
        <v>581</v>
      </c>
      <c r="N44" t="s">
        <v>583</v>
      </c>
      <c r="O44" t="s">
        <v>583</v>
      </c>
      <c r="P44" t="s">
        <v>583</v>
      </c>
      <c r="Q44" t="s">
        <v>583</v>
      </c>
      <c r="T44" s="20">
        <v>432</v>
      </c>
    </row>
    <row r="45" spans="1:20" x14ac:dyDescent="0.25">
      <c r="A45">
        <v>461</v>
      </c>
      <c r="B45" t="s">
        <v>583</v>
      </c>
      <c r="C45" t="s">
        <v>581</v>
      </c>
      <c r="D45" t="s">
        <v>579</v>
      </c>
      <c r="E45" t="s">
        <v>583</v>
      </c>
      <c r="F45" t="s">
        <v>582</v>
      </c>
      <c r="G45" t="s">
        <v>582</v>
      </c>
      <c r="H45" t="s">
        <v>579</v>
      </c>
      <c r="I45" t="s">
        <v>580</v>
      </c>
      <c r="J45" t="s">
        <v>578</v>
      </c>
      <c r="K45" t="s">
        <v>580</v>
      </c>
      <c r="L45" t="s">
        <v>580</v>
      </c>
      <c r="M45" t="s">
        <v>580</v>
      </c>
      <c r="N45" t="s">
        <v>583</v>
      </c>
      <c r="O45" t="s">
        <v>579</v>
      </c>
      <c r="P45" t="s">
        <v>582</v>
      </c>
      <c r="Q45" t="s">
        <v>582</v>
      </c>
      <c r="T45" s="41">
        <v>461</v>
      </c>
    </row>
    <row r="46" spans="1:20" x14ac:dyDescent="0.25">
      <c r="A46">
        <v>462</v>
      </c>
      <c r="B46" t="s">
        <v>583</v>
      </c>
      <c r="C46" t="s">
        <v>581</v>
      </c>
      <c r="D46" t="s">
        <v>581</v>
      </c>
      <c r="E46" t="s">
        <v>583</v>
      </c>
      <c r="F46" t="s">
        <v>579</v>
      </c>
      <c r="G46" t="s">
        <v>579</v>
      </c>
      <c r="H46" t="s">
        <v>579</v>
      </c>
      <c r="I46" t="s">
        <v>580</v>
      </c>
      <c r="J46" t="s">
        <v>578</v>
      </c>
      <c r="K46" t="s">
        <v>580</v>
      </c>
      <c r="L46" t="s">
        <v>578</v>
      </c>
      <c r="M46" t="s">
        <v>580</v>
      </c>
      <c r="N46" t="s">
        <v>582</v>
      </c>
      <c r="O46" t="s">
        <v>583</v>
      </c>
      <c r="P46" t="s">
        <v>579</v>
      </c>
      <c r="Q46" t="s">
        <v>583</v>
      </c>
      <c r="T46" s="20">
        <v>462</v>
      </c>
    </row>
    <row r="47" spans="1:20" x14ac:dyDescent="0.25">
      <c r="A47">
        <v>491</v>
      </c>
      <c r="B47" t="s">
        <v>583</v>
      </c>
      <c r="C47" t="s">
        <v>583</v>
      </c>
      <c r="D47" t="s">
        <v>583</v>
      </c>
      <c r="E47" t="s">
        <v>583</v>
      </c>
      <c r="F47" t="s">
        <v>583</v>
      </c>
      <c r="G47" t="s">
        <v>583</v>
      </c>
      <c r="H47" t="s">
        <v>582</v>
      </c>
      <c r="I47" t="s">
        <v>582</v>
      </c>
      <c r="J47" t="s">
        <v>583</v>
      </c>
      <c r="K47" t="s">
        <v>583</v>
      </c>
      <c r="L47" t="s">
        <v>581</v>
      </c>
      <c r="M47" t="s">
        <v>583</v>
      </c>
      <c r="N47" t="s">
        <v>583</v>
      </c>
      <c r="O47" t="s">
        <v>583</v>
      </c>
      <c r="P47" t="s">
        <v>583</v>
      </c>
      <c r="Q47" t="s">
        <v>583</v>
      </c>
      <c r="T47" s="20">
        <v>491</v>
      </c>
    </row>
    <row r="48" spans="1:20" x14ac:dyDescent="0.25">
      <c r="A48">
        <v>501</v>
      </c>
      <c r="B48" t="s">
        <v>583</v>
      </c>
      <c r="C48" t="s">
        <v>579</v>
      </c>
      <c r="D48" t="s">
        <v>582</v>
      </c>
      <c r="E48" t="s">
        <v>583</v>
      </c>
      <c r="F48" t="s">
        <v>582</v>
      </c>
      <c r="G48" t="s">
        <v>583</v>
      </c>
      <c r="H48" t="s">
        <v>579</v>
      </c>
      <c r="I48" t="s">
        <v>581</v>
      </c>
      <c r="J48" t="s">
        <v>581</v>
      </c>
      <c r="K48" t="s">
        <v>581</v>
      </c>
      <c r="L48" t="s">
        <v>580</v>
      </c>
      <c r="M48" t="s">
        <v>583</v>
      </c>
      <c r="N48" t="s">
        <v>583</v>
      </c>
      <c r="O48" t="s">
        <v>583</v>
      </c>
      <c r="P48" t="s">
        <v>582</v>
      </c>
      <c r="Q48" t="s">
        <v>582</v>
      </c>
      <c r="T48" s="20">
        <v>501</v>
      </c>
    </row>
    <row r="49" spans="1:20" x14ac:dyDescent="0.25">
      <c r="A49">
        <v>511</v>
      </c>
      <c r="B49" t="s">
        <v>583</v>
      </c>
      <c r="C49" t="s">
        <v>580</v>
      </c>
      <c r="D49" t="s">
        <v>583</v>
      </c>
      <c r="E49" t="s">
        <v>583</v>
      </c>
      <c r="F49" t="s">
        <v>582</v>
      </c>
      <c r="G49" t="s">
        <v>580</v>
      </c>
      <c r="H49" t="s">
        <v>579</v>
      </c>
      <c r="I49" t="s">
        <v>580</v>
      </c>
      <c r="J49" t="s">
        <v>580</v>
      </c>
      <c r="K49" t="s">
        <v>580</v>
      </c>
      <c r="L49" t="s">
        <v>578</v>
      </c>
      <c r="M49" t="s">
        <v>580</v>
      </c>
      <c r="N49" t="s">
        <v>582</v>
      </c>
      <c r="O49" t="s">
        <v>579</v>
      </c>
      <c r="P49" t="s">
        <v>583</v>
      </c>
      <c r="Q49" t="s">
        <v>579</v>
      </c>
      <c r="T49" s="20">
        <v>511</v>
      </c>
    </row>
    <row r="50" spans="1:20" x14ac:dyDescent="0.25">
      <c r="A50">
        <v>524</v>
      </c>
      <c r="B50" t="s">
        <v>583</v>
      </c>
      <c r="C50" t="s">
        <v>579</v>
      </c>
      <c r="D50" t="s">
        <v>582</v>
      </c>
      <c r="E50" t="s">
        <v>583</v>
      </c>
      <c r="F50" t="s">
        <v>582</v>
      </c>
      <c r="G50" t="s">
        <v>582</v>
      </c>
      <c r="H50" t="s">
        <v>579</v>
      </c>
      <c r="I50" t="s">
        <v>579</v>
      </c>
      <c r="J50" t="s">
        <v>581</v>
      </c>
      <c r="K50" t="s">
        <v>579</v>
      </c>
      <c r="L50" t="s">
        <v>580</v>
      </c>
      <c r="M50" t="s">
        <v>579</v>
      </c>
      <c r="N50" t="s">
        <v>583</v>
      </c>
      <c r="O50" t="s">
        <v>579</v>
      </c>
      <c r="P50" t="s">
        <v>582</v>
      </c>
      <c r="Q50" t="s">
        <v>579</v>
      </c>
      <c r="T50" s="20">
        <v>524</v>
      </c>
    </row>
    <row r="51" spans="1:20" x14ac:dyDescent="0.25">
      <c r="A51">
        <v>536</v>
      </c>
      <c r="B51" t="s">
        <v>583</v>
      </c>
      <c r="C51" t="s">
        <v>582</v>
      </c>
      <c r="D51" t="s">
        <v>583</v>
      </c>
      <c r="E51" t="s">
        <v>583</v>
      </c>
      <c r="F51" t="s">
        <v>582</v>
      </c>
      <c r="G51" t="s">
        <v>583</v>
      </c>
      <c r="H51" t="s">
        <v>583</v>
      </c>
      <c r="I51" t="s">
        <v>580</v>
      </c>
      <c r="J51" t="s">
        <v>579</v>
      </c>
      <c r="K51" t="s">
        <v>579</v>
      </c>
      <c r="L51" t="s">
        <v>581</v>
      </c>
      <c r="M51" t="s">
        <v>579</v>
      </c>
      <c r="N51" t="s">
        <v>583</v>
      </c>
      <c r="O51" t="s">
        <v>583</v>
      </c>
      <c r="P51" t="s">
        <v>583</v>
      </c>
      <c r="Q51" t="s">
        <v>582</v>
      </c>
      <c r="T51" s="20">
        <v>536</v>
      </c>
    </row>
    <row r="52" spans="1:20" x14ac:dyDescent="0.25">
      <c r="A52">
        <v>554</v>
      </c>
      <c r="B52" t="s">
        <v>583</v>
      </c>
      <c r="C52" t="s">
        <v>580</v>
      </c>
      <c r="D52" t="s">
        <v>581</v>
      </c>
      <c r="E52" t="s">
        <v>583</v>
      </c>
      <c r="F52" t="s">
        <v>579</v>
      </c>
      <c r="G52" t="s">
        <v>582</v>
      </c>
      <c r="H52" t="s">
        <v>583</v>
      </c>
      <c r="I52" t="s">
        <v>580</v>
      </c>
      <c r="J52" t="s">
        <v>578</v>
      </c>
      <c r="K52" t="s">
        <v>581</v>
      </c>
      <c r="L52" t="s">
        <v>578</v>
      </c>
      <c r="M52" t="s">
        <v>578</v>
      </c>
      <c r="N52" t="s">
        <v>582</v>
      </c>
      <c r="O52" t="s">
        <v>582</v>
      </c>
      <c r="P52" t="s">
        <v>582</v>
      </c>
      <c r="Q52" t="s">
        <v>580</v>
      </c>
      <c r="T52" s="20">
        <v>554</v>
      </c>
    </row>
    <row r="53" spans="1:20" x14ac:dyDescent="0.25">
      <c r="A53">
        <v>555</v>
      </c>
      <c r="B53" t="s">
        <v>583</v>
      </c>
      <c r="C53" t="s">
        <v>580</v>
      </c>
      <c r="D53" t="s">
        <v>579</v>
      </c>
      <c r="E53" t="s">
        <v>583</v>
      </c>
      <c r="F53" t="s">
        <v>582</v>
      </c>
      <c r="G53" t="s">
        <v>579</v>
      </c>
      <c r="H53" t="s">
        <v>580</v>
      </c>
      <c r="I53" t="s">
        <v>580</v>
      </c>
      <c r="J53" t="s">
        <v>578</v>
      </c>
      <c r="K53" t="s">
        <v>580</v>
      </c>
      <c r="L53" t="s">
        <v>578</v>
      </c>
      <c r="M53" t="s">
        <v>578</v>
      </c>
      <c r="N53" t="s">
        <v>583</v>
      </c>
      <c r="O53" t="s">
        <v>579</v>
      </c>
      <c r="P53" t="s">
        <v>582</v>
      </c>
      <c r="Q53" t="s">
        <v>578</v>
      </c>
      <c r="T53" s="20">
        <v>555</v>
      </c>
    </row>
    <row r="54" spans="1:20" x14ac:dyDescent="0.25">
      <c r="A54">
        <v>580</v>
      </c>
      <c r="B54" t="s">
        <v>583</v>
      </c>
      <c r="C54" t="s">
        <v>581</v>
      </c>
      <c r="D54" t="s">
        <v>583</v>
      </c>
      <c r="E54" t="s">
        <v>583</v>
      </c>
      <c r="F54" t="s">
        <v>583</v>
      </c>
      <c r="G54" t="s">
        <v>583</v>
      </c>
      <c r="H54" t="s">
        <v>583</v>
      </c>
      <c r="I54" t="s">
        <v>582</v>
      </c>
      <c r="J54" t="s">
        <v>582</v>
      </c>
      <c r="K54" t="s">
        <v>579</v>
      </c>
      <c r="L54" t="s">
        <v>580</v>
      </c>
      <c r="M54" t="s">
        <v>583</v>
      </c>
      <c r="N54" t="s">
        <v>583</v>
      </c>
      <c r="O54" t="s">
        <v>579</v>
      </c>
      <c r="P54" t="s">
        <v>583</v>
      </c>
      <c r="Q54" t="s">
        <v>579</v>
      </c>
      <c r="T54" s="20">
        <v>580</v>
      </c>
    </row>
    <row r="55" spans="1:20" x14ac:dyDescent="0.25">
      <c r="A55">
        <v>610</v>
      </c>
      <c r="B55" t="s">
        <v>583</v>
      </c>
      <c r="C55" t="s">
        <v>581</v>
      </c>
      <c r="D55" t="s">
        <v>583</v>
      </c>
      <c r="E55" t="s">
        <v>583</v>
      </c>
      <c r="F55" t="s">
        <v>581</v>
      </c>
      <c r="G55" t="s">
        <v>583</v>
      </c>
      <c r="H55" t="s">
        <v>579</v>
      </c>
      <c r="I55" t="s">
        <v>580</v>
      </c>
      <c r="J55" t="s">
        <v>581</v>
      </c>
      <c r="K55" t="s">
        <v>580</v>
      </c>
      <c r="L55" t="s">
        <v>581</v>
      </c>
      <c r="M55" t="s">
        <v>580</v>
      </c>
      <c r="N55" t="s">
        <v>583</v>
      </c>
      <c r="O55" t="s">
        <v>582</v>
      </c>
      <c r="P55" t="s">
        <v>582</v>
      </c>
      <c r="Q55" t="s">
        <v>581</v>
      </c>
      <c r="T55" s="20">
        <v>610</v>
      </c>
    </row>
    <row r="56" spans="1:20" x14ac:dyDescent="0.25">
      <c r="A56">
        <v>612</v>
      </c>
      <c r="B56" t="s">
        <v>583</v>
      </c>
      <c r="C56" t="s">
        <v>581</v>
      </c>
      <c r="D56" t="s">
        <v>582</v>
      </c>
      <c r="E56" t="s">
        <v>583</v>
      </c>
      <c r="F56" t="s">
        <v>579</v>
      </c>
      <c r="G56" t="s">
        <v>579</v>
      </c>
      <c r="H56" t="s">
        <v>581</v>
      </c>
      <c r="I56" t="s">
        <v>580</v>
      </c>
      <c r="J56" t="s">
        <v>580</v>
      </c>
      <c r="K56" t="s">
        <v>581</v>
      </c>
      <c r="L56" t="s">
        <v>578</v>
      </c>
      <c r="M56" t="s">
        <v>580</v>
      </c>
      <c r="N56" t="s">
        <v>583</v>
      </c>
      <c r="O56" t="s">
        <v>583</v>
      </c>
      <c r="P56" t="s">
        <v>583</v>
      </c>
      <c r="Q56" t="s">
        <v>579</v>
      </c>
      <c r="T56" s="20">
        <v>612</v>
      </c>
    </row>
    <row r="57" spans="1:20" x14ac:dyDescent="0.25">
      <c r="A57">
        <v>625</v>
      </c>
      <c r="B57" t="s">
        <v>583</v>
      </c>
      <c r="C57" t="s">
        <v>581</v>
      </c>
      <c r="D57" t="s">
        <v>579</v>
      </c>
      <c r="E57" t="s">
        <v>579</v>
      </c>
      <c r="F57" t="s">
        <v>582</v>
      </c>
      <c r="G57" t="s">
        <v>579</v>
      </c>
      <c r="H57" t="s">
        <v>581</v>
      </c>
      <c r="I57" t="s">
        <v>580</v>
      </c>
      <c r="J57" t="s">
        <v>578</v>
      </c>
      <c r="K57" t="s">
        <v>581</v>
      </c>
      <c r="L57" t="s">
        <v>578</v>
      </c>
      <c r="M57" t="s">
        <v>578</v>
      </c>
      <c r="N57" t="s">
        <v>579</v>
      </c>
      <c r="O57" t="s">
        <v>583</v>
      </c>
      <c r="P57" t="s">
        <v>583</v>
      </c>
      <c r="Q57" t="s">
        <v>579</v>
      </c>
      <c r="T57" s="20">
        <v>625</v>
      </c>
    </row>
    <row r="58" spans="1:20" x14ac:dyDescent="0.25">
      <c r="A58">
        <v>638</v>
      </c>
      <c r="B58" t="s">
        <v>583</v>
      </c>
      <c r="C58" t="s">
        <v>583</v>
      </c>
      <c r="D58" t="s">
        <v>583</v>
      </c>
      <c r="E58" t="s">
        <v>583</v>
      </c>
      <c r="F58" t="s">
        <v>583</v>
      </c>
      <c r="G58" t="s">
        <v>583</v>
      </c>
      <c r="H58" t="s">
        <v>582</v>
      </c>
      <c r="I58" t="s">
        <v>582</v>
      </c>
      <c r="J58" t="s">
        <v>582</v>
      </c>
      <c r="K58" t="s">
        <v>582</v>
      </c>
      <c r="L58" t="s">
        <v>579</v>
      </c>
      <c r="M58" t="s">
        <v>583</v>
      </c>
      <c r="N58" t="s">
        <v>583</v>
      </c>
      <c r="O58" t="s">
        <v>583</v>
      </c>
      <c r="P58" t="s">
        <v>583</v>
      </c>
      <c r="Q58" t="s">
        <v>583</v>
      </c>
      <c r="T58" s="20">
        <v>638</v>
      </c>
    </row>
    <row r="59" spans="1:20" x14ac:dyDescent="0.25">
      <c r="A59">
        <v>643</v>
      </c>
      <c r="B59" t="s">
        <v>583</v>
      </c>
      <c r="C59" t="s">
        <v>583</v>
      </c>
      <c r="D59" t="s">
        <v>583</v>
      </c>
      <c r="E59" t="s">
        <v>579</v>
      </c>
      <c r="F59" t="s">
        <v>582</v>
      </c>
      <c r="G59" t="s">
        <v>583</v>
      </c>
      <c r="H59" t="s">
        <v>582</v>
      </c>
      <c r="I59" t="s">
        <v>582</v>
      </c>
      <c r="J59" t="s">
        <v>583</v>
      </c>
      <c r="K59" t="s">
        <v>583</v>
      </c>
      <c r="L59" t="s">
        <v>583</v>
      </c>
      <c r="M59" t="s">
        <v>583</v>
      </c>
      <c r="N59" t="s">
        <v>583</v>
      </c>
      <c r="O59" t="s">
        <v>583</v>
      </c>
      <c r="P59" t="s">
        <v>583</v>
      </c>
      <c r="Q59" t="s">
        <v>583</v>
      </c>
      <c r="T59" s="20">
        <v>643</v>
      </c>
    </row>
    <row r="60" spans="1:20" x14ac:dyDescent="0.25">
      <c r="A60">
        <v>644</v>
      </c>
      <c r="B60" t="s">
        <v>583</v>
      </c>
      <c r="C60" t="s">
        <v>583</v>
      </c>
      <c r="D60" t="s">
        <v>583</v>
      </c>
      <c r="E60" t="s">
        <v>583</v>
      </c>
      <c r="F60" t="s">
        <v>582</v>
      </c>
      <c r="G60" t="s">
        <v>582</v>
      </c>
      <c r="H60" t="s">
        <v>582</v>
      </c>
      <c r="I60" t="s">
        <v>582</v>
      </c>
      <c r="J60" t="s">
        <v>582</v>
      </c>
      <c r="K60" t="s">
        <v>583</v>
      </c>
      <c r="L60" t="s">
        <v>579</v>
      </c>
      <c r="M60" t="s">
        <v>579</v>
      </c>
      <c r="N60" t="s">
        <v>583</v>
      </c>
      <c r="O60" t="s">
        <v>583</v>
      </c>
      <c r="P60" t="s">
        <v>583</v>
      </c>
      <c r="Q60" t="s">
        <v>583</v>
      </c>
      <c r="T60" s="20">
        <v>644</v>
      </c>
    </row>
    <row r="61" spans="1:20" x14ac:dyDescent="0.25">
      <c r="A61">
        <v>658</v>
      </c>
      <c r="B61" t="s">
        <v>583</v>
      </c>
      <c r="C61" t="s">
        <v>579</v>
      </c>
      <c r="D61" t="s">
        <v>582</v>
      </c>
      <c r="E61" t="s">
        <v>583</v>
      </c>
      <c r="F61" t="s">
        <v>579</v>
      </c>
      <c r="G61" t="s">
        <v>579</v>
      </c>
      <c r="H61" t="s">
        <v>582</v>
      </c>
      <c r="I61" t="s">
        <v>579</v>
      </c>
      <c r="J61" t="s">
        <v>579</v>
      </c>
      <c r="K61" t="s">
        <v>581</v>
      </c>
      <c r="L61" t="s">
        <v>579</v>
      </c>
      <c r="M61" t="s">
        <v>583</v>
      </c>
      <c r="N61" t="s">
        <v>583</v>
      </c>
      <c r="O61" t="s">
        <v>583</v>
      </c>
      <c r="P61" t="s">
        <v>582</v>
      </c>
      <c r="Q61" t="s">
        <v>579</v>
      </c>
      <c r="T61" s="20">
        <v>658</v>
      </c>
    </row>
    <row r="62" spans="1:20" x14ac:dyDescent="0.25">
      <c r="A62">
        <v>676</v>
      </c>
      <c r="B62" t="s">
        <v>583</v>
      </c>
      <c r="C62" t="s">
        <v>580</v>
      </c>
      <c r="D62" t="s">
        <v>580</v>
      </c>
      <c r="E62" t="s">
        <v>583</v>
      </c>
      <c r="F62" t="s">
        <v>582</v>
      </c>
      <c r="G62" t="s">
        <v>583</v>
      </c>
      <c r="H62" t="s">
        <v>581</v>
      </c>
      <c r="I62" t="s">
        <v>581</v>
      </c>
      <c r="J62" t="s">
        <v>578</v>
      </c>
      <c r="K62" t="s">
        <v>581</v>
      </c>
      <c r="L62" t="s">
        <v>578</v>
      </c>
      <c r="M62" t="s">
        <v>579</v>
      </c>
      <c r="N62" t="s">
        <v>582</v>
      </c>
      <c r="O62" t="s">
        <v>583</v>
      </c>
      <c r="P62" t="s">
        <v>582</v>
      </c>
      <c r="Q62" t="s">
        <v>580</v>
      </c>
      <c r="T62" s="20">
        <v>676</v>
      </c>
    </row>
    <row r="63" spans="1:20" x14ac:dyDescent="0.25">
      <c r="A63">
        <v>679</v>
      </c>
      <c r="B63" t="s">
        <v>583</v>
      </c>
      <c r="C63" t="s">
        <v>583</v>
      </c>
      <c r="D63" t="s">
        <v>582</v>
      </c>
      <c r="E63" t="s">
        <v>579</v>
      </c>
      <c r="F63" t="s">
        <v>582</v>
      </c>
      <c r="G63" t="s">
        <v>583</v>
      </c>
      <c r="H63" t="s">
        <v>582</v>
      </c>
      <c r="I63" t="s">
        <v>582</v>
      </c>
      <c r="J63" t="s">
        <v>582</v>
      </c>
      <c r="K63" t="s">
        <v>583</v>
      </c>
      <c r="L63" t="s">
        <v>583</v>
      </c>
      <c r="M63" t="s">
        <v>582</v>
      </c>
      <c r="N63" t="s">
        <v>583</v>
      </c>
      <c r="O63" t="s">
        <v>579</v>
      </c>
      <c r="P63" t="s">
        <v>582</v>
      </c>
      <c r="Q63" t="s">
        <v>583</v>
      </c>
      <c r="T63" s="20">
        <v>679</v>
      </c>
    </row>
    <row r="64" spans="1:20" x14ac:dyDescent="0.25">
      <c r="A64">
        <v>701</v>
      </c>
      <c r="B64" t="s">
        <v>583</v>
      </c>
      <c r="C64" t="s">
        <v>579</v>
      </c>
      <c r="D64" t="s">
        <v>582</v>
      </c>
      <c r="E64" t="s">
        <v>583</v>
      </c>
      <c r="F64" t="s">
        <v>582</v>
      </c>
      <c r="G64" t="s">
        <v>583</v>
      </c>
      <c r="H64" t="s">
        <v>581</v>
      </c>
      <c r="I64" t="s">
        <v>580</v>
      </c>
      <c r="J64" t="s">
        <v>579</v>
      </c>
      <c r="K64" t="s">
        <v>581</v>
      </c>
      <c r="L64" t="s">
        <v>580</v>
      </c>
      <c r="M64" t="s">
        <v>580</v>
      </c>
      <c r="N64" t="s">
        <v>583</v>
      </c>
      <c r="O64" t="s">
        <v>583</v>
      </c>
      <c r="P64" t="s">
        <v>582</v>
      </c>
      <c r="Q64" t="s">
        <v>582</v>
      </c>
      <c r="T64" s="20">
        <v>701</v>
      </c>
    </row>
    <row r="65" spans="1:20" x14ac:dyDescent="0.25">
      <c r="A65">
        <v>707</v>
      </c>
      <c r="B65" t="s">
        <v>583</v>
      </c>
      <c r="C65" t="s">
        <v>583</v>
      </c>
      <c r="D65" t="s">
        <v>582</v>
      </c>
      <c r="E65" t="s">
        <v>583</v>
      </c>
      <c r="F65" t="s">
        <v>582</v>
      </c>
      <c r="G65" t="s">
        <v>583</v>
      </c>
      <c r="H65" t="s">
        <v>582</v>
      </c>
      <c r="I65" t="s">
        <v>579</v>
      </c>
      <c r="J65" t="s">
        <v>580</v>
      </c>
      <c r="K65" t="s">
        <v>581</v>
      </c>
      <c r="L65" t="s">
        <v>579</v>
      </c>
      <c r="M65" t="s">
        <v>580</v>
      </c>
      <c r="N65" t="s">
        <v>583</v>
      </c>
      <c r="O65" t="s">
        <v>583</v>
      </c>
      <c r="P65" t="s">
        <v>582</v>
      </c>
      <c r="Q65" t="s">
        <v>582</v>
      </c>
      <c r="T65" s="20">
        <v>707</v>
      </c>
    </row>
    <row r="66" spans="1:20" x14ac:dyDescent="0.25">
      <c r="A66">
        <v>713</v>
      </c>
      <c r="B66" t="s">
        <v>583</v>
      </c>
      <c r="C66" t="s">
        <v>579</v>
      </c>
      <c r="D66" t="s">
        <v>583</v>
      </c>
      <c r="E66" t="s">
        <v>583</v>
      </c>
      <c r="F66" t="s">
        <v>583</v>
      </c>
      <c r="G66" t="s">
        <v>583</v>
      </c>
      <c r="H66" t="s">
        <v>583</v>
      </c>
      <c r="I66" t="s">
        <v>582</v>
      </c>
      <c r="J66" t="s">
        <v>581</v>
      </c>
      <c r="K66" t="s">
        <v>581</v>
      </c>
      <c r="L66" t="s">
        <v>580</v>
      </c>
      <c r="M66" t="s">
        <v>579</v>
      </c>
      <c r="N66" t="s">
        <v>583</v>
      </c>
      <c r="O66" t="s">
        <v>583</v>
      </c>
      <c r="P66" t="s">
        <v>583</v>
      </c>
      <c r="Q66" t="s">
        <v>579</v>
      </c>
      <c r="T66" s="20">
        <v>713</v>
      </c>
    </row>
    <row r="67" spans="1:20" x14ac:dyDescent="0.25">
      <c r="A67">
        <v>723</v>
      </c>
      <c r="B67" t="s">
        <v>583</v>
      </c>
      <c r="C67" t="s">
        <v>583</v>
      </c>
      <c r="D67" t="s">
        <v>583</v>
      </c>
      <c r="E67" t="s">
        <v>583</v>
      </c>
      <c r="F67" t="s">
        <v>583</v>
      </c>
      <c r="G67" t="s">
        <v>583</v>
      </c>
      <c r="H67" t="s">
        <v>583</v>
      </c>
      <c r="I67" t="s">
        <v>582</v>
      </c>
      <c r="J67" t="s">
        <v>583</v>
      </c>
      <c r="K67" t="s">
        <v>582</v>
      </c>
      <c r="L67" t="s">
        <v>582</v>
      </c>
      <c r="M67" t="s">
        <v>583</v>
      </c>
      <c r="N67" t="s">
        <v>583</v>
      </c>
      <c r="O67" t="s">
        <v>583</v>
      </c>
      <c r="P67" t="s">
        <v>583</v>
      </c>
      <c r="Q67" t="s">
        <v>583</v>
      </c>
      <c r="T67" s="20">
        <v>723</v>
      </c>
    </row>
    <row r="68" spans="1:20" x14ac:dyDescent="0.25">
      <c r="A68">
        <v>740</v>
      </c>
      <c r="B68" t="s">
        <v>583</v>
      </c>
      <c r="C68" t="s">
        <v>581</v>
      </c>
      <c r="D68" t="s">
        <v>583</v>
      </c>
      <c r="E68" t="s">
        <v>583</v>
      </c>
      <c r="F68" t="s">
        <v>583</v>
      </c>
      <c r="G68" t="s">
        <v>583</v>
      </c>
      <c r="H68" t="s">
        <v>579</v>
      </c>
      <c r="I68" t="s">
        <v>580</v>
      </c>
      <c r="J68" t="s">
        <v>581</v>
      </c>
      <c r="K68" t="s">
        <v>581</v>
      </c>
      <c r="L68" t="s">
        <v>580</v>
      </c>
      <c r="M68" t="s">
        <v>579</v>
      </c>
      <c r="N68" t="s">
        <v>583</v>
      </c>
      <c r="O68" t="s">
        <v>583</v>
      </c>
      <c r="P68" t="s">
        <v>582</v>
      </c>
      <c r="Q68" t="s">
        <v>583</v>
      </c>
      <c r="T68" s="20">
        <v>740</v>
      </c>
    </row>
    <row r="69" spans="1:20" x14ac:dyDescent="0.25">
      <c r="A69">
        <v>754</v>
      </c>
      <c r="B69" t="s">
        <v>583</v>
      </c>
      <c r="C69" t="s">
        <v>581</v>
      </c>
      <c r="D69" t="s">
        <v>583</v>
      </c>
      <c r="E69" t="s">
        <v>583</v>
      </c>
      <c r="F69" t="s">
        <v>583</v>
      </c>
      <c r="G69" t="s">
        <v>583</v>
      </c>
      <c r="H69" t="s">
        <v>581</v>
      </c>
      <c r="I69" t="s">
        <v>582</v>
      </c>
      <c r="J69" t="s">
        <v>579</v>
      </c>
      <c r="K69" t="s">
        <v>579</v>
      </c>
      <c r="L69" t="s">
        <v>580</v>
      </c>
      <c r="M69" t="s">
        <v>583</v>
      </c>
      <c r="N69" t="s">
        <v>583</v>
      </c>
      <c r="O69" t="s">
        <v>582</v>
      </c>
      <c r="P69" t="s">
        <v>582</v>
      </c>
      <c r="Q69" t="s">
        <v>579</v>
      </c>
      <c r="T69" s="20">
        <v>754</v>
      </c>
    </row>
    <row r="70" spans="1:20" x14ac:dyDescent="0.25">
      <c r="A70">
        <v>763</v>
      </c>
      <c r="B70" t="s">
        <v>583</v>
      </c>
      <c r="C70" t="s">
        <v>579</v>
      </c>
      <c r="D70" t="s">
        <v>579</v>
      </c>
      <c r="E70" t="s">
        <v>583</v>
      </c>
      <c r="F70" t="s">
        <v>579</v>
      </c>
      <c r="G70" t="s">
        <v>583</v>
      </c>
      <c r="H70" t="s">
        <v>582</v>
      </c>
      <c r="I70" t="s">
        <v>581</v>
      </c>
      <c r="J70" t="s">
        <v>581</v>
      </c>
      <c r="K70" t="s">
        <v>581</v>
      </c>
      <c r="L70" t="s">
        <v>581</v>
      </c>
      <c r="M70" t="s">
        <v>582</v>
      </c>
      <c r="N70" t="s">
        <v>583</v>
      </c>
      <c r="O70" t="s">
        <v>582</v>
      </c>
      <c r="P70" t="s">
        <v>579</v>
      </c>
      <c r="Q70" t="s">
        <v>583</v>
      </c>
      <c r="T70" s="20">
        <v>763</v>
      </c>
    </row>
    <row r="71" spans="1:20" x14ac:dyDescent="0.25">
      <c r="A71">
        <v>769</v>
      </c>
      <c r="B71" t="s">
        <v>583</v>
      </c>
      <c r="C71" t="s">
        <v>582</v>
      </c>
      <c r="D71" t="s">
        <v>582</v>
      </c>
      <c r="E71" t="s">
        <v>579</v>
      </c>
      <c r="F71" t="s">
        <v>583</v>
      </c>
      <c r="G71" t="s">
        <v>583</v>
      </c>
      <c r="H71" t="s">
        <v>583</v>
      </c>
      <c r="I71" t="s">
        <v>579</v>
      </c>
      <c r="J71" t="s">
        <v>583</v>
      </c>
      <c r="K71" t="s">
        <v>583</v>
      </c>
      <c r="L71" t="s">
        <v>579</v>
      </c>
      <c r="M71" t="s">
        <v>583</v>
      </c>
      <c r="N71" t="s">
        <v>583</v>
      </c>
      <c r="O71" t="s">
        <v>583</v>
      </c>
      <c r="P71" t="s">
        <v>583</v>
      </c>
      <c r="Q71" t="s">
        <v>583</v>
      </c>
      <c r="T71" s="20">
        <v>769</v>
      </c>
    </row>
    <row r="72" spans="1:20" x14ac:dyDescent="0.25">
      <c r="A72">
        <v>770</v>
      </c>
      <c r="B72" t="s">
        <v>583</v>
      </c>
      <c r="C72" t="s">
        <v>583</v>
      </c>
      <c r="D72" t="s">
        <v>582</v>
      </c>
      <c r="E72" t="s">
        <v>583</v>
      </c>
      <c r="F72" t="s">
        <v>582</v>
      </c>
      <c r="G72" t="s">
        <v>583</v>
      </c>
      <c r="H72" t="s">
        <v>582</v>
      </c>
      <c r="I72" t="s">
        <v>582</v>
      </c>
      <c r="J72" t="s">
        <v>579</v>
      </c>
      <c r="K72" t="s">
        <v>582</v>
      </c>
      <c r="L72" t="s">
        <v>582</v>
      </c>
      <c r="M72" t="s">
        <v>583</v>
      </c>
      <c r="N72" t="s">
        <v>583</v>
      </c>
      <c r="O72" t="s">
        <v>583</v>
      </c>
      <c r="P72" t="s">
        <v>583</v>
      </c>
      <c r="Q72" t="s">
        <v>583</v>
      </c>
      <c r="T72" s="20">
        <v>770</v>
      </c>
    </row>
    <row r="73" spans="1:20" x14ac:dyDescent="0.25">
      <c r="A73">
        <v>773</v>
      </c>
      <c r="B73" t="s">
        <v>583</v>
      </c>
      <c r="C73" t="s">
        <v>579</v>
      </c>
      <c r="D73" t="s">
        <v>583</v>
      </c>
      <c r="E73" t="s">
        <v>583</v>
      </c>
      <c r="F73" t="s">
        <v>582</v>
      </c>
      <c r="G73" t="s">
        <v>583</v>
      </c>
      <c r="H73" t="s">
        <v>581</v>
      </c>
      <c r="I73" t="s">
        <v>581</v>
      </c>
      <c r="J73" t="s">
        <v>581</v>
      </c>
      <c r="K73" t="s">
        <v>579</v>
      </c>
      <c r="L73" t="s">
        <v>578</v>
      </c>
      <c r="M73" t="s">
        <v>581</v>
      </c>
      <c r="N73" t="s">
        <v>582</v>
      </c>
      <c r="O73" t="s">
        <v>582</v>
      </c>
      <c r="P73" t="s">
        <v>582</v>
      </c>
      <c r="Q73" t="s">
        <v>582</v>
      </c>
      <c r="T73" s="20">
        <v>773</v>
      </c>
    </row>
    <row r="74" spans="1:20" x14ac:dyDescent="0.25">
      <c r="A74">
        <v>783</v>
      </c>
      <c r="B74" t="s">
        <v>583</v>
      </c>
      <c r="C74" t="s">
        <v>581</v>
      </c>
      <c r="D74" t="s">
        <v>582</v>
      </c>
      <c r="E74" t="s">
        <v>579</v>
      </c>
      <c r="F74" t="s">
        <v>582</v>
      </c>
      <c r="G74" t="s">
        <v>582</v>
      </c>
      <c r="H74" t="s">
        <v>582</v>
      </c>
      <c r="I74" t="s">
        <v>580</v>
      </c>
      <c r="J74" t="s">
        <v>581</v>
      </c>
      <c r="K74" t="s">
        <v>581</v>
      </c>
      <c r="L74" t="s">
        <v>578</v>
      </c>
      <c r="M74" t="s">
        <v>581</v>
      </c>
      <c r="N74" t="s">
        <v>583</v>
      </c>
      <c r="O74" t="s">
        <v>583</v>
      </c>
      <c r="P74" t="s">
        <v>583</v>
      </c>
      <c r="Q74" t="s">
        <v>583</v>
      </c>
      <c r="T74" s="20">
        <v>783</v>
      </c>
    </row>
    <row r="75" spans="1:20" x14ac:dyDescent="0.25">
      <c r="A75">
        <v>796</v>
      </c>
      <c r="B75" t="s">
        <v>583</v>
      </c>
      <c r="C75" t="s">
        <v>578</v>
      </c>
      <c r="D75" t="s">
        <v>581</v>
      </c>
      <c r="E75" t="s">
        <v>579</v>
      </c>
      <c r="F75" t="s">
        <v>579</v>
      </c>
      <c r="G75" t="s">
        <v>583</v>
      </c>
      <c r="H75" t="s">
        <v>581</v>
      </c>
      <c r="I75" t="s">
        <v>580</v>
      </c>
      <c r="J75" t="s">
        <v>578</v>
      </c>
      <c r="K75" t="s">
        <v>580</v>
      </c>
      <c r="L75" t="s">
        <v>578</v>
      </c>
      <c r="M75" t="s">
        <v>580</v>
      </c>
      <c r="N75" t="s">
        <v>583</v>
      </c>
      <c r="O75" t="s">
        <v>579</v>
      </c>
      <c r="P75" t="s">
        <v>582</v>
      </c>
      <c r="Q75" t="s">
        <v>581</v>
      </c>
      <c r="T75" s="20">
        <v>796</v>
      </c>
    </row>
    <row r="76" spans="1:20" x14ac:dyDescent="0.25">
      <c r="A76">
        <v>807</v>
      </c>
      <c r="B76" t="s">
        <v>583</v>
      </c>
      <c r="C76" t="s">
        <v>583</v>
      </c>
      <c r="D76" t="s">
        <v>582</v>
      </c>
      <c r="E76" t="s">
        <v>583</v>
      </c>
      <c r="F76" t="s">
        <v>583</v>
      </c>
      <c r="G76" t="s">
        <v>583</v>
      </c>
      <c r="H76" t="s">
        <v>583</v>
      </c>
      <c r="I76" t="s">
        <v>579</v>
      </c>
      <c r="J76" t="s">
        <v>582</v>
      </c>
      <c r="K76" t="s">
        <v>582</v>
      </c>
      <c r="L76" t="s">
        <v>579</v>
      </c>
      <c r="M76" t="s">
        <v>583</v>
      </c>
      <c r="N76" t="s">
        <v>583</v>
      </c>
      <c r="O76" t="s">
        <v>583</v>
      </c>
      <c r="P76" t="s">
        <v>582</v>
      </c>
      <c r="Q76" t="s">
        <v>582</v>
      </c>
      <c r="T76" s="20">
        <v>807</v>
      </c>
    </row>
    <row r="77" spans="1:20" x14ac:dyDescent="0.25">
      <c r="A77">
        <v>812</v>
      </c>
      <c r="B77" t="s">
        <v>583</v>
      </c>
      <c r="C77" t="s">
        <v>581</v>
      </c>
      <c r="D77" t="s">
        <v>579</v>
      </c>
      <c r="E77" t="s">
        <v>583</v>
      </c>
      <c r="F77" t="s">
        <v>582</v>
      </c>
      <c r="G77" t="s">
        <v>582</v>
      </c>
      <c r="H77" t="s">
        <v>579</v>
      </c>
      <c r="I77" t="s">
        <v>581</v>
      </c>
      <c r="J77" t="s">
        <v>581</v>
      </c>
      <c r="K77" t="s">
        <v>579</v>
      </c>
      <c r="L77" t="s">
        <v>580</v>
      </c>
      <c r="M77" t="s">
        <v>580</v>
      </c>
      <c r="N77" t="s">
        <v>583</v>
      </c>
      <c r="O77" t="s">
        <v>582</v>
      </c>
      <c r="P77" t="s">
        <v>579</v>
      </c>
      <c r="Q77" t="s">
        <v>583</v>
      </c>
      <c r="T77" s="20">
        <v>812</v>
      </c>
    </row>
    <row r="78" spans="1:20" x14ac:dyDescent="0.25">
      <c r="A78">
        <v>830</v>
      </c>
      <c r="B78" t="s">
        <v>583</v>
      </c>
      <c r="C78" t="s">
        <v>580</v>
      </c>
      <c r="D78" t="s">
        <v>582</v>
      </c>
      <c r="E78" t="s">
        <v>583</v>
      </c>
      <c r="F78" t="s">
        <v>582</v>
      </c>
      <c r="G78" t="s">
        <v>583</v>
      </c>
      <c r="H78" t="s">
        <v>580</v>
      </c>
      <c r="I78" t="s">
        <v>581</v>
      </c>
      <c r="J78" t="s">
        <v>580</v>
      </c>
      <c r="K78" t="s">
        <v>580</v>
      </c>
      <c r="L78" t="s">
        <v>578</v>
      </c>
      <c r="M78" t="s">
        <v>580</v>
      </c>
      <c r="N78" t="s">
        <v>582</v>
      </c>
      <c r="O78" t="s">
        <v>579</v>
      </c>
      <c r="P78" t="s">
        <v>582</v>
      </c>
      <c r="Q78" t="s">
        <v>581</v>
      </c>
      <c r="T78" s="20">
        <v>830</v>
      </c>
    </row>
    <row r="79" spans="1:20" x14ac:dyDescent="0.25">
      <c r="A79">
        <v>831</v>
      </c>
      <c r="B79" t="s">
        <v>583</v>
      </c>
      <c r="C79" t="s">
        <v>581</v>
      </c>
      <c r="D79" t="s">
        <v>582</v>
      </c>
      <c r="E79" t="s">
        <v>583</v>
      </c>
      <c r="F79" t="s">
        <v>582</v>
      </c>
      <c r="G79" t="s">
        <v>583</v>
      </c>
      <c r="H79" t="s">
        <v>581</v>
      </c>
      <c r="I79" t="s">
        <v>581</v>
      </c>
      <c r="J79" t="s">
        <v>580</v>
      </c>
      <c r="K79" t="s">
        <v>579</v>
      </c>
      <c r="L79" t="s">
        <v>581</v>
      </c>
      <c r="M79" t="s">
        <v>581</v>
      </c>
      <c r="N79" t="s">
        <v>583</v>
      </c>
      <c r="O79" t="s">
        <v>582</v>
      </c>
      <c r="P79" t="s">
        <v>583</v>
      </c>
      <c r="Q79" t="s">
        <v>582</v>
      </c>
      <c r="T79" s="20">
        <v>831</v>
      </c>
    </row>
    <row r="80" spans="1:20" x14ac:dyDescent="0.25">
      <c r="A80">
        <v>833</v>
      </c>
      <c r="B80" t="s">
        <v>579</v>
      </c>
      <c r="C80" t="s">
        <v>580</v>
      </c>
      <c r="D80" t="s">
        <v>579</v>
      </c>
      <c r="E80" t="s">
        <v>583</v>
      </c>
      <c r="F80" t="s">
        <v>582</v>
      </c>
      <c r="G80" t="s">
        <v>582</v>
      </c>
      <c r="H80" t="s">
        <v>579</v>
      </c>
      <c r="I80" t="s">
        <v>580</v>
      </c>
      <c r="J80" t="s">
        <v>581</v>
      </c>
      <c r="K80" t="s">
        <v>581</v>
      </c>
      <c r="L80" t="s">
        <v>580</v>
      </c>
      <c r="M80" t="s">
        <v>581</v>
      </c>
      <c r="N80" t="s">
        <v>583</v>
      </c>
      <c r="O80" t="s">
        <v>582</v>
      </c>
      <c r="P80" t="s">
        <v>582</v>
      </c>
      <c r="Q80" t="s">
        <v>582</v>
      </c>
      <c r="T80" s="20">
        <v>833</v>
      </c>
    </row>
    <row r="81" spans="1:20" x14ac:dyDescent="0.25">
      <c r="A81">
        <v>841</v>
      </c>
      <c r="B81" t="s">
        <v>583</v>
      </c>
      <c r="C81" t="s">
        <v>583</v>
      </c>
      <c r="D81" t="s">
        <v>583</v>
      </c>
      <c r="E81" t="s">
        <v>583</v>
      </c>
      <c r="F81" t="s">
        <v>579</v>
      </c>
      <c r="G81" t="s">
        <v>583</v>
      </c>
      <c r="H81" t="s">
        <v>579</v>
      </c>
      <c r="I81" t="s">
        <v>582</v>
      </c>
      <c r="J81" t="s">
        <v>579</v>
      </c>
      <c r="K81" t="s">
        <v>581</v>
      </c>
      <c r="L81" t="s">
        <v>583</v>
      </c>
      <c r="M81" t="s">
        <v>583</v>
      </c>
      <c r="N81" t="s">
        <v>583</v>
      </c>
      <c r="O81" t="s">
        <v>583</v>
      </c>
      <c r="P81" t="s">
        <v>583</v>
      </c>
      <c r="Q81" t="s">
        <v>582</v>
      </c>
      <c r="T81" s="20">
        <v>841</v>
      </c>
    </row>
    <row r="82" spans="1:20" x14ac:dyDescent="0.25">
      <c r="A82">
        <v>854</v>
      </c>
      <c r="B82" t="s">
        <v>583</v>
      </c>
      <c r="C82" t="s">
        <v>579</v>
      </c>
      <c r="D82" t="s">
        <v>580</v>
      </c>
      <c r="E82" t="s">
        <v>579</v>
      </c>
      <c r="F82" t="s">
        <v>582</v>
      </c>
      <c r="G82" t="s">
        <v>582</v>
      </c>
      <c r="H82" t="s">
        <v>578</v>
      </c>
      <c r="I82" t="s">
        <v>582</v>
      </c>
      <c r="J82" t="s">
        <v>581</v>
      </c>
      <c r="K82" t="s">
        <v>579</v>
      </c>
      <c r="L82" t="s">
        <v>581</v>
      </c>
      <c r="M82" t="s">
        <v>578</v>
      </c>
      <c r="N82" t="s">
        <v>582</v>
      </c>
      <c r="O82" t="s">
        <v>583</v>
      </c>
      <c r="P82" t="s">
        <v>582</v>
      </c>
      <c r="Q82" t="s">
        <v>579</v>
      </c>
      <c r="T82" s="20">
        <v>854</v>
      </c>
    </row>
    <row r="83" spans="1:20" x14ac:dyDescent="0.25">
      <c r="A83">
        <v>855</v>
      </c>
      <c r="B83" t="s">
        <v>583</v>
      </c>
      <c r="C83" t="s">
        <v>582</v>
      </c>
      <c r="D83" t="s">
        <v>582</v>
      </c>
      <c r="E83" t="s">
        <v>583</v>
      </c>
      <c r="F83" t="s">
        <v>582</v>
      </c>
      <c r="G83" t="s">
        <v>583</v>
      </c>
      <c r="H83" t="s">
        <v>579</v>
      </c>
      <c r="I83" t="s">
        <v>582</v>
      </c>
      <c r="J83" t="s">
        <v>580</v>
      </c>
      <c r="K83" t="s">
        <v>582</v>
      </c>
      <c r="L83" t="s">
        <v>581</v>
      </c>
      <c r="M83" t="s">
        <v>580</v>
      </c>
      <c r="N83" t="s">
        <v>582</v>
      </c>
      <c r="O83" t="s">
        <v>582</v>
      </c>
      <c r="P83" t="s">
        <v>583</v>
      </c>
      <c r="Q83" t="s">
        <v>582</v>
      </c>
      <c r="T83" s="20">
        <v>855</v>
      </c>
    </row>
    <row r="84" spans="1:20" x14ac:dyDescent="0.25">
      <c r="A84">
        <v>856</v>
      </c>
      <c r="B84" t="s">
        <v>583</v>
      </c>
      <c r="C84" t="s">
        <v>581</v>
      </c>
      <c r="D84" t="s">
        <v>583</v>
      </c>
      <c r="E84" t="s">
        <v>583</v>
      </c>
      <c r="F84" t="s">
        <v>582</v>
      </c>
      <c r="G84" t="s">
        <v>583</v>
      </c>
      <c r="H84" t="s">
        <v>579</v>
      </c>
      <c r="I84" t="s">
        <v>581</v>
      </c>
      <c r="J84" t="s">
        <v>579</v>
      </c>
      <c r="K84" t="s">
        <v>579</v>
      </c>
      <c r="L84" t="s">
        <v>581</v>
      </c>
      <c r="M84" t="s">
        <v>581</v>
      </c>
      <c r="N84" t="s">
        <v>583</v>
      </c>
      <c r="O84" t="s">
        <v>583</v>
      </c>
      <c r="P84" t="s">
        <v>583</v>
      </c>
      <c r="Q84" t="s">
        <v>580</v>
      </c>
      <c r="T84" s="20">
        <v>856</v>
      </c>
    </row>
    <row r="85" spans="1:20" x14ac:dyDescent="0.25">
      <c r="A85">
        <v>863</v>
      </c>
      <c r="B85" t="s">
        <v>583</v>
      </c>
      <c r="C85" t="s">
        <v>583</v>
      </c>
      <c r="D85" t="s">
        <v>583</v>
      </c>
      <c r="E85" t="s">
        <v>579</v>
      </c>
      <c r="F85" t="s">
        <v>583</v>
      </c>
      <c r="G85" t="s">
        <v>583</v>
      </c>
      <c r="H85" t="s">
        <v>582</v>
      </c>
      <c r="I85" t="s">
        <v>582</v>
      </c>
      <c r="J85" t="s">
        <v>582</v>
      </c>
      <c r="K85" t="s">
        <v>582</v>
      </c>
      <c r="L85" t="s">
        <v>583</v>
      </c>
      <c r="M85" t="s">
        <v>583</v>
      </c>
      <c r="N85" t="s">
        <v>583</v>
      </c>
      <c r="O85" t="s">
        <v>583</v>
      </c>
      <c r="P85" t="s">
        <v>583</v>
      </c>
      <c r="Q85" t="s">
        <v>583</v>
      </c>
      <c r="T85" s="20">
        <v>863</v>
      </c>
    </row>
    <row r="86" spans="1:20" x14ac:dyDescent="0.25">
      <c r="A86">
        <v>874</v>
      </c>
      <c r="B86" t="s">
        <v>583</v>
      </c>
      <c r="C86" t="s">
        <v>583</v>
      </c>
      <c r="D86" t="s">
        <v>582</v>
      </c>
      <c r="E86" t="s">
        <v>579</v>
      </c>
      <c r="F86" t="s">
        <v>582</v>
      </c>
      <c r="G86" t="s">
        <v>583</v>
      </c>
      <c r="H86" t="s">
        <v>581</v>
      </c>
      <c r="I86" t="s">
        <v>582</v>
      </c>
      <c r="J86" t="s">
        <v>581</v>
      </c>
      <c r="K86" t="s">
        <v>581</v>
      </c>
      <c r="L86" t="s">
        <v>582</v>
      </c>
      <c r="M86" t="s">
        <v>579</v>
      </c>
      <c r="N86" t="s">
        <v>583</v>
      </c>
      <c r="O86" t="s">
        <v>583</v>
      </c>
      <c r="P86" t="s">
        <v>582</v>
      </c>
      <c r="Q86" t="s">
        <v>582</v>
      </c>
      <c r="T86" s="20">
        <v>874</v>
      </c>
    </row>
    <row r="87" spans="1:20" x14ac:dyDescent="0.25">
      <c r="A87">
        <v>879</v>
      </c>
      <c r="B87" t="s">
        <v>583</v>
      </c>
      <c r="C87" t="s">
        <v>582</v>
      </c>
      <c r="D87" t="s">
        <v>583</v>
      </c>
      <c r="E87" t="s">
        <v>579</v>
      </c>
      <c r="F87" t="s">
        <v>579</v>
      </c>
      <c r="G87" t="s">
        <v>583</v>
      </c>
      <c r="H87" t="s">
        <v>579</v>
      </c>
      <c r="I87" t="s">
        <v>582</v>
      </c>
      <c r="J87" t="s">
        <v>579</v>
      </c>
      <c r="K87" t="s">
        <v>582</v>
      </c>
      <c r="L87" t="s">
        <v>581</v>
      </c>
      <c r="M87" t="s">
        <v>583</v>
      </c>
      <c r="N87" t="s">
        <v>583</v>
      </c>
      <c r="O87" t="s">
        <v>582</v>
      </c>
      <c r="P87" t="s">
        <v>583</v>
      </c>
      <c r="Q87" t="s">
        <v>582</v>
      </c>
      <c r="T87" s="20">
        <v>879</v>
      </c>
    </row>
    <row r="88" spans="1:20" x14ac:dyDescent="0.25">
      <c r="A88">
        <v>924</v>
      </c>
      <c r="B88" t="s">
        <v>583</v>
      </c>
      <c r="C88" t="s">
        <v>579</v>
      </c>
      <c r="D88" t="s">
        <v>581</v>
      </c>
      <c r="E88" t="s">
        <v>579</v>
      </c>
      <c r="F88" t="s">
        <v>583</v>
      </c>
      <c r="G88" t="s">
        <v>583</v>
      </c>
      <c r="H88" t="s">
        <v>583</v>
      </c>
      <c r="I88" t="s">
        <v>579</v>
      </c>
      <c r="J88" t="s">
        <v>581</v>
      </c>
      <c r="K88" t="s">
        <v>582</v>
      </c>
      <c r="L88" t="s">
        <v>581</v>
      </c>
      <c r="M88" t="s">
        <v>583</v>
      </c>
      <c r="N88" t="s">
        <v>583</v>
      </c>
      <c r="O88" t="s">
        <v>582</v>
      </c>
      <c r="P88" t="s">
        <v>582</v>
      </c>
      <c r="Q88" t="s">
        <v>582</v>
      </c>
      <c r="T88" s="20">
        <v>924</v>
      </c>
    </row>
    <row r="89" spans="1:20" x14ac:dyDescent="0.25">
      <c r="A89">
        <v>942</v>
      </c>
      <c r="B89" t="s">
        <v>583</v>
      </c>
      <c r="C89" t="s">
        <v>581</v>
      </c>
      <c r="D89" t="s">
        <v>582</v>
      </c>
      <c r="E89" t="s">
        <v>583</v>
      </c>
      <c r="F89" t="s">
        <v>582</v>
      </c>
      <c r="G89" t="s">
        <v>579</v>
      </c>
      <c r="H89" t="s">
        <v>582</v>
      </c>
      <c r="I89" t="s">
        <v>580</v>
      </c>
      <c r="J89" t="s">
        <v>581</v>
      </c>
      <c r="K89" t="s">
        <v>581</v>
      </c>
      <c r="L89" t="s">
        <v>578</v>
      </c>
      <c r="M89" t="s">
        <v>580</v>
      </c>
      <c r="N89" t="s">
        <v>582</v>
      </c>
      <c r="O89" t="s">
        <v>583</v>
      </c>
      <c r="P89" t="s">
        <v>582</v>
      </c>
      <c r="Q89" t="s">
        <v>583</v>
      </c>
      <c r="T89" s="20">
        <v>942</v>
      </c>
    </row>
    <row r="90" spans="1:20" x14ac:dyDescent="0.25">
      <c r="A90">
        <v>950</v>
      </c>
      <c r="B90" t="s">
        <v>583</v>
      </c>
      <c r="C90" t="s">
        <v>581</v>
      </c>
      <c r="D90" t="s">
        <v>583</v>
      </c>
      <c r="E90" t="s">
        <v>583</v>
      </c>
      <c r="F90" t="s">
        <v>579</v>
      </c>
      <c r="G90" t="s">
        <v>579</v>
      </c>
      <c r="H90" t="s">
        <v>581</v>
      </c>
      <c r="I90" t="s">
        <v>580</v>
      </c>
      <c r="J90" t="s">
        <v>580</v>
      </c>
      <c r="K90" t="s">
        <v>581</v>
      </c>
      <c r="L90" t="s">
        <v>580</v>
      </c>
      <c r="M90" t="s">
        <v>580</v>
      </c>
      <c r="N90" t="s">
        <v>582</v>
      </c>
      <c r="O90" t="s">
        <v>581</v>
      </c>
      <c r="P90" t="s">
        <v>583</v>
      </c>
      <c r="Q90" t="s">
        <v>579</v>
      </c>
      <c r="T90" s="20">
        <v>950</v>
      </c>
    </row>
    <row r="91" spans="1:20" x14ac:dyDescent="0.25">
      <c r="A91">
        <v>972</v>
      </c>
      <c r="B91" t="s">
        <v>582</v>
      </c>
      <c r="C91" t="s">
        <v>690</v>
      </c>
      <c r="D91" t="s">
        <v>579</v>
      </c>
      <c r="E91" t="s">
        <v>583</v>
      </c>
      <c r="F91" t="s">
        <v>579</v>
      </c>
      <c r="G91" t="s">
        <v>580</v>
      </c>
      <c r="H91" t="s">
        <v>580</v>
      </c>
      <c r="I91" t="s">
        <v>578</v>
      </c>
      <c r="J91" t="s">
        <v>690</v>
      </c>
      <c r="K91" t="s">
        <v>578</v>
      </c>
      <c r="L91" t="s">
        <v>578</v>
      </c>
      <c r="M91" t="s">
        <v>578</v>
      </c>
      <c r="N91" t="s">
        <v>582</v>
      </c>
      <c r="O91" t="s">
        <v>581</v>
      </c>
      <c r="P91" t="s">
        <v>579</v>
      </c>
      <c r="Q91" t="s">
        <v>580</v>
      </c>
      <c r="T91" s="20">
        <v>972</v>
      </c>
    </row>
    <row r="92" spans="1:20" x14ac:dyDescent="0.25">
      <c r="A92">
        <v>982</v>
      </c>
      <c r="B92" t="s">
        <v>583</v>
      </c>
      <c r="C92" t="s">
        <v>579</v>
      </c>
      <c r="D92" t="s">
        <v>582</v>
      </c>
      <c r="E92" t="s">
        <v>583</v>
      </c>
      <c r="F92" t="s">
        <v>579</v>
      </c>
      <c r="G92" t="s">
        <v>582</v>
      </c>
      <c r="H92" t="s">
        <v>583</v>
      </c>
      <c r="I92" t="s">
        <v>580</v>
      </c>
      <c r="J92" t="s">
        <v>578</v>
      </c>
      <c r="K92" t="s">
        <v>580</v>
      </c>
      <c r="L92" t="s">
        <v>580</v>
      </c>
      <c r="M92" t="s">
        <v>581</v>
      </c>
      <c r="N92" t="s">
        <v>583</v>
      </c>
      <c r="O92" t="s">
        <v>579</v>
      </c>
      <c r="P92" t="s">
        <v>583</v>
      </c>
      <c r="Q92" t="s">
        <v>583</v>
      </c>
      <c r="T92" s="20">
        <v>982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0"/>
  <sheetViews>
    <sheetView zoomScale="55" zoomScaleNormal="55" workbookViewId="0">
      <selection activeCell="AI2" sqref="AI2:AI89"/>
    </sheetView>
  </sheetViews>
  <sheetFormatPr defaultRowHeight="15" x14ac:dyDescent="0.25"/>
  <sheetData>
    <row r="1" spans="1:35" x14ac:dyDescent="0.25">
      <c r="A1" s="31"/>
      <c r="B1" s="31" t="s">
        <v>622</v>
      </c>
      <c r="C1" s="31" t="s">
        <v>626</v>
      </c>
      <c r="D1" s="31" t="s">
        <v>632</v>
      </c>
      <c r="E1" s="31" t="s">
        <v>629</v>
      </c>
      <c r="F1" s="31" t="s">
        <v>631</v>
      </c>
      <c r="G1" s="31" t="s">
        <v>628</v>
      </c>
      <c r="H1" s="31" t="s">
        <v>627</v>
      </c>
      <c r="I1" s="31" t="s">
        <v>633</v>
      </c>
      <c r="J1" s="31" t="s">
        <v>642</v>
      </c>
      <c r="K1" s="31" t="s">
        <v>644</v>
      </c>
      <c r="L1" s="31" t="s">
        <v>643</v>
      </c>
      <c r="M1" s="31" t="s">
        <v>641</v>
      </c>
      <c r="N1" s="31" t="s">
        <v>628</v>
      </c>
      <c r="O1" s="31" t="s">
        <v>640</v>
      </c>
      <c r="P1" s="31" t="s">
        <v>636</v>
      </c>
      <c r="S1" s="31"/>
      <c r="T1" s="31" t="s">
        <v>622</v>
      </c>
      <c r="U1" s="31" t="s">
        <v>626</v>
      </c>
      <c r="V1" s="31" t="s">
        <v>632</v>
      </c>
      <c r="W1" s="31" t="s">
        <v>629</v>
      </c>
      <c r="X1" s="31" t="s">
        <v>631</v>
      </c>
      <c r="Y1" s="31" t="s">
        <v>628</v>
      </c>
      <c r="Z1" s="31" t="s">
        <v>627</v>
      </c>
      <c r="AA1" s="31" t="s">
        <v>633</v>
      </c>
      <c r="AB1" s="31" t="s">
        <v>642</v>
      </c>
      <c r="AC1" s="31" t="s">
        <v>644</v>
      </c>
      <c r="AD1" s="31" t="s">
        <v>643</v>
      </c>
      <c r="AE1" s="31" t="s">
        <v>641</v>
      </c>
      <c r="AF1" s="31" t="s">
        <v>628</v>
      </c>
      <c r="AG1" s="31" t="s">
        <v>640</v>
      </c>
      <c r="AH1" s="31" t="s">
        <v>636</v>
      </c>
      <c r="AI1" s="37" t="s">
        <v>615</v>
      </c>
    </row>
    <row r="2" spans="1:35" x14ac:dyDescent="0.25">
      <c r="A2" s="31">
        <v>19</v>
      </c>
      <c r="B2" s="31">
        <v>6</v>
      </c>
      <c r="C2" s="31">
        <v>6</v>
      </c>
      <c r="D2" s="31">
        <v>9</v>
      </c>
      <c r="E2" s="31">
        <v>12</v>
      </c>
      <c r="F2" s="31">
        <v>12</v>
      </c>
      <c r="G2" s="31">
        <v>9</v>
      </c>
      <c r="H2" s="31">
        <v>7.5</v>
      </c>
      <c r="I2" s="15">
        <v>6</v>
      </c>
      <c r="J2" s="15">
        <v>7.5</v>
      </c>
      <c r="K2" s="15">
        <v>10.5</v>
      </c>
      <c r="L2" s="15">
        <v>10.5</v>
      </c>
      <c r="M2" s="15">
        <v>9</v>
      </c>
      <c r="N2" s="15"/>
      <c r="O2" s="15">
        <v>6</v>
      </c>
      <c r="P2" s="15">
        <v>9</v>
      </c>
      <c r="S2" s="31">
        <v>19</v>
      </c>
      <c r="T2" s="31">
        <v>3</v>
      </c>
      <c r="U2" s="31">
        <v>3</v>
      </c>
      <c r="V2" s="31">
        <v>3</v>
      </c>
      <c r="W2" s="31">
        <v>3</v>
      </c>
      <c r="X2" s="31">
        <v>3</v>
      </c>
      <c r="Y2" s="31">
        <v>3</v>
      </c>
      <c r="Z2" s="31">
        <v>3</v>
      </c>
      <c r="AA2" s="15">
        <v>3</v>
      </c>
      <c r="AB2" s="15">
        <v>3</v>
      </c>
      <c r="AC2" s="15">
        <v>3</v>
      </c>
      <c r="AD2" s="15">
        <v>3</v>
      </c>
      <c r="AE2" s="15">
        <v>3</v>
      </c>
      <c r="AF2" s="15"/>
      <c r="AG2" s="15">
        <v>3</v>
      </c>
      <c r="AH2" s="15">
        <v>3</v>
      </c>
      <c r="AI2">
        <f>SUM(T2:AH2)</f>
        <v>42</v>
      </c>
    </row>
    <row r="3" spans="1:35" x14ac:dyDescent="0.25">
      <c r="A3" s="31">
        <v>33</v>
      </c>
      <c r="B3" s="31">
        <v>6</v>
      </c>
      <c r="C3" s="31">
        <v>9</v>
      </c>
      <c r="D3" s="31">
        <v>7.5</v>
      </c>
      <c r="E3" s="31">
        <v>9</v>
      </c>
      <c r="F3" s="31">
        <v>10.5</v>
      </c>
      <c r="G3" s="31">
        <v>10.5</v>
      </c>
      <c r="H3" s="31">
        <v>9</v>
      </c>
      <c r="I3" s="15">
        <v>9</v>
      </c>
      <c r="J3" s="15">
        <v>9</v>
      </c>
      <c r="K3" s="15"/>
      <c r="L3" s="15">
        <v>9</v>
      </c>
      <c r="M3" s="15">
        <v>10.5</v>
      </c>
      <c r="N3" s="15"/>
      <c r="O3" s="15">
        <v>7.5</v>
      </c>
      <c r="P3" s="15">
        <v>10.5</v>
      </c>
      <c r="S3" s="31">
        <v>33</v>
      </c>
      <c r="T3" s="31">
        <v>3</v>
      </c>
      <c r="U3" s="31">
        <v>3</v>
      </c>
      <c r="V3" s="31">
        <v>3</v>
      </c>
      <c r="W3" s="31">
        <v>3</v>
      </c>
      <c r="X3" s="31">
        <v>3</v>
      </c>
      <c r="Y3" s="31">
        <v>3</v>
      </c>
      <c r="Z3" s="31">
        <v>3</v>
      </c>
      <c r="AA3" s="15">
        <v>3</v>
      </c>
      <c r="AB3" s="15">
        <v>3</v>
      </c>
      <c r="AC3" s="15"/>
      <c r="AD3" s="15">
        <v>3</v>
      </c>
      <c r="AE3" s="15">
        <v>3</v>
      </c>
      <c r="AF3" s="15"/>
      <c r="AG3" s="15">
        <v>3</v>
      </c>
      <c r="AH3" s="15">
        <v>3</v>
      </c>
      <c r="AI3">
        <f t="shared" ref="AI3:AI66" si="0">SUM(T3:AH3)</f>
        <v>39</v>
      </c>
    </row>
    <row r="4" spans="1:35" x14ac:dyDescent="0.25">
      <c r="A4" s="31">
        <v>36</v>
      </c>
      <c r="B4" s="31">
        <v>6</v>
      </c>
      <c r="C4" s="31">
        <v>9</v>
      </c>
      <c r="D4" s="31">
        <v>7.5</v>
      </c>
      <c r="E4" s="31">
        <v>9</v>
      </c>
      <c r="F4" s="31">
        <v>9</v>
      </c>
      <c r="G4" s="31"/>
      <c r="H4" s="31">
        <v>7.5</v>
      </c>
      <c r="I4" s="15">
        <v>6</v>
      </c>
      <c r="J4" s="15">
        <v>7.5</v>
      </c>
      <c r="K4" s="15"/>
      <c r="L4" s="15">
        <v>7.5</v>
      </c>
      <c r="M4" s="15">
        <v>9</v>
      </c>
      <c r="N4" s="15">
        <v>6</v>
      </c>
      <c r="O4" s="15">
        <v>6</v>
      </c>
      <c r="P4" s="15">
        <v>9</v>
      </c>
      <c r="S4" s="31">
        <v>36</v>
      </c>
      <c r="T4" s="31">
        <v>3</v>
      </c>
      <c r="U4" s="31">
        <v>3</v>
      </c>
      <c r="V4" s="31">
        <v>3</v>
      </c>
      <c r="W4" s="31">
        <v>3</v>
      </c>
      <c r="X4" s="31">
        <v>3</v>
      </c>
      <c r="Y4" s="31"/>
      <c r="Z4" s="31">
        <v>3</v>
      </c>
      <c r="AA4" s="15">
        <v>3</v>
      </c>
      <c r="AB4" s="15">
        <v>3</v>
      </c>
      <c r="AC4" s="15"/>
      <c r="AD4" s="15">
        <v>3</v>
      </c>
      <c r="AE4" s="15">
        <v>3</v>
      </c>
      <c r="AF4" s="15">
        <v>3</v>
      </c>
      <c r="AG4" s="15">
        <v>3</v>
      </c>
      <c r="AH4" s="15">
        <v>3</v>
      </c>
      <c r="AI4">
        <f t="shared" si="0"/>
        <v>39</v>
      </c>
    </row>
    <row r="5" spans="1:35" x14ac:dyDescent="0.25">
      <c r="A5" s="31">
        <v>39</v>
      </c>
      <c r="B5" s="31">
        <v>6</v>
      </c>
      <c r="C5" s="31">
        <v>9</v>
      </c>
      <c r="D5" s="31">
        <v>9</v>
      </c>
      <c r="E5" s="31">
        <v>7.5</v>
      </c>
      <c r="F5" s="31">
        <v>12</v>
      </c>
      <c r="G5" s="31">
        <v>6</v>
      </c>
      <c r="H5" s="31">
        <v>10.5</v>
      </c>
      <c r="I5" s="15">
        <v>7.5</v>
      </c>
      <c r="J5" s="15">
        <v>10.5</v>
      </c>
      <c r="K5" s="15"/>
      <c r="L5" s="15">
        <v>9</v>
      </c>
      <c r="M5" s="15">
        <v>9</v>
      </c>
      <c r="N5" s="15"/>
      <c r="O5" s="15">
        <v>7.5</v>
      </c>
      <c r="P5" s="15">
        <v>10.5</v>
      </c>
      <c r="S5" s="31">
        <v>39</v>
      </c>
      <c r="T5" s="31">
        <v>3</v>
      </c>
      <c r="U5" s="31">
        <v>3</v>
      </c>
      <c r="V5" s="31">
        <v>3</v>
      </c>
      <c r="W5" s="31">
        <v>3</v>
      </c>
      <c r="X5" s="31">
        <v>3</v>
      </c>
      <c r="Y5" s="31">
        <v>3</v>
      </c>
      <c r="Z5" s="31">
        <v>3</v>
      </c>
      <c r="AA5" s="15">
        <v>3</v>
      </c>
      <c r="AB5" s="15">
        <v>3</v>
      </c>
      <c r="AC5" s="15"/>
      <c r="AD5" s="15">
        <v>3</v>
      </c>
      <c r="AE5" s="15">
        <v>3</v>
      </c>
      <c r="AF5" s="15"/>
      <c r="AG5" s="15">
        <v>3</v>
      </c>
      <c r="AH5" s="15">
        <v>3</v>
      </c>
      <c r="AI5">
        <f t="shared" si="0"/>
        <v>39</v>
      </c>
    </row>
    <row r="6" spans="1:35" x14ac:dyDescent="0.25">
      <c r="A6" s="31">
        <v>62</v>
      </c>
      <c r="B6" s="31">
        <v>0</v>
      </c>
      <c r="C6" s="31">
        <v>9</v>
      </c>
      <c r="D6" s="31">
        <v>9</v>
      </c>
      <c r="E6" s="31">
        <v>6</v>
      </c>
      <c r="F6" s="31">
        <v>7.5</v>
      </c>
      <c r="G6" s="31">
        <v>6</v>
      </c>
      <c r="H6" s="31">
        <v>7.5</v>
      </c>
      <c r="I6" s="15"/>
      <c r="J6" s="15"/>
      <c r="K6" s="15"/>
      <c r="L6" s="15">
        <v>10.5</v>
      </c>
      <c r="M6" s="15">
        <v>9</v>
      </c>
      <c r="N6" s="15"/>
      <c r="O6" s="15">
        <v>6</v>
      </c>
      <c r="P6" s="15">
        <v>9</v>
      </c>
      <c r="S6" s="31">
        <v>62</v>
      </c>
      <c r="T6" s="31">
        <v>3</v>
      </c>
      <c r="U6" s="31">
        <v>3</v>
      </c>
      <c r="V6" s="31">
        <v>3</v>
      </c>
      <c r="W6" s="31">
        <v>3</v>
      </c>
      <c r="X6" s="31">
        <v>3</v>
      </c>
      <c r="Y6" s="31">
        <v>3</v>
      </c>
      <c r="Z6" s="31">
        <v>3</v>
      </c>
      <c r="AA6" s="15"/>
      <c r="AB6" s="15"/>
      <c r="AC6" s="15"/>
      <c r="AD6" s="15">
        <v>3</v>
      </c>
      <c r="AE6" s="15">
        <v>3</v>
      </c>
      <c r="AF6" s="15"/>
      <c r="AG6" s="15">
        <v>3</v>
      </c>
      <c r="AH6" s="15">
        <v>3</v>
      </c>
      <c r="AI6">
        <f t="shared" si="0"/>
        <v>33</v>
      </c>
    </row>
    <row r="7" spans="1:35" x14ac:dyDescent="0.25">
      <c r="A7" s="31">
        <v>64</v>
      </c>
      <c r="B7" s="31">
        <v>3</v>
      </c>
      <c r="C7" s="31">
        <v>6</v>
      </c>
      <c r="D7" s="31">
        <v>10.5</v>
      </c>
      <c r="E7" s="31">
        <v>9</v>
      </c>
      <c r="F7" s="31">
        <v>12</v>
      </c>
      <c r="G7" s="31">
        <v>7.5</v>
      </c>
      <c r="H7" s="31">
        <v>9</v>
      </c>
      <c r="I7" s="15">
        <v>3</v>
      </c>
      <c r="J7" s="15">
        <v>7.5</v>
      </c>
      <c r="K7" s="15"/>
      <c r="L7" s="15">
        <v>10.5</v>
      </c>
      <c r="M7" s="15">
        <v>9</v>
      </c>
      <c r="N7" s="15"/>
      <c r="O7" s="15">
        <v>7.5</v>
      </c>
      <c r="P7" s="15">
        <v>9</v>
      </c>
      <c r="S7" s="31">
        <v>64</v>
      </c>
      <c r="T7" s="31">
        <v>3</v>
      </c>
      <c r="U7" s="31">
        <v>3</v>
      </c>
      <c r="V7" s="31">
        <v>3</v>
      </c>
      <c r="W7" s="31">
        <v>3</v>
      </c>
      <c r="X7" s="31">
        <v>3</v>
      </c>
      <c r="Y7" s="31">
        <v>3</v>
      </c>
      <c r="Z7" s="31">
        <v>3</v>
      </c>
      <c r="AA7" s="15">
        <v>3</v>
      </c>
      <c r="AB7" s="15">
        <v>3</v>
      </c>
      <c r="AC7" s="15"/>
      <c r="AD7" s="15">
        <v>3</v>
      </c>
      <c r="AE7" s="15">
        <v>3</v>
      </c>
      <c r="AF7" s="15"/>
      <c r="AG7" s="15">
        <v>3</v>
      </c>
      <c r="AH7" s="15">
        <v>3</v>
      </c>
      <c r="AI7">
        <f t="shared" si="0"/>
        <v>39</v>
      </c>
    </row>
    <row r="8" spans="1:35" x14ac:dyDescent="0.25">
      <c r="A8" s="31">
        <v>80</v>
      </c>
      <c r="B8" s="31">
        <v>9</v>
      </c>
      <c r="C8" s="31">
        <v>7.5</v>
      </c>
      <c r="D8" s="31">
        <v>9</v>
      </c>
      <c r="E8" s="31">
        <v>7.5</v>
      </c>
      <c r="F8" s="31">
        <v>9</v>
      </c>
      <c r="G8" s="31">
        <v>6</v>
      </c>
      <c r="H8" s="31">
        <v>9</v>
      </c>
      <c r="I8" s="15">
        <v>7.5</v>
      </c>
      <c r="J8" s="15">
        <v>10.5</v>
      </c>
      <c r="K8" s="15"/>
      <c r="L8" s="15">
        <v>10.5</v>
      </c>
      <c r="M8" s="15">
        <v>9</v>
      </c>
      <c r="N8" s="15"/>
      <c r="O8" s="15">
        <v>7.5</v>
      </c>
      <c r="P8" s="15">
        <v>10.5</v>
      </c>
      <c r="S8" s="31">
        <v>80</v>
      </c>
      <c r="T8" s="31">
        <v>3</v>
      </c>
      <c r="U8" s="31">
        <v>3</v>
      </c>
      <c r="V8" s="31">
        <v>3</v>
      </c>
      <c r="W8" s="31">
        <v>3</v>
      </c>
      <c r="X8" s="31">
        <v>3</v>
      </c>
      <c r="Y8" s="31">
        <v>3</v>
      </c>
      <c r="Z8" s="31">
        <v>3</v>
      </c>
      <c r="AA8" s="15">
        <v>3</v>
      </c>
      <c r="AB8" s="15">
        <v>3</v>
      </c>
      <c r="AC8" s="15"/>
      <c r="AD8" s="15">
        <v>3</v>
      </c>
      <c r="AE8" s="15">
        <v>3</v>
      </c>
      <c r="AF8" s="15"/>
      <c r="AG8" s="15">
        <v>3</v>
      </c>
      <c r="AH8" s="15">
        <v>3</v>
      </c>
      <c r="AI8">
        <f t="shared" si="0"/>
        <v>39</v>
      </c>
    </row>
    <row r="9" spans="1:35" x14ac:dyDescent="0.25">
      <c r="A9" s="31">
        <v>90</v>
      </c>
      <c r="B9" s="31">
        <v>12</v>
      </c>
      <c r="C9" s="31">
        <v>12</v>
      </c>
      <c r="D9" s="31">
        <v>12</v>
      </c>
      <c r="E9" s="31">
        <v>12</v>
      </c>
      <c r="F9" s="31">
        <v>12</v>
      </c>
      <c r="G9" s="31">
        <v>10.5</v>
      </c>
      <c r="H9" s="31">
        <v>10.5</v>
      </c>
      <c r="I9" s="15">
        <v>9</v>
      </c>
      <c r="J9" s="15">
        <v>12</v>
      </c>
      <c r="K9" s="15">
        <v>12</v>
      </c>
      <c r="L9" s="15">
        <v>10.5</v>
      </c>
      <c r="M9" s="15">
        <v>9</v>
      </c>
      <c r="N9" s="15"/>
      <c r="O9" s="15">
        <v>12</v>
      </c>
      <c r="P9" s="15">
        <v>12</v>
      </c>
      <c r="S9" s="31">
        <v>90</v>
      </c>
      <c r="T9" s="31">
        <v>3</v>
      </c>
      <c r="U9" s="31">
        <v>3</v>
      </c>
      <c r="V9" s="31">
        <v>3</v>
      </c>
      <c r="W9" s="31">
        <v>3</v>
      </c>
      <c r="X9" s="31">
        <v>3</v>
      </c>
      <c r="Y9" s="31">
        <v>3</v>
      </c>
      <c r="Z9" s="31">
        <v>3</v>
      </c>
      <c r="AA9" s="15">
        <v>3</v>
      </c>
      <c r="AB9" s="15">
        <v>3</v>
      </c>
      <c r="AC9" s="15">
        <v>3</v>
      </c>
      <c r="AD9" s="15">
        <v>3</v>
      </c>
      <c r="AE9" s="15">
        <v>3</v>
      </c>
      <c r="AF9" s="15"/>
      <c r="AG9" s="15">
        <v>3</v>
      </c>
      <c r="AH9" s="15">
        <v>3</v>
      </c>
      <c r="AI9">
        <f t="shared" si="0"/>
        <v>42</v>
      </c>
    </row>
    <row r="10" spans="1:35" x14ac:dyDescent="0.25">
      <c r="A10" s="31">
        <v>92</v>
      </c>
      <c r="B10" s="31">
        <v>6</v>
      </c>
      <c r="C10" s="31">
        <v>6</v>
      </c>
      <c r="D10" s="31">
        <v>6</v>
      </c>
      <c r="E10" s="31">
        <v>6</v>
      </c>
      <c r="F10" s="31">
        <v>7.5</v>
      </c>
      <c r="G10" s="31">
        <v>6</v>
      </c>
      <c r="H10" s="31">
        <v>7.5</v>
      </c>
      <c r="I10" s="15">
        <v>3</v>
      </c>
      <c r="J10" s="15">
        <v>7.5</v>
      </c>
      <c r="K10" s="15">
        <v>7.5</v>
      </c>
      <c r="L10" s="15">
        <v>7.5</v>
      </c>
      <c r="M10" s="15">
        <v>6</v>
      </c>
      <c r="N10" s="15"/>
      <c r="O10" s="15">
        <v>6</v>
      </c>
      <c r="P10" s="15">
        <v>9</v>
      </c>
      <c r="S10" s="31">
        <v>92</v>
      </c>
      <c r="T10" s="31">
        <v>3</v>
      </c>
      <c r="U10" s="31">
        <v>3</v>
      </c>
      <c r="V10" s="31">
        <v>3</v>
      </c>
      <c r="W10" s="31">
        <v>3</v>
      </c>
      <c r="X10" s="31">
        <v>3</v>
      </c>
      <c r="Y10" s="31">
        <v>3</v>
      </c>
      <c r="Z10" s="31">
        <v>3</v>
      </c>
      <c r="AA10" s="15">
        <v>3</v>
      </c>
      <c r="AB10" s="15">
        <v>3</v>
      </c>
      <c r="AC10" s="15">
        <v>3</v>
      </c>
      <c r="AD10" s="15">
        <v>3</v>
      </c>
      <c r="AE10" s="15">
        <v>3</v>
      </c>
      <c r="AF10" s="15"/>
      <c r="AG10" s="15">
        <v>3</v>
      </c>
      <c r="AH10" s="15">
        <v>3</v>
      </c>
      <c r="AI10">
        <f t="shared" si="0"/>
        <v>42</v>
      </c>
    </row>
    <row r="11" spans="1:35" x14ac:dyDescent="0.25">
      <c r="A11" s="31">
        <v>129</v>
      </c>
      <c r="B11" s="31">
        <v>6</v>
      </c>
      <c r="C11" s="31">
        <v>9</v>
      </c>
      <c r="D11" s="31">
        <v>9</v>
      </c>
      <c r="E11" s="31">
        <v>9</v>
      </c>
      <c r="F11" s="31">
        <v>12</v>
      </c>
      <c r="G11" s="31">
        <v>7.5</v>
      </c>
      <c r="H11" s="31">
        <v>7.5</v>
      </c>
      <c r="I11" s="15">
        <v>7.5</v>
      </c>
      <c r="J11" s="15">
        <v>7.5</v>
      </c>
      <c r="K11" s="15"/>
      <c r="L11" s="15">
        <v>9</v>
      </c>
      <c r="M11" s="15">
        <v>10.5</v>
      </c>
      <c r="N11" s="15"/>
      <c r="O11" s="15">
        <v>9</v>
      </c>
      <c r="P11" s="15">
        <v>10.5</v>
      </c>
      <c r="S11" s="31">
        <v>129</v>
      </c>
      <c r="T11" s="31">
        <v>3</v>
      </c>
      <c r="U11" s="31">
        <v>3</v>
      </c>
      <c r="V11" s="31">
        <v>3</v>
      </c>
      <c r="W11" s="31">
        <v>3</v>
      </c>
      <c r="X11" s="31">
        <v>3</v>
      </c>
      <c r="Y11" s="31">
        <v>3</v>
      </c>
      <c r="Z11" s="31">
        <v>3</v>
      </c>
      <c r="AA11" s="15">
        <v>3</v>
      </c>
      <c r="AB11" s="15">
        <v>3</v>
      </c>
      <c r="AC11" s="15"/>
      <c r="AD11" s="15">
        <v>3</v>
      </c>
      <c r="AE11" s="15">
        <v>3</v>
      </c>
      <c r="AF11" s="15"/>
      <c r="AG11" s="15">
        <v>3</v>
      </c>
      <c r="AH11" s="15">
        <v>3</v>
      </c>
      <c r="AI11">
        <f t="shared" si="0"/>
        <v>39</v>
      </c>
    </row>
    <row r="12" spans="1:35" x14ac:dyDescent="0.25">
      <c r="A12" s="31">
        <v>138</v>
      </c>
      <c r="B12" s="31">
        <v>0</v>
      </c>
      <c r="C12" s="31">
        <v>0</v>
      </c>
      <c r="D12" s="31">
        <v>7.5</v>
      </c>
      <c r="E12" s="31">
        <v>3</v>
      </c>
      <c r="F12" s="31">
        <v>6</v>
      </c>
      <c r="G12" s="31">
        <v>3</v>
      </c>
      <c r="H12" s="31">
        <v>3</v>
      </c>
      <c r="I12" s="15"/>
      <c r="J12" s="15"/>
      <c r="K12" s="15"/>
      <c r="L12" s="15">
        <v>0</v>
      </c>
      <c r="M12" s="15">
        <v>0</v>
      </c>
      <c r="N12" s="15">
        <v>0</v>
      </c>
      <c r="O12" s="15"/>
      <c r="P12" s="15">
        <v>0</v>
      </c>
      <c r="S12" s="31">
        <v>138</v>
      </c>
      <c r="T12" s="31">
        <v>3</v>
      </c>
      <c r="U12" s="31">
        <v>3</v>
      </c>
      <c r="V12" s="31">
        <v>3</v>
      </c>
      <c r="W12" s="31">
        <v>3</v>
      </c>
      <c r="X12" s="31">
        <v>3</v>
      </c>
      <c r="Y12" s="31">
        <v>3</v>
      </c>
      <c r="Z12" s="31">
        <v>3</v>
      </c>
      <c r="AA12" s="15"/>
      <c r="AB12" s="15"/>
      <c r="AC12" s="15"/>
      <c r="AD12" s="15">
        <v>3</v>
      </c>
      <c r="AE12" s="15">
        <v>3</v>
      </c>
      <c r="AF12" s="15">
        <v>3</v>
      </c>
      <c r="AG12" s="15"/>
      <c r="AH12" s="15">
        <v>3</v>
      </c>
      <c r="AI12">
        <f t="shared" si="0"/>
        <v>33</v>
      </c>
    </row>
    <row r="13" spans="1:35" x14ac:dyDescent="0.25">
      <c r="A13" s="31">
        <v>145</v>
      </c>
      <c r="B13" s="31">
        <v>10.5</v>
      </c>
      <c r="C13" s="31">
        <v>9</v>
      </c>
      <c r="D13" s="31">
        <v>10.5</v>
      </c>
      <c r="E13" s="31">
        <v>9</v>
      </c>
      <c r="F13" s="31">
        <v>9</v>
      </c>
      <c r="G13" s="31">
        <v>7.5</v>
      </c>
      <c r="H13" s="31">
        <v>7.5</v>
      </c>
      <c r="I13" s="15">
        <v>9</v>
      </c>
      <c r="J13" s="15">
        <v>12</v>
      </c>
      <c r="K13" s="15"/>
      <c r="L13" s="15">
        <v>10.5</v>
      </c>
      <c r="M13" s="15">
        <v>12</v>
      </c>
      <c r="N13" s="15"/>
      <c r="O13" s="15">
        <v>7.5</v>
      </c>
      <c r="P13" s="15">
        <v>9</v>
      </c>
      <c r="S13" s="31">
        <v>145</v>
      </c>
      <c r="T13" s="31">
        <v>3</v>
      </c>
      <c r="U13" s="31">
        <v>3</v>
      </c>
      <c r="V13" s="31">
        <v>3</v>
      </c>
      <c r="W13" s="31">
        <v>3</v>
      </c>
      <c r="X13" s="31">
        <v>3</v>
      </c>
      <c r="Y13" s="31">
        <v>3</v>
      </c>
      <c r="Z13" s="31">
        <v>3</v>
      </c>
      <c r="AA13" s="15">
        <v>3</v>
      </c>
      <c r="AB13" s="15">
        <v>3</v>
      </c>
      <c r="AC13" s="15"/>
      <c r="AD13" s="15">
        <v>3</v>
      </c>
      <c r="AE13" s="15">
        <v>3</v>
      </c>
      <c r="AF13" s="15"/>
      <c r="AG13" s="15">
        <v>3</v>
      </c>
      <c r="AH13" s="15">
        <v>3</v>
      </c>
      <c r="AI13">
        <f t="shared" si="0"/>
        <v>39</v>
      </c>
    </row>
    <row r="14" spans="1:35" x14ac:dyDescent="0.25">
      <c r="A14" s="31">
        <v>149</v>
      </c>
      <c r="B14" s="31">
        <v>3</v>
      </c>
      <c r="C14" s="31">
        <v>9</v>
      </c>
      <c r="D14" s="31">
        <v>9</v>
      </c>
      <c r="E14" s="31">
        <v>10.5</v>
      </c>
      <c r="F14" s="31">
        <v>12</v>
      </c>
      <c r="G14" s="31"/>
      <c r="H14" s="31">
        <v>7.5</v>
      </c>
      <c r="I14" s="15">
        <v>3</v>
      </c>
      <c r="J14" s="15">
        <v>7.5</v>
      </c>
      <c r="K14" s="15"/>
      <c r="L14" s="15">
        <v>7.5</v>
      </c>
      <c r="M14" s="15">
        <v>10.5</v>
      </c>
      <c r="N14" s="15">
        <v>10.5</v>
      </c>
      <c r="O14" s="15">
        <v>6</v>
      </c>
      <c r="P14" s="15">
        <v>9</v>
      </c>
      <c r="S14" s="31">
        <v>149</v>
      </c>
      <c r="T14" s="31">
        <v>3</v>
      </c>
      <c r="U14" s="31">
        <v>3</v>
      </c>
      <c r="V14" s="31">
        <v>3</v>
      </c>
      <c r="W14" s="31">
        <v>3</v>
      </c>
      <c r="X14" s="31">
        <v>3</v>
      </c>
      <c r="Y14" s="31"/>
      <c r="Z14" s="31">
        <v>3</v>
      </c>
      <c r="AA14" s="15">
        <v>3</v>
      </c>
      <c r="AB14" s="15">
        <v>3</v>
      </c>
      <c r="AC14" s="15"/>
      <c r="AD14" s="15">
        <v>3</v>
      </c>
      <c r="AE14" s="15">
        <v>3</v>
      </c>
      <c r="AF14" s="15">
        <v>3</v>
      </c>
      <c r="AG14" s="15">
        <v>3</v>
      </c>
      <c r="AH14" s="15">
        <v>3</v>
      </c>
      <c r="AI14">
        <f t="shared" si="0"/>
        <v>39</v>
      </c>
    </row>
    <row r="15" spans="1:35" x14ac:dyDescent="0.25">
      <c r="A15" s="31">
        <v>152</v>
      </c>
      <c r="B15" s="31">
        <v>9</v>
      </c>
      <c r="C15" s="31">
        <v>9</v>
      </c>
      <c r="D15" s="31">
        <v>9</v>
      </c>
      <c r="E15" s="31">
        <v>10.5</v>
      </c>
      <c r="F15" s="31">
        <v>9</v>
      </c>
      <c r="G15" s="31">
        <v>7.5</v>
      </c>
      <c r="H15" s="31">
        <v>12</v>
      </c>
      <c r="I15" s="15">
        <v>7.5</v>
      </c>
      <c r="J15" s="15">
        <v>12</v>
      </c>
      <c r="K15" s="15"/>
      <c r="L15" s="15">
        <v>9</v>
      </c>
      <c r="M15" s="15">
        <v>7.5</v>
      </c>
      <c r="N15" s="15"/>
      <c r="O15" s="15">
        <v>6</v>
      </c>
      <c r="P15" s="15">
        <v>10.5</v>
      </c>
      <c r="S15" s="31">
        <v>152</v>
      </c>
      <c r="T15" s="31">
        <v>3</v>
      </c>
      <c r="U15" s="31">
        <v>3</v>
      </c>
      <c r="V15" s="31">
        <v>3</v>
      </c>
      <c r="W15" s="31">
        <v>3</v>
      </c>
      <c r="X15" s="31">
        <v>3</v>
      </c>
      <c r="Y15" s="31">
        <v>3</v>
      </c>
      <c r="Z15" s="31">
        <v>3</v>
      </c>
      <c r="AA15" s="15">
        <v>3</v>
      </c>
      <c r="AB15" s="15">
        <v>3</v>
      </c>
      <c r="AC15" s="15"/>
      <c r="AD15" s="15">
        <v>3</v>
      </c>
      <c r="AE15" s="15">
        <v>3</v>
      </c>
      <c r="AF15" s="15"/>
      <c r="AG15" s="15">
        <v>3</v>
      </c>
      <c r="AH15" s="15">
        <v>3</v>
      </c>
      <c r="AI15">
        <f t="shared" si="0"/>
        <v>39</v>
      </c>
    </row>
    <row r="16" spans="1:35" x14ac:dyDescent="0.25">
      <c r="A16" s="31">
        <v>158</v>
      </c>
      <c r="B16" s="31">
        <v>7.5</v>
      </c>
      <c r="C16" s="31">
        <v>9</v>
      </c>
      <c r="D16" s="31">
        <v>12</v>
      </c>
      <c r="E16" s="31">
        <v>9</v>
      </c>
      <c r="F16" s="31">
        <v>12</v>
      </c>
      <c r="G16" s="31">
        <v>9</v>
      </c>
      <c r="H16" s="31">
        <v>10.5</v>
      </c>
      <c r="I16" s="15">
        <v>10.5</v>
      </c>
      <c r="J16" s="15">
        <v>10.5</v>
      </c>
      <c r="K16" s="15"/>
      <c r="L16" s="15">
        <v>10.5</v>
      </c>
      <c r="M16" s="15">
        <v>10.5</v>
      </c>
      <c r="N16" s="15"/>
      <c r="O16" s="15">
        <v>9</v>
      </c>
      <c r="P16" s="15">
        <v>12</v>
      </c>
      <c r="S16" s="31">
        <v>158</v>
      </c>
      <c r="T16" s="31">
        <v>3</v>
      </c>
      <c r="U16" s="31">
        <v>3</v>
      </c>
      <c r="V16" s="31">
        <v>3</v>
      </c>
      <c r="W16" s="31">
        <v>3</v>
      </c>
      <c r="X16" s="31">
        <v>3</v>
      </c>
      <c r="Y16" s="31">
        <v>3</v>
      </c>
      <c r="Z16" s="31">
        <v>3</v>
      </c>
      <c r="AA16" s="15">
        <v>3</v>
      </c>
      <c r="AB16" s="15">
        <v>3</v>
      </c>
      <c r="AC16" s="15"/>
      <c r="AD16" s="15">
        <v>3</v>
      </c>
      <c r="AE16" s="15">
        <v>3</v>
      </c>
      <c r="AF16" s="15"/>
      <c r="AG16" s="15">
        <v>3</v>
      </c>
      <c r="AH16" s="15">
        <v>3</v>
      </c>
      <c r="AI16">
        <f t="shared" si="0"/>
        <v>39</v>
      </c>
    </row>
    <row r="17" spans="1:35" x14ac:dyDescent="0.25">
      <c r="A17" s="31">
        <v>163</v>
      </c>
      <c r="B17" s="31">
        <v>10.5</v>
      </c>
      <c r="C17" s="31">
        <v>7.5</v>
      </c>
      <c r="D17" s="31">
        <v>9</v>
      </c>
      <c r="E17" s="31">
        <v>9</v>
      </c>
      <c r="F17" s="31">
        <v>7.5</v>
      </c>
      <c r="G17" s="31">
        <v>7.5</v>
      </c>
      <c r="H17" s="31">
        <v>9</v>
      </c>
      <c r="I17" s="15">
        <v>9</v>
      </c>
      <c r="J17" s="15">
        <v>10.5</v>
      </c>
      <c r="K17" s="15"/>
      <c r="L17" s="15">
        <v>12</v>
      </c>
      <c r="M17" s="15">
        <v>9</v>
      </c>
      <c r="N17" s="15"/>
      <c r="O17" s="15">
        <v>7.5</v>
      </c>
      <c r="P17" s="15">
        <v>10.5</v>
      </c>
      <c r="S17" s="31">
        <v>163</v>
      </c>
      <c r="T17" s="31">
        <v>3</v>
      </c>
      <c r="U17" s="31">
        <v>3</v>
      </c>
      <c r="V17" s="31">
        <v>3</v>
      </c>
      <c r="W17" s="31">
        <v>3</v>
      </c>
      <c r="X17" s="31">
        <v>3</v>
      </c>
      <c r="Y17" s="31">
        <v>3</v>
      </c>
      <c r="Z17" s="31">
        <v>3</v>
      </c>
      <c r="AA17" s="15">
        <v>3</v>
      </c>
      <c r="AB17" s="15">
        <v>3</v>
      </c>
      <c r="AC17" s="15"/>
      <c r="AD17" s="15">
        <v>3</v>
      </c>
      <c r="AE17" s="15">
        <v>3</v>
      </c>
      <c r="AF17" s="15"/>
      <c r="AG17" s="15">
        <v>3</v>
      </c>
      <c r="AH17" s="15">
        <v>3</v>
      </c>
      <c r="AI17">
        <f t="shared" si="0"/>
        <v>39</v>
      </c>
    </row>
    <row r="18" spans="1:35" x14ac:dyDescent="0.25">
      <c r="A18" s="31">
        <v>166</v>
      </c>
      <c r="B18" s="31">
        <v>7.5</v>
      </c>
      <c r="C18" s="31">
        <v>9</v>
      </c>
      <c r="D18" s="31">
        <v>10.5</v>
      </c>
      <c r="E18" s="31">
        <v>12</v>
      </c>
      <c r="F18" s="31">
        <v>9</v>
      </c>
      <c r="G18" s="31">
        <v>7.5</v>
      </c>
      <c r="H18" s="31">
        <v>9</v>
      </c>
      <c r="I18" s="15">
        <v>7.5</v>
      </c>
      <c r="J18" s="15">
        <v>7.5</v>
      </c>
      <c r="K18" s="15"/>
      <c r="L18" s="15">
        <v>9</v>
      </c>
      <c r="M18" s="15">
        <v>12</v>
      </c>
      <c r="N18" s="15"/>
      <c r="O18" s="15">
        <v>9</v>
      </c>
      <c r="P18" s="15">
        <v>9</v>
      </c>
      <c r="S18" s="31">
        <v>166</v>
      </c>
      <c r="T18" s="31">
        <v>3</v>
      </c>
      <c r="U18" s="31">
        <v>3</v>
      </c>
      <c r="V18" s="31">
        <v>3</v>
      </c>
      <c r="W18" s="31">
        <v>3</v>
      </c>
      <c r="X18" s="31">
        <v>3</v>
      </c>
      <c r="Y18" s="31">
        <v>3</v>
      </c>
      <c r="Z18" s="31">
        <v>3</v>
      </c>
      <c r="AA18" s="15">
        <v>3</v>
      </c>
      <c r="AB18" s="15">
        <v>3</v>
      </c>
      <c r="AC18" s="15"/>
      <c r="AD18" s="15">
        <v>3</v>
      </c>
      <c r="AE18" s="15">
        <v>3</v>
      </c>
      <c r="AF18" s="15"/>
      <c r="AG18" s="15">
        <v>3</v>
      </c>
      <c r="AH18" s="15">
        <v>3</v>
      </c>
      <c r="AI18">
        <f t="shared" si="0"/>
        <v>39</v>
      </c>
    </row>
    <row r="19" spans="1:35" x14ac:dyDescent="0.25">
      <c r="A19" s="31">
        <v>169</v>
      </c>
      <c r="B19" s="31">
        <v>12</v>
      </c>
      <c r="C19" s="31">
        <v>12</v>
      </c>
      <c r="D19" s="31">
        <v>12</v>
      </c>
      <c r="E19" s="31">
        <v>10.5</v>
      </c>
      <c r="F19" s="31">
        <v>12</v>
      </c>
      <c r="G19" s="31">
        <v>12</v>
      </c>
      <c r="H19" s="31">
        <v>12</v>
      </c>
      <c r="I19" s="15">
        <v>12</v>
      </c>
      <c r="J19" s="15">
        <v>12</v>
      </c>
      <c r="K19" s="15"/>
      <c r="L19" s="15">
        <v>10.5</v>
      </c>
      <c r="M19" s="15">
        <v>12</v>
      </c>
      <c r="N19" s="15"/>
      <c r="O19" s="15">
        <v>9</v>
      </c>
      <c r="P19" s="15">
        <v>12</v>
      </c>
      <c r="S19" s="31">
        <v>169</v>
      </c>
      <c r="T19" s="31">
        <v>3</v>
      </c>
      <c r="U19" s="31">
        <v>3</v>
      </c>
      <c r="V19" s="31">
        <v>3</v>
      </c>
      <c r="W19" s="31">
        <v>3</v>
      </c>
      <c r="X19" s="31">
        <v>3</v>
      </c>
      <c r="Y19" s="31">
        <v>3</v>
      </c>
      <c r="Z19" s="31">
        <v>3</v>
      </c>
      <c r="AA19" s="15">
        <v>3</v>
      </c>
      <c r="AB19" s="15">
        <v>3</v>
      </c>
      <c r="AC19" s="15"/>
      <c r="AD19" s="15">
        <v>3</v>
      </c>
      <c r="AE19" s="15">
        <v>3</v>
      </c>
      <c r="AF19" s="15"/>
      <c r="AG19" s="15">
        <v>3</v>
      </c>
      <c r="AH19" s="15">
        <v>3</v>
      </c>
      <c r="AI19">
        <f t="shared" si="0"/>
        <v>39</v>
      </c>
    </row>
    <row r="20" spans="1:35" x14ac:dyDescent="0.25">
      <c r="A20" s="31">
        <v>176</v>
      </c>
      <c r="B20" s="31">
        <v>9</v>
      </c>
      <c r="C20" s="31">
        <v>10.5</v>
      </c>
      <c r="D20" s="31">
        <v>7.5</v>
      </c>
      <c r="E20" s="31">
        <v>9</v>
      </c>
      <c r="F20" s="31">
        <v>10.5</v>
      </c>
      <c r="G20" s="31">
        <v>6</v>
      </c>
      <c r="H20" s="31">
        <v>10.5</v>
      </c>
      <c r="I20" s="15">
        <v>10.5</v>
      </c>
      <c r="J20" s="15">
        <v>12</v>
      </c>
      <c r="K20" s="15"/>
      <c r="L20" s="15">
        <v>9</v>
      </c>
      <c r="M20" s="15">
        <v>9</v>
      </c>
      <c r="N20" s="15"/>
      <c r="O20" s="15">
        <v>9</v>
      </c>
      <c r="P20" s="15">
        <v>10.5</v>
      </c>
      <c r="S20" s="31">
        <v>176</v>
      </c>
      <c r="T20" s="31">
        <v>3</v>
      </c>
      <c r="U20" s="31">
        <v>3</v>
      </c>
      <c r="V20" s="31">
        <v>3</v>
      </c>
      <c r="W20" s="31">
        <v>3</v>
      </c>
      <c r="X20" s="31">
        <v>3</v>
      </c>
      <c r="Y20" s="31">
        <v>3</v>
      </c>
      <c r="Z20" s="31">
        <v>3</v>
      </c>
      <c r="AA20" s="15">
        <v>3</v>
      </c>
      <c r="AB20" s="15">
        <v>3</v>
      </c>
      <c r="AC20" s="15"/>
      <c r="AD20" s="15">
        <v>3</v>
      </c>
      <c r="AE20" s="15">
        <v>3</v>
      </c>
      <c r="AF20" s="15"/>
      <c r="AG20" s="15">
        <v>3</v>
      </c>
      <c r="AH20" s="15">
        <v>3</v>
      </c>
      <c r="AI20">
        <f t="shared" si="0"/>
        <v>39</v>
      </c>
    </row>
    <row r="21" spans="1:35" x14ac:dyDescent="0.25">
      <c r="A21" s="31">
        <v>192</v>
      </c>
      <c r="B21" s="31">
        <v>6</v>
      </c>
      <c r="C21" s="31">
        <v>7.5</v>
      </c>
      <c r="D21" s="31">
        <v>12</v>
      </c>
      <c r="E21" s="31">
        <v>10.5</v>
      </c>
      <c r="F21" s="31">
        <v>12</v>
      </c>
      <c r="G21" s="31">
        <v>6</v>
      </c>
      <c r="H21" s="31">
        <v>9</v>
      </c>
      <c r="I21" s="15">
        <v>6</v>
      </c>
      <c r="J21" s="15">
        <v>7.5</v>
      </c>
      <c r="K21" s="15"/>
      <c r="L21" s="15">
        <v>9</v>
      </c>
      <c r="M21" s="15">
        <v>9</v>
      </c>
      <c r="N21" s="15"/>
      <c r="O21" s="15">
        <v>7.5</v>
      </c>
      <c r="P21" s="15">
        <v>10.5</v>
      </c>
      <c r="S21" s="31">
        <v>192</v>
      </c>
      <c r="T21" s="31">
        <v>3</v>
      </c>
      <c r="U21" s="31">
        <v>3</v>
      </c>
      <c r="V21" s="31">
        <v>3</v>
      </c>
      <c r="W21" s="31">
        <v>3</v>
      </c>
      <c r="X21" s="31">
        <v>3</v>
      </c>
      <c r="Y21" s="31">
        <v>3</v>
      </c>
      <c r="Z21" s="31">
        <v>3</v>
      </c>
      <c r="AA21" s="15">
        <v>3</v>
      </c>
      <c r="AB21" s="15">
        <v>3</v>
      </c>
      <c r="AC21" s="15"/>
      <c r="AD21" s="15">
        <v>3</v>
      </c>
      <c r="AE21" s="15">
        <v>3</v>
      </c>
      <c r="AF21" s="15"/>
      <c r="AG21" s="15">
        <v>3</v>
      </c>
      <c r="AH21" s="15">
        <v>3</v>
      </c>
      <c r="AI21">
        <f t="shared" si="0"/>
        <v>39</v>
      </c>
    </row>
    <row r="22" spans="1:35" x14ac:dyDescent="0.25">
      <c r="A22" s="31">
        <v>213</v>
      </c>
      <c r="B22" s="31">
        <v>7.5</v>
      </c>
      <c r="C22" s="31">
        <v>9</v>
      </c>
      <c r="D22" s="31">
        <v>12</v>
      </c>
      <c r="E22" s="31">
        <v>10.5</v>
      </c>
      <c r="F22" s="31">
        <v>12</v>
      </c>
      <c r="G22" s="31">
        <v>12</v>
      </c>
      <c r="H22" s="31">
        <v>12</v>
      </c>
      <c r="I22" s="15">
        <v>10.5</v>
      </c>
      <c r="J22" s="15">
        <v>12</v>
      </c>
      <c r="K22" s="15"/>
      <c r="L22" s="15">
        <v>9</v>
      </c>
      <c r="M22" s="15">
        <v>10.5</v>
      </c>
      <c r="N22" s="15"/>
      <c r="O22" s="15">
        <v>10.5</v>
      </c>
      <c r="P22" s="15">
        <v>12</v>
      </c>
      <c r="S22" s="31">
        <v>213</v>
      </c>
      <c r="T22" s="31">
        <v>3</v>
      </c>
      <c r="U22" s="31">
        <v>3</v>
      </c>
      <c r="V22" s="31">
        <v>3</v>
      </c>
      <c r="W22" s="31">
        <v>3</v>
      </c>
      <c r="X22" s="31">
        <v>3</v>
      </c>
      <c r="Y22" s="31">
        <v>3</v>
      </c>
      <c r="Z22" s="31">
        <v>3</v>
      </c>
      <c r="AA22" s="15">
        <v>3</v>
      </c>
      <c r="AB22" s="15">
        <v>3</v>
      </c>
      <c r="AC22" s="15"/>
      <c r="AD22" s="15">
        <v>3</v>
      </c>
      <c r="AE22" s="15">
        <v>3</v>
      </c>
      <c r="AF22" s="15"/>
      <c r="AG22" s="15">
        <v>3</v>
      </c>
      <c r="AH22" s="15">
        <v>3</v>
      </c>
      <c r="AI22">
        <f t="shared" si="0"/>
        <v>39</v>
      </c>
    </row>
    <row r="23" spans="1:35" x14ac:dyDescent="0.25">
      <c r="A23" s="31">
        <v>235</v>
      </c>
      <c r="B23" s="31">
        <v>6</v>
      </c>
      <c r="C23" s="31">
        <v>7.5</v>
      </c>
      <c r="D23" s="31">
        <v>9</v>
      </c>
      <c r="E23" s="31">
        <v>9</v>
      </c>
      <c r="F23" s="31">
        <v>9</v>
      </c>
      <c r="G23" s="31">
        <v>7.5</v>
      </c>
      <c r="H23" s="31">
        <v>9</v>
      </c>
      <c r="I23" s="15">
        <v>7.5</v>
      </c>
      <c r="J23" s="15">
        <v>9</v>
      </c>
      <c r="K23" s="15">
        <v>12</v>
      </c>
      <c r="L23" s="15">
        <v>10.5</v>
      </c>
      <c r="M23" s="15">
        <v>9</v>
      </c>
      <c r="N23" s="15"/>
      <c r="O23" s="15">
        <v>9</v>
      </c>
      <c r="P23" s="15">
        <v>9</v>
      </c>
      <c r="S23" s="31">
        <v>235</v>
      </c>
      <c r="T23" s="31">
        <v>3</v>
      </c>
      <c r="U23" s="31">
        <v>3</v>
      </c>
      <c r="V23" s="31">
        <v>3</v>
      </c>
      <c r="W23" s="31">
        <v>3</v>
      </c>
      <c r="X23" s="31">
        <v>3</v>
      </c>
      <c r="Y23" s="31">
        <v>3</v>
      </c>
      <c r="Z23" s="31">
        <v>3</v>
      </c>
      <c r="AA23" s="15">
        <v>3</v>
      </c>
      <c r="AB23" s="15">
        <v>3</v>
      </c>
      <c r="AC23" s="15">
        <v>3</v>
      </c>
      <c r="AD23" s="15">
        <v>3</v>
      </c>
      <c r="AE23" s="15">
        <v>3</v>
      </c>
      <c r="AF23" s="15"/>
      <c r="AG23" s="15">
        <v>3</v>
      </c>
      <c r="AH23" s="15">
        <v>3</v>
      </c>
      <c r="AI23">
        <f t="shared" si="0"/>
        <v>42</v>
      </c>
    </row>
    <row r="24" spans="1:35" x14ac:dyDescent="0.25">
      <c r="A24" s="31">
        <v>250</v>
      </c>
      <c r="B24" s="31">
        <v>7.5</v>
      </c>
      <c r="C24" s="31">
        <v>12</v>
      </c>
      <c r="D24" s="31">
        <v>12</v>
      </c>
      <c r="E24" s="31">
        <v>9</v>
      </c>
      <c r="F24" s="31">
        <v>12</v>
      </c>
      <c r="G24" s="31">
        <v>9</v>
      </c>
      <c r="H24" s="31">
        <v>10.5</v>
      </c>
      <c r="I24" s="15">
        <v>6</v>
      </c>
      <c r="J24" s="15">
        <v>12</v>
      </c>
      <c r="K24" s="15">
        <v>12</v>
      </c>
      <c r="L24" s="15">
        <v>9</v>
      </c>
      <c r="M24" s="15">
        <v>12</v>
      </c>
      <c r="N24" s="15"/>
      <c r="O24" s="15">
        <v>7.5</v>
      </c>
      <c r="P24" s="15">
        <v>10.5</v>
      </c>
      <c r="S24" s="31">
        <v>250</v>
      </c>
      <c r="T24" s="31">
        <v>3</v>
      </c>
      <c r="U24" s="31">
        <v>3</v>
      </c>
      <c r="V24" s="31">
        <v>3</v>
      </c>
      <c r="W24" s="31">
        <v>3</v>
      </c>
      <c r="X24" s="31">
        <v>3</v>
      </c>
      <c r="Y24" s="31">
        <v>3</v>
      </c>
      <c r="Z24" s="31">
        <v>3</v>
      </c>
      <c r="AA24" s="15">
        <v>3</v>
      </c>
      <c r="AB24" s="15">
        <v>3</v>
      </c>
      <c r="AC24" s="15">
        <v>3</v>
      </c>
      <c r="AD24" s="15">
        <v>3</v>
      </c>
      <c r="AE24" s="15">
        <v>3</v>
      </c>
      <c r="AF24" s="15"/>
      <c r="AG24" s="15">
        <v>3</v>
      </c>
      <c r="AH24" s="15">
        <v>3</v>
      </c>
      <c r="AI24">
        <f t="shared" si="0"/>
        <v>42</v>
      </c>
    </row>
    <row r="25" spans="1:35" x14ac:dyDescent="0.25">
      <c r="A25" s="31">
        <v>257</v>
      </c>
      <c r="B25" s="31">
        <v>9</v>
      </c>
      <c r="C25" s="31">
        <v>12</v>
      </c>
      <c r="D25" s="31">
        <v>10.5</v>
      </c>
      <c r="E25" s="31">
        <v>9</v>
      </c>
      <c r="F25" s="31">
        <v>12</v>
      </c>
      <c r="G25" s="31">
        <v>10.5</v>
      </c>
      <c r="H25" s="31">
        <v>10.5</v>
      </c>
      <c r="I25" s="15">
        <v>6</v>
      </c>
      <c r="J25" s="15">
        <v>10.5</v>
      </c>
      <c r="K25" s="15"/>
      <c r="L25" s="15">
        <v>7.5</v>
      </c>
      <c r="M25" s="15">
        <v>7.5</v>
      </c>
      <c r="N25" s="15"/>
      <c r="O25" s="15">
        <v>7.5</v>
      </c>
      <c r="P25" s="15">
        <v>9</v>
      </c>
      <c r="S25" s="31">
        <v>257</v>
      </c>
      <c r="T25" s="31">
        <v>3</v>
      </c>
      <c r="U25" s="31">
        <v>3</v>
      </c>
      <c r="V25" s="31">
        <v>3</v>
      </c>
      <c r="W25" s="31">
        <v>3</v>
      </c>
      <c r="X25" s="31">
        <v>3</v>
      </c>
      <c r="Y25" s="31">
        <v>3</v>
      </c>
      <c r="Z25" s="31">
        <v>3</v>
      </c>
      <c r="AA25" s="15">
        <v>3</v>
      </c>
      <c r="AB25" s="15">
        <v>3</v>
      </c>
      <c r="AC25" s="15"/>
      <c r="AD25" s="15">
        <v>3</v>
      </c>
      <c r="AE25" s="15">
        <v>3</v>
      </c>
      <c r="AF25" s="15"/>
      <c r="AG25" s="15">
        <v>3</v>
      </c>
      <c r="AH25" s="15">
        <v>3</v>
      </c>
      <c r="AI25">
        <f t="shared" si="0"/>
        <v>39</v>
      </c>
    </row>
    <row r="26" spans="1:35" x14ac:dyDescent="0.25">
      <c r="A26" s="31">
        <v>258</v>
      </c>
      <c r="B26" s="31">
        <v>6</v>
      </c>
      <c r="C26" s="31">
        <v>7.5</v>
      </c>
      <c r="D26" s="31">
        <v>10.5</v>
      </c>
      <c r="E26" s="31">
        <v>9</v>
      </c>
      <c r="F26" s="31">
        <v>10.5</v>
      </c>
      <c r="G26" s="31">
        <v>7.5</v>
      </c>
      <c r="H26" s="31">
        <v>10.5</v>
      </c>
      <c r="I26" s="15">
        <v>9</v>
      </c>
      <c r="J26" s="15">
        <v>9</v>
      </c>
      <c r="K26" s="15"/>
      <c r="L26" s="15">
        <v>10.5</v>
      </c>
      <c r="M26" s="15">
        <v>7.5</v>
      </c>
      <c r="N26" s="15"/>
      <c r="O26" s="15">
        <v>9</v>
      </c>
      <c r="P26" s="15">
        <v>12</v>
      </c>
      <c r="S26" s="31">
        <v>258</v>
      </c>
      <c r="T26" s="31">
        <v>3</v>
      </c>
      <c r="U26" s="31">
        <v>3</v>
      </c>
      <c r="V26" s="31">
        <v>3</v>
      </c>
      <c r="W26" s="31">
        <v>3</v>
      </c>
      <c r="X26" s="31">
        <v>3</v>
      </c>
      <c r="Y26" s="31">
        <v>3</v>
      </c>
      <c r="Z26" s="31">
        <v>3</v>
      </c>
      <c r="AA26" s="15">
        <v>3</v>
      </c>
      <c r="AB26" s="15">
        <v>3</v>
      </c>
      <c r="AC26" s="15"/>
      <c r="AD26" s="15">
        <v>3</v>
      </c>
      <c r="AE26" s="15">
        <v>3</v>
      </c>
      <c r="AF26" s="15"/>
      <c r="AG26" s="15">
        <v>3</v>
      </c>
      <c r="AH26" s="15">
        <v>3</v>
      </c>
      <c r="AI26">
        <f t="shared" si="0"/>
        <v>39</v>
      </c>
    </row>
    <row r="27" spans="1:35" x14ac:dyDescent="0.25">
      <c r="A27" s="31">
        <v>259</v>
      </c>
      <c r="B27" s="31">
        <v>9</v>
      </c>
      <c r="C27" s="31">
        <v>10.5</v>
      </c>
      <c r="D27" s="31">
        <v>10.5</v>
      </c>
      <c r="E27" s="31">
        <v>9</v>
      </c>
      <c r="F27" s="31">
        <v>12</v>
      </c>
      <c r="G27" s="31">
        <v>9</v>
      </c>
      <c r="H27" s="31">
        <v>9</v>
      </c>
      <c r="I27" s="15">
        <v>9</v>
      </c>
      <c r="J27" s="15">
        <v>12</v>
      </c>
      <c r="K27" s="15"/>
      <c r="L27" s="15">
        <v>10.5</v>
      </c>
      <c r="M27" s="15">
        <v>10.5</v>
      </c>
      <c r="N27" s="15"/>
      <c r="O27" s="15">
        <v>9</v>
      </c>
      <c r="P27" s="15">
        <v>10.5</v>
      </c>
      <c r="S27" s="31">
        <v>259</v>
      </c>
      <c r="T27" s="31">
        <v>3</v>
      </c>
      <c r="U27" s="31">
        <v>3</v>
      </c>
      <c r="V27" s="31">
        <v>3</v>
      </c>
      <c r="W27" s="31">
        <v>3</v>
      </c>
      <c r="X27" s="31">
        <v>3</v>
      </c>
      <c r="Y27" s="31">
        <v>3</v>
      </c>
      <c r="Z27" s="31">
        <v>3</v>
      </c>
      <c r="AA27" s="15">
        <v>3</v>
      </c>
      <c r="AB27" s="15">
        <v>3</v>
      </c>
      <c r="AC27" s="15"/>
      <c r="AD27" s="15">
        <v>3</v>
      </c>
      <c r="AE27" s="15">
        <v>3</v>
      </c>
      <c r="AF27" s="15"/>
      <c r="AG27" s="15">
        <v>3</v>
      </c>
      <c r="AH27" s="15">
        <v>3</v>
      </c>
      <c r="AI27">
        <f t="shared" si="0"/>
        <v>39</v>
      </c>
    </row>
    <row r="28" spans="1:35" x14ac:dyDescent="0.25">
      <c r="A28" s="31">
        <v>268</v>
      </c>
      <c r="B28" s="31">
        <v>3</v>
      </c>
      <c r="C28" s="31">
        <v>3</v>
      </c>
      <c r="D28" s="31">
        <v>7.5</v>
      </c>
      <c r="E28" s="31">
        <v>9</v>
      </c>
      <c r="F28" s="31">
        <v>7.5</v>
      </c>
      <c r="G28" s="31">
        <v>6</v>
      </c>
      <c r="H28" s="31">
        <v>6</v>
      </c>
      <c r="I28" s="15">
        <v>3</v>
      </c>
      <c r="J28" s="15">
        <v>7.5</v>
      </c>
      <c r="K28" s="15"/>
      <c r="L28" s="15">
        <v>9</v>
      </c>
      <c r="M28" s="15">
        <v>9</v>
      </c>
      <c r="N28" s="15"/>
      <c r="O28" s="15">
        <v>7.5</v>
      </c>
      <c r="P28" s="15">
        <v>9</v>
      </c>
      <c r="S28" s="31">
        <v>268</v>
      </c>
      <c r="T28" s="31">
        <v>3</v>
      </c>
      <c r="U28" s="31">
        <v>3</v>
      </c>
      <c r="V28" s="31">
        <v>3</v>
      </c>
      <c r="W28" s="31">
        <v>3</v>
      </c>
      <c r="X28" s="31">
        <v>3</v>
      </c>
      <c r="Y28" s="31">
        <v>3</v>
      </c>
      <c r="Z28" s="31">
        <v>3</v>
      </c>
      <c r="AA28" s="15">
        <v>3</v>
      </c>
      <c r="AB28" s="15">
        <v>3</v>
      </c>
      <c r="AC28" s="15"/>
      <c r="AD28" s="15">
        <v>3</v>
      </c>
      <c r="AE28" s="15">
        <v>3</v>
      </c>
      <c r="AF28" s="15"/>
      <c r="AG28" s="15">
        <v>3</v>
      </c>
      <c r="AH28" s="15">
        <v>3</v>
      </c>
      <c r="AI28">
        <f t="shared" si="0"/>
        <v>39</v>
      </c>
    </row>
    <row r="29" spans="1:35" x14ac:dyDescent="0.25">
      <c r="A29" s="31">
        <v>272</v>
      </c>
      <c r="B29" s="31">
        <v>7.5</v>
      </c>
      <c r="C29" s="31">
        <v>7.5</v>
      </c>
      <c r="D29" s="31">
        <v>9</v>
      </c>
      <c r="E29" s="31">
        <v>12</v>
      </c>
      <c r="F29" s="31">
        <v>10.5</v>
      </c>
      <c r="G29" s="31">
        <v>6</v>
      </c>
      <c r="H29" s="31">
        <v>7.5</v>
      </c>
      <c r="I29" s="15">
        <v>7.5</v>
      </c>
      <c r="J29" s="15">
        <v>12</v>
      </c>
      <c r="K29" s="15"/>
      <c r="L29" s="15">
        <v>10.5</v>
      </c>
      <c r="M29" s="15">
        <v>12</v>
      </c>
      <c r="N29" s="15"/>
      <c r="O29" s="15">
        <v>9</v>
      </c>
      <c r="P29" s="15">
        <v>10.5</v>
      </c>
      <c r="S29" s="31">
        <v>272</v>
      </c>
      <c r="T29" s="31">
        <v>3</v>
      </c>
      <c r="U29" s="31">
        <v>3</v>
      </c>
      <c r="V29" s="31">
        <v>3</v>
      </c>
      <c r="W29" s="31">
        <v>3</v>
      </c>
      <c r="X29" s="31">
        <v>3</v>
      </c>
      <c r="Y29" s="31">
        <v>3</v>
      </c>
      <c r="Z29" s="31">
        <v>3</v>
      </c>
      <c r="AA29" s="15">
        <v>3</v>
      </c>
      <c r="AB29" s="15">
        <v>3</v>
      </c>
      <c r="AC29" s="15"/>
      <c r="AD29" s="15">
        <v>3</v>
      </c>
      <c r="AE29" s="15">
        <v>3</v>
      </c>
      <c r="AF29" s="15"/>
      <c r="AG29" s="15">
        <v>3</v>
      </c>
      <c r="AH29" s="15">
        <v>3</v>
      </c>
      <c r="AI29">
        <f t="shared" si="0"/>
        <v>39</v>
      </c>
    </row>
    <row r="30" spans="1:35" x14ac:dyDescent="0.25">
      <c r="A30" s="31">
        <v>287</v>
      </c>
      <c r="B30" s="31">
        <v>10.5</v>
      </c>
      <c r="C30" s="31">
        <v>9</v>
      </c>
      <c r="D30" s="31">
        <v>12</v>
      </c>
      <c r="E30" s="31">
        <v>12</v>
      </c>
      <c r="F30" s="31">
        <v>12</v>
      </c>
      <c r="G30" s="31">
        <v>12</v>
      </c>
      <c r="H30" s="31">
        <v>12</v>
      </c>
      <c r="I30" s="15">
        <v>12</v>
      </c>
      <c r="J30" s="15">
        <v>12</v>
      </c>
      <c r="K30" s="15">
        <v>12</v>
      </c>
      <c r="L30" s="15">
        <v>12</v>
      </c>
      <c r="M30" s="15">
        <v>12</v>
      </c>
      <c r="N30" s="15"/>
      <c r="O30" s="15">
        <v>10.5</v>
      </c>
      <c r="P30" s="15">
        <v>10.5</v>
      </c>
      <c r="S30" s="31">
        <v>287</v>
      </c>
      <c r="T30" s="31">
        <v>3</v>
      </c>
      <c r="U30" s="31">
        <v>3</v>
      </c>
      <c r="V30" s="31">
        <v>3</v>
      </c>
      <c r="W30" s="31">
        <v>3</v>
      </c>
      <c r="X30" s="31">
        <v>3</v>
      </c>
      <c r="Y30" s="31">
        <v>3</v>
      </c>
      <c r="Z30" s="31">
        <v>3</v>
      </c>
      <c r="AA30" s="15">
        <v>3</v>
      </c>
      <c r="AB30" s="15">
        <v>3</v>
      </c>
      <c r="AC30" s="15">
        <v>3</v>
      </c>
      <c r="AD30" s="15">
        <v>3</v>
      </c>
      <c r="AE30" s="15">
        <v>3</v>
      </c>
      <c r="AF30" s="15"/>
      <c r="AG30" s="15">
        <v>3</v>
      </c>
      <c r="AH30" s="15">
        <v>3</v>
      </c>
      <c r="AI30">
        <f t="shared" si="0"/>
        <v>42</v>
      </c>
    </row>
    <row r="31" spans="1:35" x14ac:dyDescent="0.25">
      <c r="A31" s="31">
        <v>320</v>
      </c>
      <c r="B31" s="31">
        <v>7.5</v>
      </c>
      <c r="C31" s="31">
        <v>6</v>
      </c>
      <c r="D31" s="31">
        <v>7.5</v>
      </c>
      <c r="E31" s="31">
        <v>6</v>
      </c>
      <c r="F31" s="31">
        <v>7.5</v>
      </c>
      <c r="G31" s="31">
        <v>6</v>
      </c>
      <c r="H31" s="31">
        <v>7.5</v>
      </c>
      <c r="I31" s="15">
        <v>6</v>
      </c>
      <c r="J31" s="15">
        <v>7.5</v>
      </c>
      <c r="K31" s="15"/>
      <c r="L31" s="15">
        <v>7.5</v>
      </c>
      <c r="M31" s="15">
        <v>7.5</v>
      </c>
      <c r="N31" s="15"/>
      <c r="O31" s="15">
        <v>6</v>
      </c>
      <c r="P31" s="15">
        <v>9</v>
      </c>
      <c r="S31" s="31">
        <v>320</v>
      </c>
      <c r="T31" s="31">
        <v>3</v>
      </c>
      <c r="U31" s="31">
        <v>3</v>
      </c>
      <c r="V31" s="31">
        <v>3</v>
      </c>
      <c r="W31" s="31">
        <v>3</v>
      </c>
      <c r="X31" s="31">
        <v>3</v>
      </c>
      <c r="Y31" s="31">
        <v>3</v>
      </c>
      <c r="Z31" s="31">
        <v>3</v>
      </c>
      <c r="AA31" s="15">
        <v>3</v>
      </c>
      <c r="AB31" s="15">
        <v>3</v>
      </c>
      <c r="AC31" s="15"/>
      <c r="AD31" s="15">
        <v>3</v>
      </c>
      <c r="AE31" s="15">
        <v>3</v>
      </c>
      <c r="AF31" s="15"/>
      <c r="AG31" s="15">
        <v>3</v>
      </c>
      <c r="AH31" s="15">
        <v>3</v>
      </c>
      <c r="AI31">
        <f t="shared" si="0"/>
        <v>39</v>
      </c>
    </row>
    <row r="32" spans="1:35" x14ac:dyDescent="0.25">
      <c r="A32" s="31">
        <v>329</v>
      </c>
      <c r="B32" s="31">
        <v>3</v>
      </c>
      <c r="C32" s="31">
        <v>6</v>
      </c>
      <c r="D32" s="31">
        <v>7.5</v>
      </c>
      <c r="E32" s="31">
        <v>6</v>
      </c>
      <c r="F32" s="31">
        <v>7.5</v>
      </c>
      <c r="G32" s="31">
        <v>6</v>
      </c>
      <c r="H32" s="31">
        <v>7.5</v>
      </c>
      <c r="I32" s="15">
        <v>0</v>
      </c>
      <c r="J32" s="15">
        <v>7.5</v>
      </c>
      <c r="K32" s="15"/>
      <c r="L32" s="15">
        <v>9</v>
      </c>
      <c r="M32" s="15">
        <v>6</v>
      </c>
      <c r="N32" s="15"/>
      <c r="O32" s="15">
        <v>6</v>
      </c>
      <c r="P32" s="15">
        <v>7.5</v>
      </c>
      <c r="S32" s="31">
        <v>329</v>
      </c>
      <c r="T32" s="31">
        <v>3</v>
      </c>
      <c r="U32" s="31">
        <v>3</v>
      </c>
      <c r="V32" s="31">
        <v>3</v>
      </c>
      <c r="W32" s="31">
        <v>3</v>
      </c>
      <c r="X32" s="31">
        <v>3</v>
      </c>
      <c r="Y32" s="31">
        <v>3</v>
      </c>
      <c r="Z32" s="31">
        <v>3</v>
      </c>
      <c r="AA32" s="15">
        <v>3</v>
      </c>
      <c r="AB32" s="15">
        <v>3</v>
      </c>
      <c r="AC32" s="15"/>
      <c r="AD32" s="15">
        <v>3</v>
      </c>
      <c r="AE32" s="15">
        <v>3</v>
      </c>
      <c r="AF32" s="15"/>
      <c r="AG32" s="15">
        <v>3</v>
      </c>
      <c r="AH32" s="15">
        <v>3</v>
      </c>
      <c r="AI32">
        <f t="shared" si="0"/>
        <v>39</v>
      </c>
    </row>
    <row r="33" spans="1:35" x14ac:dyDescent="0.25">
      <c r="A33" s="31">
        <v>334</v>
      </c>
      <c r="B33" s="31">
        <v>7.5</v>
      </c>
      <c r="C33" s="31">
        <v>9</v>
      </c>
      <c r="D33" s="31">
        <v>10.5</v>
      </c>
      <c r="E33" s="31">
        <v>12</v>
      </c>
      <c r="F33" s="31">
        <v>12</v>
      </c>
      <c r="G33" s="31">
        <v>12</v>
      </c>
      <c r="H33" s="31">
        <v>12</v>
      </c>
      <c r="I33" s="15">
        <v>10.5</v>
      </c>
      <c r="J33" s="15">
        <v>12</v>
      </c>
      <c r="K33" s="15"/>
      <c r="L33" s="15">
        <v>10.5</v>
      </c>
      <c r="M33" s="15">
        <v>9</v>
      </c>
      <c r="N33" s="15"/>
      <c r="O33" s="15">
        <v>7.5</v>
      </c>
      <c r="P33" s="15">
        <v>12</v>
      </c>
      <c r="S33" s="31">
        <v>334</v>
      </c>
      <c r="T33" s="31">
        <v>3</v>
      </c>
      <c r="U33" s="31">
        <v>3</v>
      </c>
      <c r="V33" s="31">
        <v>3</v>
      </c>
      <c r="W33" s="31">
        <v>3</v>
      </c>
      <c r="X33" s="31">
        <v>3</v>
      </c>
      <c r="Y33" s="31">
        <v>3</v>
      </c>
      <c r="Z33" s="31">
        <v>3</v>
      </c>
      <c r="AA33" s="15">
        <v>3</v>
      </c>
      <c r="AB33" s="15">
        <v>3</v>
      </c>
      <c r="AC33" s="15"/>
      <c r="AD33" s="15">
        <v>3</v>
      </c>
      <c r="AE33" s="15">
        <v>3</v>
      </c>
      <c r="AF33" s="15"/>
      <c r="AG33" s="15">
        <v>3</v>
      </c>
      <c r="AH33" s="15">
        <v>3</v>
      </c>
      <c r="AI33">
        <f t="shared" si="0"/>
        <v>39</v>
      </c>
    </row>
    <row r="34" spans="1:35" x14ac:dyDescent="0.25">
      <c r="A34" s="31">
        <v>369</v>
      </c>
      <c r="B34" s="31">
        <v>7.5</v>
      </c>
      <c r="C34" s="31">
        <v>7.5</v>
      </c>
      <c r="D34" s="31">
        <v>10.5</v>
      </c>
      <c r="E34" s="31">
        <v>10.5</v>
      </c>
      <c r="F34" s="31">
        <v>10.5</v>
      </c>
      <c r="G34" s="31">
        <v>9</v>
      </c>
      <c r="H34" s="31">
        <v>12</v>
      </c>
      <c r="I34" s="15">
        <v>9</v>
      </c>
      <c r="J34" s="15">
        <v>10.5</v>
      </c>
      <c r="K34" s="15">
        <v>10.5</v>
      </c>
      <c r="L34" s="15">
        <v>10.5</v>
      </c>
      <c r="M34" s="15">
        <v>12</v>
      </c>
      <c r="N34" s="15"/>
      <c r="O34" s="15">
        <v>10.5</v>
      </c>
      <c r="P34" s="15">
        <v>12</v>
      </c>
      <c r="S34" s="31">
        <v>369</v>
      </c>
      <c r="T34" s="31">
        <v>3</v>
      </c>
      <c r="U34" s="31">
        <v>3</v>
      </c>
      <c r="V34" s="31">
        <v>3</v>
      </c>
      <c r="W34" s="31">
        <v>3</v>
      </c>
      <c r="X34" s="31">
        <v>3</v>
      </c>
      <c r="Y34" s="31">
        <v>3</v>
      </c>
      <c r="Z34" s="31">
        <v>3</v>
      </c>
      <c r="AA34" s="15">
        <v>3</v>
      </c>
      <c r="AB34" s="15">
        <v>3</v>
      </c>
      <c r="AC34" s="15">
        <v>3</v>
      </c>
      <c r="AD34" s="15">
        <v>3</v>
      </c>
      <c r="AE34" s="15">
        <v>3</v>
      </c>
      <c r="AF34" s="15"/>
      <c r="AG34" s="15">
        <v>3</v>
      </c>
      <c r="AH34" s="15">
        <v>3</v>
      </c>
      <c r="AI34">
        <f t="shared" si="0"/>
        <v>42</v>
      </c>
    </row>
    <row r="35" spans="1:35" x14ac:dyDescent="0.25">
      <c r="A35" s="31">
        <v>396</v>
      </c>
      <c r="B35" s="31">
        <v>7.5</v>
      </c>
      <c r="C35" s="31">
        <v>9</v>
      </c>
      <c r="D35" s="31">
        <v>7.5</v>
      </c>
      <c r="E35" s="31">
        <v>7.5</v>
      </c>
      <c r="F35" s="31">
        <v>10.5</v>
      </c>
      <c r="G35" s="31">
        <v>6</v>
      </c>
      <c r="H35" s="31">
        <v>10.5</v>
      </c>
      <c r="I35" s="15">
        <v>6</v>
      </c>
      <c r="J35" s="15">
        <v>10.5</v>
      </c>
      <c r="K35" s="15"/>
      <c r="L35" s="15">
        <v>9</v>
      </c>
      <c r="M35" s="15">
        <v>9</v>
      </c>
      <c r="N35" s="15"/>
      <c r="O35" s="15">
        <v>9</v>
      </c>
      <c r="P35" s="15">
        <v>10.5</v>
      </c>
      <c r="S35" s="31">
        <v>396</v>
      </c>
      <c r="T35" s="31">
        <v>3</v>
      </c>
      <c r="U35" s="31">
        <v>3</v>
      </c>
      <c r="V35" s="31">
        <v>3</v>
      </c>
      <c r="W35" s="31">
        <v>3</v>
      </c>
      <c r="X35" s="31">
        <v>3</v>
      </c>
      <c r="Y35" s="31">
        <v>3</v>
      </c>
      <c r="Z35" s="31">
        <v>3</v>
      </c>
      <c r="AA35" s="15">
        <v>3</v>
      </c>
      <c r="AB35" s="15">
        <v>3</v>
      </c>
      <c r="AC35" s="15"/>
      <c r="AD35" s="15">
        <v>3</v>
      </c>
      <c r="AE35" s="15">
        <v>3</v>
      </c>
      <c r="AF35" s="15"/>
      <c r="AG35" s="15">
        <v>3</v>
      </c>
      <c r="AH35" s="15">
        <v>3</v>
      </c>
      <c r="AI35">
        <f t="shared" si="0"/>
        <v>39</v>
      </c>
    </row>
    <row r="36" spans="1:35" x14ac:dyDescent="0.25">
      <c r="A36" s="31">
        <v>400</v>
      </c>
      <c r="B36" s="31">
        <v>6</v>
      </c>
      <c r="C36" s="31">
        <v>7.5</v>
      </c>
      <c r="D36" s="31">
        <v>10.5</v>
      </c>
      <c r="E36" s="31">
        <v>9</v>
      </c>
      <c r="F36" s="31">
        <v>12</v>
      </c>
      <c r="G36" s="31">
        <v>9</v>
      </c>
      <c r="H36" s="31">
        <v>10.5</v>
      </c>
      <c r="I36" s="15">
        <v>7.5</v>
      </c>
      <c r="J36" s="15">
        <v>7.5</v>
      </c>
      <c r="K36" s="15"/>
      <c r="L36" s="15">
        <v>7.5</v>
      </c>
      <c r="M36" s="15">
        <v>10.5</v>
      </c>
      <c r="N36" s="15"/>
      <c r="O36" s="15">
        <v>7.5</v>
      </c>
      <c r="P36" s="15">
        <v>10.5</v>
      </c>
      <c r="S36" s="31">
        <v>400</v>
      </c>
      <c r="T36" s="31">
        <v>3</v>
      </c>
      <c r="U36" s="31">
        <v>3</v>
      </c>
      <c r="V36" s="31">
        <v>3</v>
      </c>
      <c r="W36" s="31">
        <v>3</v>
      </c>
      <c r="X36" s="31">
        <v>3</v>
      </c>
      <c r="Y36" s="31">
        <v>3</v>
      </c>
      <c r="Z36" s="31">
        <v>3</v>
      </c>
      <c r="AA36" s="15">
        <v>3</v>
      </c>
      <c r="AB36" s="15">
        <v>3</v>
      </c>
      <c r="AC36" s="15"/>
      <c r="AD36" s="15">
        <v>3</v>
      </c>
      <c r="AE36" s="15">
        <v>3</v>
      </c>
      <c r="AF36" s="15"/>
      <c r="AG36" s="15">
        <v>3</v>
      </c>
      <c r="AH36" s="15">
        <v>3</v>
      </c>
      <c r="AI36">
        <f t="shared" si="0"/>
        <v>39</v>
      </c>
    </row>
    <row r="37" spans="1:35" x14ac:dyDescent="0.25">
      <c r="A37" s="31">
        <v>405</v>
      </c>
      <c r="B37" s="31">
        <v>3</v>
      </c>
      <c r="C37" s="31">
        <v>6</v>
      </c>
      <c r="D37" s="31">
        <v>9</v>
      </c>
      <c r="E37" s="31">
        <v>9</v>
      </c>
      <c r="F37" s="31">
        <v>12</v>
      </c>
      <c r="G37" s="31">
        <v>9</v>
      </c>
      <c r="H37" s="31">
        <v>9</v>
      </c>
      <c r="I37" s="15">
        <v>6</v>
      </c>
      <c r="J37" s="15">
        <v>9</v>
      </c>
      <c r="K37" s="15"/>
      <c r="L37" s="15">
        <v>7.5</v>
      </c>
      <c r="M37" s="15">
        <v>10.5</v>
      </c>
      <c r="N37" s="15"/>
      <c r="O37" s="15">
        <v>7.5</v>
      </c>
      <c r="P37" s="15">
        <v>12</v>
      </c>
      <c r="S37" s="31">
        <v>405</v>
      </c>
      <c r="T37" s="31">
        <v>3</v>
      </c>
      <c r="U37" s="31">
        <v>3</v>
      </c>
      <c r="V37" s="31">
        <v>3</v>
      </c>
      <c r="W37" s="31">
        <v>3</v>
      </c>
      <c r="X37" s="31">
        <v>3</v>
      </c>
      <c r="Y37" s="31">
        <v>3</v>
      </c>
      <c r="Z37" s="31">
        <v>3</v>
      </c>
      <c r="AA37" s="15">
        <v>3</v>
      </c>
      <c r="AB37" s="15">
        <v>3</v>
      </c>
      <c r="AC37" s="15"/>
      <c r="AD37" s="15">
        <v>3</v>
      </c>
      <c r="AE37" s="15">
        <v>3</v>
      </c>
      <c r="AF37" s="15"/>
      <c r="AG37" s="15">
        <v>3</v>
      </c>
      <c r="AH37" s="15">
        <v>3</v>
      </c>
      <c r="AI37">
        <f t="shared" si="0"/>
        <v>39</v>
      </c>
    </row>
    <row r="38" spans="1:35" x14ac:dyDescent="0.25">
      <c r="A38" s="31">
        <v>410</v>
      </c>
      <c r="B38" s="31">
        <v>7.5</v>
      </c>
      <c r="C38" s="31">
        <v>6</v>
      </c>
      <c r="D38" s="31">
        <v>6</v>
      </c>
      <c r="E38" s="31">
        <v>6</v>
      </c>
      <c r="F38" s="31">
        <v>6</v>
      </c>
      <c r="G38" s="31"/>
      <c r="H38" s="31">
        <v>9</v>
      </c>
      <c r="I38" s="15">
        <v>3</v>
      </c>
      <c r="J38" s="15">
        <v>3</v>
      </c>
      <c r="K38" s="15"/>
      <c r="L38" s="15">
        <v>7.5</v>
      </c>
      <c r="M38" s="15">
        <v>3</v>
      </c>
      <c r="N38" s="15">
        <v>6</v>
      </c>
      <c r="O38" s="15">
        <v>7.5</v>
      </c>
      <c r="P38" s="15">
        <v>7.5</v>
      </c>
      <c r="S38" s="31">
        <v>410</v>
      </c>
      <c r="T38" s="31">
        <v>3</v>
      </c>
      <c r="U38" s="31">
        <v>3</v>
      </c>
      <c r="V38" s="31">
        <v>3</v>
      </c>
      <c r="W38" s="31">
        <v>3</v>
      </c>
      <c r="X38" s="31">
        <v>3</v>
      </c>
      <c r="Y38" s="31"/>
      <c r="Z38" s="31">
        <v>3</v>
      </c>
      <c r="AA38" s="15">
        <v>3</v>
      </c>
      <c r="AB38" s="15">
        <v>3</v>
      </c>
      <c r="AC38" s="15"/>
      <c r="AD38" s="15">
        <v>3</v>
      </c>
      <c r="AE38" s="15">
        <v>3</v>
      </c>
      <c r="AF38" s="15">
        <v>3</v>
      </c>
      <c r="AG38" s="15">
        <v>3</v>
      </c>
      <c r="AH38" s="15">
        <v>3</v>
      </c>
      <c r="AI38">
        <f t="shared" si="0"/>
        <v>39</v>
      </c>
    </row>
    <row r="39" spans="1:35" x14ac:dyDescent="0.25">
      <c r="A39" s="31">
        <v>414</v>
      </c>
      <c r="B39" s="31">
        <v>0</v>
      </c>
      <c r="C39" s="31">
        <v>6</v>
      </c>
      <c r="D39" s="31">
        <v>6</v>
      </c>
      <c r="E39" s="31">
        <v>9</v>
      </c>
      <c r="F39" s="31">
        <v>7.5</v>
      </c>
      <c r="G39" s="31">
        <v>6</v>
      </c>
      <c r="H39" s="31">
        <v>9</v>
      </c>
      <c r="I39" s="15"/>
      <c r="J39" s="15"/>
      <c r="K39" s="15"/>
      <c r="L39" s="15">
        <v>9</v>
      </c>
      <c r="M39" s="15">
        <v>12</v>
      </c>
      <c r="N39" s="15"/>
      <c r="O39" s="15">
        <v>7.5</v>
      </c>
      <c r="P39" s="15">
        <v>9</v>
      </c>
      <c r="S39" s="31">
        <v>414</v>
      </c>
      <c r="T39" s="31">
        <v>3</v>
      </c>
      <c r="U39" s="31">
        <v>3</v>
      </c>
      <c r="V39" s="31">
        <v>3</v>
      </c>
      <c r="W39" s="31">
        <v>3</v>
      </c>
      <c r="X39" s="31">
        <v>3</v>
      </c>
      <c r="Y39" s="31">
        <v>3</v>
      </c>
      <c r="Z39" s="31">
        <v>3</v>
      </c>
      <c r="AA39" s="15"/>
      <c r="AB39" s="15"/>
      <c r="AC39" s="15"/>
      <c r="AD39" s="15">
        <v>3</v>
      </c>
      <c r="AE39" s="15">
        <v>3</v>
      </c>
      <c r="AF39" s="15"/>
      <c r="AG39" s="15">
        <v>3</v>
      </c>
      <c r="AH39" s="15">
        <v>3</v>
      </c>
      <c r="AI39">
        <f t="shared" si="0"/>
        <v>33</v>
      </c>
    </row>
    <row r="40" spans="1:35" x14ac:dyDescent="0.25">
      <c r="A40" s="31">
        <v>421</v>
      </c>
      <c r="B40" s="31">
        <v>7.5</v>
      </c>
      <c r="C40" s="31">
        <v>6</v>
      </c>
      <c r="D40" s="31">
        <v>9</v>
      </c>
      <c r="E40" s="31">
        <v>9</v>
      </c>
      <c r="F40" s="31">
        <v>12</v>
      </c>
      <c r="G40" s="31">
        <v>6</v>
      </c>
      <c r="H40" s="31">
        <v>7.5</v>
      </c>
      <c r="I40" s="15">
        <v>9</v>
      </c>
      <c r="J40" s="15">
        <v>10.5</v>
      </c>
      <c r="K40" s="15">
        <v>10.5</v>
      </c>
      <c r="L40" s="15">
        <v>10.5</v>
      </c>
      <c r="M40" s="15">
        <v>12</v>
      </c>
      <c r="N40" s="15"/>
      <c r="O40" s="15">
        <v>6</v>
      </c>
      <c r="P40" s="15">
        <v>10.5</v>
      </c>
      <c r="S40" s="31">
        <v>421</v>
      </c>
      <c r="T40" s="31">
        <v>3</v>
      </c>
      <c r="U40" s="31">
        <v>3</v>
      </c>
      <c r="V40" s="31">
        <v>3</v>
      </c>
      <c r="W40" s="31">
        <v>3</v>
      </c>
      <c r="X40" s="31">
        <v>3</v>
      </c>
      <c r="Y40" s="31">
        <v>3</v>
      </c>
      <c r="Z40" s="31">
        <v>3</v>
      </c>
      <c r="AA40" s="15">
        <v>3</v>
      </c>
      <c r="AB40" s="15">
        <v>3</v>
      </c>
      <c r="AC40" s="15">
        <v>3</v>
      </c>
      <c r="AD40" s="15">
        <v>3</v>
      </c>
      <c r="AE40" s="15">
        <v>3</v>
      </c>
      <c r="AF40" s="15"/>
      <c r="AG40" s="15">
        <v>3</v>
      </c>
      <c r="AH40" s="15">
        <v>3</v>
      </c>
      <c r="AI40">
        <f t="shared" si="0"/>
        <v>42</v>
      </c>
    </row>
    <row r="41" spans="1:35" x14ac:dyDescent="0.25">
      <c r="A41" s="31">
        <v>423</v>
      </c>
      <c r="B41" s="31">
        <v>10.5</v>
      </c>
      <c r="C41" s="31">
        <v>10.5</v>
      </c>
      <c r="D41" s="31">
        <v>10.5</v>
      </c>
      <c r="E41" s="31">
        <v>12</v>
      </c>
      <c r="F41" s="31">
        <v>12</v>
      </c>
      <c r="G41" s="31">
        <v>7.5</v>
      </c>
      <c r="H41" s="31">
        <v>10.5</v>
      </c>
      <c r="I41" s="15">
        <v>12</v>
      </c>
      <c r="J41" s="15">
        <v>12</v>
      </c>
      <c r="K41" s="15">
        <v>10.5</v>
      </c>
      <c r="L41" s="15">
        <v>9</v>
      </c>
      <c r="M41" s="15">
        <v>10.5</v>
      </c>
      <c r="N41" s="15"/>
      <c r="O41" s="15">
        <v>10.5</v>
      </c>
      <c r="P41" s="15">
        <v>10.5</v>
      </c>
      <c r="S41" s="31">
        <v>423</v>
      </c>
      <c r="T41" s="31">
        <v>3</v>
      </c>
      <c r="U41" s="31">
        <v>3</v>
      </c>
      <c r="V41" s="31">
        <v>3</v>
      </c>
      <c r="W41" s="31">
        <v>3</v>
      </c>
      <c r="X41" s="31">
        <v>3</v>
      </c>
      <c r="Y41" s="31">
        <v>3</v>
      </c>
      <c r="Z41" s="31">
        <v>3</v>
      </c>
      <c r="AA41" s="15">
        <v>3</v>
      </c>
      <c r="AB41" s="15">
        <v>3</v>
      </c>
      <c r="AC41" s="15">
        <v>3</v>
      </c>
      <c r="AD41" s="15">
        <v>3</v>
      </c>
      <c r="AE41" s="15">
        <v>3</v>
      </c>
      <c r="AF41" s="15"/>
      <c r="AG41" s="15">
        <v>3</v>
      </c>
      <c r="AH41" s="15">
        <v>3</v>
      </c>
      <c r="AI41">
        <f t="shared" si="0"/>
        <v>42</v>
      </c>
    </row>
    <row r="42" spans="1:35" x14ac:dyDescent="0.25">
      <c r="A42" s="31">
        <v>432</v>
      </c>
      <c r="B42" s="31">
        <v>6</v>
      </c>
      <c r="C42" s="31">
        <v>7.5</v>
      </c>
      <c r="D42" s="31">
        <v>9</v>
      </c>
      <c r="E42" s="31">
        <v>6</v>
      </c>
      <c r="F42" s="31">
        <v>7.5</v>
      </c>
      <c r="G42" s="31">
        <v>6</v>
      </c>
      <c r="H42" s="31">
        <v>9</v>
      </c>
      <c r="I42" s="15">
        <v>7.5</v>
      </c>
      <c r="J42" s="15">
        <v>7.5</v>
      </c>
      <c r="K42" s="15"/>
      <c r="L42" s="15">
        <v>9</v>
      </c>
      <c r="M42" s="15">
        <v>7.5</v>
      </c>
      <c r="N42" s="15"/>
      <c r="O42" s="15">
        <v>7.5</v>
      </c>
      <c r="P42" s="15">
        <v>10.5</v>
      </c>
      <c r="S42" s="31">
        <v>432</v>
      </c>
      <c r="T42" s="31">
        <v>3</v>
      </c>
      <c r="U42" s="31">
        <v>3</v>
      </c>
      <c r="V42" s="31">
        <v>3</v>
      </c>
      <c r="W42" s="31">
        <v>3</v>
      </c>
      <c r="X42" s="31">
        <v>3</v>
      </c>
      <c r="Y42" s="31">
        <v>3</v>
      </c>
      <c r="Z42" s="31">
        <v>3</v>
      </c>
      <c r="AA42" s="15">
        <v>3</v>
      </c>
      <c r="AB42" s="15">
        <v>3</v>
      </c>
      <c r="AC42" s="15"/>
      <c r="AD42" s="15">
        <v>3</v>
      </c>
      <c r="AE42" s="15">
        <v>3</v>
      </c>
      <c r="AF42" s="15"/>
      <c r="AG42" s="15">
        <v>3</v>
      </c>
      <c r="AH42" s="15">
        <v>3</v>
      </c>
      <c r="AI42">
        <f t="shared" si="0"/>
        <v>39</v>
      </c>
    </row>
    <row r="43" spans="1:35" x14ac:dyDescent="0.25">
      <c r="A43" s="31">
        <v>462</v>
      </c>
      <c r="B43" s="31">
        <v>3</v>
      </c>
      <c r="C43" s="31">
        <v>6</v>
      </c>
      <c r="D43" s="31">
        <v>3</v>
      </c>
      <c r="E43" s="31">
        <v>3</v>
      </c>
      <c r="F43" s="31">
        <v>7.5</v>
      </c>
      <c r="G43" s="31">
        <v>3</v>
      </c>
      <c r="H43" s="31">
        <v>7.5</v>
      </c>
      <c r="I43" s="15">
        <v>3</v>
      </c>
      <c r="J43" s="15">
        <v>7.5</v>
      </c>
      <c r="K43" s="15"/>
      <c r="L43" s="15">
        <v>7.5</v>
      </c>
      <c r="M43" s="15">
        <v>7.5</v>
      </c>
      <c r="N43" s="15"/>
      <c r="O43" s="15">
        <v>6</v>
      </c>
      <c r="P43" s="15">
        <v>7.5</v>
      </c>
      <c r="S43" s="31">
        <v>462</v>
      </c>
      <c r="T43" s="31">
        <v>3</v>
      </c>
      <c r="U43" s="31">
        <v>3</v>
      </c>
      <c r="V43" s="31">
        <v>3</v>
      </c>
      <c r="W43" s="31">
        <v>3</v>
      </c>
      <c r="X43" s="31">
        <v>3</v>
      </c>
      <c r="Y43" s="31">
        <v>3</v>
      </c>
      <c r="Z43" s="31">
        <v>3</v>
      </c>
      <c r="AA43" s="15">
        <v>3</v>
      </c>
      <c r="AB43" s="15">
        <v>3</v>
      </c>
      <c r="AC43" s="15"/>
      <c r="AD43" s="15">
        <v>3</v>
      </c>
      <c r="AE43" s="15">
        <v>3</v>
      </c>
      <c r="AF43" s="15"/>
      <c r="AG43" s="15">
        <v>3</v>
      </c>
      <c r="AH43" s="15">
        <v>3</v>
      </c>
      <c r="AI43">
        <f t="shared" si="0"/>
        <v>39</v>
      </c>
    </row>
    <row r="44" spans="1:35" x14ac:dyDescent="0.25">
      <c r="A44" s="31">
        <v>491</v>
      </c>
      <c r="B44" s="31">
        <v>12</v>
      </c>
      <c r="C44" s="31">
        <v>9</v>
      </c>
      <c r="D44" s="31">
        <v>12</v>
      </c>
      <c r="E44" s="31">
        <v>12</v>
      </c>
      <c r="F44" s="31">
        <v>9</v>
      </c>
      <c r="G44" s="31"/>
      <c r="H44" s="31">
        <v>12</v>
      </c>
      <c r="I44" s="15">
        <v>12</v>
      </c>
      <c r="J44" s="15">
        <v>12</v>
      </c>
      <c r="K44" s="15"/>
      <c r="L44" s="15">
        <v>10.5</v>
      </c>
      <c r="M44" s="15">
        <v>9</v>
      </c>
      <c r="N44" s="15">
        <v>12</v>
      </c>
      <c r="O44" s="15">
        <v>12</v>
      </c>
      <c r="P44" s="15">
        <v>12</v>
      </c>
      <c r="S44" s="31">
        <v>491</v>
      </c>
      <c r="T44" s="31">
        <v>3</v>
      </c>
      <c r="U44" s="31">
        <v>3</v>
      </c>
      <c r="V44" s="31">
        <v>3</v>
      </c>
      <c r="W44" s="31">
        <v>3</v>
      </c>
      <c r="X44" s="31">
        <v>3</v>
      </c>
      <c r="Y44" s="31"/>
      <c r="Z44" s="31">
        <v>3</v>
      </c>
      <c r="AA44" s="15">
        <v>3</v>
      </c>
      <c r="AB44" s="15">
        <v>3</v>
      </c>
      <c r="AC44" s="15"/>
      <c r="AD44" s="15">
        <v>3</v>
      </c>
      <c r="AE44" s="15">
        <v>3</v>
      </c>
      <c r="AF44" s="15">
        <v>3</v>
      </c>
      <c r="AG44" s="15">
        <v>3</v>
      </c>
      <c r="AH44" s="15">
        <v>3</v>
      </c>
      <c r="AI44">
        <f t="shared" si="0"/>
        <v>39</v>
      </c>
    </row>
    <row r="45" spans="1:35" x14ac:dyDescent="0.25">
      <c r="A45" s="31">
        <v>501</v>
      </c>
      <c r="B45" s="31">
        <v>12</v>
      </c>
      <c r="C45" s="31">
        <v>9</v>
      </c>
      <c r="D45" s="31">
        <v>10.5</v>
      </c>
      <c r="E45" s="31">
        <v>7.5</v>
      </c>
      <c r="F45" s="31">
        <v>9</v>
      </c>
      <c r="G45" s="31">
        <v>9</v>
      </c>
      <c r="H45" s="31">
        <v>7.5</v>
      </c>
      <c r="I45" s="15">
        <v>12</v>
      </c>
      <c r="J45" s="15">
        <v>12</v>
      </c>
      <c r="K45" s="15">
        <v>9</v>
      </c>
      <c r="L45" s="15">
        <v>10.5</v>
      </c>
      <c r="M45" s="15">
        <v>9</v>
      </c>
      <c r="N45" s="15"/>
      <c r="O45" s="15">
        <v>9</v>
      </c>
      <c r="P45" s="15">
        <v>10.5</v>
      </c>
      <c r="S45" s="31">
        <v>501</v>
      </c>
      <c r="T45" s="31">
        <v>3</v>
      </c>
      <c r="U45" s="31">
        <v>3</v>
      </c>
      <c r="V45" s="31">
        <v>3</v>
      </c>
      <c r="W45" s="31">
        <v>3</v>
      </c>
      <c r="X45" s="31">
        <v>3</v>
      </c>
      <c r="Y45" s="31">
        <v>3</v>
      </c>
      <c r="Z45" s="31">
        <v>3</v>
      </c>
      <c r="AA45" s="15">
        <v>3</v>
      </c>
      <c r="AB45" s="15">
        <v>3</v>
      </c>
      <c r="AC45" s="15">
        <v>3</v>
      </c>
      <c r="AD45" s="15">
        <v>3</v>
      </c>
      <c r="AE45" s="15">
        <v>3</v>
      </c>
      <c r="AF45" s="15"/>
      <c r="AG45" s="15">
        <v>3</v>
      </c>
      <c r="AH45" s="15">
        <v>3</v>
      </c>
      <c r="AI45">
        <f t="shared" si="0"/>
        <v>42</v>
      </c>
    </row>
    <row r="46" spans="1:35" x14ac:dyDescent="0.25">
      <c r="A46" s="31">
        <v>511</v>
      </c>
      <c r="B46" s="31">
        <v>0</v>
      </c>
      <c r="C46" s="31">
        <v>6</v>
      </c>
      <c r="D46" s="31">
        <v>10.5</v>
      </c>
      <c r="E46" s="31">
        <v>7.5</v>
      </c>
      <c r="F46" s="31">
        <v>7.5</v>
      </c>
      <c r="G46" s="31">
        <v>6</v>
      </c>
      <c r="H46" s="31">
        <v>7.5</v>
      </c>
      <c r="I46" s="15"/>
      <c r="J46" s="15"/>
      <c r="K46" s="15"/>
      <c r="L46" s="15">
        <v>10.5</v>
      </c>
      <c r="M46" s="15">
        <v>9</v>
      </c>
      <c r="N46" s="15"/>
      <c r="O46" s="15">
        <v>7.5</v>
      </c>
      <c r="P46" s="15">
        <v>7.5</v>
      </c>
      <c r="S46" s="31">
        <v>511</v>
      </c>
      <c r="T46" s="31">
        <v>3</v>
      </c>
      <c r="U46" s="31">
        <v>3</v>
      </c>
      <c r="V46" s="31">
        <v>3</v>
      </c>
      <c r="W46" s="31">
        <v>3</v>
      </c>
      <c r="X46" s="31">
        <v>3</v>
      </c>
      <c r="Y46" s="31">
        <v>3</v>
      </c>
      <c r="Z46" s="31">
        <v>3</v>
      </c>
      <c r="AA46" s="15"/>
      <c r="AB46" s="15"/>
      <c r="AC46" s="15"/>
      <c r="AD46" s="15">
        <v>3</v>
      </c>
      <c r="AE46" s="15">
        <v>3</v>
      </c>
      <c r="AF46" s="15"/>
      <c r="AG46" s="15">
        <v>3</v>
      </c>
      <c r="AH46" s="15">
        <v>3</v>
      </c>
      <c r="AI46">
        <f t="shared" si="0"/>
        <v>33</v>
      </c>
    </row>
    <row r="47" spans="1:35" x14ac:dyDescent="0.25">
      <c r="A47" s="31">
        <v>524</v>
      </c>
      <c r="B47" s="31">
        <v>6</v>
      </c>
      <c r="C47" s="31">
        <v>7.5</v>
      </c>
      <c r="D47" s="31">
        <v>7.5</v>
      </c>
      <c r="E47" s="31">
        <v>7.5</v>
      </c>
      <c r="F47" s="31">
        <v>9</v>
      </c>
      <c r="G47" s="31">
        <v>6</v>
      </c>
      <c r="H47" s="31">
        <v>10.5</v>
      </c>
      <c r="I47" s="15">
        <v>7.5</v>
      </c>
      <c r="J47" s="15">
        <v>7.5</v>
      </c>
      <c r="K47" s="15">
        <v>9</v>
      </c>
      <c r="L47" s="15">
        <v>10.5</v>
      </c>
      <c r="M47" s="15">
        <v>7.5</v>
      </c>
      <c r="N47" s="15"/>
      <c r="O47" s="15">
        <v>7.5</v>
      </c>
      <c r="P47" s="15">
        <v>12</v>
      </c>
      <c r="S47" s="31">
        <v>524</v>
      </c>
      <c r="T47" s="31">
        <v>3</v>
      </c>
      <c r="U47" s="31">
        <v>3</v>
      </c>
      <c r="V47" s="31">
        <v>3</v>
      </c>
      <c r="W47" s="31">
        <v>3</v>
      </c>
      <c r="X47" s="31">
        <v>3</v>
      </c>
      <c r="Y47" s="31">
        <v>3</v>
      </c>
      <c r="Z47" s="31">
        <v>3</v>
      </c>
      <c r="AA47" s="15">
        <v>3</v>
      </c>
      <c r="AB47" s="15">
        <v>3</v>
      </c>
      <c r="AC47" s="15">
        <v>3</v>
      </c>
      <c r="AD47" s="15">
        <v>3</v>
      </c>
      <c r="AE47" s="15">
        <v>3</v>
      </c>
      <c r="AF47" s="15"/>
      <c r="AG47" s="15">
        <v>3</v>
      </c>
      <c r="AH47" s="15">
        <v>3</v>
      </c>
      <c r="AI47">
        <f t="shared" si="0"/>
        <v>42</v>
      </c>
    </row>
    <row r="48" spans="1:35" x14ac:dyDescent="0.25">
      <c r="A48" s="31">
        <v>536</v>
      </c>
      <c r="B48" s="31">
        <v>6</v>
      </c>
      <c r="C48" s="31">
        <v>9</v>
      </c>
      <c r="D48" s="31">
        <v>7.5</v>
      </c>
      <c r="E48" s="31">
        <v>12</v>
      </c>
      <c r="F48" s="31">
        <v>12</v>
      </c>
      <c r="G48" s="31">
        <v>7.5</v>
      </c>
      <c r="H48" s="31">
        <v>12</v>
      </c>
      <c r="I48" s="15">
        <v>6</v>
      </c>
      <c r="J48" s="15">
        <v>10.5</v>
      </c>
      <c r="K48" s="15"/>
      <c r="L48" s="15">
        <v>10.5</v>
      </c>
      <c r="M48" s="15">
        <v>10.5</v>
      </c>
      <c r="N48" s="15"/>
      <c r="O48" s="15">
        <v>7.5</v>
      </c>
      <c r="P48" s="15">
        <v>10.5</v>
      </c>
      <c r="S48" s="31">
        <v>536</v>
      </c>
      <c r="T48" s="31">
        <v>3</v>
      </c>
      <c r="U48" s="31">
        <v>3</v>
      </c>
      <c r="V48" s="31">
        <v>3</v>
      </c>
      <c r="W48" s="31">
        <v>3</v>
      </c>
      <c r="X48" s="31">
        <v>3</v>
      </c>
      <c r="Y48" s="31">
        <v>3</v>
      </c>
      <c r="Z48" s="31">
        <v>3</v>
      </c>
      <c r="AA48" s="15">
        <v>3</v>
      </c>
      <c r="AB48" s="15">
        <v>3</v>
      </c>
      <c r="AC48" s="15"/>
      <c r="AD48" s="15">
        <v>3</v>
      </c>
      <c r="AE48" s="15">
        <v>3</v>
      </c>
      <c r="AF48" s="15"/>
      <c r="AG48" s="15">
        <v>3</v>
      </c>
      <c r="AH48" s="15">
        <v>3</v>
      </c>
      <c r="AI48">
        <f t="shared" si="0"/>
        <v>39</v>
      </c>
    </row>
    <row r="49" spans="1:35" x14ac:dyDescent="0.25">
      <c r="A49" s="31">
        <v>554</v>
      </c>
      <c r="B49" s="31">
        <v>3</v>
      </c>
      <c r="C49" s="31">
        <v>6</v>
      </c>
      <c r="D49" s="31">
        <v>7.5</v>
      </c>
      <c r="E49" s="31">
        <v>6</v>
      </c>
      <c r="F49" s="31">
        <v>7.5</v>
      </c>
      <c r="G49" s="31"/>
      <c r="H49" s="31">
        <v>6</v>
      </c>
      <c r="I49" s="15">
        <v>3</v>
      </c>
      <c r="J49" s="15">
        <v>7.5</v>
      </c>
      <c r="K49" s="15"/>
      <c r="L49" s="15">
        <v>7.5</v>
      </c>
      <c r="M49" s="15">
        <v>7.5</v>
      </c>
      <c r="N49" s="15">
        <v>6</v>
      </c>
      <c r="O49" s="15">
        <v>0</v>
      </c>
      <c r="P49" s="15">
        <v>9</v>
      </c>
      <c r="S49" s="31">
        <v>554</v>
      </c>
      <c r="T49" s="31">
        <v>3</v>
      </c>
      <c r="U49" s="31">
        <v>3</v>
      </c>
      <c r="V49" s="31">
        <v>3</v>
      </c>
      <c r="W49" s="31">
        <v>3</v>
      </c>
      <c r="X49" s="31">
        <v>3</v>
      </c>
      <c r="Y49" s="31"/>
      <c r="Z49" s="31">
        <v>3</v>
      </c>
      <c r="AA49" s="15">
        <v>3</v>
      </c>
      <c r="AB49" s="15">
        <v>3</v>
      </c>
      <c r="AC49" s="15"/>
      <c r="AD49" s="15">
        <v>3</v>
      </c>
      <c r="AE49" s="15">
        <v>3</v>
      </c>
      <c r="AF49" s="15">
        <v>3</v>
      </c>
      <c r="AG49" s="15">
        <v>3</v>
      </c>
      <c r="AH49" s="15">
        <v>3</v>
      </c>
      <c r="AI49">
        <f t="shared" si="0"/>
        <v>39</v>
      </c>
    </row>
    <row r="50" spans="1:35" x14ac:dyDescent="0.25">
      <c r="A50" s="31">
        <v>555</v>
      </c>
      <c r="B50" s="31">
        <v>0</v>
      </c>
      <c r="C50" s="31">
        <v>3</v>
      </c>
      <c r="D50" s="31">
        <v>3</v>
      </c>
      <c r="E50" s="31">
        <v>3</v>
      </c>
      <c r="F50" s="31">
        <v>6</v>
      </c>
      <c r="G50" s="31"/>
      <c r="H50" s="31">
        <v>6</v>
      </c>
      <c r="I50" s="15"/>
      <c r="J50" s="15"/>
      <c r="K50" s="15"/>
      <c r="L50" s="15">
        <v>7.5</v>
      </c>
      <c r="M50" s="15">
        <v>6</v>
      </c>
      <c r="N50" s="15">
        <v>6</v>
      </c>
      <c r="O50" s="15">
        <v>0</v>
      </c>
      <c r="P50" s="15">
        <v>7.5</v>
      </c>
      <c r="S50" s="31">
        <v>555</v>
      </c>
      <c r="T50" s="31">
        <v>3</v>
      </c>
      <c r="U50" s="31">
        <v>3</v>
      </c>
      <c r="V50" s="31">
        <v>3</v>
      </c>
      <c r="W50" s="31">
        <v>3</v>
      </c>
      <c r="X50" s="31">
        <v>3</v>
      </c>
      <c r="Y50" s="31"/>
      <c r="Z50" s="31">
        <v>3</v>
      </c>
      <c r="AA50" s="15"/>
      <c r="AB50" s="15"/>
      <c r="AC50" s="15"/>
      <c r="AD50" s="15">
        <v>3</v>
      </c>
      <c r="AE50" s="15">
        <v>3</v>
      </c>
      <c r="AF50" s="15">
        <v>3</v>
      </c>
      <c r="AG50" s="15">
        <v>3</v>
      </c>
      <c r="AH50" s="15">
        <v>3</v>
      </c>
      <c r="AI50">
        <f t="shared" si="0"/>
        <v>33</v>
      </c>
    </row>
    <row r="51" spans="1:35" x14ac:dyDescent="0.25">
      <c r="A51" s="31">
        <v>580</v>
      </c>
      <c r="B51" s="31">
        <v>9</v>
      </c>
      <c r="C51" s="31">
        <v>7.5</v>
      </c>
      <c r="D51" s="31">
        <v>12</v>
      </c>
      <c r="E51" s="31">
        <v>12</v>
      </c>
      <c r="F51" s="31">
        <v>12</v>
      </c>
      <c r="G51" s="31">
        <v>9</v>
      </c>
      <c r="H51" s="31">
        <v>9</v>
      </c>
      <c r="I51" s="15">
        <v>9</v>
      </c>
      <c r="J51" s="15">
        <v>10.5</v>
      </c>
      <c r="K51" s="15"/>
      <c r="L51" s="15">
        <v>10.5</v>
      </c>
      <c r="M51" s="15">
        <v>9</v>
      </c>
      <c r="N51" s="15"/>
      <c r="O51" s="15">
        <v>9</v>
      </c>
      <c r="P51" s="15">
        <v>12</v>
      </c>
      <c r="S51" s="31">
        <v>580</v>
      </c>
      <c r="T51" s="31">
        <v>3</v>
      </c>
      <c r="U51" s="31">
        <v>3</v>
      </c>
      <c r="V51" s="31">
        <v>3</v>
      </c>
      <c r="W51" s="31">
        <v>3</v>
      </c>
      <c r="X51" s="31">
        <v>3</v>
      </c>
      <c r="Y51" s="31">
        <v>3</v>
      </c>
      <c r="Z51" s="31">
        <v>3</v>
      </c>
      <c r="AA51" s="15">
        <v>3</v>
      </c>
      <c r="AB51" s="15">
        <v>3</v>
      </c>
      <c r="AC51" s="15"/>
      <c r="AD51" s="15">
        <v>3</v>
      </c>
      <c r="AE51" s="15">
        <v>3</v>
      </c>
      <c r="AF51" s="15"/>
      <c r="AG51" s="15">
        <v>3</v>
      </c>
      <c r="AH51" s="15">
        <v>3</v>
      </c>
      <c r="AI51">
        <f t="shared" si="0"/>
        <v>39</v>
      </c>
    </row>
    <row r="52" spans="1:35" x14ac:dyDescent="0.25">
      <c r="A52" s="31">
        <v>610</v>
      </c>
      <c r="B52" s="31">
        <v>3</v>
      </c>
      <c r="C52" s="31">
        <v>9</v>
      </c>
      <c r="D52" s="31">
        <v>12</v>
      </c>
      <c r="E52" s="31">
        <v>10.5</v>
      </c>
      <c r="F52" s="31">
        <v>7.5</v>
      </c>
      <c r="G52" s="31">
        <v>9</v>
      </c>
      <c r="H52" s="31">
        <v>7.5</v>
      </c>
      <c r="I52" s="15">
        <v>6</v>
      </c>
      <c r="J52" s="15">
        <v>9</v>
      </c>
      <c r="K52" s="15"/>
      <c r="L52" s="15">
        <v>9</v>
      </c>
      <c r="M52" s="15">
        <v>10.5</v>
      </c>
      <c r="N52" s="15"/>
      <c r="O52" s="15">
        <v>6</v>
      </c>
      <c r="P52" s="15">
        <v>10.5</v>
      </c>
      <c r="S52" s="31">
        <v>610</v>
      </c>
      <c r="T52" s="31">
        <v>3</v>
      </c>
      <c r="U52" s="31">
        <v>3</v>
      </c>
      <c r="V52" s="31">
        <v>3</v>
      </c>
      <c r="W52" s="31">
        <v>3</v>
      </c>
      <c r="X52" s="31">
        <v>3</v>
      </c>
      <c r="Y52" s="31">
        <v>3</v>
      </c>
      <c r="Z52" s="31">
        <v>3</v>
      </c>
      <c r="AA52" s="15">
        <v>3</v>
      </c>
      <c r="AB52" s="15">
        <v>3</v>
      </c>
      <c r="AC52" s="15"/>
      <c r="AD52" s="15">
        <v>3</v>
      </c>
      <c r="AE52" s="15">
        <v>3</v>
      </c>
      <c r="AF52" s="15"/>
      <c r="AG52" s="15">
        <v>3</v>
      </c>
      <c r="AH52" s="15">
        <v>3</v>
      </c>
      <c r="AI52">
        <f t="shared" si="0"/>
        <v>39</v>
      </c>
    </row>
    <row r="53" spans="1:35" x14ac:dyDescent="0.25">
      <c r="A53" s="31">
        <v>612</v>
      </c>
      <c r="B53" s="31">
        <v>6</v>
      </c>
      <c r="C53" s="31">
        <v>6</v>
      </c>
      <c r="D53" s="31">
        <v>7.5</v>
      </c>
      <c r="E53" s="31">
        <v>9</v>
      </c>
      <c r="F53" s="31">
        <v>9</v>
      </c>
      <c r="G53" s="31">
        <v>3</v>
      </c>
      <c r="H53" s="31">
        <v>7.5</v>
      </c>
      <c r="I53" s="15">
        <v>0</v>
      </c>
      <c r="J53" s="15">
        <v>6</v>
      </c>
      <c r="K53" s="15"/>
      <c r="L53" s="15">
        <v>9</v>
      </c>
      <c r="M53" s="15">
        <v>7.5</v>
      </c>
      <c r="N53" s="15">
        <v>6</v>
      </c>
      <c r="O53" s="15">
        <v>6</v>
      </c>
      <c r="P53" s="15">
        <v>9</v>
      </c>
      <c r="S53" s="31">
        <v>612</v>
      </c>
      <c r="T53" s="31">
        <v>3</v>
      </c>
      <c r="U53" s="31">
        <v>3</v>
      </c>
      <c r="V53" s="31">
        <v>3</v>
      </c>
      <c r="W53" s="31">
        <v>3</v>
      </c>
      <c r="X53" s="31">
        <v>3</v>
      </c>
      <c r="Y53" s="31">
        <v>3</v>
      </c>
      <c r="Z53" s="31">
        <v>3</v>
      </c>
      <c r="AA53" s="15">
        <v>3</v>
      </c>
      <c r="AB53" s="15">
        <v>3</v>
      </c>
      <c r="AC53" s="15"/>
      <c r="AD53" s="15">
        <v>3</v>
      </c>
      <c r="AE53" s="15">
        <v>3</v>
      </c>
      <c r="AF53" s="15">
        <v>3</v>
      </c>
      <c r="AG53" s="15">
        <v>3</v>
      </c>
      <c r="AH53" s="15">
        <v>3</v>
      </c>
      <c r="AI53">
        <f t="shared" si="0"/>
        <v>42</v>
      </c>
    </row>
    <row r="54" spans="1:35" x14ac:dyDescent="0.25">
      <c r="A54" s="31">
        <v>625</v>
      </c>
      <c r="B54" s="31">
        <v>3</v>
      </c>
      <c r="C54" s="31">
        <v>9</v>
      </c>
      <c r="D54" s="31">
        <v>7.5</v>
      </c>
      <c r="E54" s="31">
        <v>7.5</v>
      </c>
      <c r="F54" s="31">
        <v>7.5</v>
      </c>
      <c r="G54" s="31">
        <v>7.5</v>
      </c>
      <c r="H54" s="31">
        <v>12</v>
      </c>
      <c r="I54" s="15">
        <v>3</v>
      </c>
      <c r="J54" s="15">
        <v>7.5</v>
      </c>
      <c r="K54" s="15">
        <v>9</v>
      </c>
      <c r="L54" s="15">
        <v>7.5</v>
      </c>
      <c r="M54" s="15">
        <v>9</v>
      </c>
      <c r="N54" s="15"/>
      <c r="O54" s="15">
        <v>6</v>
      </c>
      <c r="P54" s="15">
        <v>9</v>
      </c>
      <c r="S54" s="31">
        <v>625</v>
      </c>
      <c r="T54" s="31">
        <v>3</v>
      </c>
      <c r="U54" s="31">
        <v>3</v>
      </c>
      <c r="V54" s="31">
        <v>3</v>
      </c>
      <c r="W54" s="31">
        <v>3</v>
      </c>
      <c r="X54" s="31">
        <v>3</v>
      </c>
      <c r="Y54" s="31">
        <v>3</v>
      </c>
      <c r="Z54" s="31">
        <v>3</v>
      </c>
      <c r="AA54" s="15">
        <v>3</v>
      </c>
      <c r="AB54" s="15">
        <v>3</v>
      </c>
      <c r="AC54" s="15">
        <v>3</v>
      </c>
      <c r="AD54" s="15">
        <v>3</v>
      </c>
      <c r="AE54" s="15">
        <v>3</v>
      </c>
      <c r="AF54" s="15"/>
      <c r="AG54" s="15">
        <v>3</v>
      </c>
      <c r="AH54" s="15">
        <v>3</v>
      </c>
      <c r="AI54">
        <f t="shared" si="0"/>
        <v>42</v>
      </c>
    </row>
    <row r="55" spans="1:35" x14ac:dyDescent="0.25">
      <c r="A55" s="31">
        <v>638</v>
      </c>
      <c r="B55" s="31">
        <v>9</v>
      </c>
      <c r="C55" s="31">
        <v>9</v>
      </c>
      <c r="D55" s="31">
        <v>12</v>
      </c>
      <c r="E55" s="31">
        <v>9</v>
      </c>
      <c r="F55" s="31">
        <v>12</v>
      </c>
      <c r="G55" s="31">
        <v>12</v>
      </c>
      <c r="H55" s="31">
        <v>9</v>
      </c>
      <c r="I55" s="15">
        <v>7.5</v>
      </c>
      <c r="J55" s="15">
        <v>10.5</v>
      </c>
      <c r="K55" s="15"/>
      <c r="L55" s="15">
        <v>10.5</v>
      </c>
      <c r="M55" s="15">
        <v>7.5</v>
      </c>
      <c r="N55" s="15"/>
      <c r="O55" s="15">
        <v>7.5</v>
      </c>
      <c r="P55" s="15">
        <v>10.5</v>
      </c>
      <c r="S55" s="31">
        <v>638</v>
      </c>
      <c r="T55" s="31">
        <v>3</v>
      </c>
      <c r="U55" s="31">
        <v>3</v>
      </c>
      <c r="V55" s="31">
        <v>3</v>
      </c>
      <c r="W55" s="31">
        <v>3</v>
      </c>
      <c r="X55" s="31">
        <v>3</v>
      </c>
      <c r="Y55" s="31">
        <v>3</v>
      </c>
      <c r="Z55" s="31">
        <v>3</v>
      </c>
      <c r="AA55" s="15">
        <v>3</v>
      </c>
      <c r="AB55" s="15">
        <v>3</v>
      </c>
      <c r="AC55" s="15"/>
      <c r="AD55" s="15">
        <v>3</v>
      </c>
      <c r="AE55" s="15">
        <v>3</v>
      </c>
      <c r="AF55" s="15"/>
      <c r="AG55" s="15">
        <v>3</v>
      </c>
      <c r="AH55" s="15">
        <v>3</v>
      </c>
      <c r="AI55">
        <f t="shared" si="0"/>
        <v>39</v>
      </c>
    </row>
    <row r="56" spans="1:35" x14ac:dyDescent="0.25">
      <c r="A56" s="31">
        <v>643</v>
      </c>
      <c r="B56" s="31">
        <v>12</v>
      </c>
      <c r="C56" s="31">
        <v>12</v>
      </c>
      <c r="D56" s="31">
        <v>12</v>
      </c>
      <c r="E56" s="31">
        <v>12</v>
      </c>
      <c r="F56" s="31">
        <v>12</v>
      </c>
      <c r="G56" s="31">
        <v>12</v>
      </c>
      <c r="H56" s="31">
        <v>12</v>
      </c>
      <c r="I56" s="15">
        <v>12</v>
      </c>
      <c r="J56" s="15">
        <v>12</v>
      </c>
      <c r="K56" s="15"/>
      <c r="L56" s="15">
        <v>12</v>
      </c>
      <c r="M56" s="15">
        <v>12</v>
      </c>
      <c r="N56" s="15"/>
      <c r="O56" s="15">
        <v>12</v>
      </c>
      <c r="P56" s="15">
        <v>12</v>
      </c>
      <c r="S56" s="31">
        <v>643</v>
      </c>
      <c r="T56" s="31">
        <v>3</v>
      </c>
      <c r="U56" s="31">
        <v>3</v>
      </c>
      <c r="V56" s="31">
        <v>3</v>
      </c>
      <c r="W56" s="31">
        <v>3</v>
      </c>
      <c r="X56" s="31">
        <v>3</v>
      </c>
      <c r="Y56" s="31">
        <v>3</v>
      </c>
      <c r="Z56" s="31">
        <v>3</v>
      </c>
      <c r="AA56" s="15">
        <v>3</v>
      </c>
      <c r="AB56" s="15">
        <v>3</v>
      </c>
      <c r="AC56" s="15"/>
      <c r="AD56" s="15">
        <v>3</v>
      </c>
      <c r="AE56" s="15">
        <v>3</v>
      </c>
      <c r="AF56" s="15"/>
      <c r="AG56" s="15">
        <v>3</v>
      </c>
      <c r="AH56" s="15">
        <v>3</v>
      </c>
      <c r="AI56">
        <f t="shared" si="0"/>
        <v>39</v>
      </c>
    </row>
    <row r="57" spans="1:35" x14ac:dyDescent="0.25">
      <c r="A57" s="31">
        <v>644</v>
      </c>
      <c r="B57" s="31">
        <v>9</v>
      </c>
      <c r="C57" s="31">
        <v>10.5</v>
      </c>
      <c r="D57" s="31">
        <v>12</v>
      </c>
      <c r="E57" s="31">
        <v>12</v>
      </c>
      <c r="F57" s="31">
        <v>12</v>
      </c>
      <c r="G57" s="31">
        <v>12</v>
      </c>
      <c r="H57" s="31">
        <v>12</v>
      </c>
      <c r="I57" s="15">
        <v>12</v>
      </c>
      <c r="J57" s="15">
        <v>12</v>
      </c>
      <c r="K57" s="15"/>
      <c r="L57" s="15">
        <v>12</v>
      </c>
      <c r="M57" s="15">
        <v>12</v>
      </c>
      <c r="N57" s="15"/>
      <c r="O57" s="15">
        <v>12</v>
      </c>
      <c r="P57" s="15">
        <v>12</v>
      </c>
      <c r="S57" s="31">
        <v>644</v>
      </c>
      <c r="T57" s="31">
        <v>3</v>
      </c>
      <c r="U57" s="31">
        <v>3</v>
      </c>
      <c r="V57" s="31">
        <v>3</v>
      </c>
      <c r="W57" s="31">
        <v>3</v>
      </c>
      <c r="X57" s="31">
        <v>3</v>
      </c>
      <c r="Y57" s="31">
        <v>3</v>
      </c>
      <c r="Z57" s="31">
        <v>3</v>
      </c>
      <c r="AA57" s="15">
        <v>3</v>
      </c>
      <c r="AB57" s="15">
        <v>3</v>
      </c>
      <c r="AC57" s="15"/>
      <c r="AD57" s="15">
        <v>3</v>
      </c>
      <c r="AE57" s="15">
        <v>3</v>
      </c>
      <c r="AF57" s="15"/>
      <c r="AG57" s="15">
        <v>3</v>
      </c>
      <c r="AH57" s="15">
        <v>3</v>
      </c>
      <c r="AI57">
        <f t="shared" si="0"/>
        <v>39</v>
      </c>
    </row>
    <row r="58" spans="1:35" x14ac:dyDescent="0.25">
      <c r="A58" s="31">
        <v>658</v>
      </c>
      <c r="B58" s="31">
        <v>9</v>
      </c>
      <c r="C58" s="31">
        <v>9</v>
      </c>
      <c r="D58" s="31">
        <v>10.5</v>
      </c>
      <c r="E58" s="31">
        <v>9</v>
      </c>
      <c r="F58" s="31">
        <v>10.5</v>
      </c>
      <c r="G58" s="31">
        <v>7.5</v>
      </c>
      <c r="H58" s="31">
        <v>12</v>
      </c>
      <c r="I58" s="15">
        <v>12</v>
      </c>
      <c r="J58" s="15">
        <v>12</v>
      </c>
      <c r="K58" s="15"/>
      <c r="L58" s="15">
        <v>10.5</v>
      </c>
      <c r="M58" s="15">
        <v>9</v>
      </c>
      <c r="N58" s="15"/>
      <c r="O58" s="15">
        <v>9</v>
      </c>
      <c r="P58" s="15">
        <v>10.5</v>
      </c>
      <c r="S58" s="31">
        <v>658</v>
      </c>
      <c r="T58" s="31">
        <v>3</v>
      </c>
      <c r="U58" s="31">
        <v>3</v>
      </c>
      <c r="V58" s="31">
        <v>3</v>
      </c>
      <c r="W58" s="31">
        <v>3</v>
      </c>
      <c r="X58" s="31">
        <v>3</v>
      </c>
      <c r="Y58" s="31">
        <v>3</v>
      </c>
      <c r="Z58" s="31">
        <v>3</v>
      </c>
      <c r="AA58" s="15">
        <v>3</v>
      </c>
      <c r="AB58" s="15">
        <v>3</v>
      </c>
      <c r="AC58" s="15"/>
      <c r="AD58" s="15">
        <v>3</v>
      </c>
      <c r="AE58" s="15">
        <v>3</v>
      </c>
      <c r="AF58" s="15"/>
      <c r="AG58" s="15">
        <v>3</v>
      </c>
      <c r="AH58" s="15">
        <v>3</v>
      </c>
      <c r="AI58">
        <f t="shared" si="0"/>
        <v>39</v>
      </c>
    </row>
    <row r="59" spans="1:35" x14ac:dyDescent="0.25">
      <c r="A59" s="31">
        <v>676</v>
      </c>
      <c r="B59" s="31">
        <v>6</v>
      </c>
      <c r="C59" s="31">
        <v>9</v>
      </c>
      <c r="D59" s="31">
        <v>9</v>
      </c>
      <c r="E59" s="31">
        <v>6</v>
      </c>
      <c r="F59" s="31">
        <v>9</v>
      </c>
      <c r="G59" s="31">
        <v>3</v>
      </c>
      <c r="H59" s="31">
        <v>9</v>
      </c>
      <c r="I59" s="15">
        <v>6</v>
      </c>
      <c r="J59" s="15">
        <v>7.5</v>
      </c>
      <c r="K59" s="15">
        <v>9</v>
      </c>
      <c r="L59" s="15">
        <v>9</v>
      </c>
      <c r="M59" s="15">
        <v>7.5</v>
      </c>
      <c r="N59" s="15"/>
      <c r="O59" s="15">
        <v>7.5</v>
      </c>
      <c r="P59" s="15">
        <v>9</v>
      </c>
      <c r="S59" s="31">
        <v>676</v>
      </c>
      <c r="T59" s="31">
        <v>3</v>
      </c>
      <c r="U59" s="31">
        <v>3</v>
      </c>
      <c r="V59" s="31">
        <v>3</v>
      </c>
      <c r="W59" s="31">
        <v>3</v>
      </c>
      <c r="X59" s="31">
        <v>3</v>
      </c>
      <c r="Y59" s="31">
        <v>3</v>
      </c>
      <c r="Z59" s="31">
        <v>3</v>
      </c>
      <c r="AA59" s="15">
        <v>3</v>
      </c>
      <c r="AB59" s="15">
        <v>3</v>
      </c>
      <c r="AC59" s="15">
        <v>3</v>
      </c>
      <c r="AD59" s="15">
        <v>3</v>
      </c>
      <c r="AE59" s="15">
        <v>3</v>
      </c>
      <c r="AF59" s="15"/>
      <c r="AG59" s="15">
        <v>3</v>
      </c>
      <c r="AH59" s="15">
        <v>3</v>
      </c>
      <c r="AI59">
        <f t="shared" si="0"/>
        <v>42</v>
      </c>
    </row>
    <row r="60" spans="1:35" x14ac:dyDescent="0.25">
      <c r="A60" s="31">
        <v>679</v>
      </c>
      <c r="B60" s="31">
        <v>7.5</v>
      </c>
      <c r="C60" s="31">
        <v>12</v>
      </c>
      <c r="D60" s="31">
        <v>12</v>
      </c>
      <c r="E60" s="31">
        <v>12</v>
      </c>
      <c r="F60" s="31">
        <v>12</v>
      </c>
      <c r="G60" s="31">
        <v>12</v>
      </c>
      <c r="H60" s="31">
        <v>12</v>
      </c>
      <c r="I60" s="15">
        <v>9</v>
      </c>
      <c r="J60" s="15">
        <v>12</v>
      </c>
      <c r="K60" s="15">
        <v>12</v>
      </c>
      <c r="L60" s="15">
        <v>12</v>
      </c>
      <c r="M60" s="15">
        <v>12</v>
      </c>
      <c r="N60" s="15"/>
      <c r="O60" s="15">
        <v>10.5</v>
      </c>
      <c r="P60" s="15">
        <v>10.5</v>
      </c>
      <c r="S60" s="31">
        <v>679</v>
      </c>
      <c r="T60" s="31">
        <v>3</v>
      </c>
      <c r="U60" s="31">
        <v>3</v>
      </c>
      <c r="V60" s="31">
        <v>3</v>
      </c>
      <c r="W60" s="31">
        <v>3</v>
      </c>
      <c r="X60" s="31">
        <v>3</v>
      </c>
      <c r="Y60" s="31">
        <v>3</v>
      </c>
      <c r="Z60" s="31">
        <v>3</v>
      </c>
      <c r="AA60" s="15">
        <v>3</v>
      </c>
      <c r="AB60" s="15">
        <v>3</v>
      </c>
      <c r="AC60" s="15">
        <v>3</v>
      </c>
      <c r="AD60" s="15">
        <v>3</v>
      </c>
      <c r="AE60" s="15">
        <v>3</v>
      </c>
      <c r="AF60" s="15"/>
      <c r="AG60" s="15">
        <v>3</v>
      </c>
      <c r="AH60" s="15">
        <v>3</v>
      </c>
      <c r="AI60">
        <f t="shared" si="0"/>
        <v>42</v>
      </c>
    </row>
    <row r="61" spans="1:35" x14ac:dyDescent="0.25">
      <c r="A61" s="31">
        <v>701</v>
      </c>
      <c r="B61" s="31">
        <v>3</v>
      </c>
      <c r="C61" s="31">
        <v>7.5</v>
      </c>
      <c r="D61" s="31">
        <v>9</v>
      </c>
      <c r="E61" s="31">
        <v>9</v>
      </c>
      <c r="F61" s="31">
        <v>10.5</v>
      </c>
      <c r="G61" s="31">
        <v>7.5</v>
      </c>
      <c r="H61" s="31">
        <v>9</v>
      </c>
      <c r="I61" s="15">
        <v>7.5</v>
      </c>
      <c r="J61" s="15">
        <v>9</v>
      </c>
      <c r="K61" s="15">
        <v>9</v>
      </c>
      <c r="L61" s="15">
        <v>9</v>
      </c>
      <c r="M61" s="15">
        <v>10.5</v>
      </c>
      <c r="N61" s="15"/>
      <c r="O61" s="15">
        <v>7.5</v>
      </c>
      <c r="P61" s="15">
        <v>10.5</v>
      </c>
      <c r="S61" s="31">
        <v>701</v>
      </c>
      <c r="T61" s="31">
        <v>3</v>
      </c>
      <c r="U61" s="31">
        <v>3</v>
      </c>
      <c r="V61" s="31">
        <v>3</v>
      </c>
      <c r="W61" s="31">
        <v>3</v>
      </c>
      <c r="X61" s="31">
        <v>3</v>
      </c>
      <c r="Y61" s="31">
        <v>3</v>
      </c>
      <c r="Z61" s="31">
        <v>3</v>
      </c>
      <c r="AA61" s="15">
        <v>3</v>
      </c>
      <c r="AB61" s="15">
        <v>3</v>
      </c>
      <c r="AC61" s="15">
        <v>3</v>
      </c>
      <c r="AD61" s="15">
        <v>3</v>
      </c>
      <c r="AE61" s="15">
        <v>3</v>
      </c>
      <c r="AF61" s="15"/>
      <c r="AG61" s="15">
        <v>3</v>
      </c>
      <c r="AH61" s="15">
        <v>3</v>
      </c>
      <c r="AI61">
        <f t="shared" si="0"/>
        <v>42</v>
      </c>
    </row>
    <row r="62" spans="1:35" x14ac:dyDescent="0.25">
      <c r="A62" s="31">
        <v>707</v>
      </c>
      <c r="B62" s="31">
        <v>7.5</v>
      </c>
      <c r="C62" s="31">
        <v>7.5</v>
      </c>
      <c r="D62" s="31">
        <v>7.5</v>
      </c>
      <c r="E62" s="31">
        <v>9</v>
      </c>
      <c r="F62" s="31">
        <v>12</v>
      </c>
      <c r="G62" s="31">
        <v>7.5</v>
      </c>
      <c r="H62" s="31">
        <v>10.5</v>
      </c>
      <c r="I62" s="15">
        <v>9</v>
      </c>
      <c r="J62" s="15">
        <v>6</v>
      </c>
      <c r="K62" s="15"/>
      <c r="L62" s="15">
        <v>7.5</v>
      </c>
      <c r="M62" s="15">
        <v>10.5</v>
      </c>
      <c r="N62" s="15"/>
      <c r="O62" s="15">
        <v>7.5</v>
      </c>
      <c r="P62" s="15">
        <v>9</v>
      </c>
      <c r="S62" s="31">
        <v>707</v>
      </c>
      <c r="T62" s="31">
        <v>3</v>
      </c>
      <c r="U62" s="31">
        <v>3</v>
      </c>
      <c r="V62" s="31">
        <v>3</v>
      </c>
      <c r="W62" s="31">
        <v>3</v>
      </c>
      <c r="X62" s="31">
        <v>3</v>
      </c>
      <c r="Y62" s="31">
        <v>3</v>
      </c>
      <c r="Z62" s="31">
        <v>3</v>
      </c>
      <c r="AA62" s="15">
        <v>3</v>
      </c>
      <c r="AB62" s="15">
        <v>3</v>
      </c>
      <c r="AC62" s="15"/>
      <c r="AD62" s="15">
        <v>3</v>
      </c>
      <c r="AE62" s="15">
        <v>3</v>
      </c>
      <c r="AF62" s="15"/>
      <c r="AG62" s="15">
        <v>3</v>
      </c>
      <c r="AH62" s="15">
        <v>3</v>
      </c>
      <c r="AI62">
        <f t="shared" si="0"/>
        <v>39</v>
      </c>
    </row>
    <row r="63" spans="1:35" x14ac:dyDescent="0.25">
      <c r="A63" s="31">
        <v>713</v>
      </c>
      <c r="B63" s="31">
        <v>7.5</v>
      </c>
      <c r="C63" s="31">
        <v>6</v>
      </c>
      <c r="D63" s="31">
        <v>9</v>
      </c>
      <c r="E63" s="31">
        <v>7.5</v>
      </c>
      <c r="F63" s="31">
        <v>7.5</v>
      </c>
      <c r="G63" s="31"/>
      <c r="H63" s="31">
        <v>9</v>
      </c>
      <c r="I63" s="15">
        <v>9</v>
      </c>
      <c r="J63" s="15">
        <v>9</v>
      </c>
      <c r="K63" s="15"/>
      <c r="L63" s="15">
        <v>10.5</v>
      </c>
      <c r="M63" s="15">
        <v>6</v>
      </c>
      <c r="N63" s="15">
        <v>7.5</v>
      </c>
      <c r="O63" s="15">
        <v>9</v>
      </c>
      <c r="P63" s="15">
        <v>10.5</v>
      </c>
      <c r="S63" s="31">
        <v>713</v>
      </c>
      <c r="T63" s="31">
        <v>3</v>
      </c>
      <c r="U63" s="31">
        <v>3</v>
      </c>
      <c r="V63" s="31">
        <v>3</v>
      </c>
      <c r="W63" s="31">
        <v>3</v>
      </c>
      <c r="X63" s="31">
        <v>3</v>
      </c>
      <c r="Y63" s="31"/>
      <c r="Z63" s="31">
        <v>3</v>
      </c>
      <c r="AA63" s="15">
        <v>3</v>
      </c>
      <c r="AB63" s="15">
        <v>3</v>
      </c>
      <c r="AC63" s="15"/>
      <c r="AD63" s="15">
        <v>3</v>
      </c>
      <c r="AE63" s="15">
        <v>3</v>
      </c>
      <c r="AF63" s="15">
        <v>3</v>
      </c>
      <c r="AG63" s="15">
        <v>3</v>
      </c>
      <c r="AH63" s="15">
        <v>3</v>
      </c>
      <c r="AI63">
        <f t="shared" si="0"/>
        <v>39</v>
      </c>
    </row>
    <row r="64" spans="1:35" x14ac:dyDescent="0.25">
      <c r="A64" s="31">
        <v>723</v>
      </c>
      <c r="B64" s="31">
        <v>7.5</v>
      </c>
      <c r="C64" s="31">
        <v>12</v>
      </c>
      <c r="D64" s="31">
        <v>10.5</v>
      </c>
      <c r="E64" s="31">
        <v>12</v>
      </c>
      <c r="F64" s="31">
        <v>12</v>
      </c>
      <c r="G64" s="31">
        <v>10.5</v>
      </c>
      <c r="H64" s="31">
        <v>12</v>
      </c>
      <c r="I64" s="15">
        <v>12</v>
      </c>
      <c r="J64" s="15">
        <v>12</v>
      </c>
      <c r="K64" s="15"/>
      <c r="L64" s="15">
        <v>12</v>
      </c>
      <c r="M64" s="15">
        <v>9</v>
      </c>
      <c r="N64" s="15"/>
      <c r="O64" s="15">
        <v>9</v>
      </c>
      <c r="P64" s="15">
        <v>12</v>
      </c>
      <c r="S64" s="31">
        <v>723</v>
      </c>
      <c r="T64" s="31">
        <v>3</v>
      </c>
      <c r="U64" s="31">
        <v>3</v>
      </c>
      <c r="V64" s="31">
        <v>3</v>
      </c>
      <c r="W64" s="31">
        <v>3</v>
      </c>
      <c r="X64" s="31">
        <v>3</v>
      </c>
      <c r="Y64" s="31">
        <v>3</v>
      </c>
      <c r="Z64" s="31">
        <v>3</v>
      </c>
      <c r="AA64" s="15">
        <v>3</v>
      </c>
      <c r="AB64" s="15">
        <v>3</v>
      </c>
      <c r="AC64" s="15"/>
      <c r="AD64" s="15">
        <v>3</v>
      </c>
      <c r="AE64" s="15">
        <v>3</v>
      </c>
      <c r="AF64" s="15"/>
      <c r="AG64" s="15">
        <v>3</v>
      </c>
      <c r="AH64" s="15">
        <v>3</v>
      </c>
      <c r="AI64">
        <f t="shared" si="0"/>
        <v>39</v>
      </c>
    </row>
    <row r="65" spans="1:35" x14ac:dyDescent="0.25">
      <c r="A65" s="31">
        <v>740</v>
      </c>
      <c r="B65" s="31">
        <v>6</v>
      </c>
      <c r="C65" s="31">
        <v>7.5</v>
      </c>
      <c r="D65" s="31">
        <v>9</v>
      </c>
      <c r="E65" s="31">
        <v>9</v>
      </c>
      <c r="F65" s="31">
        <v>9</v>
      </c>
      <c r="G65" s="31">
        <v>6</v>
      </c>
      <c r="H65" s="31">
        <v>9</v>
      </c>
      <c r="I65" s="15">
        <v>9</v>
      </c>
      <c r="J65" s="15">
        <v>7.5</v>
      </c>
      <c r="K65" s="15"/>
      <c r="L65" s="15">
        <v>12</v>
      </c>
      <c r="M65" s="15">
        <v>12</v>
      </c>
      <c r="N65" s="15"/>
      <c r="O65" s="15">
        <v>9</v>
      </c>
      <c r="P65" s="15">
        <v>12</v>
      </c>
      <c r="S65" s="31">
        <v>740</v>
      </c>
      <c r="T65" s="31">
        <v>3</v>
      </c>
      <c r="U65" s="31">
        <v>3</v>
      </c>
      <c r="V65" s="31">
        <v>3</v>
      </c>
      <c r="W65" s="31">
        <v>3</v>
      </c>
      <c r="X65" s="31">
        <v>3</v>
      </c>
      <c r="Y65" s="31">
        <v>3</v>
      </c>
      <c r="Z65" s="31">
        <v>3</v>
      </c>
      <c r="AA65" s="15">
        <v>3</v>
      </c>
      <c r="AB65" s="15">
        <v>3</v>
      </c>
      <c r="AC65" s="15"/>
      <c r="AD65" s="15">
        <v>3</v>
      </c>
      <c r="AE65" s="15">
        <v>3</v>
      </c>
      <c r="AF65" s="15"/>
      <c r="AG65" s="15">
        <v>3</v>
      </c>
      <c r="AH65" s="15">
        <v>3</v>
      </c>
      <c r="AI65">
        <f t="shared" si="0"/>
        <v>39</v>
      </c>
    </row>
    <row r="66" spans="1:35" x14ac:dyDescent="0.25">
      <c r="A66" s="31">
        <v>754</v>
      </c>
      <c r="B66" s="31">
        <v>9</v>
      </c>
      <c r="C66" s="31">
        <v>9</v>
      </c>
      <c r="D66" s="31">
        <v>9</v>
      </c>
      <c r="E66" s="31">
        <v>9</v>
      </c>
      <c r="F66" s="31">
        <v>9</v>
      </c>
      <c r="G66" s="31"/>
      <c r="H66" s="31">
        <v>10.5</v>
      </c>
      <c r="I66" s="15">
        <v>10.5</v>
      </c>
      <c r="J66" s="15">
        <v>12</v>
      </c>
      <c r="K66" s="15"/>
      <c r="L66" s="15">
        <v>10.5</v>
      </c>
      <c r="M66" s="15">
        <v>9</v>
      </c>
      <c r="N66" s="15">
        <v>9</v>
      </c>
      <c r="O66" s="15">
        <v>9</v>
      </c>
      <c r="P66" s="15">
        <v>10.5</v>
      </c>
      <c r="S66" s="31">
        <v>754</v>
      </c>
      <c r="T66" s="31">
        <v>3</v>
      </c>
      <c r="U66" s="31">
        <v>3</v>
      </c>
      <c r="V66" s="31">
        <v>3</v>
      </c>
      <c r="W66" s="31">
        <v>3</v>
      </c>
      <c r="X66" s="31">
        <v>3</v>
      </c>
      <c r="Y66" s="31"/>
      <c r="Z66" s="31">
        <v>3</v>
      </c>
      <c r="AA66" s="15">
        <v>3</v>
      </c>
      <c r="AB66" s="15">
        <v>3</v>
      </c>
      <c r="AC66" s="15"/>
      <c r="AD66" s="15">
        <v>3</v>
      </c>
      <c r="AE66" s="15">
        <v>3</v>
      </c>
      <c r="AF66" s="15">
        <v>3</v>
      </c>
      <c r="AG66" s="15">
        <v>3</v>
      </c>
      <c r="AH66" s="15">
        <v>3</v>
      </c>
      <c r="AI66">
        <f t="shared" si="0"/>
        <v>39</v>
      </c>
    </row>
    <row r="67" spans="1:35" x14ac:dyDescent="0.25">
      <c r="A67" s="31">
        <v>763</v>
      </c>
      <c r="B67" s="31">
        <v>7.5</v>
      </c>
      <c r="C67" s="31">
        <v>7.5</v>
      </c>
      <c r="D67" s="31">
        <v>9</v>
      </c>
      <c r="E67" s="31">
        <v>7.5</v>
      </c>
      <c r="F67" s="31">
        <v>12</v>
      </c>
      <c r="G67" s="31">
        <v>9</v>
      </c>
      <c r="H67" s="31">
        <v>10.5</v>
      </c>
      <c r="I67" s="15">
        <v>3</v>
      </c>
      <c r="J67" s="15">
        <v>6</v>
      </c>
      <c r="K67" s="15">
        <v>9</v>
      </c>
      <c r="L67" s="15">
        <v>7.5</v>
      </c>
      <c r="M67" s="15">
        <v>6</v>
      </c>
      <c r="N67" s="15"/>
      <c r="O67" s="15">
        <v>7.5</v>
      </c>
      <c r="P67" s="15">
        <v>9</v>
      </c>
      <c r="S67" s="31">
        <v>763</v>
      </c>
      <c r="T67" s="31">
        <v>3</v>
      </c>
      <c r="U67" s="31">
        <v>3</v>
      </c>
      <c r="V67" s="31">
        <v>3</v>
      </c>
      <c r="W67" s="31">
        <v>3</v>
      </c>
      <c r="X67" s="31">
        <v>3</v>
      </c>
      <c r="Y67" s="31">
        <v>3</v>
      </c>
      <c r="Z67" s="31">
        <v>3</v>
      </c>
      <c r="AA67" s="15">
        <v>3</v>
      </c>
      <c r="AB67" s="15">
        <v>3</v>
      </c>
      <c r="AC67" s="15">
        <v>3</v>
      </c>
      <c r="AD67" s="15">
        <v>3</v>
      </c>
      <c r="AE67" s="15">
        <v>3</v>
      </c>
      <c r="AF67" s="15"/>
      <c r="AG67" s="15">
        <v>3</v>
      </c>
      <c r="AH67" s="15">
        <v>3</v>
      </c>
      <c r="AI67">
        <f t="shared" ref="AI67:AI89" si="1">SUM(T67:AH67)</f>
        <v>42</v>
      </c>
    </row>
    <row r="68" spans="1:35" x14ac:dyDescent="0.25">
      <c r="A68" s="31">
        <v>769</v>
      </c>
      <c r="B68" s="31">
        <v>12</v>
      </c>
      <c r="C68" s="31">
        <v>9</v>
      </c>
      <c r="D68" s="31">
        <v>12</v>
      </c>
      <c r="E68" s="31">
        <v>12</v>
      </c>
      <c r="F68" s="31">
        <v>12</v>
      </c>
      <c r="G68" s="31">
        <v>7.5</v>
      </c>
      <c r="H68" s="31">
        <v>12</v>
      </c>
      <c r="I68" s="15">
        <v>10.5</v>
      </c>
      <c r="J68" s="15">
        <v>10.5</v>
      </c>
      <c r="K68" s="15">
        <v>12</v>
      </c>
      <c r="L68" s="15">
        <v>10.5</v>
      </c>
      <c r="M68" s="15">
        <v>12</v>
      </c>
      <c r="N68" s="15"/>
      <c r="O68" s="15">
        <v>10.5</v>
      </c>
      <c r="P68" s="15">
        <v>10.5</v>
      </c>
      <c r="S68" s="31">
        <v>769</v>
      </c>
      <c r="T68" s="31">
        <v>3</v>
      </c>
      <c r="U68" s="31">
        <v>3</v>
      </c>
      <c r="V68" s="31">
        <v>3</v>
      </c>
      <c r="W68" s="31">
        <v>3</v>
      </c>
      <c r="X68" s="31">
        <v>3</v>
      </c>
      <c r="Y68" s="31">
        <v>3</v>
      </c>
      <c r="Z68" s="31">
        <v>3</v>
      </c>
      <c r="AA68" s="15">
        <v>3</v>
      </c>
      <c r="AB68" s="15">
        <v>3</v>
      </c>
      <c r="AC68" s="15">
        <v>3</v>
      </c>
      <c r="AD68" s="15">
        <v>3</v>
      </c>
      <c r="AE68" s="15">
        <v>3</v>
      </c>
      <c r="AF68" s="15"/>
      <c r="AG68" s="15">
        <v>3</v>
      </c>
      <c r="AH68" s="15">
        <v>3</v>
      </c>
      <c r="AI68">
        <f t="shared" si="1"/>
        <v>42</v>
      </c>
    </row>
    <row r="69" spans="1:35" x14ac:dyDescent="0.25">
      <c r="A69" s="31">
        <v>770</v>
      </c>
      <c r="B69" s="31">
        <v>9</v>
      </c>
      <c r="C69" s="31">
        <v>9</v>
      </c>
      <c r="D69" s="31">
        <v>12</v>
      </c>
      <c r="E69" s="31">
        <v>12</v>
      </c>
      <c r="F69" s="31">
        <v>12</v>
      </c>
      <c r="G69" s="31">
        <v>10.5</v>
      </c>
      <c r="H69" s="31">
        <v>12</v>
      </c>
      <c r="I69" s="15">
        <v>10.5</v>
      </c>
      <c r="J69" s="15">
        <v>12</v>
      </c>
      <c r="K69" s="15">
        <v>12</v>
      </c>
      <c r="L69" s="15">
        <v>10.5</v>
      </c>
      <c r="M69" s="15">
        <v>12</v>
      </c>
      <c r="N69" s="15"/>
      <c r="O69" s="15">
        <v>9</v>
      </c>
      <c r="P69" s="15">
        <v>12</v>
      </c>
      <c r="S69" s="31">
        <v>770</v>
      </c>
      <c r="T69" s="31">
        <v>3</v>
      </c>
      <c r="U69" s="31">
        <v>3</v>
      </c>
      <c r="V69" s="31">
        <v>3</v>
      </c>
      <c r="W69" s="31">
        <v>3</v>
      </c>
      <c r="X69" s="31">
        <v>3</v>
      </c>
      <c r="Y69" s="31">
        <v>3</v>
      </c>
      <c r="Z69" s="31">
        <v>3</v>
      </c>
      <c r="AA69" s="15">
        <v>3</v>
      </c>
      <c r="AB69" s="15">
        <v>3</v>
      </c>
      <c r="AC69" s="15">
        <v>3</v>
      </c>
      <c r="AD69" s="15">
        <v>3</v>
      </c>
      <c r="AE69" s="15">
        <v>3</v>
      </c>
      <c r="AF69" s="15"/>
      <c r="AG69" s="15">
        <v>3</v>
      </c>
      <c r="AH69" s="15">
        <v>3</v>
      </c>
      <c r="AI69">
        <f t="shared" si="1"/>
        <v>42</v>
      </c>
    </row>
    <row r="70" spans="1:35" x14ac:dyDescent="0.25">
      <c r="A70" s="31">
        <v>773</v>
      </c>
      <c r="B70" s="31">
        <v>3</v>
      </c>
      <c r="C70" s="31">
        <v>7.5</v>
      </c>
      <c r="D70" s="31">
        <v>10.5</v>
      </c>
      <c r="E70" s="31">
        <v>9</v>
      </c>
      <c r="F70" s="31">
        <v>12</v>
      </c>
      <c r="G70" s="31">
        <v>6</v>
      </c>
      <c r="H70" s="31">
        <v>10.5</v>
      </c>
      <c r="I70" s="15">
        <v>7.5</v>
      </c>
      <c r="J70" s="15">
        <v>7.5</v>
      </c>
      <c r="K70" s="15"/>
      <c r="L70" s="15">
        <v>10.5</v>
      </c>
      <c r="M70" s="15">
        <v>9</v>
      </c>
      <c r="N70" s="15"/>
      <c r="O70" s="15">
        <v>7.5</v>
      </c>
      <c r="P70" s="15">
        <v>10.5</v>
      </c>
      <c r="S70" s="31">
        <v>773</v>
      </c>
      <c r="T70" s="31">
        <v>3</v>
      </c>
      <c r="U70" s="31">
        <v>3</v>
      </c>
      <c r="V70" s="31">
        <v>3</v>
      </c>
      <c r="W70" s="31">
        <v>3</v>
      </c>
      <c r="X70" s="31">
        <v>3</v>
      </c>
      <c r="Y70" s="31">
        <v>3</v>
      </c>
      <c r="Z70" s="31">
        <v>3</v>
      </c>
      <c r="AA70" s="15">
        <v>3</v>
      </c>
      <c r="AB70" s="15">
        <v>3</v>
      </c>
      <c r="AC70" s="15"/>
      <c r="AD70" s="15">
        <v>3</v>
      </c>
      <c r="AE70" s="15">
        <v>3</v>
      </c>
      <c r="AF70" s="15"/>
      <c r="AG70" s="15">
        <v>3</v>
      </c>
      <c r="AH70" s="15">
        <v>3</v>
      </c>
      <c r="AI70">
        <f t="shared" si="1"/>
        <v>39</v>
      </c>
    </row>
    <row r="71" spans="1:35" x14ac:dyDescent="0.25">
      <c r="A71" s="31">
        <v>783</v>
      </c>
      <c r="B71" s="31">
        <v>6</v>
      </c>
      <c r="C71" s="31">
        <v>10.5</v>
      </c>
      <c r="D71" s="31">
        <v>10.5</v>
      </c>
      <c r="E71" s="31">
        <v>7.5</v>
      </c>
      <c r="F71" s="31">
        <v>10.5</v>
      </c>
      <c r="G71" s="31">
        <v>6</v>
      </c>
      <c r="H71" s="31">
        <v>9</v>
      </c>
      <c r="I71" s="15">
        <v>6</v>
      </c>
      <c r="J71" s="15">
        <v>7.5</v>
      </c>
      <c r="K71" s="15"/>
      <c r="L71" s="15">
        <v>10.5</v>
      </c>
      <c r="M71" s="15">
        <v>9</v>
      </c>
      <c r="N71" s="15"/>
      <c r="O71" s="15">
        <v>7.5</v>
      </c>
      <c r="P71" s="15">
        <v>10.5</v>
      </c>
      <c r="S71" s="31">
        <v>783</v>
      </c>
      <c r="T71" s="31">
        <v>3</v>
      </c>
      <c r="U71" s="31">
        <v>3</v>
      </c>
      <c r="V71" s="31">
        <v>3</v>
      </c>
      <c r="W71" s="31">
        <v>3</v>
      </c>
      <c r="X71" s="31">
        <v>3</v>
      </c>
      <c r="Y71" s="31">
        <v>3</v>
      </c>
      <c r="Z71" s="31">
        <v>3</v>
      </c>
      <c r="AA71" s="15">
        <v>3</v>
      </c>
      <c r="AB71" s="15">
        <v>3</v>
      </c>
      <c r="AC71" s="15"/>
      <c r="AD71" s="15">
        <v>3</v>
      </c>
      <c r="AE71" s="15">
        <v>3</v>
      </c>
      <c r="AF71" s="15"/>
      <c r="AG71" s="15">
        <v>3</v>
      </c>
      <c r="AH71" s="15">
        <v>3</v>
      </c>
      <c r="AI71">
        <f t="shared" si="1"/>
        <v>39</v>
      </c>
    </row>
    <row r="72" spans="1:35" x14ac:dyDescent="0.25">
      <c r="A72" s="31">
        <v>796</v>
      </c>
      <c r="B72" s="31">
        <v>6</v>
      </c>
      <c r="C72" s="31">
        <v>6</v>
      </c>
      <c r="D72" s="31">
        <v>3</v>
      </c>
      <c r="E72" s="31">
        <v>3</v>
      </c>
      <c r="F72" s="31">
        <v>6</v>
      </c>
      <c r="G72" s="31">
        <v>3</v>
      </c>
      <c r="H72" s="31">
        <v>6</v>
      </c>
      <c r="I72" s="15">
        <v>6</v>
      </c>
      <c r="J72" s="15">
        <v>7.5</v>
      </c>
      <c r="K72" s="15"/>
      <c r="L72" s="15">
        <v>10.5</v>
      </c>
      <c r="M72" s="15">
        <v>9</v>
      </c>
      <c r="N72" s="15"/>
      <c r="O72" s="15">
        <v>7.5</v>
      </c>
      <c r="P72" s="15">
        <v>9</v>
      </c>
      <c r="S72" s="31">
        <v>796</v>
      </c>
      <c r="T72" s="31">
        <v>3</v>
      </c>
      <c r="U72" s="31">
        <v>3</v>
      </c>
      <c r="V72" s="31">
        <v>3</v>
      </c>
      <c r="W72" s="31">
        <v>3</v>
      </c>
      <c r="X72" s="31">
        <v>3</v>
      </c>
      <c r="Y72" s="31">
        <v>3</v>
      </c>
      <c r="Z72" s="31">
        <v>3</v>
      </c>
      <c r="AA72" s="15">
        <v>3</v>
      </c>
      <c r="AB72" s="15">
        <v>3</v>
      </c>
      <c r="AC72" s="15"/>
      <c r="AD72" s="15">
        <v>3</v>
      </c>
      <c r="AE72" s="15">
        <v>3</v>
      </c>
      <c r="AF72" s="15"/>
      <c r="AG72" s="15">
        <v>3</v>
      </c>
      <c r="AH72" s="15">
        <v>3</v>
      </c>
      <c r="AI72">
        <f t="shared" si="1"/>
        <v>39</v>
      </c>
    </row>
    <row r="73" spans="1:35" x14ac:dyDescent="0.25">
      <c r="A73" s="31">
        <v>807</v>
      </c>
      <c r="B73" s="31">
        <v>7.5</v>
      </c>
      <c r="C73" s="31">
        <v>9</v>
      </c>
      <c r="D73" s="31">
        <v>9</v>
      </c>
      <c r="E73" s="31">
        <v>12</v>
      </c>
      <c r="F73" s="31">
        <v>10.5</v>
      </c>
      <c r="G73" s="31">
        <v>7.5</v>
      </c>
      <c r="H73" s="31">
        <v>12</v>
      </c>
      <c r="I73" s="15">
        <v>7.5</v>
      </c>
      <c r="J73" s="15">
        <v>10.5</v>
      </c>
      <c r="K73" s="15"/>
      <c r="L73" s="15">
        <v>9</v>
      </c>
      <c r="M73" s="15">
        <v>12</v>
      </c>
      <c r="N73" s="15"/>
      <c r="O73" s="15">
        <v>7.5</v>
      </c>
      <c r="P73" s="15">
        <v>10.5</v>
      </c>
      <c r="S73" s="31">
        <v>807</v>
      </c>
      <c r="T73" s="31">
        <v>3</v>
      </c>
      <c r="U73" s="31">
        <v>3</v>
      </c>
      <c r="V73" s="31">
        <v>3</v>
      </c>
      <c r="W73" s="31">
        <v>3</v>
      </c>
      <c r="X73" s="31">
        <v>3</v>
      </c>
      <c r="Y73" s="31">
        <v>3</v>
      </c>
      <c r="Z73" s="31">
        <v>3</v>
      </c>
      <c r="AA73" s="15">
        <v>3</v>
      </c>
      <c r="AB73" s="15">
        <v>3</v>
      </c>
      <c r="AC73" s="15"/>
      <c r="AD73" s="15">
        <v>3</v>
      </c>
      <c r="AE73" s="15">
        <v>3</v>
      </c>
      <c r="AF73" s="15"/>
      <c r="AG73" s="15">
        <v>3</v>
      </c>
      <c r="AH73" s="15">
        <v>3</v>
      </c>
      <c r="AI73">
        <f t="shared" si="1"/>
        <v>39</v>
      </c>
    </row>
    <row r="74" spans="1:35" x14ac:dyDescent="0.25">
      <c r="A74" s="31">
        <v>812</v>
      </c>
      <c r="B74" s="31">
        <v>6</v>
      </c>
      <c r="C74" s="31">
        <v>9</v>
      </c>
      <c r="D74" s="31">
        <v>10.5</v>
      </c>
      <c r="E74" s="31">
        <v>9</v>
      </c>
      <c r="F74" s="31">
        <v>9</v>
      </c>
      <c r="G74" s="31">
        <v>7.5</v>
      </c>
      <c r="H74" s="31">
        <v>12</v>
      </c>
      <c r="I74" s="15">
        <v>6</v>
      </c>
      <c r="J74" s="15">
        <v>7.5</v>
      </c>
      <c r="K74" s="15"/>
      <c r="L74" s="15">
        <v>10.5</v>
      </c>
      <c r="M74" s="15">
        <v>12</v>
      </c>
      <c r="N74" s="15"/>
      <c r="O74" s="15">
        <v>7.5</v>
      </c>
      <c r="P74" s="15">
        <v>10.5</v>
      </c>
      <c r="S74" s="31">
        <v>812</v>
      </c>
      <c r="T74" s="31">
        <v>3</v>
      </c>
      <c r="U74" s="31">
        <v>3</v>
      </c>
      <c r="V74" s="31">
        <v>3</v>
      </c>
      <c r="W74" s="31">
        <v>3</v>
      </c>
      <c r="X74" s="31">
        <v>3</v>
      </c>
      <c r="Y74" s="31">
        <v>3</v>
      </c>
      <c r="Z74" s="31">
        <v>3</v>
      </c>
      <c r="AA74" s="15">
        <v>3</v>
      </c>
      <c r="AB74" s="15">
        <v>3</v>
      </c>
      <c r="AC74" s="15"/>
      <c r="AD74" s="15">
        <v>3</v>
      </c>
      <c r="AE74" s="15">
        <v>3</v>
      </c>
      <c r="AF74" s="15"/>
      <c r="AG74" s="15">
        <v>3</v>
      </c>
      <c r="AH74" s="15">
        <v>3</v>
      </c>
      <c r="AI74">
        <f t="shared" si="1"/>
        <v>39</v>
      </c>
    </row>
    <row r="75" spans="1:35" x14ac:dyDescent="0.25">
      <c r="A75" s="31">
        <v>830</v>
      </c>
      <c r="B75" s="31">
        <v>3</v>
      </c>
      <c r="C75" s="31">
        <v>6</v>
      </c>
      <c r="D75" s="31">
        <v>7.5</v>
      </c>
      <c r="E75" s="31">
        <v>7.5</v>
      </c>
      <c r="F75" s="31">
        <v>7.5</v>
      </c>
      <c r="G75" s="31">
        <v>6</v>
      </c>
      <c r="H75" s="31">
        <v>9</v>
      </c>
      <c r="I75" s="15">
        <v>3</v>
      </c>
      <c r="J75" s="15">
        <v>7.5</v>
      </c>
      <c r="K75" s="15"/>
      <c r="L75" s="15">
        <v>9</v>
      </c>
      <c r="M75" s="15">
        <v>6</v>
      </c>
      <c r="N75" s="15"/>
      <c r="O75" s="15">
        <v>6</v>
      </c>
      <c r="P75" s="15">
        <v>9</v>
      </c>
      <c r="S75" s="31">
        <v>830</v>
      </c>
      <c r="T75" s="31">
        <v>3</v>
      </c>
      <c r="U75" s="31">
        <v>3</v>
      </c>
      <c r="V75" s="31">
        <v>3</v>
      </c>
      <c r="W75" s="31">
        <v>3</v>
      </c>
      <c r="X75" s="31">
        <v>3</v>
      </c>
      <c r="Y75" s="31">
        <v>3</v>
      </c>
      <c r="Z75" s="31">
        <v>3</v>
      </c>
      <c r="AA75" s="15">
        <v>3</v>
      </c>
      <c r="AB75" s="15">
        <v>3</v>
      </c>
      <c r="AC75" s="15"/>
      <c r="AD75" s="15">
        <v>3</v>
      </c>
      <c r="AE75" s="15">
        <v>3</v>
      </c>
      <c r="AF75" s="15"/>
      <c r="AG75" s="15">
        <v>3</v>
      </c>
      <c r="AH75" s="15">
        <v>3</v>
      </c>
      <c r="AI75">
        <f t="shared" si="1"/>
        <v>39</v>
      </c>
    </row>
    <row r="76" spans="1:35" x14ac:dyDescent="0.25">
      <c r="A76" s="31">
        <v>831</v>
      </c>
      <c r="B76" s="31">
        <v>9</v>
      </c>
      <c r="C76" s="31">
        <v>9</v>
      </c>
      <c r="D76" s="31">
        <v>7.5</v>
      </c>
      <c r="E76" s="31">
        <v>9</v>
      </c>
      <c r="F76" s="31">
        <v>9</v>
      </c>
      <c r="G76" s="31">
        <v>3</v>
      </c>
      <c r="H76" s="31">
        <v>10.5</v>
      </c>
      <c r="I76" s="15">
        <v>9</v>
      </c>
      <c r="J76" s="15">
        <v>9</v>
      </c>
      <c r="K76" s="15"/>
      <c r="L76" s="15">
        <v>10.5</v>
      </c>
      <c r="M76" s="15">
        <v>9</v>
      </c>
      <c r="N76" s="15">
        <v>9</v>
      </c>
      <c r="O76" s="15">
        <v>7.5</v>
      </c>
      <c r="P76" s="15">
        <v>9</v>
      </c>
      <c r="S76" s="31">
        <v>831</v>
      </c>
      <c r="T76" s="31">
        <v>3</v>
      </c>
      <c r="U76" s="31">
        <v>3</v>
      </c>
      <c r="V76" s="31">
        <v>3</v>
      </c>
      <c r="W76" s="31">
        <v>3</v>
      </c>
      <c r="X76" s="31">
        <v>3</v>
      </c>
      <c r="Y76" s="31">
        <v>3</v>
      </c>
      <c r="Z76" s="31">
        <v>3</v>
      </c>
      <c r="AA76" s="15">
        <v>3</v>
      </c>
      <c r="AB76" s="15">
        <v>3</v>
      </c>
      <c r="AC76" s="15"/>
      <c r="AD76" s="15">
        <v>3</v>
      </c>
      <c r="AE76" s="15">
        <v>3</v>
      </c>
      <c r="AF76" s="15">
        <v>3</v>
      </c>
      <c r="AG76" s="15">
        <v>3</v>
      </c>
      <c r="AH76" s="15">
        <v>3</v>
      </c>
      <c r="AI76">
        <f t="shared" si="1"/>
        <v>42</v>
      </c>
    </row>
    <row r="77" spans="1:35" x14ac:dyDescent="0.25">
      <c r="A77" s="31">
        <v>833</v>
      </c>
      <c r="B77" s="31">
        <v>9</v>
      </c>
      <c r="C77" s="31">
        <v>9</v>
      </c>
      <c r="D77" s="31">
        <v>9</v>
      </c>
      <c r="E77" s="31">
        <v>9</v>
      </c>
      <c r="F77" s="31">
        <v>9</v>
      </c>
      <c r="G77" s="31">
        <v>7.5</v>
      </c>
      <c r="H77" s="31">
        <v>10.5</v>
      </c>
      <c r="I77" s="15">
        <v>9</v>
      </c>
      <c r="J77" s="15">
        <v>10.5</v>
      </c>
      <c r="K77" s="15"/>
      <c r="L77" s="15">
        <v>10.5</v>
      </c>
      <c r="M77" s="15">
        <v>7.5</v>
      </c>
      <c r="N77" s="15"/>
      <c r="O77" s="15">
        <v>7.5</v>
      </c>
      <c r="P77" s="15">
        <v>10.5</v>
      </c>
      <c r="S77" s="31">
        <v>833</v>
      </c>
      <c r="T77" s="31">
        <v>3</v>
      </c>
      <c r="U77" s="31">
        <v>3</v>
      </c>
      <c r="V77" s="31">
        <v>3</v>
      </c>
      <c r="W77" s="31">
        <v>3</v>
      </c>
      <c r="X77" s="31">
        <v>3</v>
      </c>
      <c r="Y77" s="31">
        <v>3</v>
      </c>
      <c r="Z77" s="31">
        <v>3</v>
      </c>
      <c r="AA77" s="15">
        <v>3</v>
      </c>
      <c r="AB77" s="15">
        <v>3</v>
      </c>
      <c r="AC77" s="15"/>
      <c r="AD77" s="15">
        <v>3</v>
      </c>
      <c r="AE77" s="15">
        <v>3</v>
      </c>
      <c r="AF77" s="15"/>
      <c r="AG77" s="15">
        <v>3</v>
      </c>
      <c r="AH77" s="15">
        <v>3</v>
      </c>
      <c r="AI77">
        <f t="shared" si="1"/>
        <v>39</v>
      </c>
    </row>
    <row r="78" spans="1:35" x14ac:dyDescent="0.25">
      <c r="A78" s="31">
        <v>841</v>
      </c>
      <c r="B78" s="31">
        <v>10.5</v>
      </c>
      <c r="C78" s="31">
        <v>12</v>
      </c>
      <c r="D78" s="31">
        <v>9</v>
      </c>
      <c r="E78" s="31">
        <v>9</v>
      </c>
      <c r="F78" s="31">
        <v>12</v>
      </c>
      <c r="G78" s="31">
        <v>10.5</v>
      </c>
      <c r="H78" s="31">
        <v>10.5</v>
      </c>
      <c r="I78" s="15">
        <v>10.5</v>
      </c>
      <c r="J78" s="15">
        <v>12</v>
      </c>
      <c r="K78" s="15">
        <v>12</v>
      </c>
      <c r="L78" s="15">
        <v>9</v>
      </c>
      <c r="M78" s="15">
        <v>9</v>
      </c>
      <c r="N78" s="15"/>
      <c r="O78" s="15">
        <v>10.5</v>
      </c>
      <c r="P78" s="15">
        <v>10.5</v>
      </c>
      <c r="S78" s="31">
        <v>841</v>
      </c>
      <c r="T78" s="31">
        <v>3</v>
      </c>
      <c r="U78" s="31">
        <v>3</v>
      </c>
      <c r="V78" s="31">
        <v>3</v>
      </c>
      <c r="W78" s="31">
        <v>3</v>
      </c>
      <c r="X78" s="31">
        <v>3</v>
      </c>
      <c r="Y78" s="31">
        <v>3</v>
      </c>
      <c r="Z78" s="31">
        <v>3</v>
      </c>
      <c r="AA78" s="15">
        <v>3</v>
      </c>
      <c r="AB78" s="15">
        <v>3</v>
      </c>
      <c r="AC78" s="15">
        <v>3</v>
      </c>
      <c r="AD78" s="15">
        <v>3</v>
      </c>
      <c r="AE78" s="15">
        <v>3</v>
      </c>
      <c r="AF78" s="15"/>
      <c r="AG78" s="15">
        <v>3</v>
      </c>
      <c r="AH78" s="15">
        <v>3</v>
      </c>
      <c r="AI78">
        <f t="shared" si="1"/>
        <v>42</v>
      </c>
    </row>
    <row r="79" spans="1:35" x14ac:dyDescent="0.25">
      <c r="A79" s="31">
        <v>854</v>
      </c>
      <c r="B79" s="31">
        <v>6</v>
      </c>
      <c r="C79" s="31">
        <v>9</v>
      </c>
      <c r="D79" s="31">
        <v>9</v>
      </c>
      <c r="E79" s="31">
        <v>10.5</v>
      </c>
      <c r="F79" s="31">
        <v>12</v>
      </c>
      <c r="G79" s="31">
        <v>7.5</v>
      </c>
      <c r="H79" s="31">
        <v>7.5</v>
      </c>
      <c r="I79" s="15">
        <v>6</v>
      </c>
      <c r="J79" s="15">
        <v>7.5</v>
      </c>
      <c r="K79" s="15">
        <v>9</v>
      </c>
      <c r="L79" s="15">
        <v>7.5</v>
      </c>
      <c r="M79" s="15">
        <v>10.5</v>
      </c>
      <c r="N79" s="15"/>
      <c r="O79" s="15">
        <v>7.5</v>
      </c>
      <c r="P79" s="15">
        <v>9</v>
      </c>
      <c r="S79" s="31">
        <v>854</v>
      </c>
      <c r="T79" s="31">
        <v>3</v>
      </c>
      <c r="U79" s="31">
        <v>3</v>
      </c>
      <c r="V79" s="31">
        <v>3</v>
      </c>
      <c r="W79" s="31">
        <v>3</v>
      </c>
      <c r="X79" s="31">
        <v>3</v>
      </c>
      <c r="Y79" s="31">
        <v>3</v>
      </c>
      <c r="Z79" s="31">
        <v>3</v>
      </c>
      <c r="AA79" s="15">
        <v>3</v>
      </c>
      <c r="AB79" s="15">
        <v>3</v>
      </c>
      <c r="AC79" s="15">
        <v>3</v>
      </c>
      <c r="AD79" s="15">
        <v>3</v>
      </c>
      <c r="AE79" s="15">
        <v>3</v>
      </c>
      <c r="AF79" s="15"/>
      <c r="AG79" s="15">
        <v>3</v>
      </c>
      <c r="AH79" s="15">
        <v>3</v>
      </c>
      <c r="AI79">
        <f t="shared" si="1"/>
        <v>42</v>
      </c>
    </row>
    <row r="80" spans="1:35" x14ac:dyDescent="0.25">
      <c r="A80" s="31">
        <v>855</v>
      </c>
      <c r="B80" s="31">
        <v>6</v>
      </c>
      <c r="C80" s="31">
        <v>9</v>
      </c>
      <c r="D80" s="31">
        <v>12</v>
      </c>
      <c r="E80" s="31">
        <v>9</v>
      </c>
      <c r="F80" s="31">
        <v>10.5</v>
      </c>
      <c r="G80" s="31">
        <v>9</v>
      </c>
      <c r="H80" s="31">
        <v>10.5</v>
      </c>
      <c r="I80" s="15">
        <v>7.5</v>
      </c>
      <c r="J80" s="15">
        <v>9</v>
      </c>
      <c r="K80" s="15"/>
      <c r="L80" s="15">
        <v>12</v>
      </c>
      <c r="M80" s="15">
        <v>10.5</v>
      </c>
      <c r="N80" s="15"/>
      <c r="O80" s="15">
        <v>7.5</v>
      </c>
      <c r="P80" s="15">
        <v>9</v>
      </c>
      <c r="S80" s="31">
        <v>855</v>
      </c>
      <c r="T80" s="31">
        <v>3</v>
      </c>
      <c r="U80" s="31">
        <v>3</v>
      </c>
      <c r="V80" s="31">
        <v>3</v>
      </c>
      <c r="W80" s="31">
        <v>3</v>
      </c>
      <c r="X80" s="31">
        <v>3</v>
      </c>
      <c r="Y80" s="31">
        <v>3</v>
      </c>
      <c r="Z80" s="31">
        <v>3</v>
      </c>
      <c r="AA80" s="15">
        <v>3</v>
      </c>
      <c r="AB80" s="15">
        <v>3</v>
      </c>
      <c r="AC80" s="15"/>
      <c r="AD80" s="15">
        <v>3</v>
      </c>
      <c r="AE80" s="15">
        <v>3</v>
      </c>
      <c r="AF80" s="15"/>
      <c r="AG80" s="15">
        <v>3</v>
      </c>
      <c r="AH80" s="15">
        <v>3</v>
      </c>
      <c r="AI80">
        <f t="shared" si="1"/>
        <v>39</v>
      </c>
    </row>
    <row r="81" spans="1:35" x14ac:dyDescent="0.25">
      <c r="A81" s="31">
        <v>856</v>
      </c>
      <c r="B81" s="31">
        <v>6</v>
      </c>
      <c r="C81" s="31">
        <v>7.5</v>
      </c>
      <c r="D81" s="31">
        <v>12</v>
      </c>
      <c r="E81" s="31">
        <v>10.5</v>
      </c>
      <c r="F81" s="31">
        <v>12</v>
      </c>
      <c r="G81" s="31">
        <v>7.5</v>
      </c>
      <c r="H81" s="31">
        <v>9</v>
      </c>
      <c r="I81" s="15">
        <v>7.5</v>
      </c>
      <c r="J81" s="15">
        <v>7.5</v>
      </c>
      <c r="K81" s="15">
        <v>12</v>
      </c>
      <c r="L81" s="15">
        <v>10.5</v>
      </c>
      <c r="M81" s="15">
        <v>10.5</v>
      </c>
      <c r="N81" s="15"/>
      <c r="O81" s="15">
        <v>7.5</v>
      </c>
      <c r="P81" s="15">
        <v>10.5</v>
      </c>
      <c r="S81" s="31">
        <v>856</v>
      </c>
      <c r="T81" s="31">
        <v>3</v>
      </c>
      <c r="U81" s="31">
        <v>3</v>
      </c>
      <c r="V81" s="31">
        <v>3</v>
      </c>
      <c r="W81" s="31">
        <v>3</v>
      </c>
      <c r="X81" s="31">
        <v>3</v>
      </c>
      <c r="Y81" s="31">
        <v>3</v>
      </c>
      <c r="Z81" s="31">
        <v>3</v>
      </c>
      <c r="AA81" s="15">
        <v>3</v>
      </c>
      <c r="AB81" s="15">
        <v>3</v>
      </c>
      <c r="AC81" s="15">
        <v>3</v>
      </c>
      <c r="AD81" s="15">
        <v>3</v>
      </c>
      <c r="AE81" s="15">
        <v>3</v>
      </c>
      <c r="AF81" s="15"/>
      <c r="AG81" s="15">
        <v>3</v>
      </c>
      <c r="AH81" s="15">
        <v>3</v>
      </c>
      <c r="AI81">
        <f t="shared" si="1"/>
        <v>42</v>
      </c>
    </row>
    <row r="82" spans="1:35" x14ac:dyDescent="0.25">
      <c r="A82" s="31">
        <v>863</v>
      </c>
      <c r="B82" s="31">
        <v>12</v>
      </c>
      <c r="C82" s="31">
        <v>10.5</v>
      </c>
      <c r="D82" s="31">
        <v>12</v>
      </c>
      <c r="E82" s="31">
        <v>12</v>
      </c>
      <c r="F82" s="31">
        <v>12</v>
      </c>
      <c r="G82" s="31">
        <v>12</v>
      </c>
      <c r="H82" s="31">
        <v>10.5</v>
      </c>
      <c r="I82" s="15">
        <v>10.5</v>
      </c>
      <c r="J82" s="15">
        <v>10.5</v>
      </c>
      <c r="K82" s="15"/>
      <c r="L82" s="15">
        <v>10.5</v>
      </c>
      <c r="M82" s="15">
        <v>12</v>
      </c>
      <c r="N82" s="15"/>
      <c r="O82" s="15">
        <v>9</v>
      </c>
      <c r="P82" s="15">
        <v>12</v>
      </c>
      <c r="S82" s="31">
        <v>863</v>
      </c>
      <c r="T82" s="31">
        <v>3</v>
      </c>
      <c r="U82" s="31">
        <v>3</v>
      </c>
      <c r="V82" s="31">
        <v>3</v>
      </c>
      <c r="W82" s="31">
        <v>3</v>
      </c>
      <c r="X82" s="31">
        <v>3</v>
      </c>
      <c r="Y82" s="31">
        <v>3</v>
      </c>
      <c r="Z82" s="31">
        <v>3</v>
      </c>
      <c r="AA82" s="15">
        <v>3</v>
      </c>
      <c r="AB82" s="15">
        <v>3</v>
      </c>
      <c r="AC82" s="15"/>
      <c r="AD82" s="15">
        <v>3</v>
      </c>
      <c r="AE82" s="15">
        <v>3</v>
      </c>
      <c r="AF82" s="15"/>
      <c r="AG82" s="15">
        <v>3</v>
      </c>
      <c r="AH82" s="15">
        <v>3</v>
      </c>
      <c r="AI82">
        <f t="shared" si="1"/>
        <v>39</v>
      </c>
    </row>
    <row r="83" spans="1:35" x14ac:dyDescent="0.25">
      <c r="A83" s="31">
        <v>874</v>
      </c>
      <c r="B83" s="31">
        <v>9</v>
      </c>
      <c r="C83" s="31">
        <v>9</v>
      </c>
      <c r="D83" s="31">
        <v>9</v>
      </c>
      <c r="E83" s="31">
        <v>9</v>
      </c>
      <c r="F83" s="31">
        <v>12</v>
      </c>
      <c r="G83" s="31">
        <v>9</v>
      </c>
      <c r="H83" s="31">
        <v>10.5</v>
      </c>
      <c r="I83" s="15">
        <v>6</v>
      </c>
      <c r="J83" s="15">
        <v>10.5</v>
      </c>
      <c r="K83" s="15">
        <v>10.5</v>
      </c>
      <c r="L83" s="15">
        <v>10.5</v>
      </c>
      <c r="M83" s="15">
        <v>12</v>
      </c>
      <c r="N83" s="15"/>
      <c r="O83" s="15">
        <v>9</v>
      </c>
      <c r="P83" s="15">
        <v>9</v>
      </c>
      <c r="S83" s="31">
        <v>874</v>
      </c>
      <c r="T83" s="31">
        <v>3</v>
      </c>
      <c r="U83" s="31">
        <v>3</v>
      </c>
      <c r="V83" s="31">
        <v>3</v>
      </c>
      <c r="W83" s="31">
        <v>3</v>
      </c>
      <c r="X83" s="31">
        <v>3</v>
      </c>
      <c r="Y83" s="31">
        <v>3</v>
      </c>
      <c r="Z83" s="31">
        <v>3</v>
      </c>
      <c r="AA83" s="15">
        <v>3</v>
      </c>
      <c r="AB83" s="15">
        <v>3</v>
      </c>
      <c r="AC83" s="15">
        <v>3</v>
      </c>
      <c r="AD83" s="15">
        <v>3</v>
      </c>
      <c r="AE83" s="15">
        <v>3</v>
      </c>
      <c r="AF83" s="15"/>
      <c r="AG83" s="15">
        <v>3</v>
      </c>
      <c r="AH83" s="15">
        <v>3</v>
      </c>
      <c r="AI83">
        <f t="shared" si="1"/>
        <v>42</v>
      </c>
    </row>
    <row r="84" spans="1:35" x14ac:dyDescent="0.25">
      <c r="A84" s="31">
        <v>879</v>
      </c>
      <c r="B84" s="31">
        <v>12</v>
      </c>
      <c r="C84" s="31">
        <v>9</v>
      </c>
      <c r="D84" s="31">
        <v>12</v>
      </c>
      <c r="E84" s="31">
        <v>10.5</v>
      </c>
      <c r="F84" s="31">
        <v>12</v>
      </c>
      <c r="G84" s="31">
        <v>9</v>
      </c>
      <c r="H84" s="31">
        <v>10.5</v>
      </c>
      <c r="I84" s="15">
        <v>9</v>
      </c>
      <c r="J84" s="15">
        <v>12</v>
      </c>
      <c r="K84" s="15"/>
      <c r="L84" s="15">
        <v>12</v>
      </c>
      <c r="M84" s="15">
        <v>7.5</v>
      </c>
      <c r="N84" s="15"/>
      <c r="O84" s="15">
        <v>7.5</v>
      </c>
      <c r="P84" s="15">
        <v>10.5</v>
      </c>
      <c r="S84" s="31">
        <v>879</v>
      </c>
      <c r="T84" s="31">
        <v>3</v>
      </c>
      <c r="U84" s="31">
        <v>3</v>
      </c>
      <c r="V84" s="31">
        <v>3</v>
      </c>
      <c r="W84" s="31">
        <v>3</v>
      </c>
      <c r="X84" s="31">
        <v>3</v>
      </c>
      <c r="Y84" s="31">
        <v>3</v>
      </c>
      <c r="Z84" s="31">
        <v>3</v>
      </c>
      <c r="AA84" s="15">
        <v>3</v>
      </c>
      <c r="AB84" s="15">
        <v>3</v>
      </c>
      <c r="AC84" s="15"/>
      <c r="AD84" s="15">
        <v>3</v>
      </c>
      <c r="AE84" s="15">
        <v>3</v>
      </c>
      <c r="AF84" s="15"/>
      <c r="AG84" s="15">
        <v>3</v>
      </c>
      <c r="AH84" s="15">
        <v>3</v>
      </c>
      <c r="AI84">
        <f t="shared" si="1"/>
        <v>39</v>
      </c>
    </row>
    <row r="85" spans="1:35" x14ac:dyDescent="0.25">
      <c r="A85" s="31">
        <v>924</v>
      </c>
      <c r="B85" s="31">
        <v>10.5</v>
      </c>
      <c r="C85" s="31">
        <v>12</v>
      </c>
      <c r="D85" s="31">
        <v>9</v>
      </c>
      <c r="E85" s="31">
        <v>12</v>
      </c>
      <c r="F85" s="31">
        <v>12</v>
      </c>
      <c r="G85" s="31">
        <v>10.5</v>
      </c>
      <c r="H85" s="31">
        <v>10.5</v>
      </c>
      <c r="I85" s="15">
        <v>12</v>
      </c>
      <c r="J85" s="15">
        <v>12</v>
      </c>
      <c r="K85" s="15">
        <v>12</v>
      </c>
      <c r="L85" s="15">
        <v>9</v>
      </c>
      <c r="M85" s="15">
        <v>9</v>
      </c>
      <c r="N85" s="15"/>
      <c r="O85" s="15">
        <v>9</v>
      </c>
      <c r="P85" s="15">
        <v>10.5</v>
      </c>
      <c r="S85" s="31">
        <v>924</v>
      </c>
      <c r="T85" s="31">
        <v>3</v>
      </c>
      <c r="U85" s="31">
        <v>3</v>
      </c>
      <c r="V85" s="31">
        <v>3</v>
      </c>
      <c r="W85" s="31">
        <v>3</v>
      </c>
      <c r="X85" s="31">
        <v>3</v>
      </c>
      <c r="Y85" s="31">
        <v>3</v>
      </c>
      <c r="Z85" s="31">
        <v>3</v>
      </c>
      <c r="AA85" s="15">
        <v>3</v>
      </c>
      <c r="AB85" s="15">
        <v>3</v>
      </c>
      <c r="AC85" s="15">
        <v>3</v>
      </c>
      <c r="AD85" s="15">
        <v>3</v>
      </c>
      <c r="AE85" s="15">
        <v>3</v>
      </c>
      <c r="AF85" s="15"/>
      <c r="AG85" s="15">
        <v>3</v>
      </c>
      <c r="AH85" s="15">
        <v>3</v>
      </c>
      <c r="AI85">
        <f t="shared" si="1"/>
        <v>42</v>
      </c>
    </row>
    <row r="86" spans="1:35" x14ac:dyDescent="0.25">
      <c r="A86" s="31">
        <v>942</v>
      </c>
      <c r="B86" s="31">
        <v>3</v>
      </c>
      <c r="C86" s="31">
        <v>6</v>
      </c>
      <c r="D86" s="31">
        <v>10.5</v>
      </c>
      <c r="E86" s="31">
        <v>9</v>
      </c>
      <c r="F86" s="31">
        <v>12</v>
      </c>
      <c r="G86" s="31">
        <v>7.5</v>
      </c>
      <c r="H86" s="31">
        <v>10.5</v>
      </c>
      <c r="I86" s="15">
        <v>6</v>
      </c>
      <c r="J86" s="15">
        <v>9</v>
      </c>
      <c r="K86" s="15"/>
      <c r="L86" s="15">
        <v>10.5</v>
      </c>
      <c r="M86" s="15">
        <v>12</v>
      </c>
      <c r="N86" s="15"/>
      <c r="O86" s="15">
        <v>6</v>
      </c>
      <c r="P86" s="15">
        <v>9</v>
      </c>
      <c r="S86" s="31">
        <v>942</v>
      </c>
      <c r="T86" s="31">
        <v>3</v>
      </c>
      <c r="U86" s="31">
        <v>3</v>
      </c>
      <c r="V86" s="31">
        <v>3</v>
      </c>
      <c r="W86" s="31">
        <v>3</v>
      </c>
      <c r="X86" s="31">
        <v>3</v>
      </c>
      <c r="Y86" s="31">
        <v>3</v>
      </c>
      <c r="Z86" s="31">
        <v>3</v>
      </c>
      <c r="AA86" s="15">
        <v>3</v>
      </c>
      <c r="AB86" s="15">
        <v>3</v>
      </c>
      <c r="AC86" s="15"/>
      <c r="AD86" s="15">
        <v>3</v>
      </c>
      <c r="AE86" s="15">
        <v>3</v>
      </c>
      <c r="AF86" s="15"/>
      <c r="AG86" s="15">
        <v>3</v>
      </c>
      <c r="AH86" s="15">
        <v>3</v>
      </c>
      <c r="AI86">
        <f t="shared" si="1"/>
        <v>39</v>
      </c>
    </row>
    <row r="87" spans="1:35" x14ac:dyDescent="0.25">
      <c r="A87" s="31">
        <v>950</v>
      </c>
      <c r="B87" s="31">
        <v>3</v>
      </c>
      <c r="C87" s="31">
        <v>7.5</v>
      </c>
      <c r="D87" s="31">
        <v>9</v>
      </c>
      <c r="E87" s="31">
        <v>7.5</v>
      </c>
      <c r="F87" s="31">
        <v>9</v>
      </c>
      <c r="G87" s="31">
        <v>7.5</v>
      </c>
      <c r="H87" s="31">
        <v>10.5</v>
      </c>
      <c r="I87" s="15">
        <v>3</v>
      </c>
      <c r="J87" s="15">
        <v>7.5</v>
      </c>
      <c r="K87" s="15"/>
      <c r="L87" s="15">
        <v>9</v>
      </c>
      <c r="M87" s="15">
        <v>9</v>
      </c>
      <c r="N87" s="15"/>
      <c r="O87" s="15">
        <v>7.5</v>
      </c>
      <c r="P87" s="15">
        <v>9</v>
      </c>
      <c r="S87" s="31">
        <v>950</v>
      </c>
      <c r="T87" s="31">
        <v>3</v>
      </c>
      <c r="U87" s="31">
        <v>3</v>
      </c>
      <c r="V87" s="31">
        <v>3</v>
      </c>
      <c r="W87" s="31">
        <v>3</v>
      </c>
      <c r="X87" s="31">
        <v>3</v>
      </c>
      <c r="Y87" s="31">
        <v>3</v>
      </c>
      <c r="Z87" s="31">
        <v>3</v>
      </c>
      <c r="AA87" s="15">
        <v>3</v>
      </c>
      <c r="AB87" s="15">
        <v>3</v>
      </c>
      <c r="AC87" s="15"/>
      <c r="AD87" s="15">
        <v>3</v>
      </c>
      <c r="AE87" s="15">
        <v>3</v>
      </c>
      <c r="AF87" s="15"/>
      <c r="AG87" s="15">
        <v>3</v>
      </c>
      <c r="AH87" s="15">
        <v>3</v>
      </c>
      <c r="AI87">
        <f t="shared" si="1"/>
        <v>39</v>
      </c>
    </row>
    <row r="88" spans="1:35" x14ac:dyDescent="0.25">
      <c r="A88" s="31">
        <v>972</v>
      </c>
      <c r="B88" s="31">
        <v>0</v>
      </c>
      <c r="C88" s="31">
        <v>6</v>
      </c>
      <c r="D88" s="31">
        <v>6</v>
      </c>
      <c r="E88" s="31">
        <v>7.5</v>
      </c>
      <c r="F88" s="31"/>
      <c r="G88" s="31">
        <v>3</v>
      </c>
      <c r="H88" s="31"/>
      <c r="I88" s="15"/>
      <c r="J88" s="15"/>
      <c r="K88" s="15"/>
      <c r="L88" s="15">
        <v>10.5</v>
      </c>
      <c r="M88" s="15"/>
      <c r="N88" s="15"/>
      <c r="O88" s="15">
        <v>7.5</v>
      </c>
      <c r="P88" s="15">
        <v>9</v>
      </c>
      <c r="S88" s="31">
        <v>972</v>
      </c>
      <c r="T88" s="31">
        <v>3</v>
      </c>
      <c r="U88" s="31">
        <v>3</v>
      </c>
      <c r="V88" s="31">
        <v>3</v>
      </c>
      <c r="W88" s="31">
        <v>3</v>
      </c>
      <c r="X88" s="31"/>
      <c r="Y88" s="31">
        <v>3</v>
      </c>
      <c r="Z88" s="31"/>
      <c r="AA88" s="15"/>
      <c r="AB88" s="15"/>
      <c r="AC88" s="15"/>
      <c r="AD88" s="15">
        <v>3</v>
      </c>
      <c r="AE88" s="15"/>
      <c r="AF88" s="15"/>
      <c r="AG88" s="15">
        <v>3</v>
      </c>
      <c r="AH88" s="15">
        <v>3</v>
      </c>
      <c r="AI88">
        <f t="shared" si="1"/>
        <v>24</v>
      </c>
    </row>
    <row r="89" spans="1:35" x14ac:dyDescent="0.25">
      <c r="A89" s="15">
        <v>982</v>
      </c>
      <c r="B89" s="15">
        <v>6</v>
      </c>
      <c r="C89" s="15">
        <v>6</v>
      </c>
      <c r="D89" s="15">
        <v>9</v>
      </c>
      <c r="E89" s="15">
        <v>7.5</v>
      </c>
      <c r="F89" s="15">
        <v>10.5</v>
      </c>
      <c r="G89" s="15">
        <v>6</v>
      </c>
      <c r="H89" s="15">
        <v>7.5</v>
      </c>
      <c r="I89" s="15">
        <v>7.5</v>
      </c>
      <c r="J89" s="15">
        <v>7.5</v>
      </c>
      <c r="K89" s="15"/>
      <c r="L89" s="15">
        <v>9</v>
      </c>
      <c r="M89" s="15">
        <v>12</v>
      </c>
      <c r="N89" s="15"/>
      <c r="O89" s="15">
        <v>7.5</v>
      </c>
      <c r="P89" s="15">
        <v>10.5</v>
      </c>
      <c r="S89" s="15">
        <v>982</v>
      </c>
      <c r="T89" s="31">
        <v>3</v>
      </c>
      <c r="U89" s="31">
        <v>3</v>
      </c>
      <c r="V89" s="31">
        <v>3</v>
      </c>
      <c r="W89" s="31">
        <v>3</v>
      </c>
      <c r="X89" s="15">
        <v>3</v>
      </c>
      <c r="Y89" s="31">
        <v>3</v>
      </c>
      <c r="Z89" s="15">
        <v>3</v>
      </c>
      <c r="AA89" s="15">
        <v>3</v>
      </c>
      <c r="AB89" s="15">
        <v>3</v>
      </c>
      <c r="AC89" s="15"/>
      <c r="AD89" s="15">
        <v>3</v>
      </c>
      <c r="AE89" s="15">
        <v>3</v>
      </c>
      <c r="AF89" s="15"/>
      <c r="AG89" s="15">
        <v>3</v>
      </c>
      <c r="AH89" s="15">
        <v>3</v>
      </c>
      <c r="AI89">
        <f t="shared" si="1"/>
        <v>39</v>
      </c>
    </row>
    <row r="90" spans="1:35" x14ac:dyDescent="0.25">
      <c r="B90" s="38"/>
      <c r="C90" s="38"/>
      <c r="D90" s="38"/>
      <c r="E90" s="38"/>
      <c r="F90" s="38"/>
      <c r="G90" s="38"/>
      <c r="H90" s="38"/>
      <c r="I90" s="38"/>
      <c r="J90" s="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Smtr 1</vt:lpstr>
      <vt:lpstr>Smtr 2</vt:lpstr>
      <vt:lpstr>Smtr 3</vt:lpstr>
      <vt:lpstr>Smtr 4</vt:lpstr>
      <vt:lpstr>Mutu Nilai</vt:lpstr>
      <vt:lpstr>sks_matkulTingkat1</vt:lpstr>
      <vt:lpstr>Kode_MK_Smst1dan2</vt:lpstr>
      <vt:lpstr>Kelas IP</vt:lpstr>
      <vt:lpstr>olah_smt1</vt:lpstr>
      <vt:lpstr>olah_smt2</vt:lpstr>
      <vt:lpstr>olah_smt3</vt:lpstr>
      <vt:lpstr>olah_smt4</vt:lpstr>
      <vt:lpstr>olah_smt1dan2_v2</vt:lpstr>
      <vt:lpstr>OLAH_SMT1DAN2</vt:lpstr>
      <vt:lpstr>OLAH_SMT3DAN4(Just May&amp;Int)</vt:lpstr>
      <vt:lpstr>Kode_MK_Smst3dan4</vt:lpstr>
      <vt:lpstr>DM_OLAH_SM1&amp;2</vt:lpstr>
      <vt:lpstr>DM_OLAH_SM1&amp;2_CLSTK2_NONSKS</vt:lpstr>
      <vt:lpstr>Olah_Split8020_full_angka</vt:lpstr>
      <vt:lpstr>Calculate_Split8020+full_angka</vt:lpstr>
      <vt:lpstr>CALCULATE_MANUAL (4)</vt:lpstr>
      <vt:lpstr>CALCULATE_MANUAL (2)</vt:lpstr>
      <vt:lpstr>CALCULATE_MANUAL (3)</vt:lpstr>
      <vt:lpstr>CALCULATE_MANUAL</vt:lpstr>
      <vt:lpstr>Contoh</vt:lpstr>
      <vt:lpstr>DM_OLAH_SM1&amp;2_CLASSTK2</vt:lpstr>
      <vt:lpstr>DM_OLAH_SM1&amp;2_CLSTK1_V2</vt:lpstr>
      <vt:lpstr>DM_OLAH_SMT3DAN4</vt:lpstr>
      <vt:lpstr>bck_DM_OLAH_SMT3DAN4_OlahKelas</vt:lpstr>
      <vt:lpstr>bck_olah_smt1</vt:lpstr>
      <vt:lpstr>bck_olah_smt2</vt:lpstr>
      <vt:lpstr>bck_olah_smt2_v2</vt:lpstr>
      <vt:lpstr>bck_olah_smt3</vt:lpstr>
      <vt:lpstr>bck_olah_smt4</vt:lpstr>
      <vt:lpstr>bck_olah_smt1dan2</vt:lpstr>
      <vt:lpstr>bck_olah_smt3dan4</vt:lpstr>
      <vt:lpstr>bck_olah_smt1dan2_v2</vt:lpstr>
      <vt:lpstr>bck_DM_OLAH</vt:lpstr>
      <vt:lpstr>BCK_DM_OLAH_SM1&amp;2_CLSTK2</vt:lpstr>
      <vt:lpstr>BCK_DM_OLAH_SM1&amp;2_CLSTK2_V2</vt:lpstr>
      <vt:lpstr>bck_DM_OLAH_SMT3DAN4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irvan</dc:creator>
  <cp:lastModifiedBy>ASUS K43TA</cp:lastModifiedBy>
  <dcterms:created xsi:type="dcterms:W3CDTF">2016-08-04T03:18:02Z</dcterms:created>
  <dcterms:modified xsi:type="dcterms:W3CDTF">2017-02-21T02:26:35Z</dcterms:modified>
</cp:coreProperties>
</file>