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rob/Documents/UHM/ICSSelfStudy2/"/>
    </mc:Choice>
  </mc:AlternateContent>
  <xr:revisionPtr revIDLastSave="0" documentId="13_ncr:1_{E5573CD6-8B93-CD4D-A652-25BAA0E2A6F7}" xr6:coauthVersionLast="47" xr6:coauthVersionMax="47" xr10:uidLastSave="{00000000-0000-0000-0000-000000000000}"/>
  <bookViews>
    <workbookView xWindow="-32900" yWindow="1640" windowWidth="22700" windowHeight="13600" activeTab="2" xr2:uid="{00000000-000D-0000-FFFF-FFFF00000000}"/>
  </bookViews>
  <sheets>
    <sheet name="Enrollment" sheetId="1" r:id="rId1"/>
    <sheet name="Graduation" sheetId="2" r:id="rId2"/>
    <sheet name="Sheet1" sheetId="3" r:id="rId3"/>
  </sheets>
  <definedNames>
    <definedName name="_xlchart.v1.0" hidden="1">Enrollment!$J$77:$J$85</definedName>
    <definedName name="_xlchart.v1.1" hidden="1">Enrollment!$K$76</definedName>
    <definedName name="_xlchart.v1.10" hidden="1">Enrollment!$J$303</definedName>
    <definedName name="_xlchart.v1.11" hidden="1">Enrollment!$J$304:$J$312</definedName>
    <definedName name="_xlchart.v1.12" hidden="1">Enrollment!$K$303</definedName>
    <definedName name="_xlchart.v1.13" hidden="1">Enrollment!$K$304:$K$312</definedName>
    <definedName name="_xlchart.v1.14" hidden="1">Enrollment!$B$304:$B$312</definedName>
    <definedName name="_xlchart.v1.15" hidden="1">Enrollment!$C$303</definedName>
    <definedName name="_xlchart.v1.16" hidden="1">Enrollment!$C$304:$C$312</definedName>
    <definedName name="_xlchart.v1.17" hidden="1">Enrollment!$D$303</definedName>
    <definedName name="_xlchart.v1.18" hidden="1">Enrollment!$D$304:$D$312</definedName>
    <definedName name="_xlchart.v1.19" hidden="1">Enrollment!$E$303</definedName>
    <definedName name="_xlchart.v1.2" hidden="1">Enrollment!$K$77:$K$85</definedName>
    <definedName name="_xlchart.v1.20" hidden="1">Enrollment!$E$304:$E$312</definedName>
    <definedName name="_xlchart.v1.21" hidden="1">Enrollment!$B$304:$B$312</definedName>
    <definedName name="_xlchart.v1.22" hidden="1">Enrollment!$C$303</definedName>
    <definedName name="_xlchart.v1.23" hidden="1">Enrollment!$C$304:$C$312</definedName>
    <definedName name="_xlchart.v1.24" hidden="1">Enrollment!$D$303</definedName>
    <definedName name="_xlchart.v1.25" hidden="1">Enrollment!$D$304:$D$312</definedName>
    <definedName name="_xlchart.v1.26" hidden="1">Enrollment!$E$303</definedName>
    <definedName name="_xlchart.v1.27" hidden="1">Enrollment!$E$304:$E$312</definedName>
    <definedName name="_xlchart.v1.3" hidden="1">Enrollment!$L$76</definedName>
    <definedName name="_xlchart.v1.4" hidden="1">Enrollment!$L$77:$L$85</definedName>
    <definedName name="_xlchart.v1.5" hidden="1">Enrollment!$M$76</definedName>
    <definedName name="_xlchart.v1.6" hidden="1">Enrollment!$M$77:$M$85</definedName>
    <definedName name="_xlchart.v1.7" hidden="1">Enrollment!$H$304:$H$312</definedName>
    <definedName name="_xlchart.v1.8" hidden="1">Enrollment!$I$303</definedName>
    <definedName name="_xlchart.v1.9" hidden="1">Enrollment!$I$304:$I$312</definedName>
  </definedNames>
  <calcPr calcId="191029"/>
</workbook>
</file>

<file path=xl/calcChain.xml><?xml version="1.0" encoding="utf-8"?>
<calcChain xmlns="http://schemas.openxmlformats.org/spreadsheetml/2006/main">
  <c r="D248" i="2" l="1"/>
  <c r="K325" i="1"/>
  <c r="K324" i="1"/>
  <c r="K323" i="1"/>
  <c r="K322" i="1"/>
  <c r="L322" i="1" s="1"/>
  <c r="K321" i="1"/>
  <c r="K320" i="1"/>
  <c r="K319" i="1"/>
  <c r="L319" i="1" s="1"/>
  <c r="K318" i="1"/>
  <c r="J325" i="1"/>
  <c r="J324" i="1"/>
  <c r="J323" i="1"/>
  <c r="J322" i="1"/>
  <c r="J321" i="1"/>
  <c r="L321" i="1" s="1"/>
  <c r="J320" i="1"/>
  <c r="J319" i="1"/>
  <c r="J318" i="1"/>
  <c r="I325" i="1"/>
  <c r="I324" i="1"/>
  <c r="L324" i="1" s="1"/>
  <c r="I323" i="1"/>
  <c r="L323" i="1" s="1"/>
  <c r="I322" i="1"/>
  <c r="I321" i="1"/>
  <c r="I320" i="1"/>
  <c r="L320" i="1" s="1"/>
  <c r="I319" i="1"/>
  <c r="I318" i="1"/>
  <c r="K317" i="1"/>
  <c r="L325" i="1"/>
  <c r="F325" i="1"/>
  <c r="F324" i="1"/>
  <c r="F323" i="1"/>
  <c r="F322" i="1"/>
  <c r="F321" i="1"/>
  <c r="F320" i="1"/>
  <c r="F319" i="1"/>
  <c r="F318" i="1"/>
  <c r="F317" i="1"/>
  <c r="E325" i="1"/>
  <c r="E324" i="1"/>
  <c r="E323" i="1"/>
  <c r="E322" i="1"/>
  <c r="E321" i="1"/>
  <c r="E320" i="1"/>
  <c r="E319" i="1"/>
  <c r="E318" i="1"/>
  <c r="D325" i="1"/>
  <c r="D324" i="1"/>
  <c r="D323" i="1"/>
  <c r="D322" i="1"/>
  <c r="D321" i="1"/>
  <c r="D320" i="1"/>
  <c r="D319" i="1"/>
  <c r="D318" i="1"/>
  <c r="C325" i="1"/>
  <c r="C324" i="1"/>
  <c r="C323" i="1"/>
  <c r="C322" i="1"/>
  <c r="C321" i="1"/>
  <c r="C320" i="1"/>
  <c r="C319" i="1"/>
  <c r="C318" i="1"/>
  <c r="E317" i="1"/>
  <c r="D317" i="1"/>
  <c r="C317" i="1"/>
  <c r="F311" i="1"/>
  <c r="F310" i="1"/>
  <c r="F309" i="1"/>
  <c r="F308" i="1"/>
  <c r="F307" i="1"/>
  <c r="F306" i="1"/>
  <c r="F305" i="1"/>
  <c r="F304" i="1"/>
  <c r="F312" i="1"/>
  <c r="L311" i="1"/>
  <c r="L310" i="1"/>
  <c r="L309" i="1"/>
  <c r="L308" i="1"/>
  <c r="L307" i="1"/>
  <c r="L306" i="1"/>
  <c r="L305" i="1"/>
  <c r="L312" i="1"/>
  <c r="I289" i="1"/>
  <c r="I288" i="1"/>
  <c r="I287" i="1"/>
  <c r="I286" i="1"/>
  <c r="I285" i="1"/>
  <c r="I284" i="1"/>
  <c r="I283" i="1"/>
  <c r="I282" i="1"/>
  <c r="I281" i="1"/>
  <c r="K278" i="1"/>
  <c r="K277" i="1"/>
  <c r="K276" i="1"/>
  <c r="K275" i="1"/>
  <c r="K274" i="1"/>
  <c r="K273" i="1"/>
  <c r="K272" i="1"/>
  <c r="K271" i="1"/>
  <c r="K270" i="1"/>
  <c r="K175" i="1"/>
  <c r="L244" i="1"/>
  <c r="N242" i="1"/>
  <c r="K173" i="1"/>
  <c r="M171" i="1"/>
  <c r="L210" i="1"/>
  <c r="N208" i="1"/>
  <c r="W219" i="2"/>
  <c r="V219" i="2"/>
  <c r="W218" i="2"/>
  <c r="V218" i="2"/>
  <c r="S205" i="2"/>
  <c r="S204" i="2"/>
  <c r="S203" i="2"/>
  <c r="S202" i="2"/>
  <c r="S201" i="2"/>
  <c r="S200" i="2"/>
  <c r="S199" i="2"/>
  <c r="S198" i="2"/>
  <c r="S197" i="2"/>
  <c r="R206" i="2"/>
  <c r="R205" i="2"/>
  <c r="R204" i="2"/>
  <c r="R203" i="2"/>
  <c r="R202" i="2"/>
  <c r="R201" i="2"/>
  <c r="R200" i="2"/>
  <c r="R199" i="2"/>
  <c r="R198" i="2"/>
  <c r="R197" i="2"/>
  <c r="Q207" i="2"/>
  <c r="Q206" i="2"/>
  <c r="Q205" i="2"/>
  <c r="Q204" i="2"/>
  <c r="Q203" i="2"/>
  <c r="Q202" i="2"/>
  <c r="Q201" i="2"/>
  <c r="Q200" i="2"/>
  <c r="Q199" i="2"/>
  <c r="Q198" i="2"/>
  <c r="Q197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S196" i="2"/>
  <c r="R196" i="2"/>
  <c r="Q196" i="2"/>
  <c r="P196" i="2"/>
  <c r="O196" i="2"/>
  <c r="AA182" i="2"/>
  <c r="AB182" i="2"/>
  <c r="P185" i="2"/>
  <c r="P184" i="2"/>
  <c r="P183" i="2"/>
  <c r="P182" i="2"/>
  <c r="P181" i="2"/>
  <c r="P180" i="2"/>
  <c r="P179" i="2"/>
  <c r="P178" i="2"/>
  <c r="O186" i="2"/>
  <c r="O185" i="2"/>
  <c r="O184" i="2"/>
  <c r="O183" i="2"/>
  <c r="O182" i="2"/>
  <c r="O181" i="2"/>
  <c r="O180" i="2"/>
  <c r="O179" i="2"/>
  <c r="O178" i="2"/>
  <c r="R164" i="2"/>
  <c r="R163" i="2"/>
  <c r="R162" i="2"/>
  <c r="R161" i="2"/>
  <c r="R160" i="2"/>
  <c r="R159" i="2"/>
  <c r="R158" i="2"/>
  <c r="R157" i="2"/>
  <c r="R156" i="2"/>
  <c r="R155" i="2"/>
  <c r="Q165" i="2"/>
  <c r="Q164" i="2"/>
  <c r="Q163" i="2"/>
  <c r="Q162" i="2"/>
  <c r="Q161" i="2"/>
  <c r="Q160" i="2"/>
  <c r="Q159" i="2"/>
  <c r="Q158" i="2"/>
  <c r="Q157" i="2"/>
  <c r="Q156" i="2"/>
  <c r="Q155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O142" i="2"/>
  <c r="AB183" i="2" s="1"/>
  <c r="O141" i="2"/>
  <c r="O140" i="2"/>
  <c r="O139" i="2"/>
  <c r="O138" i="2"/>
  <c r="O137" i="2"/>
  <c r="O136" i="2"/>
  <c r="N143" i="2"/>
  <c r="AA183" i="2" s="1"/>
  <c r="N142" i="2"/>
  <c r="N141" i="2"/>
  <c r="N140" i="2"/>
  <c r="N139" i="2"/>
  <c r="N138" i="2"/>
  <c r="N137" i="2"/>
  <c r="N136" i="2"/>
  <c r="O135" i="2"/>
  <c r="N135" i="2"/>
  <c r="L18" i="2"/>
  <c r="K20" i="1"/>
  <c r="J20" i="1"/>
  <c r="L15" i="1"/>
  <c r="K111" i="2"/>
  <c r="K110" i="2"/>
  <c r="K109" i="2"/>
  <c r="K108" i="2"/>
  <c r="K107" i="2"/>
  <c r="K106" i="2"/>
  <c r="K105" i="2"/>
  <c r="K104" i="2"/>
  <c r="K103" i="2"/>
  <c r="L67" i="2"/>
  <c r="K81" i="2" s="1"/>
  <c r="L66" i="2"/>
  <c r="K80" i="2" s="1"/>
  <c r="L65" i="2"/>
  <c r="K79" i="2" s="1"/>
  <c r="L64" i="2"/>
  <c r="K78" i="2" s="1"/>
  <c r="L63" i="2"/>
  <c r="K77" i="2" s="1"/>
  <c r="L62" i="2"/>
  <c r="J76" i="2" s="1"/>
  <c r="L61" i="2"/>
  <c r="K75" i="2" s="1"/>
  <c r="L60" i="2"/>
  <c r="J74" i="2" s="1"/>
  <c r="L59" i="2"/>
  <c r="K73" i="2" s="1"/>
  <c r="L135" i="1"/>
  <c r="L134" i="1"/>
  <c r="L133" i="1"/>
  <c r="L132" i="1"/>
  <c r="L131" i="1"/>
  <c r="L130" i="1"/>
  <c r="L129" i="1"/>
  <c r="L128" i="1"/>
  <c r="M128" i="1" s="1"/>
  <c r="K135" i="1"/>
  <c r="K134" i="1"/>
  <c r="M134" i="1" s="1"/>
  <c r="K133" i="1"/>
  <c r="K132" i="1"/>
  <c r="K131" i="1"/>
  <c r="K130" i="1"/>
  <c r="M130" i="1" s="1"/>
  <c r="K129" i="1"/>
  <c r="M129" i="1" s="1"/>
  <c r="K128" i="1"/>
  <c r="L127" i="1"/>
  <c r="K127" i="1"/>
  <c r="M135" i="1"/>
  <c r="M132" i="1"/>
  <c r="M131" i="1"/>
  <c r="M120" i="1"/>
  <c r="M119" i="1"/>
  <c r="M118" i="1"/>
  <c r="M117" i="1"/>
  <c r="M116" i="1"/>
  <c r="M115" i="1"/>
  <c r="M114" i="1"/>
  <c r="M113" i="1"/>
  <c r="M112" i="1"/>
  <c r="M100" i="1"/>
  <c r="M99" i="1"/>
  <c r="M98" i="1"/>
  <c r="M97" i="1"/>
  <c r="M96" i="1"/>
  <c r="M95" i="1"/>
  <c r="M94" i="1"/>
  <c r="M93" i="1"/>
  <c r="L100" i="1"/>
  <c r="L99" i="1"/>
  <c r="L98" i="1"/>
  <c r="L97" i="1"/>
  <c r="L96" i="1"/>
  <c r="L95" i="1"/>
  <c r="L94" i="1"/>
  <c r="L93" i="1"/>
  <c r="K100" i="1"/>
  <c r="K99" i="1"/>
  <c r="K98" i="1"/>
  <c r="K97" i="1"/>
  <c r="K96" i="1"/>
  <c r="K95" i="1"/>
  <c r="N95" i="1" s="1"/>
  <c r="K94" i="1"/>
  <c r="K93" i="1"/>
  <c r="M92" i="1"/>
  <c r="L92" i="1"/>
  <c r="K92" i="1"/>
  <c r="N100" i="1"/>
  <c r="N97" i="1"/>
  <c r="N96" i="1"/>
  <c r="N94" i="1"/>
  <c r="N93" i="1"/>
  <c r="N85" i="1"/>
  <c r="N84" i="1"/>
  <c r="N83" i="1"/>
  <c r="N82" i="1"/>
  <c r="N81" i="1"/>
  <c r="N80" i="1"/>
  <c r="N79" i="1"/>
  <c r="N78" i="1"/>
  <c r="N77" i="1"/>
  <c r="L65" i="1"/>
  <c r="L64" i="1"/>
  <c r="L63" i="1"/>
  <c r="L62" i="1"/>
  <c r="L61" i="1"/>
  <c r="L60" i="1"/>
  <c r="L59" i="1"/>
  <c r="L58" i="1"/>
  <c r="L57" i="1"/>
  <c r="K65" i="1"/>
  <c r="K64" i="1"/>
  <c r="K63" i="1"/>
  <c r="K62" i="1"/>
  <c r="K61" i="1"/>
  <c r="K60" i="1"/>
  <c r="K59" i="1"/>
  <c r="K58" i="1"/>
  <c r="J65" i="1"/>
  <c r="J64" i="1"/>
  <c r="J63" i="1"/>
  <c r="J62" i="1"/>
  <c r="J61" i="1"/>
  <c r="J60" i="1"/>
  <c r="J59" i="1"/>
  <c r="J58" i="1"/>
  <c r="K57" i="1"/>
  <c r="J57" i="1"/>
  <c r="L48" i="1"/>
  <c r="L47" i="1"/>
  <c r="L46" i="1"/>
  <c r="L45" i="1"/>
  <c r="L44" i="1"/>
  <c r="L43" i="1"/>
  <c r="L42" i="1"/>
  <c r="L41" i="1"/>
  <c r="L40" i="1"/>
  <c r="L318" i="1" l="1"/>
  <c r="K74" i="2"/>
  <c r="L74" i="2" s="1"/>
  <c r="J75" i="2"/>
  <c r="L75" i="2" s="1"/>
  <c r="J77" i="2"/>
  <c r="L77" i="2" s="1"/>
  <c r="K76" i="2"/>
  <c r="L76" i="2" s="1"/>
  <c r="J78" i="2"/>
  <c r="L78" i="2" s="1"/>
  <c r="J79" i="2"/>
  <c r="L79" i="2" s="1"/>
  <c r="J80" i="2"/>
  <c r="L80" i="2" s="1"/>
  <c r="J73" i="2"/>
  <c r="L73" i="2" s="1"/>
  <c r="J81" i="2"/>
  <c r="L81" i="2" s="1"/>
  <c r="M133" i="1"/>
  <c r="M127" i="1"/>
  <c r="N98" i="1"/>
  <c r="N99" i="1"/>
  <c r="N92" i="1"/>
  <c r="L304" i="1"/>
  <c r="J317" i="1" s="1"/>
  <c r="I317" i="1" l="1"/>
  <c r="L317" i="1" s="1"/>
</calcChain>
</file>

<file path=xl/sharedStrings.xml><?xml version="1.0" encoding="utf-8"?>
<sst xmlns="http://schemas.openxmlformats.org/spreadsheetml/2006/main" count="814" uniqueCount="105">
  <si>
    <t>Enrollment Trend Report</t>
  </si>
  <si>
    <t>Period</t>
  </si>
  <si>
    <t>Unduplicated Headcount</t>
  </si>
  <si>
    <t>FTE by FtPt</t>
  </si>
  <si>
    <t>FTE by Credits</t>
  </si>
  <si>
    <t>Full Time</t>
  </si>
  <si>
    <t>Department = Information &amp; Computer Science, Degree = BS</t>
  </si>
  <si>
    <t>Department = Information &amp; Computer Science, Degree = BA</t>
  </si>
  <si>
    <t>BS</t>
  </si>
  <si>
    <t>BA</t>
  </si>
  <si>
    <t>Female</t>
  </si>
  <si>
    <t>Male</t>
  </si>
  <si>
    <t>Hawaii</t>
  </si>
  <si>
    <t>US Mainland</t>
  </si>
  <si>
    <t>International</t>
  </si>
  <si>
    <t>Generated 2021/07/13</t>
  </si>
  <si>
    <t>Degree Trend Report</t>
  </si>
  <si>
    <t>Academic year</t>
  </si>
  <si>
    <t>Total</t>
  </si>
  <si>
    <t>Avg SSH (All)</t>
  </si>
  <si>
    <t>Avg SSH (Manoa)</t>
  </si>
  <si>
    <t>Avg GPA</t>
  </si>
  <si>
    <t>Students having GPA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</si>
  <si>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</si>
  <si>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</si>
  <si>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</si>
  <si>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</si>
  <si>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</si>
  <si>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</si>
  <si>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</si>
  <si>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</si>
  <si>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</si>
  <si>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</si>
  <si>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</si>
  <si>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</si>
  <si>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</si>
  <si>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</si>
  <si>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</si>
  <si>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</si>
  <si>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Gender = Female, Department = Information &amp; Computer Science, Degree Type = Bachelors</t>
  </si>
  <si>
    <t>Gender = Male, Department = Information &amp; Computer Science, Degree Type = Bachelors</t>
  </si>
  <si>
    <t>Generated 2021/07/14</t>
  </si>
  <si>
    <t>Period = Academic year, Freeze Event = Census (Default)</t>
  </si>
  <si>
    <t>AY 2011-12</t>
  </si>
  <si>
    <t>AY 2012-13</t>
  </si>
  <si>
    <t>AY 2013-14</t>
  </si>
  <si>
    <t>AY 2014-15</t>
  </si>
  <si>
    <t>AY 2015-16</t>
  </si>
  <si>
    <t>AY 2016-17</t>
  </si>
  <si>
    <t>AY 2017-18</t>
  </si>
  <si>
    <t>AY 2018-19</t>
  </si>
  <si>
    <t>AY 2019-20</t>
  </si>
  <si>
    <t>Acad Level = Undergrad, Gender = Female, Department = Information &amp; Computer Science</t>
  </si>
  <si>
    <t>Acad Level = Undergrad, Gender = Male, Department = Information &amp; Computer Science</t>
  </si>
  <si>
    <t>Acad Level = Undergrad, Geo Origin = Hawaiʻi, Department = Information &amp; Computer Science</t>
  </si>
  <si>
    <t>Acad Level = Undergrad, Geo Origin = US Mainland, Department = Information &amp; Computer Science</t>
  </si>
  <si>
    <t>Acad Level = Undergrad, FT/PT = Full-time, Department = Information &amp; Computer Science</t>
  </si>
  <si>
    <t>Acad Level = Undergrad, FT/PT = Part-time, Department = Information &amp; Computer Science</t>
  </si>
  <si>
    <t>Part time</t>
  </si>
  <si>
    <t>Generated 2021/07/18</t>
  </si>
  <si>
    <t>FT/PT = Full-time, Department = Information &amp; Computer Science, Degree Type = Bachelors</t>
  </si>
  <si>
    <t>FT/PT = Part-time, Department = Information &amp; Computer Science, Degree Type = Bachelors</t>
  </si>
  <si>
    <t>PartTime</t>
  </si>
  <si>
    <t>Graduated (%)</t>
  </si>
  <si>
    <t>year</t>
  </si>
  <si>
    <t>total</t>
  </si>
  <si>
    <t>1S</t>
  </si>
  <si>
    <t>1YR</t>
  </si>
  <si>
    <t>2YR</t>
  </si>
  <si>
    <t>3YR</t>
  </si>
  <si>
    <t>4YR</t>
  </si>
  <si>
    <t>5YR</t>
  </si>
  <si>
    <t>6YR</t>
  </si>
  <si>
    <t>7YR</t>
  </si>
  <si>
    <t>8YR</t>
  </si>
  <si>
    <t>Persisted (%)</t>
  </si>
  <si>
    <t>4-year</t>
  </si>
  <si>
    <t>5-year</t>
  </si>
  <si>
    <t>4-year (2016 cohort)</t>
  </si>
  <si>
    <t>5-year (2015 cohort)</t>
  </si>
  <si>
    <t>Department = Information &amp; Computer Science, Degree = MS</t>
  </si>
  <si>
    <t>Gender = Female, Department = Information &amp; Computer Science, Degree = MS</t>
  </si>
  <si>
    <t>Gender = Male, Department = Information &amp; Computer Science, Degree = MS</t>
  </si>
  <si>
    <t>FT/PT = Full-time, Department = Information &amp; Computer Science, Degree = MS</t>
  </si>
  <si>
    <t>FT/PT = Part-time, Department = Information &amp; Computer Science, Degree = MS</t>
  </si>
  <si>
    <t>MS</t>
  </si>
  <si>
    <t>PhD</t>
  </si>
  <si>
    <t>Part Time</t>
  </si>
  <si>
    <t>Gender = Male, Degree = PHD, Program = Computer Science-PhD</t>
  </si>
  <si>
    <t>Degree = PHD, Program = Computer Science-PhD</t>
  </si>
  <si>
    <t>Gender = Female, Degree = PHD, Program = Computer Science-PhD</t>
  </si>
  <si>
    <t>FT/PT = Full-time, Degree = PHD, Program = Computer Science-PhD</t>
  </si>
  <si>
    <t>FT/PT = Part-time, Degree = PHD, Program = Computer Science-PhD</t>
  </si>
  <si>
    <t>Full time</t>
  </si>
  <si>
    <t>U.S. Mainland</t>
  </si>
  <si>
    <t>Graduation</t>
  </si>
  <si>
    <t>Times Higher Education</t>
  </si>
  <si>
    <t>World Universty Rnkings</t>
  </si>
  <si>
    <t>501-600</t>
  </si>
  <si>
    <t>401-500</t>
  </si>
  <si>
    <t>301-400</t>
  </si>
  <si>
    <t>251-300</t>
  </si>
  <si>
    <t>USNWR</t>
  </si>
  <si>
    <t>Best Grad Schools</t>
  </si>
  <si>
    <t>188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</si>
</sst>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Undergraduate Enrollment</a:t>
            </a:r>
          </a:p>
          <a:p>
            <a:pPr>
              <a:defRPr/>
            </a:pPr>
            <a:r>
              <a:rPr lang="en-US"/>
              <a:t>BS</a:t>
            </a:r>
            <a:r>
              <a:rPr lang="en-US" baseline="0"/>
              <a:t> and 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Enrollment!$J$6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Enrollment!$I$7:$I$15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Enrollment!$J$7:$J$15</c:f>
              <c:numCache>
                <c:formatCode>General</c:formatCode>
                <c:ptCount val="9"/>
                <c:pt idx="0">
                  <c:v>248</c:v>
                </c:pt>
                <c:pt idx="1">
                  <c:v>266</c:v>
                </c:pt>
                <c:pt idx="2">
                  <c:v>269</c:v>
                </c:pt>
                <c:pt idx="3">
                  <c:v>301</c:v>
                </c:pt>
                <c:pt idx="4">
                  <c:v>346</c:v>
                </c:pt>
                <c:pt idx="5">
                  <c:v>369</c:v>
                </c:pt>
                <c:pt idx="6">
                  <c:v>404</c:v>
                </c:pt>
                <c:pt idx="7">
                  <c:v>458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049-80E7-465AFF7E9F1A}"/>
            </c:ext>
          </c:extLst>
        </c:ser>
        <c:ser>
          <c:idx val="1"/>
          <c:order val="1"/>
          <c:tx>
            <c:strRef>
              <c:f>Enrollment!$K$6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Enrollment!$I$7:$I$15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Enrollment!$K$7:$K$15</c:f>
              <c:numCache>
                <c:formatCode>General</c:formatCode>
                <c:ptCount val="9"/>
                <c:pt idx="0">
                  <c:v>113</c:v>
                </c:pt>
                <c:pt idx="1">
                  <c:v>127</c:v>
                </c:pt>
                <c:pt idx="2">
                  <c:v>155</c:v>
                </c:pt>
                <c:pt idx="3">
                  <c:v>145</c:v>
                </c:pt>
                <c:pt idx="4">
                  <c:v>150</c:v>
                </c:pt>
                <c:pt idx="5">
                  <c:v>135</c:v>
                </c:pt>
                <c:pt idx="6">
                  <c:v>129</c:v>
                </c:pt>
                <c:pt idx="7">
                  <c:v>111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9-4049-80E7-465AFF7E9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3716511"/>
        <c:axId val="1903718159"/>
      </c:barChart>
      <c:catAx>
        <c:axId val="19037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18159"/>
        <c:crosses val="autoZero"/>
        <c:auto val="1"/>
        <c:lblAlgn val="ctr"/>
        <c:lblOffset val="100"/>
        <c:noMultiLvlLbl val="0"/>
      </c:catAx>
      <c:valAx>
        <c:axId val="19037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PhD</a:t>
            </a:r>
            <a:r>
              <a:rPr lang="en-US" baseline="0"/>
              <a:t> Enrollment</a:t>
            </a:r>
            <a:br>
              <a:rPr lang="en-US" baseline="0"/>
            </a:br>
            <a:r>
              <a:rPr lang="en-US" baseline="0"/>
              <a:t>Geographic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Enrollment!$C$303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Enrollment!$B$304:$B$312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Enrollment!$C$304:$C$312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D-C541-8E7E-6205B358F7BA}"/>
            </c:ext>
          </c:extLst>
        </c:ser>
        <c:ser>
          <c:idx val="1"/>
          <c:order val="1"/>
          <c:tx>
            <c:strRef>
              <c:f>Enrollment!$D$303</c:f>
              <c:strCache>
                <c:ptCount val="1"/>
                <c:pt idx="0">
                  <c:v>U.S. Mainland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Enrollment!$B$304:$B$312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Enrollment!$D$304:$D$312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D-C541-8E7E-6205B358F7BA}"/>
            </c:ext>
          </c:extLst>
        </c:ser>
        <c:ser>
          <c:idx val="2"/>
          <c:order val="2"/>
          <c:tx>
            <c:strRef>
              <c:f>Enrollment!$E$303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Enrollment!$B$304:$B$312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Enrollment!$E$304:$E$312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D-C541-8E7E-6205B358F7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21036191"/>
        <c:axId val="1827307807"/>
      </c:barChart>
      <c:catAx>
        <c:axId val="18210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07807"/>
        <c:crosses val="autoZero"/>
        <c:auto val="1"/>
        <c:lblAlgn val="ctr"/>
        <c:lblOffset val="100"/>
        <c:noMultiLvlLbl val="0"/>
      </c:catAx>
      <c:valAx>
        <c:axId val="18273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ICS Undergraduate Enrollment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Gender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Enrollment!$J$39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Enrollment!$I$40:$I$48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Enrollment!$J$40:$J$48</c:f>
              <c:numCache>
                <c:formatCode>General</c:formatCode>
                <c:ptCount val="9"/>
                <c:pt idx="0">
                  <c:v>69</c:v>
                </c:pt>
                <c:pt idx="1">
                  <c:v>66</c:v>
                </c:pt>
                <c:pt idx="2">
                  <c:v>67</c:v>
                </c:pt>
                <c:pt idx="3">
                  <c:v>76</c:v>
                </c:pt>
                <c:pt idx="4">
                  <c:v>82</c:v>
                </c:pt>
                <c:pt idx="5">
                  <c:v>95</c:v>
                </c:pt>
                <c:pt idx="6">
                  <c:v>101</c:v>
                </c:pt>
                <c:pt idx="7">
                  <c:v>120</c:v>
                </c:pt>
                <c:pt idx="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4-9741-9C58-C8B82F629885}"/>
            </c:ext>
          </c:extLst>
        </c:ser>
        <c:ser>
          <c:idx val="1"/>
          <c:order val="1"/>
          <c:tx>
            <c:strRef>
              <c:f>Enrollment!$K$39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Enrollment!$I$40:$I$48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Enrollment!$K$40:$K$48</c:f>
              <c:numCache>
                <c:formatCode>General</c:formatCode>
                <c:ptCount val="9"/>
                <c:pt idx="0">
                  <c:v>282</c:v>
                </c:pt>
                <c:pt idx="1">
                  <c:v>317</c:v>
                </c:pt>
                <c:pt idx="2">
                  <c:v>345</c:v>
                </c:pt>
                <c:pt idx="3">
                  <c:v>357</c:v>
                </c:pt>
                <c:pt idx="4">
                  <c:v>398</c:v>
                </c:pt>
                <c:pt idx="5">
                  <c:v>399</c:v>
                </c:pt>
                <c:pt idx="6">
                  <c:v>415</c:v>
                </c:pt>
                <c:pt idx="7">
                  <c:v>424</c:v>
                </c:pt>
                <c:pt idx="8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4-9741-9C58-C8B82F629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493391"/>
        <c:axId val="1949495039"/>
      </c:barChart>
      <c:catAx>
        <c:axId val="19494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95039"/>
        <c:crosses val="autoZero"/>
        <c:auto val="1"/>
        <c:lblAlgn val="ctr"/>
        <c:lblOffset val="100"/>
        <c:noMultiLvlLbl val="0"/>
      </c:catAx>
      <c:valAx>
        <c:axId val="19494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MS Enrollment</a:t>
            </a:r>
            <a:br>
              <a:rPr lang="en-US"/>
            </a:br>
            <a:r>
              <a:rPr lang="en-US"/>
              <a:t>Geographic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Enrollment!$I$303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Enrollment!$H$304:$H$312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Enrollment!$I$304:$I$312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9-054A-8C94-2AC1EFD36689}"/>
            </c:ext>
          </c:extLst>
        </c:ser>
        <c:ser>
          <c:idx val="1"/>
          <c:order val="1"/>
          <c:tx>
            <c:strRef>
              <c:f>Enrollment!$J$303</c:f>
              <c:strCache>
                <c:ptCount val="1"/>
                <c:pt idx="0">
                  <c:v>U.S. Mainland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Enrollment!$H$304:$H$312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Enrollment!$J$304:$J$312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9-054A-8C94-2AC1EFD36689}"/>
            </c:ext>
          </c:extLst>
        </c:ser>
        <c:ser>
          <c:idx val="2"/>
          <c:order val="2"/>
          <c:tx>
            <c:strRef>
              <c:f>Enrollment!$K$303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Enrollment!$H$304:$H$312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Enrollment!$K$304:$K$312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9-054A-8C94-2AC1EFD366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38854719"/>
        <c:axId val="1838241695"/>
      </c:barChart>
      <c:catAx>
        <c:axId val="18388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41695"/>
        <c:crosses val="autoZero"/>
        <c:auto val="1"/>
        <c:lblAlgn val="ctr"/>
        <c:lblOffset val="100"/>
        <c:noMultiLvlLbl val="0"/>
      </c:catAx>
      <c:valAx>
        <c:axId val="18382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Graduation Rates</a:t>
            </a:r>
            <a:br>
              <a:rPr lang="en-US"/>
            </a:br>
            <a:r>
              <a:rPr lang="en-US"/>
              <a:t>BS and 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Graduation!$J$9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Graduation!$I$10:$I$18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Graduation!$J$10:$J$18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39</c:v>
                </c:pt>
                <c:pt idx="5">
                  <c:v>37</c:v>
                </c:pt>
                <c:pt idx="6">
                  <c:v>48</c:v>
                </c:pt>
                <c:pt idx="7">
                  <c:v>56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6-CF4C-A75A-22BCE277CE2B}"/>
            </c:ext>
          </c:extLst>
        </c:ser>
        <c:ser>
          <c:idx val="1"/>
          <c:order val="1"/>
          <c:tx>
            <c:strRef>
              <c:f>Graduation!$K$9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Graduation!$I$10:$I$18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Graduation!$K$10:$K$18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6-CF4C-A75A-22BCE277C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5050207"/>
        <c:axId val="1965656495"/>
      </c:barChart>
      <c:catAx>
        <c:axId val="18950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56495"/>
        <c:crosses val="autoZero"/>
        <c:auto val="1"/>
        <c:lblAlgn val="ctr"/>
        <c:lblOffset val="100"/>
        <c:noMultiLvlLbl val="0"/>
      </c:catAx>
      <c:valAx>
        <c:axId val="1965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Undergraduate Graduation</a:t>
            </a:r>
            <a:r>
              <a:rPr lang="en-US" baseline="0"/>
              <a:t> Rate</a:t>
            </a:r>
            <a:br>
              <a:rPr lang="en-US"/>
            </a:b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Graduation!$J$58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Graduation!$I$59:$I$67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Graduation!$J$59:$J$67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BA44-8064-350142AEBECF}"/>
            </c:ext>
          </c:extLst>
        </c:ser>
        <c:ser>
          <c:idx val="1"/>
          <c:order val="1"/>
          <c:tx>
            <c:strRef>
              <c:f>Graduation!$K$58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Graduation!$I$59:$I$67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Graduation!$K$59:$K$67</c:f>
              <c:numCache>
                <c:formatCode>General</c:formatCode>
                <c:ptCount val="9"/>
                <c:pt idx="0">
                  <c:v>32</c:v>
                </c:pt>
                <c:pt idx="1">
                  <c:v>36</c:v>
                </c:pt>
                <c:pt idx="2">
                  <c:v>44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63</c:v>
                </c:pt>
                <c:pt idx="7">
                  <c:v>64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1-BA44-8064-350142AEB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8587616"/>
        <c:axId val="1778589264"/>
      </c:barChart>
      <c:catAx>
        <c:axId val="17785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9264"/>
        <c:crosses val="autoZero"/>
        <c:auto val="1"/>
        <c:lblAlgn val="ctr"/>
        <c:lblOffset val="100"/>
        <c:noMultiLvlLbl val="0"/>
      </c:catAx>
      <c:valAx>
        <c:axId val="17785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 Graduation Rate Trends in</a:t>
            </a:r>
          </a:p>
          <a:p>
            <a:pPr>
              <a:defRPr/>
            </a:pPr>
            <a:r>
              <a:rPr lang="en-US"/>
              <a:t>4 Years and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Graduation!$N$134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Graduation!$M$135:$M$143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Graduation!$N$135:$N$143</c:f>
              <c:numCache>
                <c:formatCode>0%</c:formatCode>
                <c:ptCount val="9"/>
                <c:pt idx="0">
                  <c:v>0.5</c:v>
                </c:pt>
                <c:pt idx="1">
                  <c:v>0.55000000000000004</c:v>
                </c:pt>
                <c:pt idx="2">
                  <c:v>0.55299999999999994</c:v>
                </c:pt>
                <c:pt idx="3">
                  <c:v>0.63500000000000001</c:v>
                </c:pt>
                <c:pt idx="4">
                  <c:v>0.60399999999999998</c:v>
                </c:pt>
                <c:pt idx="5">
                  <c:v>0.6</c:v>
                </c:pt>
                <c:pt idx="6">
                  <c:v>0.63300000000000001</c:v>
                </c:pt>
                <c:pt idx="7">
                  <c:v>0.65300000000000002</c:v>
                </c:pt>
                <c:pt idx="8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6-CE4B-9D22-157DBF2F9162}"/>
            </c:ext>
          </c:extLst>
        </c:ser>
        <c:ser>
          <c:idx val="1"/>
          <c:order val="1"/>
          <c:tx>
            <c:strRef>
              <c:f>Graduation!$O$134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Graduation!$M$135:$M$143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Graduation!$O$135:$O$143</c:f>
              <c:numCache>
                <c:formatCode>0%</c:formatCode>
                <c:ptCount val="9"/>
                <c:pt idx="0">
                  <c:v>0.624</c:v>
                </c:pt>
                <c:pt idx="1">
                  <c:v>0.64300000000000002</c:v>
                </c:pt>
                <c:pt idx="2">
                  <c:v>0.66200000000000003</c:v>
                </c:pt>
                <c:pt idx="3">
                  <c:v>0.71700000000000008</c:v>
                </c:pt>
                <c:pt idx="4">
                  <c:v>0.7</c:v>
                </c:pt>
                <c:pt idx="5">
                  <c:v>0.67900000000000005</c:v>
                </c:pt>
                <c:pt idx="6">
                  <c:v>0.71499999999999997</c:v>
                </c:pt>
                <c:pt idx="7">
                  <c:v>0.71900000000000008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6-CE4B-9D22-157DBF2F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27312"/>
        <c:axId val="1805128960"/>
      </c:lineChart>
      <c:catAx>
        <c:axId val="1805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28960"/>
        <c:crosses val="autoZero"/>
        <c:auto val="1"/>
        <c:lblAlgn val="ctr"/>
        <c:lblOffset val="100"/>
        <c:noMultiLvlLbl val="0"/>
      </c:catAx>
      <c:valAx>
        <c:axId val="18051289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Graduation Rate Trends in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4 Years and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Graduation!$O$177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Graduation!$N$178:$N$186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Graduation!$O$178:$O$186</c:f>
              <c:numCache>
                <c:formatCode>0%</c:formatCode>
                <c:ptCount val="9"/>
                <c:pt idx="0">
                  <c:v>0.51700000000000002</c:v>
                </c:pt>
                <c:pt idx="1">
                  <c:v>0.54500000000000004</c:v>
                </c:pt>
                <c:pt idx="2">
                  <c:v>0.61399999999999999</c:v>
                </c:pt>
                <c:pt idx="3">
                  <c:v>0.61599999999999999</c:v>
                </c:pt>
                <c:pt idx="4">
                  <c:v>0.623</c:v>
                </c:pt>
                <c:pt idx="5">
                  <c:v>0.59799999999999998</c:v>
                </c:pt>
                <c:pt idx="6">
                  <c:v>0.60299999999999998</c:v>
                </c:pt>
                <c:pt idx="7">
                  <c:v>0.66400000000000003</c:v>
                </c:pt>
                <c:pt idx="8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0-E64B-94E9-46B4ACEECC24}"/>
            </c:ext>
          </c:extLst>
        </c:ser>
        <c:ser>
          <c:idx val="1"/>
          <c:order val="1"/>
          <c:tx>
            <c:strRef>
              <c:f>Graduation!$P$177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Graduation!$N$178:$N$186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Graduation!$P$178:$P$186</c:f>
              <c:numCache>
                <c:formatCode>0%</c:formatCode>
                <c:ptCount val="9"/>
                <c:pt idx="0">
                  <c:v>0.56700000000000006</c:v>
                </c:pt>
                <c:pt idx="1">
                  <c:v>0.6</c:v>
                </c:pt>
                <c:pt idx="2">
                  <c:v>0.69900000000000007</c:v>
                </c:pt>
                <c:pt idx="3">
                  <c:v>0.66299999999999992</c:v>
                </c:pt>
                <c:pt idx="4">
                  <c:v>0.67900000000000005</c:v>
                </c:pt>
                <c:pt idx="5">
                  <c:v>0.66099999999999992</c:v>
                </c:pt>
                <c:pt idx="6">
                  <c:v>0.66099999999999992</c:v>
                </c:pt>
                <c:pt idx="7">
                  <c:v>0.70200000000000007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0-E64B-94E9-46B4ACEE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83920"/>
        <c:axId val="1754793216"/>
      </c:lineChart>
      <c:catAx>
        <c:axId val="17532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93216"/>
        <c:crosses val="autoZero"/>
        <c:auto val="1"/>
        <c:lblAlgn val="ctr"/>
        <c:lblOffset val="100"/>
        <c:noMultiLvlLbl val="0"/>
      </c:catAx>
      <c:valAx>
        <c:axId val="17547932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4-Year</a:t>
            </a:r>
            <a:r>
              <a:rPr lang="en-US" baseline="0"/>
              <a:t> </a:t>
            </a:r>
            <a:r>
              <a:rPr lang="en-US"/>
              <a:t>and 5-Year Graduation Rates</a:t>
            </a:r>
            <a:br>
              <a:rPr lang="en-US"/>
            </a:br>
            <a:r>
              <a:rPr lang="en-US"/>
              <a:t>BS and BA 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Graduation!$V$217</c:f>
              <c:strCache>
                <c:ptCount val="1"/>
                <c:pt idx="0">
                  <c:v>4-year (2016 cohort)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Graduation!$U$218:$U$219</c:f>
              <c:strCache>
                <c:ptCount val="2"/>
                <c:pt idx="0">
                  <c:v>BS</c:v>
                </c:pt>
                <c:pt idx="1">
                  <c:v>BA</c:v>
                </c:pt>
              </c:strCache>
            </c:strRef>
          </c:cat>
          <c:val>
            <c:numRef>
              <c:f>Graduation!$V$218:$V$219</c:f>
              <c:numCache>
                <c:formatCode>0%</c:formatCode>
                <c:ptCount val="2"/>
                <c:pt idx="0">
                  <c:v>0.61199999999999999</c:v>
                </c:pt>
                <c:pt idx="1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284F-B703-1EEBFA594D2C}"/>
            </c:ext>
          </c:extLst>
        </c:ser>
        <c:ser>
          <c:idx val="1"/>
          <c:order val="1"/>
          <c:tx>
            <c:strRef>
              <c:f>Graduation!$W$217</c:f>
              <c:strCache>
                <c:ptCount val="1"/>
                <c:pt idx="0">
                  <c:v>5-year (2015 cohort)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Graduation!$U$218:$U$219</c:f>
              <c:strCache>
                <c:ptCount val="2"/>
                <c:pt idx="0">
                  <c:v>BS</c:v>
                </c:pt>
                <c:pt idx="1">
                  <c:v>BA</c:v>
                </c:pt>
              </c:strCache>
            </c:strRef>
          </c:cat>
          <c:val>
            <c:numRef>
              <c:f>Graduation!$W$218:$W$219</c:f>
              <c:numCache>
                <c:formatCode>0%</c:formatCode>
                <c:ptCount val="2"/>
                <c:pt idx="0">
                  <c:v>0.71900000000000008</c:v>
                </c:pt>
                <c:pt idx="1">
                  <c:v>0.70200000000000007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284F-B703-1EEBFA59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374944"/>
        <c:axId val="1805134192"/>
      </c:barChart>
      <c:catAx>
        <c:axId val="18203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4192"/>
        <c:crosses val="autoZero"/>
        <c:auto val="1"/>
        <c:lblAlgn val="ctr"/>
        <c:lblOffset val="100"/>
        <c:noMultiLvlLbl val="0"/>
      </c:catAx>
      <c:valAx>
        <c:axId val="18051341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 Persistence Rates for</a:t>
            </a:r>
            <a:br>
              <a:rPr lang="en-US"/>
            </a:br>
            <a:r>
              <a:rPr lang="en-US"/>
              <a:t>1,2,3,4,5</a:t>
            </a:r>
            <a:r>
              <a:rPr lang="en-US" baseline="0"/>
              <a:t> Years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Graduation!$N$154</c:f>
              <c:strCache>
                <c:ptCount val="1"/>
                <c:pt idx="0">
                  <c:v>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Graduation!$M$155:$M$168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Graduation!$N$155:$N$168</c:f>
              <c:numCache>
                <c:formatCode>0%</c:formatCode>
                <c:ptCount val="14"/>
                <c:pt idx="0">
                  <c:v>0.84900000000000009</c:v>
                </c:pt>
                <c:pt idx="1">
                  <c:v>0.82599999999999996</c:v>
                </c:pt>
                <c:pt idx="2">
                  <c:v>0.84400000000000008</c:v>
                </c:pt>
                <c:pt idx="3">
                  <c:v>0.83200000000000007</c:v>
                </c:pt>
                <c:pt idx="4">
                  <c:v>0.82900000000000007</c:v>
                </c:pt>
                <c:pt idx="5">
                  <c:v>0.86799999999999999</c:v>
                </c:pt>
                <c:pt idx="6">
                  <c:v>0.878</c:v>
                </c:pt>
                <c:pt idx="7">
                  <c:v>0.85400000000000009</c:v>
                </c:pt>
                <c:pt idx="8">
                  <c:v>0.87400000000000011</c:v>
                </c:pt>
                <c:pt idx="9">
                  <c:v>0.875</c:v>
                </c:pt>
                <c:pt idx="10">
                  <c:v>0.85</c:v>
                </c:pt>
                <c:pt idx="11">
                  <c:v>0.84299999999999997</c:v>
                </c:pt>
                <c:pt idx="12">
                  <c:v>0.88099999999999989</c:v>
                </c:pt>
                <c:pt idx="13">
                  <c:v>0.92099999999999993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5-FB4F-989B-2723679B5E32}"/>
            </c:ext>
          </c:extLst>
        </c:ser>
        <c:ser>
          <c:idx val="1"/>
          <c:order val="1"/>
          <c:tx>
            <c:strRef>
              <c:f>Graduation!$O$154</c:f>
              <c:strCache>
                <c:ptCount val="1"/>
                <c:pt idx="0">
                  <c:v>2YR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Graduation!$M$155:$M$168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Graduation!$O$155:$O$168</c:f>
              <c:numCache>
                <c:formatCode>0%</c:formatCode>
                <c:ptCount val="14"/>
                <c:pt idx="0">
                  <c:v>0.77300000000000002</c:v>
                </c:pt>
                <c:pt idx="1">
                  <c:v>0.77900000000000003</c:v>
                </c:pt>
                <c:pt idx="2">
                  <c:v>0.75599999999999989</c:v>
                </c:pt>
                <c:pt idx="3">
                  <c:v>0.78599999999999992</c:v>
                </c:pt>
                <c:pt idx="4">
                  <c:v>0.78900000000000003</c:v>
                </c:pt>
                <c:pt idx="5">
                  <c:v>0.82200000000000006</c:v>
                </c:pt>
                <c:pt idx="6">
                  <c:v>0.82599999999999996</c:v>
                </c:pt>
                <c:pt idx="7">
                  <c:v>0.82499999999999996</c:v>
                </c:pt>
                <c:pt idx="8">
                  <c:v>0.81900000000000006</c:v>
                </c:pt>
                <c:pt idx="9">
                  <c:v>0.79900000000000004</c:v>
                </c:pt>
                <c:pt idx="10">
                  <c:v>0.77400000000000002</c:v>
                </c:pt>
                <c:pt idx="11">
                  <c:v>0.8</c:v>
                </c:pt>
                <c:pt idx="12">
                  <c:v>0.85099999999999998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5-FB4F-989B-2723679B5E32}"/>
            </c:ext>
          </c:extLst>
        </c:ser>
        <c:ser>
          <c:idx val="2"/>
          <c:order val="2"/>
          <c:tx>
            <c:strRef>
              <c:f>Graduation!$P$154</c:f>
              <c:strCache>
                <c:ptCount val="1"/>
                <c:pt idx="0">
                  <c:v>3YR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Graduation!$M$155:$M$168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Graduation!$P$155:$P$168</c:f>
              <c:numCache>
                <c:formatCode>0%</c:formatCode>
                <c:ptCount val="14"/>
                <c:pt idx="0">
                  <c:v>0.747</c:v>
                </c:pt>
                <c:pt idx="1">
                  <c:v>0.73199999999999998</c:v>
                </c:pt>
                <c:pt idx="2">
                  <c:v>0.72400000000000009</c:v>
                </c:pt>
                <c:pt idx="3">
                  <c:v>0.748</c:v>
                </c:pt>
                <c:pt idx="4">
                  <c:v>0.76800000000000002</c:v>
                </c:pt>
                <c:pt idx="5">
                  <c:v>0.79</c:v>
                </c:pt>
                <c:pt idx="6">
                  <c:v>0.80400000000000005</c:v>
                </c:pt>
                <c:pt idx="7">
                  <c:v>0.77900000000000003</c:v>
                </c:pt>
                <c:pt idx="8">
                  <c:v>0.77800000000000002</c:v>
                </c:pt>
                <c:pt idx="9">
                  <c:v>0.7659999999999999</c:v>
                </c:pt>
                <c:pt idx="10">
                  <c:v>0.77700000000000002</c:v>
                </c:pt>
                <c:pt idx="11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5-FB4F-989B-2723679B5E32}"/>
            </c:ext>
          </c:extLst>
        </c:ser>
        <c:ser>
          <c:idx val="3"/>
          <c:order val="3"/>
          <c:tx>
            <c:strRef>
              <c:f>Graduation!$Q$154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Graduation!$M$155:$M$168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Graduation!$Q$155:$Q$168</c:f>
              <c:numCache>
                <c:formatCode>0%</c:formatCode>
                <c:ptCount val="14"/>
                <c:pt idx="0">
                  <c:v>0.72</c:v>
                </c:pt>
                <c:pt idx="1">
                  <c:v>0.71400000000000008</c:v>
                </c:pt>
                <c:pt idx="2">
                  <c:v>0.70799999999999996</c:v>
                </c:pt>
                <c:pt idx="3">
                  <c:v>0.748</c:v>
                </c:pt>
                <c:pt idx="4">
                  <c:v>0.73199999999999998</c:v>
                </c:pt>
                <c:pt idx="5">
                  <c:v>0.78099999999999992</c:v>
                </c:pt>
                <c:pt idx="6">
                  <c:v>0.78700000000000003</c:v>
                </c:pt>
                <c:pt idx="7">
                  <c:v>0.754</c:v>
                </c:pt>
                <c:pt idx="8">
                  <c:v>0.76300000000000001</c:v>
                </c:pt>
                <c:pt idx="9">
                  <c:v>0.77599999999999991</c:v>
                </c:pt>
                <c:pt idx="10">
                  <c:v>0.77099999999999991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5-FB4F-989B-2723679B5E32}"/>
            </c:ext>
          </c:extLst>
        </c:ser>
        <c:ser>
          <c:idx val="4"/>
          <c:order val="4"/>
          <c:tx>
            <c:strRef>
              <c:f>Graduation!$R$154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Graduation!$M$155:$M$168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Graduation!$R$155:$R$168</c:f>
              <c:numCache>
                <c:formatCode>0%</c:formatCode>
                <c:ptCount val="14"/>
                <c:pt idx="0">
                  <c:v>0.71099999999999997</c:v>
                </c:pt>
                <c:pt idx="1">
                  <c:v>0.69599999999999995</c:v>
                </c:pt>
                <c:pt idx="2">
                  <c:v>0.72</c:v>
                </c:pt>
                <c:pt idx="3">
                  <c:v>0.72299999999999998</c:v>
                </c:pt>
                <c:pt idx="4">
                  <c:v>0.73699999999999999</c:v>
                </c:pt>
                <c:pt idx="5">
                  <c:v>0.76300000000000001</c:v>
                </c:pt>
                <c:pt idx="6">
                  <c:v>0.78700000000000003</c:v>
                </c:pt>
                <c:pt idx="7">
                  <c:v>0.746</c:v>
                </c:pt>
                <c:pt idx="8">
                  <c:v>0.75900000000000001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5-FB4F-989B-2723679B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11504"/>
        <c:axId val="1809792768"/>
      </c:lineChart>
      <c:catAx>
        <c:axId val="18118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92768"/>
        <c:crosses val="autoZero"/>
        <c:auto val="1"/>
        <c:lblAlgn val="ctr"/>
        <c:lblOffset val="100"/>
        <c:noMultiLvlLbl val="0"/>
      </c:catAx>
      <c:valAx>
        <c:axId val="180979276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Persistence Rates for</a:t>
            </a:r>
            <a:br>
              <a:rPr lang="en-US"/>
            </a:br>
            <a:r>
              <a:rPr lang="en-US"/>
              <a:t>1,2,3,4,5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Graduation!$O$195</c:f>
              <c:strCache>
                <c:ptCount val="1"/>
                <c:pt idx="0">
                  <c:v>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Graduation!$N$196:$N$209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Graduation!$O$196:$O$209</c:f>
              <c:numCache>
                <c:formatCode>0%</c:formatCode>
                <c:ptCount val="14"/>
                <c:pt idx="0">
                  <c:v>0.88300000000000001</c:v>
                </c:pt>
                <c:pt idx="1">
                  <c:v>0.80400000000000005</c:v>
                </c:pt>
                <c:pt idx="2">
                  <c:v>0.83299999999999996</c:v>
                </c:pt>
                <c:pt idx="3">
                  <c:v>0.85499999999999998</c:v>
                </c:pt>
                <c:pt idx="4">
                  <c:v>0.80700000000000005</c:v>
                </c:pt>
                <c:pt idx="5">
                  <c:v>0.82599999999999996</c:v>
                </c:pt>
                <c:pt idx="6">
                  <c:v>0.85799999999999998</c:v>
                </c:pt>
                <c:pt idx="7">
                  <c:v>0.84299999999999997</c:v>
                </c:pt>
                <c:pt idx="8">
                  <c:v>0.81799999999999995</c:v>
                </c:pt>
                <c:pt idx="9">
                  <c:v>0.84</c:v>
                </c:pt>
                <c:pt idx="10">
                  <c:v>0.84200000000000008</c:v>
                </c:pt>
                <c:pt idx="11">
                  <c:v>0.83499999999999996</c:v>
                </c:pt>
                <c:pt idx="12">
                  <c:v>0.83299999999999996</c:v>
                </c:pt>
                <c:pt idx="13">
                  <c:v>0.8590000000000001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F747-BD53-7B07798F8CED}"/>
            </c:ext>
          </c:extLst>
        </c:ser>
        <c:ser>
          <c:idx val="1"/>
          <c:order val="1"/>
          <c:tx>
            <c:strRef>
              <c:f>Graduation!$P$195</c:f>
              <c:strCache>
                <c:ptCount val="1"/>
                <c:pt idx="0">
                  <c:v>2YR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Graduation!$N$196:$N$209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Graduation!$P$196:$P$209</c:f>
              <c:numCache>
                <c:formatCode>0%</c:formatCode>
                <c:ptCount val="14"/>
                <c:pt idx="0">
                  <c:v>0.85</c:v>
                </c:pt>
                <c:pt idx="1">
                  <c:v>0.7390000000000001</c:v>
                </c:pt>
                <c:pt idx="2">
                  <c:v>0.8</c:v>
                </c:pt>
                <c:pt idx="3">
                  <c:v>0.69099999999999995</c:v>
                </c:pt>
                <c:pt idx="4">
                  <c:v>0.80700000000000005</c:v>
                </c:pt>
                <c:pt idx="5">
                  <c:v>0.79099999999999993</c:v>
                </c:pt>
                <c:pt idx="6">
                  <c:v>0.81099999999999994</c:v>
                </c:pt>
                <c:pt idx="7">
                  <c:v>0.77200000000000002</c:v>
                </c:pt>
                <c:pt idx="8">
                  <c:v>0.74400000000000011</c:v>
                </c:pt>
                <c:pt idx="9">
                  <c:v>0.81700000000000006</c:v>
                </c:pt>
                <c:pt idx="10">
                  <c:v>0.754</c:v>
                </c:pt>
                <c:pt idx="11">
                  <c:v>0.79099999999999993</c:v>
                </c:pt>
                <c:pt idx="12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F747-BD53-7B07798F8CED}"/>
            </c:ext>
          </c:extLst>
        </c:ser>
        <c:ser>
          <c:idx val="2"/>
          <c:order val="2"/>
          <c:tx>
            <c:strRef>
              <c:f>Graduation!$Q$195</c:f>
              <c:strCache>
                <c:ptCount val="1"/>
                <c:pt idx="0">
                  <c:v>3YR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Graduation!$N$196:$N$209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Graduation!$Q$196:$Q$209</c:f>
              <c:numCache>
                <c:formatCode>0%</c:formatCode>
                <c:ptCount val="14"/>
                <c:pt idx="0">
                  <c:v>0.76700000000000002</c:v>
                </c:pt>
                <c:pt idx="1">
                  <c:v>0.69599999999999995</c:v>
                </c:pt>
                <c:pt idx="2">
                  <c:v>0.68299999999999994</c:v>
                </c:pt>
                <c:pt idx="3">
                  <c:v>0.69099999999999995</c:v>
                </c:pt>
                <c:pt idx="4">
                  <c:v>0.78299999999999992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0.74</c:v>
                </c:pt>
                <c:pt idx="8">
                  <c:v>0.74400000000000011</c:v>
                </c:pt>
                <c:pt idx="9">
                  <c:v>0.77900000000000003</c:v>
                </c:pt>
                <c:pt idx="10">
                  <c:v>0.754</c:v>
                </c:pt>
                <c:pt idx="11">
                  <c:v>0.79099999999999993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F-F747-BD53-7B07798F8CED}"/>
            </c:ext>
          </c:extLst>
        </c:ser>
        <c:ser>
          <c:idx val="3"/>
          <c:order val="3"/>
          <c:tx>
            <c:strRef>
              <c:f>Graduation!$R$195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Graduation!$N$196:$N$209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Graduation!$R$196:$R$209</c:f>
              <c:numCache>
                <c:formatCode>0%</c:formatCode>
                <c:ptCount val="14"/>
                <c:pt idx="0">
                  <c:v>0.75</c:v>
                </c:pt>
                <c:pt idx="1">
                  <c:v>0.65200000000000002</c:v>
                </c:pt>
                <c:pt idx="2">
                  <c:v>0.68299999999999994</c:v>
                </c:pt>
                <c:pt idx="3">
                  <c:v>0.70900000000000007</c:v>
                </c:pt>
                <c:pt idx="4">
                  <c:v>0.78299999999999992</c:v>
                </c:pt>
                <c:pt idx="5">
                  <c:v>0.77900000000000003</c:v>
                </c:pt>
                <c:pt idx="6">
                  <c:v>0.73599999999999999</c:v>
                </c:pt>
                <c:pt idx="7">
                  <c:v>0.74</c:v>
                </c:pt>
                <c:pt idx="8">
                  <c:v>0.72699999999999998</c:v>
                </c:pt>
                <c:pt idx="9">
                  <c:v>0.748</c:v>
                </c:pt>
                <c:pt idx="10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F-F747-BD53-7B07798F8CED}"/>
            </c:ext>
          </c:extLst>
        </c:ser>
        <c:ser>
          <c:idx val="4"/>
          <c:order val="4"/>
          <c:tx>
            <c:strRef>
              <c:f>Graduation!$S$195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Graduation!$N$196:$N$209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Graduation!$S$196:$S$209</c:f>
              <c:numCache>
                <c:formatCode>0%</c:formatCode>
                <c:ptCount val="14"/>
                <c:pt idx="0">
                  <c:v>0.73299999999999998</c:v>
                </c:pt>
                <c:pt idx="1">
                  <c:v>0.67400000000000004</c:v>
                </c:pt>
                <c:pt idx="2">
                  <c:v>0.66700000000000004</c:v>
                </c:pt>
                <c:pt idx="3">
                  <c:v>0.76400000000000001</c:v>
                </c:pt>
                <c:pt idx="4">
                  <c:v>0.77099999999999991</c:v>
                </c:pt>
                <c:pt idx="5">
                  <c:v>0.73299999999999998</c:v>
                </c:pt>
                <c:pt idx="6">
                  <c:v>0.755</c:v>
                </c:pt>
                <c:pt idx="7">
                  <c:v>0.74</c:v>
                </c:pt>
                <c:pt idx="8">
                  <c:v>0.71900000000000008</c:v>
                </c:pt>
                <c:pt idx="9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F-F747-BD53-7B07798F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976"/>
        <c:axId val="1838606752"/>
      </c:lineChart>
      <c:catAx>
        <c:axId val="17865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06752"/>
        <c:crosses val="autoZero"/>
        <c:auto val="1"/>
        <c:lblAlgn val="ctr"/>
        <c:lblOffset val="100"/>
        <c:noMultiLvlLbl val="0"/>
      </c:catAx>
      <c:valAx>
        <c:axId val="18386067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ICS Undergraduate Enrollment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Gender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Enrollment!$J$39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Enrollment!$I$40:$I$48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Enrollment!$J$40:$J$48</c:f>
              <c:numCache>
                <c:formatCode>General</c:formatCode>
                <c:ptCount val="9"/>
                <c:pt idx="0">
                  <c:v>69</c:v>
                </c:pt>
                <c:pt idx="1">
                  <c:v>66</c:v>
                </c:pt>
                <c:pt idx="2">
                  <c:v>67</c:v>
                </c:pt>
                <c:pt idx="3">
                  <c:v>76</c:v>
                </c:pt>
                <c:pt idx="4">
                  <c:v>82</c:v>
                </c:pt>
                <c:pt idx="5">
                  <c:v>95</c:v>
                </c:pt>
                <c:pt idx="6">
                  <c:v>101</c:v>
                </c:pt>
                <c:pt idx="7">
                  <c:v>120</c:v>
                </c:pt>
                <c:pt idx="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C54E-B80B-C4976C86FB1D}"/>
            </c:ext>
          </c:extLst>
        </c:ser>
        <c:ser>
          <c:idx val="1"/>
          <c:order val="1"/>
          <c:tx>
            <c:strRef>
              <c:f>Enrollment!$K$39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Enrollment!$I$40:$I$48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Enrollment!$K$40:$K$48</c:f>
              <c:numCache>
                <c:formatCode>General</c:formatCode>
                <c:ptCount val="9"/>
                <c:pt idx="0">
                  <c:v>282</c:v>
                </c:pt>
                <c:pt idx="1">
                  <c:v>317</c:v>
                </c:pt>
                <c:pt idx="2">
                  <c:v>345</c:v>
                </c:pt>
                <c:pt idx="3">
                  <c:v>357</c:v>
                </c:pt>
                <c:pt idx="4">
                  <c:v>398</c:v>
                </c:pt>
                <c:pt idx="5">
                  <c:v>399</c:v>
                </c:pt>
                <c:pt idx="6">
                  <c:v>415</c:v>
                </c:pt>
                <c:pt idx="7">
                  <c:v>424</c:v>
                </c:pt>
                <c:pt idx="8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C54E-B80B-C4976C86F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493391"/>
        <c:axId val="1949495039"/>
      </c:barChart>
      <c:catAx>
        <c:axId val="19494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95039"/>
        <c:crosses val="autoZero"/>
        <c:auto val="1"/>
        <c:lblAlgn val="ctr"/>
        <c:lblOffset val="100"/>
        <c:noMultiLvlLbl val="0"/>
      </c:catAx>
      <c:valAx>
        <c:axId val="19494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Graduation Rates</a:t>
            </a:r>
            <a:br>
              <a:rPr lang="en-US"/>
            </a:br>
            <a:r>
              <a:rPr lang="en-US"/>
              <a:t>MS and PhD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Graduation!$B$224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Graduation!$A$225:$A$233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Graduation!$B$225:$B$233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6-7C4B-9C51-562400568D45}"/>
            </c:ext>
          </c:extLst>
        </c:ser>
        <c:ser>
          <c:idx val="1"/>
          <c:order val="1"/>
          <c:tx>
            <c:strRef>
              <c:f>Graduation!$C$224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Graduation!$A$225:$A$233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Graduation!$C$225:$C$233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6-7C4B-9C51-56240056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44991"/>
        <c:axId val="1876546639"/>
      </c:barChart>
      <c:catAx>
        <c:axId val="18765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6639"/>
        <c:crosses val="autoZero"/>
        <c:auto val="1"/>
        <c:lblAlgn val="ctr"/>
        <c:lblOffset val="100"/>
        <c:noMultiLvlLbl val="0"/>
      </c:catAx>
      <c:valAx>
        <c:axId val="18765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Undergraduate Enrollment</a:t>
            </a:r>
            <a:br>
              <a:rPr lang="en-US"/>
            </a:br>
            <a:r>
              <a:rPr lang="en-US"/>
              <a:t>Geographic</a:t>
            </a:r>
            <a:r>
              <a:rPr lang="en-US" baseline="0"/>
              <a:t>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Enrollment!$K$76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Enrollment!$J$77:$J$85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Enrollment!$K$77:$K$85</c:f>
              <c:numCache>
                <c:formatCode>General</c:formatCode>
                <c:ptCount val="9"/>
                <c:pt idx="0">
                  <c:v>302</c:v>
                </c:pt>
                <c:pt idx="1">
                  <c:v>335</c:v>
                </c:pt>
                <c:pt idx="2">
                  <c:v>364</c:v>
                </c:pt>
                <c:pt idx="3">
                  <c:v>395</c:v>
                </c:pt>
                <c:pt idx="4">
                  <c:v>439</c:v>
                </c:pt>
                <c:pt idx="5">
                  <c:v>438</c:v>
                </c:pt>
                <c:pt idx="6">
                  <c:v>461</c:v>
                </c:pt>
                <c:pt idx="7">
                  <c:v>465</c:v>
                </c:pt>
                <c:pt idx="8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C745-BD74-997DE3854CBC}"/>
            </c:ext>
          </c:extLst>
        </c:ser>
        <c:ser>
          <c:idx val="1"/>
          <c:order val="1"/>
          <c:tx>
            <c:strRef>
              <c:f>Enrollment!$L$76</c:f>
              <c:strCache>
                <c:ptCount val="1"/>
                <c:pt idx="0">
                  <c:v>US Mainland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Enrollment!$J$77:$J$85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Enrollment!$L$77:$L$85</c:f>
              <c:numCache>
                <c:formatCode>General</c:formatCode>
                <c:ptCount val="9"/>
                <c:pt idx="0">
                  <c:v>36</c:v>
                </c:pt>
                <c:pt idx="1">
                  <c:v>32</c:v>
                </c:pt>
                <c:pt idx="2">
                  <c:v>38</c:v>
                </c:pt>
                <c:pt idx="3">
                  <c:v>33</c:v>
                </c:pt>
                <c:pt idx="4">
                  <c:v>36</c:v>
                </c:pt>
                <c:pt idx="5">
                  <c:v>50</c:v>
                </c:pt>
                <c:pt idx="6">
                  <c:v>57</c:v>
                </c:pt>
                <c:pt idx="7">
                  <c:v>75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C745-BD74-997DE3854CBC}"/>
            </c:ext>
          </c:extLst>
        </c:ser>
        <c:ser>
          <c:idx val="2"/>
          <c:order val="2"/>
          <c:tx>
            <c:strRef>
              <c:f>Enrollment!$M$76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Enrollment!$J$77:$J$85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Enrollment!$M$77:$M$85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13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C-C745-BD74-997DE3854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965136463"/>
        <c:axId val="1965138111"/>
      </c:barChart>
      <c:catAx>
        <c:axId val="19651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8111"/>
        <c:crosses val="autoZero"/>
        <c:auto val="1"/>
        <c:lblAlgn val="ctr"/>
        <c:lblOffset val="100"/>
        <c:noMultiLvlLbl val="0"/>
      </c:catAx>
      <c:valAx>
        <c:axId val="19651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ICS Undergraduate Enrollment</a:t>
            </a:r>
            <a:br>
              <a:rPr lang="en-US">
                <a:solidFill>
                  <a:schemeClr val="tx1"/>
                </a:solidFill>
              </a:rPr>
            </a:br>
            <a:r>
              <a:rPr lang="en-US">
                <a:solidFill>
                  <a:schemeClr val="tx1"/>
                </a:solidFill>
              </a:rPr>
              <a:t>Academic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Enrollment!$K$111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Enrollment!$J$112:$J$120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Enrollment!$K$112:$K$120</c:f>
              <c:numCache>
                <c:formatCode>General</c:formatCode>
                <c:ptCount val="9"/>
                <c:pt idx="0">
                  <c:v>239</c:v>
                </c:pt>
                <c:pt idx="1">
                  <c:v>274</c:v>
                </c:pt>
                <c:pt idx="2">
                  <c:v>308</c:v>
                </c:pt>
                <c:pt idx="3">
                  <c:v>319</c:v>
                </c:pt>
                <c:pt idx="4">
                  <c:v>368</c:v>
                </c:pt>
                <c:pt idx="5">
                  <c:v>390</c:v>
                </c:pt>
                <c:pt idx="6">
                  <c:v>417</c:v>
                </c:pt>
                <c:pt idx="7">
                  <c:v>447</c:v>
                </c:pt>
                <c:pt idx="8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D-644E-9BB8-AD413B4F7BD2}"/>
            </c:ext>
          </c:extLst>
        </c:ser>
        <c:ser>
          <c:idx val="1"/>
          <c:order val="1"/>
          <c:tx>
            <c:strRef>
              <c:f>Enrollment!$L$111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Enrollment!$J$112:$J$120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Enrollment!$L$112:$L$120</c:f>
              <c:numCache>
                <c:formatCode>General</c:formatCode>
                <c:ptCount val="9"/>
                <c:pt idx="0">
                  <c:v>201</c:v>
                </c:pt>
                <c:pt idx="1">
                  <c:v>203</c:v>
                </c:pt>
                <c:pt idx="2">
                  <c:v>212</c:v>
                </c:pt>
                <c:pt idx="3">
                  <c:v>240</c:v>
                </c:pt>
                <c:pt idx="4">
                  <c:v>252</c:v>
                </c:pt>
                <c:pt idx="5">
                  <c:v>242</c:v>
                </c:pt>
                <c:pt idx="6">
                  <c:v>261</c:v>
                </c:pt>
                <c:pt idx="7">
                  <c:v>257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D-644E-9BB8-AD413B4F7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01884575"/>
        <c:axId val="1968215823"/>
      </c:barChart>
      <c:catAx>
        <c:axId val="18018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15823"/>
        <c:crosses val="autoZero"/>
        <c:auto val="1"/>
        <c:lblAlgn val="ctr"/>
        <c:lblOffset val="100"/>
        <c:noMultiLvlLbl val="0"/>
      </c:catAx>
      <c:valAx>
        <c:axId val="19682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Graduate Enrollment</a:t>
            </a:r>
            <a:br>
              <a:rPr lang="en-US"/>
            </a:br>
            <a:r>
              <a:rPr lang="en-US"/>
              <a:t>MS and PhD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Enrollment!$R$145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Enrollment!$Q$146:$Q$154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Enrollment!$R$146:$R$154</c:f>
              <c:numCache>
                <c:formatCode>General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22</c:v>
                </c:pt>
                <c:pt idx="5">
                  <c:v>24</c:v>
                </c:pt>
                <c:pt idx="6">
                  <c:v>27</c:v>
                </c:pt>
                <c:pt idx="7">
                  <c:v>34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7-604F-9BC3-BC08FABEBFB7}"/>
            </c:ext>
          </c:extLst>
        </c:ser>
        <c:ser>
          <c:idx val="1"/>
          <c:order val="1"/>
          <c:tx>
            <c:strRef>
              <c:f>Enrollment!$S$145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Enrollment!$Q$146:$Q$154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Enrollment!$S$146:$S$154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7-604F-9BC3-BC08FABEB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88160"/>
        <c:axId val="1781216976"/>
      </c:barChart>
      <c:catAx>
        <c:axId val="18220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16976"/>
        <c:crosses val="autoZero"/>
        <c:auto val="1"/>
        <c:lblAlgn val="ctr"/>
        <c:lblOffset val="100"/>
        <c:noMultiLvlLbl val="0"/>
      </c:catAx>
      <c:valAx>
        <c:axId val="17812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MS Enrollment</a:t>
            </a:r>
            <a:br>
              <a:rPr lang="en-US"/>
            </a:b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Enrollment!$K$162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Enrollment!$J$163:$J$171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Enrollment!$K$163:$K$171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D747-A7BE-16D7BB2D2560}"/>
            </c:ext>
          </c:extLst>
        </c:ser>
        <c:ser>
          <c:idx val="1"/>
          <c:order val="1"/>
          <c:tx>
            <c:strRef>
              <c:f>Enrollment!$L$162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Enrollment!$J$163:$J$171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Enrollment!$L$163:$L$171</c:f>
              <c:numCache>
                <c:formatCode>General</c:formatCode>
                <c:ptCount val="9"/>
                <c:pt idx="0">
                  <c:v>17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D747-A7BE-16D7BB2D2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437712"/>
        <c:axId val="1785207232"/>
      </c:barChart>
      <c:catAx>
        <c:axId val="17854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07232"/>
        <c:crosses val="autoZero"/>
        <c:auto val="1"/>
        <c:lblAlgn val="ctr"/>
        <c:lblOffset val="100"/>
        <c:noMultiLvlLbl val="0"/>
      </c:catAx>
      <c:valAx>
        <c:axId val="1785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MS Enrollment</a:t>
            </a:r>
            <a:br>
              <a:rPr lang="en-US"/>
            </a:br>
            <a:r>
              <a:rPr lang="en-US"/>
              <a:t>Academic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Enrollment!$L$199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Enrollment!$K$200:$K$208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Enrollment!$L$200:$L$208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7D46-84DB-37246F77369F}"/>
            </c:ext>
          </c:extLst>
        </c:ser>
        <c:ser>
          <c:idx val="1"/>
          <c:order val="1"/>
          <c:tx>
            <c:strRef>
              <c:f>Enrollment!$M$199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Enrollment!$K$200:$K$208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Enrollment!$M$200:$M$208</c:f>
              <c:numCache>
                <c:formatCode>General</c:formatCode>
                <c:ptCount val="9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7D46-84DB-37246F7736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85862320"/>
        <c:axId val="1810708272"/>
      </c:barChart>
      <c:catAx>
        <c:axId val="17858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08272"/>
        <c:crosses val="autoZero"/>
        <c:auto val="1"/>
        <c:lblAlgn val="ctr"/>
        <c:lblOffset val="100"/>
        <c:noMultiLvlLbl val="0"/>
      </c:catAx>
      <c:valAx>
        <c:axId val="18107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PhD Enrollment</a:t>
            </a:r>
            <a:br>
              <a:rPr lang="en-US"/>
            </a:b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Enrollment!$L$233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Enrollment!$K$234:$K$242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Enrollment!$L$234:$L$242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684C-BEC8-DF508E9A0C4A}"/>
            </c:ext>
          </c:extLst>
        </c:ser>
        <c:ser>
          <c:idx val="1"/>
          <c:order val="1"/>
          <c:tx>
            <c:strRef>
              <c:f>Enrollment!$M$233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Enrollment!$K$234:$K$242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Enrollment!$M$234:$M$242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2-684C-BEC8-DF508E9A0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704112"/>
        <c:axId val="1843553536"/>
      </c:barChart>
      <c:catAx>
        <c:axId val="18417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53536"/>
        <c:crosses val="autoZero"/>
        <c:auto val="1"/>
        <c:lblAlgn val="ctr"/>
        <c:lblOffset val="100"/>
        <c:noMultiLvlLbl val="0"/>
      </c:catAx>
      <c:valAx>
        <c:axId val="18435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 PhD Enrollment</a:t>
            </a:r>
            <a:br>
              <a:rPr lang="en-US"/>
            </a:br>
            <a:r>
              <a:rPr lang="en-US"/>
              <a:t>Academic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Enrollment!$I$269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Enrollment!$H$270:$H$278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Enrollment!$I$270:$I$278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0743-977E-DAA391C8DF7A}"/>
            </c:ext>
          </c:extLst>
        </c:ser>
        <c:ser>
          <c:idx val="1"/>
          <c:order val="1"/>
          <c:tx>
            <c:strRef>
              <c:f>Enrollment!$J$269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Enrollment!$H$270:$H$278</c:f>
              <c:strCache>
                <c:ptCount val="9"/>
                <c:pt idx="0">
                  <c:v>AY 2011-12</c:v>
                </c:pt>
                <c:pt idx="1">
                  <c:v>AY 2012-13</c:v>
                </c:pt>
                <c:pt idx="2">
                  <c:v>AY 2013-14</c:v>
                </c:pt>
                <c:pt idx="3">
                  <c:v>AY 2014-15</c:v>
                </c:pt>
                <c:pt idx="4">
                  <c:v>AY 2015-16</c:v>
                </c:pt>
                <c:pt idx="5">
                  <c:v>AY 2016-17</c:v>
                </c:pt>
                <c:pt idx="6">
                  <c:v>AY 2017-18</c:v>
                </c:pt>
                <c:pt idx="7">
                  <c:v>AY 2018-19</c:v>
                </c:pt>
                <c:pt idx="8">
                  <c:v>AY 2019-20</c:v>
                </c:pt>
              </c:strCache>
            </c:strRef>
          </c:cat>
          <c:val>
            <c:numRef>
              <c:f>Enrollment!$J$270:$J$278</c:f>
              <c:numCache>
                <c:formatCode>General</c:formatCode>
                <c:ptCount val="9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0743-977E-DAA391C8DF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58634256"/>
        <c:axId val="1844836112"/>
      </c:barChart>
      <c:catAx>
        <c:axId val="17586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36112"/>
        <c:crosses val="autoZero"/>
        <c:auto val="1"/>
        <c:lblAlgn val="ctr"/>
        <c:lblOffset val="100"/>
        <c:noMultiLvlLbl val="0"/>
      </c:catAx>
      <c:valAx>
        <c:axId val="1844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5</xdr:row>
      <xdr:rowOff>31750</xdr:rowOff>
    </xdr:from>
    <xdr:to>
      <xdr:col>25</xdr:col>
      <xdr:colOff>254000</xdr:colOff>
      <xdr:row>25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5A7BC6-1634-064B-B67E-D89889A90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41</xdr:row>
      <xdr:rowOff>31750</xdr:rowOff>
    </xdr:from>
    <xdr:to>
      <xdr:col>22</xdr:col>
      <xdr:colOff>381000</xdr:colOff>
      <xdr:row>60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BF060A-AA77-7B4C-AA18-E68BAFC9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82</xdr:row>
      <xdr:rowOff>19050</xdr:rowOff>
    </xdr:from>
    <xdr:to>
      <xdr:col>27</xdr:col>
      <xdr:colOff>622300</xdr:colOff>
      <xdr:row>101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5D9EE4-75B1-2140-A093-39327F3B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106</xdr:row>
      <xdr:rowOff>107950</xdr:rowOff>
    </xdr:from>
    <xdr:to>
      <xdr:col>26</xdr:col>
      <xdr:colOff>647700</xdr:colOff>
      <xdr:row>126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1A0134-6769-D04D-A970-5DF97E99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184150</xdr:colOff>
      <xdr:row>136</xdr:row>
      <xdr:rowOff>25400</xdr:rowOff>
    </xdr:from>
    <xdr:to>
      <xdr:col>32</xdr:col>
      <xdr:colOff>520700</xdr:colOff>
      <xdr:row>156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56818-B26E-D64B-9FAD-99B7AAEF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501650</xdr:colOff>
      <xdr:row>161</xdr:row>
      <xdr:rowOff>127000</xdr:rowOff>
    </xdr:from>
    <xdr:to>
      <xdr:col>24</xdr:col>
      <xdr:colOff>177800</xdr:colOff>
      <xdr:row>181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F14A6-8F59-B540-A0C3-728A11C0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44450</xdr:colOff>
      <xdr:row>189</xdr:row>
      <xdr:rowOff>152400</xdr:rowOff>
    </xdr:from>
    <xdr:to>
      <xdr:col>25</xdr:col>
      <xdr:colOff>393700</xdr:colOff>
      <xdr:row>209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244DD-3D6F-A940-95E1-3C06340B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615950</xdr:colOff>
      <xdr:row>161</xdr:row>
      <xdr:rowOff>127000</xdr:rowOff>
    </xdr:from>
    <xdr:to>
      <xdr:col>36</xdr:col>
      <xdr:colOff>279400</xdr:colOff>
      <xdr:row>181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E911A-B489-8949-9FDB-7130A948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266700</xdr:colOff>
      <xdr:row>210</xdr:row>
      <xdr:rowOff>165100</xdr:rowOff>
    </xdr:from>
    <xdr:to>
      <xdr:col>25</xdr:col>
      <xdr:colOff>622300</xdr:colOff>
      <xdr:row>230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3DF8F-8951-1247-A914-20FE9E529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12700</xdr:colOff>
      <xdr:row>307</xdr:row>
      <xdr:rowOff>88900</xdr:rowOff>
    </xdr:from>
    <xdr:to>
      <xdr:col>26</xdr:col>
      <xdr:colOff>330200</xdr:colOff>
      <xdr:row>327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21D14-52BA-8749-9A80-587268D7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279400</xdr:colOff>
      <xdr:row>110</xdr:row>
      <xdr:rowOff>12700</xdr:rowOff>
    </xdr:from>
    <xdr:to>
      <xdr:col>38</xdr:col>
      <xdr:colOff>596900</xdr:colOff>
      <xdr:row>130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70A0F9-D1C2-E242-8890-0E875E06A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285</xdr:row>
      <xdr:rowOff>0</xdr:rowOff>
    </xdr:from>
    <xdr:to>
      <xdr:col>26</xdr:col>
      <xdr:colOff>342900</xdr:colOff>
      <xdr:row>304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D76FD7-466C-2943-A2E0-61FE182E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14</xdr:row>
      <xdr:rowOff>76200</xdr:rowOff>
    </xdr:from>
    <xdr:to>
      <xdr:col>22</xdr:col>
      <xdr:colOff>342900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2736C0-A7A2-F14B-95A0-37F731D7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685800</xdr:colOff>
      <xdr:row>62</xdr:row>
      <xdr:rowOff>50800</xdr:rowOff>
    </xdr:from>
    <xdr:to>
      <xdr:col>22</xdr:col>
      <xdr:colOff>127000</xdr:colOff>
      <xdr:row>82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E9016-5722-5C4E-B55F-E6C1C006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83</xdr:row>
      <xdr:rowOff>82550</xdr:rowOff>
    </xdr:from>
    <xdr:to>
      <xdr:col>17</xdr:col>
      <xdr:colOff>165100</xdr:colOff>
      <xdr:row>97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1CB72-C695-4B46-8BCC-1C86E6635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107950</xdr:colOff>
      <xdr:row>101</xdr:row>
      <xdr:rowOff>139700</xdr:rowOff>
    </xdr:from>
    <xdr:to>
      <xdr:col>20</xdr:col>
      <xdr:colOff>533400</xdr:colOff>
      <xdr:row>116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02E804-86F6-4A4E-956E-3880FD6B7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539750</xdr:colOff>
      <xdr:row>214</xdr:row>
      <xdr:rowOff>0</xdr:rowOff>
    </xdr:from>
    <xdr:to>
      <xdr:col>28</xdr:col>
      <xdr:colOff>76200</xdr:colOff>
      <xdr:row>228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0C778B-868D-5844-80B4-BF2E6257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381000</xdr:colOff>
      <xdr:row>152</xdr:row>
      <xdr:rowOff>171450</xdr:rowOff>
    </xdr:from>
    <xdr:to>
      <xdr:col>27</xdr:col>
      <xdr:colOff>508000</xdr:colOff>
      <xdr:row>172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DC13F-00CA-9548-8593-A85DEE52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361950</xdr:colOff>
      <xdr:row>185</xdr:row>
      <xdr:rowOff>50800</xdr:rowOff>
    </xdr:from>
    <xdr:to>
      <xdr:col>29</xdr:col>
      <xdr:colOff>482600</xdr:colOff>
      <xdr:row>205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F63183-CFF5-C34A-9FD0-E3539526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227</xdr:row>
      <xdr:rowOff>133350</xdr:rowOff>
    </xdr:from>
    <xdr:to>
      <xdr:col>13</xdr:col>
      <xdr:colOff>101600</xdr:colOff>
      <xdr:row>247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46CCC-767E-784C-A997-E62260C9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5"/>
  <sheetViews>
    <sheetView topLeftCell="A294" workbookViewId="0">
      <selection activeCell="I317" sqref="I317:L325"/>
    </sheetView>
  </sheetViews>
  <sheetFormatPr baseColWidth="10" defaultColWidth="8.83203125" defaultRowHeight="15" x14ac:dyDescent="0.2"/>
  <cols>
    <col min="8" max="8" width="10.6640625" customWidth="1"/>
  </cols>
  <sheetData>
    <row r="1" spans="1:12" x14ac:dyDescent="0.2">
      <c r="A1" t="s">
        <v>0</v>
      </c>
    </row>
    <row r="2" spans="1:12" x14ac:dyDescent="0.2">
      <c r="A2" t="s">
        <v>41</v>
      </c>
    </row>
    <row r="3" spans="1:12" x14ac:dyDescent="0.2">
      <c r="A3" t="s">
        <v>42</v>
      </c>
    </row>
    <row r="4" spans="1:12" x14ac:dyDescent="0.2">
      <c r="A4" t="s">
        <v>6</v>
      </c>
    </row>
    <row r="6" spans="1:12" x14ac:dyDescent="0.2">
      <c r="A6" t="s">
        <v>1</v>
      </c>
      <c r="B6" t="s">
        <v>2</v>
      </c>
      <c r="C6" t="s">
        <v>3</v>
      </c>
      <c r="D6" t="s">
        <v>4</v>
      </c>
      <c r="J6" s="1" t="s">
        <v>8</v>
      </c>
      <c r="K6" s="1" t="s">
        <v>9</v>
      </c>
    </row>
    <row r="7" spans="1:12" x14ac:dyDescent="0.2">
      <c r="A7" t="s">
        <v>43</v>
      </c>
      <c r="B7">
        <v>248</v>
      </c>
      <c r="C7">
        <v>82</v>
      </c>
      <c r="I7" t="s">
        <v>43</v>
      </c>
      <c r="J7">
        <v>248</v>
      </c>
      <c r="K7" s="1">
        <v>113</v>
      </c>
    </row>
    <row r="8" spans="1:12" x14ac:dyDescent="0.2">
      <c r="A8" t="s">
        <v>44</v>
      </c>
      <c r="B8">
        <v>266</v>
      </c>
      <c r="C8">
        <v>88</v>
      </c>
      <c r="I8" t="s">
        <v>44</v>
      </c>
      <c r="J8">
        <v>266</v>
      </c>
      <c r="K8" s="1">
        <v>127</v>
      </c>
    </row>
    <row r="9" spans="1:12" x14ac:dyDescent="0.2">
      <c r="A9" t="s">
        <v>45</v>
      </c>
      <c r="B9">
        <v>269</v>
      </c>
      <c r="C9">
        <v>89</v>
      </c>
      <c r="I9" t="s">
        <v>45</v>
      </c>
      <c r="J9">
        <v>269</v>
      </c>
      <c r="K9" s="1">
        <v>155</v>
      </c>
    </row>
    <row r="10" spans="1:12" x14ac:dyDescent="0.2">
      <c r="A10" t="s">
        <v>46</v>
      </c>
      <c r="B10">
        <v>301</v>
      </c>
      <c r="C10">
        <v>100</v>
      </c>
      <c r="I10" t="s">
        <v>46</v>
      </c>
      <c r="J10">
        <v>301</v>
      </c>
      <c r="K10" s="1">
        <v>145</v>
      </c>
    </row>
    <row r="11" spans="1:12" x14ac:dyDescent="0.2">
      <c r="A11" t="s">
        <v>47</v>
      </c>
      <c r="B11">
        <v>346</v>
      </c>
      <c r="C11">
        <v>115</v>
      </c>
      <c r="I11" t="s">
        <v>47</v>
      </c>
      <c r="J11">
        <v>346</v>
      </c>
      <c r="K11" s="1">
        <v>150</v>
      </c>
    </row>
    <row r="12" spans="1:12" x14ac:dyDescent="0.2">
      <c r="A12" t="s">
        <v>48</v>
      </c>
      <c r="B12">
        <v>369</v>
      </c>
      <c r="C12">
        <v>123</v>
      </c>
      <c r="I12" t="s">
        <v>48</v>
      </c>
      <c r="J12">
        <v>369</v>
      </c>
      <c r="K12" s="1">
        <v>135</v>
      </c>
    </row>
    <row r="13" spans="1:12" x14ac:dyDescent="0.2">
      <c r="A13" t="s">
        <v>49</v>
      </c>
      <c r="B13">
        <v>404</v>
      </c>
      <c r="C13">
        <v>134</v>
      </c>
      <c r="I13" t="s">
        <v>49</v>
      </c>
      <c r="J13">
        <v>404</v>
      </c>
      <c r="K13" s="1">
        <v>129</v>
      </c>
    </row>
    <row r="14" spans="1:12" x14ac:dyDescent="0.2">
      <c r="A14" t="s">
        <v>50</v>
      </c>
      <c r="B14">
        <v>458</v>
      </c>
      <c r="C14">
        <v>152</v>
      </c>
      <c r="I14" t="s">
        <v>50</v>
      </c>
      <c r="J14">
        <v>458</v>
      </c>
      <c r="K14" s="1">
        <v>111</v>
      </c>
    </row>
    <row r="15" spans="1:12" x14ac:dyDescent="0.2">
      <c r="A15" t="s">
        <v>51</v>
      </c>
      <c r="B15">
        <v>467</v>
      </c>
      <c r="C15">
        <v>155</v>
      </c>
      <c r="I15" t="s">
        <v>51</v>
      </c>
      <c r="J15">
        <v>467</v>
      </c>
      <c r="K15" s="1">
        <v>113</v>
      </c>
      <c r="L15">
        <f>SUM(J15:K15)</f>
        <v>580</v>
      </c>
    </row>
    <row r="16" spans="1:12" x14ac:dyDescent="0.2">
      <c r="K16" s="1"/>
    </row>
    <row r="17" spans="1:11" x14ac:dyDescent="0.2">
      <c r="A17" s="1" t="s">
        <v>0</v>
      </c>
      <c r="B17" s="1"/>
      <c r="C17" s="1"/>
      <c r="D17" s="1"/>
      <c r="K17" s="1"/>
    </row>
    <row r="18" spans="1:11" x14ac:dyDescent="0.2">
      <c r="A18" s="1" t="s">
        <v>41</v>
      </c>
      <c r="B18" s="1"/>
      <c r="C18" s="1"/>
      <c r="D18" s="1"/>
      <c r="E18" s="1"/>
    </row>
    <row r="19" spans="1:11" x14ac:dyDescent="0.2">
      <c r="A19" s="1" t="s">
        <v>42</v>
      </c>
      <c r="B19" s="1"/>
    </row>
    <row r="20" spans="1:11" x14ac:dyDescent="0.2">
      <c r="A20" s="1" t="s">
        <v>7</v>
      </c>
      <c r="J20">
        <f>J15/L15</f>
        <v>0.80517241379310345</v>
      </c>
      <c r="K20">
        <f>K15/L15</f>
        <v>0.19482758620689655</v>
      </c>
    </row>
    <row r="21" spans="1:11" x14ac:dyDescent="0.2">
      <c r="A21" s="1"/>
      <c r="B21" s="1"/>
      <c r="C21" s="1"/>
      <c r="D21" s="1"/>
      <c r="E21" s="1"/>
      <c r="F21" s="1"/>
    </row>
    <row r="22" spans="1:11" x14ac:dyDescent="0.2">
      <c r="A22" s="1" t="s">
        <v>1</v>
      </c>
      <c r="B22" s="1" t="s">
        <v>2</v>
      </c>
      <c r="C22" s="1" t="s">
        <v>3</v>
      </c>
      <c r="D22" s="1" t="s">
        <v>4</v>
      </c>
      <c r="E22" s="1"/>
    </row>
    <row r="23" spans="1:11" x14ac:dyDescent="0.2">
      <c r="A23" s="1" t="s">
        <v>43</v>
      </c>
      <c r="B23" s="1">
        <v>113</v>
      </c>
      <c r="C23" s="1">
        <v>37</v>
      </c>
      <c r="D23" s="1"/>
      <c r="E23" s="1"/>
      <c r="F23" s="1"/>
    </row>
    <row r="24" spans="1:11" x14ac:dyDescent="0.2">
      <c r="A24" s="1" t="s">
        <v>44</v>
      </c>
      <c r="B24" s="1">
        <v>127</v>
      </c>
      <c r="C24" s="1">
        <v>42</v>
      </c>
      <c r="D24" s="1"/>
      <c r="E24" s="1"/>
      <c r="F24" s="1"/>
    </row>
    <row r="25" spans="1:11" x14ac:dyDescent="0.2">
      <c r="A25" s="1" t="s">
        <v>45</v>
      </c>
      <c r="B25" s="1">
        <v>155</v>
      </c>
      <c r="C25" s="1">
        <v>51</v>
      </c>
      <c r="D25" s="1"/>
      <c r="E25" s="1"/>
      <c r="F25" s="1"/>
    </row>
    <row r="26" spans="1:11" x14ac:dyDescent="0.2">
      <c r="A26" s="1" t="s">
        <v>46</v>
      </c>
      <c r="B26" s="1">
        <v>145</v>
      </c>
      <c r="C26" s="1">
        <v>48</v>
      </c>
      <c r="D26" s="1"/>
      <c r="E26" s="1"/>
      <c r="F26" s="1"/>
    </row>
    <row r="27" spans="1:11" x14ac:dyDescent="0.2">
      <c r="A27" s="1" t="s">
        <v>47</v>
      </c>
      <c r="B27" s="1">
        <v>150</v>
      </c>
      <c r="C27" s="1">
        <v>50</v>
      </c>
      <c r="D27" s="1"/>
      <c r="E27" s="1"/>
      <c r="F27" s="1"/>
    </row>
    <row r="28" spans="1:11" x14ac:dyDescent="0.2">
      <c r="A28" s="1" t="s">
        <v>48</v>
      </c>
      <c r="B28" s="1">
        <v>135</v>
      </c>
      <c r="C28" s="1">
        <v>45</v>
      </c>
      <c r="D28" s="1"/>
      <c r="E28" s="1"/>
      <c r="F28" s="1"/>
    </row>
    <row r="29" spans="1:11" x14ac:dyDescent="0.2">
      <c r="A29" s="1" t="s">
        <v>49</v>
      </c>
      <c r="B29" s="1">
        <v>129</v>
      </c>
      <c r="C29" s="1">
        <v>43</v>
      </c>
      <c r="D29" s="1"/>
      <c r="E29" s="1"/>
      <c r="F29" s="1"/>
    </row>
    <row r="30" spans="1:11" x14ac:dyDescent="0.2">
      <c r="A30" s="1" t="s">
        <v>50</v>
      </c>
      <c r="B30" s="1">
        <v>111</v>
      </c>
      <c r="C30" s="1">
        <v>37</v>
      </c>
      <c r="D30" s="1"/>
      <c r="E30" s="1"/>
      <c r="F30" s="1"/>
    </row>
    <row r="31" spans="1:11" x14ac:dyDescent="0.2">
      <c r="A31" s="1" t="s">
        <v>51</v>
      </c>
      <c r="B31" s="1">
        <v>113</v>
      </c>
      <c r="C31" s="1">
        <v>37</v>
      </c>
      <c r="D31" s="1"/>
      <c r="E31" s="1"/>
      <c r="F31" s="1"/>
    </row>
    <row r="32" spans="1:11" x14ac:dyDescent="0.2">
      <c r="A32" s="1"/>
      <c r="B32" s="1"/>
      <c r="C32" s="1"/>
      <c r="D32" s="1"/>
      <c r="E32" s="1"/>
      <c r="F32" s="1"/>
    </row>
    <row r="35" spans="1:12" x14ac:dyDescent="0.2">
      <c r="A35" s="1" t="s">
        <v>0</v>
      </c>
      <c r="B35" s="1"/>
      <c r="C35" s="1"/>
      <c r="D35" s="1"/>
    </row>
    <row r="36" spans="1:12" x14ac:dyDescent="0.2">
      <c r="A36" s="1" t="s">
        <v>41</v>
      </c>
      <c r="B36" s="1"/>
      <c r="C36" s="1"/>
      <c r="D36" s="1"/>
      <c r="E36" s="1"/>
    </row>
    <row r="37" spans="1:12" x14ac:dyDescent="0.2">
      <c r="A37" s="1" t="s">
        <v>42</v>
      </c>
      <c r="B37" s="1"/>
    </row>
    <row r="38" spans="1:12" x14ac:dyDescent="0.2">
      <c r="A38" s="1" t="s">
        <v>52</v>
      </c>
    </row>
    <row r="39" spans="1:12" x14ac:dyDescent="0.2">
      <c r="A39" s="1"/>
      <c r="B39" s="1"/>
      <c r="C39" s="1"/>
      <c r="D39" s="1"/>
      <c r="E39" s="1"/>
      <c r="F39" s="1"/>
      <c r="J39" s="1" t="s">
        <v>10</v>
      </c>
      <c r="K39" s="1" t="s">
        <v>11</v>
      </c>
    </row>
    <row r="40" spans="1:12" x14ac:dyDescent="0.2">
      <c r="A40" s="1" t="s">
        <v>1</v>
      </c>
      <c r="B40" s="1" t="s">
        <v>2</v>
      </c>
      <c r="C40" s="1" t="s">
        <v>3</v>
      </c>
      <c r="D40" s="1" t="s">
        <v>4</v>
      </c>
      <c r="E40" s="1"/>
      <c r="I40" s="1" t="s">
        <v>43</v>
      </c>
      <c r="J40" s="1">
        <v>69</v>
      </c>
      <c r="K40" s="1">
        <v>282</v>
      </c>
      <c r="L40">
        <f>SUM(J40:K40)</f>
        <v>351</v>
      </c>
    </row>
    <row r="41" spans="1:12" x14ac:dyDescent="0.2">
      <c r="A41" s="1" t="s">
        <v>43</v>
      </c>
      <c r="B41" s="1">
        <v>69</v>
      </c>
      <c r="C41" s="1">
        <v>23</v>
      </c>
      <c r="D41" s="1"/>
      <c r="E41" s="1"/>
      <c r="F41" s="1"/>
      <c r="I41" s="1" t="s">
        <v>44</v>
      </c>
      <c r="J41" s="1">
        <v>66</v>
      </c>
      <c r="K41" s="1">
        <v>317</v>
      </c>
      <c r="L41">
        <f t="shared" ref="L41:L48" si="0">SUM(J41:K41)</f>
        <v>383</v>
      </c>
    </row>
    <row r="42" spans="1:12" x14ac:dyDescent="0.2">
      <c r="A42" s="1" t="s">
        <v>44</v>
      </c>
      <c r="B42" s="1">
        <v>66</v>
      </c>
      <c r="C42" s="1">
        <v>22</v>
      </c>
      <c r="D42" s="1"/>
      <c r="E42" s="1"/>
      <c r="F42" s="1"/>
      <c r="I42" s="1" t="s">
        <v>45</v>
      </c>
      <c r="J42" s="1">
        <v>67</v>
      </c>
      <c r="K42" s="1">
        <v>345</v>
      </c>
      <c r="L42">
        <f t="shared" si="0"/>
        <v>412</v>
      </c>
    </row>
    <row r="43" spans="1:12" x14ac:dyDescent="0.2">
      <c r="A43" s="1" t="s">
        <v>45</v>
      </c>
      <c r="B43" s="1">
        <v>67</v>
      </c>
      <c r="C43" s="1">
        <v>22</v>
      </c>
      <c r="D43" s="1"/>
      <c r="E43" s="1"/>
      <c r="F43" s="1"/>
      <c r="I43" s="1" t="s">
        <v>46</v>
      </c>
      <c r="J43" s="1">
        <v>76</v>
      </c>
      <c r="K43" s="1">
        <v>357</v>
      </c>
      <c r="L43">
        <f t="shared" si="0"/>
        <v>433</v>
      </c>
    </row>
    <row r="44" spans="1:12" x14ac:dyDescent="0.2">
      <c r="A44" s="1" t="s">
        <v>46</v>
      </c>
      <c r="B44" s="1">
        <v>76</v>
      </c>
      <c r="C44" s="1">
        <v>25</v>
      </c>
      <c r="D44" s="1"/>
      <c r="E44" s="1"/>
      <c r="F44" s="1"/>
      <c r="I44" s="1" t="s">
        <v>47</v>
      </c>
      <c r="J44" s="1">
        <v>82</v>
      </c>
      <c r="K44" s="1">
        <v>398</v>
      </c>
      <c r="L44">
        <f t="shared" si="0"/>
        <v>480</v>
      </c>
    </row>
    <row r="45" spans="1:12" x14ac:dyDescent="0.2">
      <c r="A45" s="1" t="s">
        <v>47</v>
      </c>
      <c r="B45" s="1">
        <v>82</v>
      </c>
      <c r="C45" s="1">
        <v>27</v>
      </c>
      <c r="D45" s="1"/>
      <c r="E45" s="1"/>
      <c r="F45" s="1"/>
      <c r="I45" s="1" t="s">
        <v>48</v>
      </c>
      <c r="J45" s="1">
        <v>95</v>
      </c>
      <c r="K45" s="1">
        <v>399</v>
      </c>
      <c r="L45">
        <f t="shared" si="0"/>
        <v>494</v>
      </c>
    </row>
    <row r="46" spans="1:12" x14ac:dyDescent="0.2">
      <c r="A46" s="1" t="s">
        <v>48</v>
      </c>
      <c r="B46" s="1">
        <v>95</v>
      </c>
      <c r="C46" s="1">
        <v>31</v>
      </c>
      <c r="D46" s="1"/>
      <c r="E46" s="1"/>
      <c r="F46" s="1"/>
      <c r="I46" s="1" t="s">
        <v>49</v>
      </c>
      <c r="J46" s="1">
        <v>101</v>
      </c>
      <c r="K46" s="1">
        <v>415</v>
      </c>
      <c r="L46">
        <f t="shared" si="0"/>
        <v>516</v>
      </c>
    </row>
    <row r="47" spans="1:12" x14ac:dyDescent="0.2">
      <c r="A47" s="1" t="s">
        <v>49</v>
      </c>
      <c r="B47" s="1">
        <v>101</v>
      </c>
      <c r="C47" s="1">
        <v>33</v>
      </c>
      <c r="D47" s="1"/>
      <c r="E47" s="1"/>
      <c r="F47" s="1"/>
      <c r="I47" s="1" t="s">
        <v>50</v>
      </c>
      <c r="J47" s="1">
        <v>120</v>
      </c>
      <c r="K47" s="1">
        <v>424</v>
      </c>
      <c r="L47">
        <f t="shared" si="0"/>
        <v>544</v>
      </c>
    </row>
    <row r="48" spans="1:12" x14ac:dyDescent="0.2">
      <c r="A48" s="1" t="s">
        <v>50</v>
      </c>
      <c r="B48" s="1">
        <v>120</v>
      </c>
      <c r="C48" s="1">
        <v>40</v>
      </c>
      <c r="D48" s="1"/>
      <c r="E48" s="1"/>
      <c r="F48" s="1"/>
      <c r="I48" s="1" t="s">
        <v>51</v>
      </c>
      <c r="J48" s="1">
        <v>128</v>
      </c>
      <c r="K48" s="1">
        <v>425</v>
      </c>
      <c r="L48">
        <f t="shared" si="0"/>
        <v>553</v>
      </c>
    </row>
    <row r="49" spans="1:12" x14ac:dyDescent="0.2">
      <c r="A49" s="1" t="s">
        <v>51</v>
      </c>
      <c r="B49" s="1">
        <v>128</v>
      </c>
      <c r="C49" s="1">
        <v>42</v>
      </c>
      <c r="D49" s="1"/>
      <c r="E49" s="1"/>
      <c r="F49" s="1"/>
    </row>
    <row r="50" spans="1:12" x14ac:dyDescent="0.2">
      <c r="A50" s="1"/>
      <c r="B50" s="1"/>
      <c r="C50" s="1"/>
      <c r="D50" s="1"/>
      <c r="E50" s="1"/>
      <c r="F50" s="1"/>
    </row>
    <row r="52" spans="1:12" x14ac:dyDescent="0.2">
      <c r="A52" s="1" t="s">
        <v>0</v>
      </c>
      <c r="B52" s="1"/>
      <c r="C52" s="1"/>
    </row>
    <row r="53" spans="1:12" x14ac:dyDescent="0.2">
      <c r="A53" s="1" t="s">
        <v>41</v>
      </c>
      <c r="B53" s="1"/>
      <c r="C53" s="1"/>
      <c r="D53" s="1"/>
    </row>
    <row r="54" spans="1:12" x14ac:dyDescent="0.2">
      <c r="A54" s="1" t="s">
        <v>42</v>
      </c>
    </row>
    <row r="55" spans="1:12" x14ac:dyDescent="0.2">
      <c r="A55" s="1" t="s">
        <v>53</v>
      </c>
    </row>
    <row r="56" spans="1:12" x14ac:dyDescent="0.2">
      <c r="A56" s="1"/>
      <c r="B56" s="1"/>
      <c r="C56" s="1"/>
      <c r="D56" s="1"/>
      <c r="E56" s="1"/>
      <c r="J56" s="1" t="s">
        <v>10</v>
      </c>
      <c r="K56" s="1" t="s">
        <v>11</v>
      </c>
    </row>
    <row r="57" spans="1:12" x14ac:dyDescent="0.2">
      <c r="A57" s="1" t="s">
        <v>1</v>
      </c>
      <c r="B57" s="1" t="s">
        <v>2</v>
      </c>
      <c r="C57" s="1" t="s">
        <v>3</v>
      </c>
      <c r="D57" s="1" t="s">
        <v>4</v>
      </c>
      <c r="I57" s="1" t="s">
        <v>43</v>
      </c>
      <c r="J57" s="2">
        <f>J40/L40</f>
        <v>0.19658119658119658</v>
      </c>
      <c r="K57" s="2">
        <f>K40/L40</f>
        <v>0.80341880341880345</v>
      </c>
      <c r="L57" s="2">
        <f>SUM(J57:K57)</f>
        <v>1</v>
      </c>
    </row>
    <row r="58" spans="1:12" x14ac:dyDescent="0.2">
      <c r="A58" s="1" t="s">
        <v>43</v>
      </c>
      <c r="B58" s="1">
        <v>282</v>
      </c>
      <c r="C58" s="1">
        <v>94</v>
      </c>
      <c r="D58" s="1"/>
      <c r="E58" s="1"/>
      <c r="I58" s="1" t="s">
        <v>44</v>
      </c>
      <c r="J58" s="2">
        <f t="shared" ref="J58:J65" si="1">J41/L41</f>
        <v>0.17232375979112272</v>
      </c>
      <c r="K58" s="2">
        <f t="shared" ref="K58:K65" si="2">K41/L41</f>
        <v>0.82767624020887731</v>
      </c>
      <c r="L58" s="2">
        <f t="shared" ref="L58:L65" si="3">SUM(J58:K58)</f>
        <v>1</v>
      </c>
    </row>
    <row r="59" spans="1:12" x14ac:dyDescent="0.2">
      <c r="A59" s="1" t="s">
        <v>44</v>
      </c>
      <c r="B59" s="1">
        <v>317</v>
      </c>
      <c r="C59" s="1">
        <v>105</v>
      </c>
      <c r="D59" s="1"/>
      <c r="E59" s="1"/>
      <c r="I59" s="1" t="s">
        <v>45</v>
      </c>
      <c r="J59" s="2">
        <f t="shared" si="1"/>
        <v>0.16262135922330098</v>
      </c>
      <c r="K59" s="2">
        <f t="shared" si="2"/>
        <v>0.83737864077669899</v>
      </c>
      <c r="L59" s="2">
        <f t="shared" si="3"/>
        <v>1</v>
      </c>
    </row>
    <row r="60" spans="1:12" x14ac:dyDescent="0.2">
      <c r="A60" s="1" t="s">
        <v>45</v>
      </c>
      <c r="B60" s="1">
        <v>345</v>
      </c>
      <c r="C60" s="1">
        <v>115</v>
      </c>
      <c r="D60" s="1"/>
      <c r="E60" s="1"/>
      <c r="I60" s="1" t="s">
        <v>46</v>
      </c>
      <c r="J60" s="2">
        <f t="shared" si="1"/>
        <v>0.17551963048498845</v>
      </c>
      <c r="K60" s="2">
        <f t="shared" si="2"/>
        <v>0.82448036951501158</v>
      </c>
      <c r="L60" s="2">
        <f t="shared" si="3"/>
        <v>1</v>
      </c>
    </row>
    <row r="61" spans="1:12" x14ac:dyDescent="0.2">
      <c r="A61" s="1" t="s">
        <v>46</v>
      </c>
      <c r="B61" s="1">
        <v>357</v>
      </c>
      <c r="C61" s="1">
        <v>119</v>
      </c>
      <c r="D61" s="1"/>
      <c r="E61" s="1"/>
      <c r="I61" s="1" t="s">
        <v>47</v>
      </c>
      <c r="J61" s="2">
        <f t="shared" si="1"/>
        <v>0.17083333333333334</v>
      </c>
      <c r="K61" s="2">
        <f t="shared" si="2"/>
        <v>0.82916666666666672</v>
      </c>
      <c r="L61" s="2">
        <f t="shared" si="3"/>
        <v>1</v>
      </c>
    </row>
    <row r="62" spans="1:12" x14ac:dyDescent="0.2">
      <c r="A62" s="1" t="s">
        <v>47</v>
      </c>
      <c r="B62" s="1">
        <v>398</v>
      </c>
      <c r="C62" s="1">
        <v>132</v>
      </c>
      <c r="D62" s="1"/>
      <c r="E62" s="1"/>
      <c r="I62" s="1" t="s">
        <v>48</v>
      </c>
      <c r="J62" s="2">
        <f t="shared" si="1"/>
        <v>0.19230769230769232</v>
      </c>
      <c r="K62" s="2">
        <f t="shared" si="2"/>
        <v>0.80769230769230771</v>
      </c>
      <c r="L62" s="2">
        <f t="shared" si="3"/>
        <v>1</v>
      </c>
    </row>
    <row r="63" spans="1:12" x14ac:dyDescent="0.2">
      <c r="A63" s="1" t="s">
        <v>48</v>
      </c>
      <c r="B63" s="1">
        <v>399</v>
      </c>
      <c r="C63" s="1">
        <v>133</v>
      </c>
      <c r="D63" s="1"/>
      <c r="E63" s="1"/>
      <c r="I63" s="1" t="s">
        <v>49</v>
      </c>
      <c r="J63" s="2">
        <f t="shared" si="1"/>
        <v>0.19573643410852712</v>
      </c>
      <c r="K63" s="2">
        <f t="shared" si="2"/>
        <v>0.80426356589147285</v>
      </c>
      <c r="L63" s="2">
        <f t="shared" si="3"/>
        <v>1</v>
      </c>
    </row>
    <row r="64" spans="1:12" x14ac:dyDescent="0.2">
      <c r="A64" s="1" t="s">
        <v>49</v>
      </c>
      <c r="B64" s="1">
        <v>415</v>
      </c>
      <c r="C64" s="1">
        <v>138</v>
      </c>
      <c r="D64" s="1"/>
      <c r="E64" s="1"/>
      <c r="I64" s="1" t="s">
        <v>50</v>
      </c>
      <c r="J64" s="2">
        <f t="shared" si="1"/>
        <v>0.22058823529411764</v>
      </c>
      <c r="K64" s="2">
        <f t="shared" si="2"/>
        <v>0.77941176470588236</v>
      </c>
      <c r="L64" s="2">
        <f t="shared" si="3"/>
        <v>1</v>
      </c>
    </row>
    <row r="65" spans="1:14" x14ac:dyDescent="0.2">
      <c r="A65" s="1" t="s">
        <v>50</v>
      </c>
      <c r="B65" s="1">
        <v>424</v>
      </c>
      <c r="C65" s="1">
        <v>141</v>
      </c>
      <c r="D65" s="1"/>
      <c r="E65" s="1"/>
      <c r="I65" s="1" t="s">
        <v>51</v>
      </c>
      <c r="J65" s="2">
        <f t="shared" si="1"/>
        <v>0.23146473779385171</v>
      </c>
      <c r="K65" s="2">
        <f t="shared" si="2"/>
        <v>0.76853526220614832</v>
      </c>
      <c r="L65" s="2">
        <f t="shared" si="3"/>
        <v>1</v>
      </c>
    </row>
    <row r="66" spans="1:14" x14ac:dyDescent="0.2">
      <c r="A66" s="1" t="s">
        <v>51</v>
      </c>
      <c r="B66" s="1">
        <v>425</v>
      </c>
      <c r="C66" s="1">
        <v>141</v>
      </c>
      <c r="D66" s="1"/>
      <c r="E66" s="1"/>
    </row>
    <row r="67" spans="1:14" x14ac:dyDescent="0.2">
      <c r="A67" s="1"/>
      <c r="B67" s="1"/>
      <c r="C67" s="1"/>
      <c r="D67" s="1"/>
      <c r="E67" s="1"/>
    </row>
    <row r="72" spans="1:14" x14ac:dyDescent="0.2">
      <c r="A72" s="1" t="s">
        <v>0</v>
      </c>
      <c r="B72" s="1"/>
      <c r="C72" s="1"/>
    </row>
    <row r="73" spans="1:14" x14ac:dyDescent="0.2">
      <c r="A73" s="1" t="s">
        <v>41</v>
      </c>
      <c r="B73" s="1"/>
      <c r="C73" s="1"/>
      <c r="D73" s="1"/>
    </row>
    <row r="74" spans="1:14" x14ac:dyDescent="0.2">
      <c r="A74" s="1" t="s">
        <v>42</v>
      </c>
    </row>
    <row r="75" spans="1:14" x14ac:dyDescent="0.2">
      <c r="A75" s="1" t="s">
        <v>54</v>
      </c>
    </row>
    <row r="76" spans="1:14" x14ac:dyDescent="0.2">
      <c r="A76" s="1"/>
      <c r="B76" s="1"/>
      <c r="C76" s="1"/>
      <c r="D76" s="1"/>
      <c r="E76" s="1"/>
      <c r="K76" s="1" t="s">
        <v>12</v>
      </c>
      <c r="L76" s="1" t="s">
        <v>13</v>
      </c>
      <c r="M76" t="s">
        <v>14</v>
      </c>
    </row>
    <row r="77" spans="1:14" x14ac:dyDescent="0.2">
      <c r="A77" s="1" t="s">
        <v>1</v>
      </c>
      <c r="B77" s="1" t="s">
        <v>2</v>
      </c>
      <c r="C77" s="1" t="s">
        <v>3</v>
      </c>
      <c r="D77" s="1" t="s">
        <v>4</v>
      </c>
      <c r="J77" s="1" t="s">
        <v>43</v>
      </c>
      <c r="K77" s="1">
        <v>302</v>
      </c>
      <c r="L77" s="1">
        <v>36</v>
      </c>
      <c r="M77" s="1">
        <v>6</v>
      </c>
      <c r="N77">
        <f>SUM(K77:M77)</f>
        <v>344</v>
      </c>
    </row>
    <row r="78" spans="1:14" x14ac:dyDescent="0.2">
      <c r="A78" s="1" t="s">
        <v>43</v>
      </c>
      <c r="B78" s="1">
        <v>302</v>
      </c>
      <c r="C78" s="1">
        <v>100</v>
      </c>
      <c r="D78" s="1"/>
      <c r="E78" s="1"/>
      <c r="J78" s="1" t="s">
        <v>44</v>
      </c>
      <c r="K78" s="1">
        <v>335</v>
      </c>
      <c r="L78" s="1">
        <v>32</v>
      </c>
      <c r="M78" s="1">
        <v>10</v>
      </c>
      <c r="N78">
        <f t="shared" ref="N78:N85" si="4">SUM(K78:M78)</f>
        <v>377</v>
      </c>
    </row>
    <row r="79" spans="1:14" x14ac:dyDescent="0.2">
      <c r="A79" s="1" t="s">
        <v>44</v>
      </c>
      <c r="B79" s="1">
        <v>335</v>
      </c>
      <c r="C79" s="1">
        <v>111</v>
      </c>
      <c r="D79" s="1"/>
      <c r="E79" s="1"/>
      <c r="J79" s="1" t="s">
        <v>45</v>
      </c>
      <c r="K79" s="1">
        <v>364</v>
      </c>
      <c r="L79" s="1">
        <v>38</v>
      </c>
      <c r="M79" s="1">
        <v>7</v>
      </c>
      <c r="N79">
        <f t="shared" si="4"/>
        <v>409</v>
      </c>
    </row>
    <row r="80" spans="1:14" x14ac:dyDescent="0.2">
      <c r="A80" s="1" t="s">
        <v>45</v>
      </c>
      <c r="B80" s="1">
        <v>364</v>
      </c>
      <c r="C80" s="1">
        <v>121</v>
      </c>
      <c r="D80" s="1"/>
      <c r="E80" s="1"/>
      <c r="J80" s="1" t="s">
        <v>46</v>
      </c>
      <c r="K80" s="1">
        <v>395</v>
      </c>
      <c r="L80" s="1">
        <v>33</v>
      </c>
      <c r="M80" s="1">
        <v>5</v>
      </c>
      <c r="N80">
        <f t="shared" si="4"/>
        <v>433</v>
      </c>
    </row>
    <row r="81" spans="1:14" x14ac:dyDescent="0.2">
      <c r="A81" s="1" t="s">
        <v>46</v>
      </c>
      <c r="B81" s="1">
        <v>395</v>
      </c>
      <c r="C81" s="1">
        <v>131</v>
      </c>
      <c r="D81" s="1"/>
      <c r="E81" s="1"/>
      <c r="J81" s="1" t="s">
        <v>47</v>
      </c>
      <c r="K81" s="1">
        <v>439</v>
      </c>
      <c r="L81" s="1">
        <v>36</v>
      </c>
      <c r="M81" s="1">
        <v>5</v>
      </c>
      <c r="N81">
        <f t="shared" si="4"/>
        <v>480</v>
      </c>
    </row>
    <row r="82" spans="1:14" x14ac:dyDescent="0.2">
      <c r="A82" s="1" t="s">
        <v>47</v>
      </c>
      <c r="B82" s="1">
        <v>439</v>
      </c>
      <c r="C82" s="1">
        <v>146</v>
      </c>
      <c r="D82" s="1"/>
      <c r="E82" s="1"/>
      <c r="J82" s="1" t="s">
        <v>48</v>
      </c>
      <c r="K82" s="1">
        <v>438</v>
      </c>
      <c r="L82" s="1">
        <v>50</v>
      </c>
      <c r="M82" s="1">
        <v>6</v>
      </c>
      <c r="N82">
        <f t="shared" si="4"/>
        <v>494</v>
      </c>
    </row>
    <row r="83" spans="1:14" x14ac:dyDescent="0.2">
      <c r="A83" s="1" t="s">
        <v>48</v>
      </c>
      <c r="B83" s="1">
        <v>438</v>
      </c>
      <c r="C83" s="1">
        <v>146</v>
      </c>
      <c r="D83" s="1"/>
      <c r="E83" s="1"/>
      <c r="J83" s="1" t="s">
        <v>49</v>
      </c>
      <c r="K83" s="1">
        <v>461</v>
      </c>
      <c r="L83" s="1">
        <v>57</v>
      </c>
      <c r="M83" s="1">
        <v>5</v>
      </c>
      <c r="N83">
        <f t="shared" si="4"/>
        <v>523</v>
      </c>
    </row>
    <row r="84" spans="1:14" x14ac:dyDescent="0.2">
      <c r="A84" s="1" t="s">
        <v>49</v>
      </c>
      <c r="B84" s="1">
        <v>461</v>
      </c>
      <c r="C84" s="1">
        <v>153</v>
      </c>
      <c r="D84" s="1"/>
      <c r="E84" s="1"/>
      <c r="J84" s="1" t="s">
        <v>50</v>
      </c>
      <c r="K84" s="1">
        <v>465</v>
      </c>
      <c r="L84" s="1">
        <v>75</v>
      </c>
      <c r="M84" s="1">
        <v>13</v>
      </c>
      <c r="N84">
        <f t="shared" si="4"/>
        <v>553</v>
      </c>
    </row>
    <row r="85" spans="1:14" x14ac:dyDescent="0.2">
      <c r="A85" s="1" t="s">
        <v>50</v>
      </c>
      <c r="B85" s="1">
        <v>465</v>
      </c>
      <c r="C85" s="1">
        <v>155</v>
      </c>
      <c r="D85" s="1"/>
      <c r="E85" s="1"/>
      <c r="J85" s="1" t="s">
        <v>51</v>
      </c>
      <c r="K85" s="1">
        <v>473</v>
      </c>
      <c r="L85" s="1">
        <v>74</v>
      </c>
      <c r="M85" s="1">
        <v>18</v>
      </c>
      <c r="N85">
        <f t="shared" si="4"/>
        <v>565</v>
      </c>
    </row>
    <row r="86" spans="1:14" x14ac:dyDescent="0.2">
      <c r="A86" s="1" t="s">
        <v>51</v>
      </c>
      <c r="B86" s="1">
        <v>473</v>
      </c>
      <c r="C86" s="1">
        <v>157</v>
      </c>
      <c r="D86" s="1"/>
      <c r="E86" s="1"/>
    </row>
    <row r="87" spans="1:14" x14ac:dyDescent="0.2">
      <c r="A87" s="1"/>
      <c r="B87" s="1"/>
      <c r="C87" s="1"/>
      <c r="D87" s="1"/>
      <c r="E87" s="1"/>
    </row>
    <row r="88" spans="1:14" x14ac:dyDescent="0.2">
      <c r="A88" s="1" t="s">
        <v>0</v>
      </c>
      <c r="B88" s="1"/>
      <c r="C88" s="1"/>
      <c r="D88" s="1"/>
    </row>
    <row r="89" spans="1:14" x14ac:dyDescent="0.2">
      <c r="A89" s="1" t="s">
        <v>41</v>
      </c>
      <c r="B89" s="1"/>
      <c r="C89" s="1"/>
      <c r="D89" s="1"/>
      <c r="E89" s="1"/>
    </row>
    <row r="90" spans="1:14" x14ac:dyDescent="0.2">
      <c r="A90" s="1" t="s">
        <v>42</v>
      </c>
      <c r="B90" s="1"/>
    </row>
    <row r="91" spans="1:14" x14ac:dyDescent="0.2">
      <c r="A91" s="1" t="s">
        <v>55</v>
      </c>
      <c r="K91" s="1" t="s">
        <v>12</v>
      </c>
      <c r="L91" s="1" t="s">
        <v>13</v>
      </c>
      <c r="M91" t="s">
        <v>14</v>
      </c>
    </row>
    <row r="92" spans="1:14" x14ac:dyDescent="0.2">
      <c r="A92" s="1"/>
      <c r="B92" s="1"/>
      <c r="C92" s="1"/>
      <c r="D92" s="1"/>
      <c r="E92" s="1"/>
      <c r="F92" s="1"/>
      <c r="J92" s="1" t="s">
        <v>43</v>
      </c>
      <c r="K92" s="3">
        <f>K77/N77</f>
        <v>0.87790697674418605</v>
      </c>
      <c r="L92" s="3">
        <f>L77/N77</f>
        <v>0.10465116279069768</v>
      </c>
      <c r="M92" s="3">
        <f>M77/N77</f>
        <v>1.7441860465116279E-2</v>
      </c>
      <c r="N92" s="2">
        <f>SUM(K92:M92)</f>
        <v>1</v>
      </c>
    </row>
    <row r="93" spans="1:14" x14ac:dyDescent="0.2">
      <c r="A93" s="1" t="s">
        <v>1</v>
      </c>
      <c r="B93" s="1" t="s">
        <v>2</v>
      </c>
      <c r="C93" s="1" t="s">
        <v>3</v>
      </c>
      <c r="D93" s="1" t="s">
        <v>4</v>
      </c>
      <c r="E93" s="1"/>
      <c r="J93" s="1" t="s">
        <v>44</v>
      </c>
      <c r="K93" s="3">
        <f t="shared" ref="K93:K100" si="5">K78/N78</f>
        <v>0.8885941644562334</v>
      </c>
      <c r="L93" s="3">
        <f t="shared" ref="L93:L100" si="6">L78/N78</f>
        <v>8.4880636604774531E-2</v>
      </c>
      <c r="M93" s="3">
        <f t="shared" ref="M93:M100" si="7">M78/N78</f>
        <v>2.6525198938992044E-2</v>
      </c>
      <c r="N93" s="2">
        <f t="shared" ref="N93:N100" si="8">SUM(K93:M93)</f>
        <v>1</v>
      </c>
    </row>
    <row r="94" spans="1:14" x14ac:dyDescent="0.2">
      <c r="A94" s="1" t="s">
        <v>43</v>
      </c>
      <c r="B94" s="1">
        <v>36</v>
      </c>
      <c r="C94" s="1">
        <v>12</v>
      </c>
      <c r="D94" s="1"/>
      <c r="E94" s="1"/>
      <c r="F94" s="1"/>
      <c r="J94" s="1" t="s">
        <v>45</v>
      </c>
      <c r="K94" s="3">
        <f t="shared" si="5"/>
        <v>0.88997555012224938</v>
      </c>
      <c r="L94" s="3">
        <f t="shared" si="6"/>
        <v>9.2909535452322736E-2</v>
      </c>
      <c r="M94" s="3">
        <f t="shared" si="7"/>
        <v>1.7114914425427872E-2</v>
      </c>
      <c r="N94" s="2">
        <f t="shared" si="8"/>
        <v>1</v>
      </c>
    </row>
    <row r="95" spans="1:14" x14ac:dyDescent="0.2">
      <c r="A95" s="1" t="s">
        <v>44</v>
      </c>
      <c r="B95" s="1">
        <v>32</v>
      </c>
      <c r="C95" s="1">
        <v>10</v>
      </c>
      <c r="D95" s="1"/>
      <c r="E95" s="1"/>
      <c r="F95" s="1"/>
      <c r="J95" s="1" t="s">
        <v>46</v>
      </c>
      <c r="K95" s="3">
        <f t="shared" si="5"/>
        <v>0.91224018475750579</v>
      </c>
      <c r="L95" s="3">
        <f t="shared" si="6"/>
        <v>7.6212471131639717E-2</v>
      </c>
      <c r="M95" s="3">
        <f t="shared" si="7"/>
        <v>1.1547344110854504E-2</v>
      </c>
      <c r="N95" s="2">
        <f t="shared" si="8"/>
        <v>1</v>
      </c>
    </row>
    <row r="96" spans="1:14" x14ac:dyDescent="0.2">
      <c r="A96" s="1" t="s">
        <v>45</v>
      </c>
      <c r="B96" s="1">
        <v>38</v>
      </c>
      <c r="C96" s="1">
        <v>12</v>
      </c>
      <c r="D96" s="1"/>
      <c r="E96" s="1"/>
      <c r="F96" s="1"/>
      <c r="J96" s="1" t="s">
        <v>47</v>
      </c>
      <c r="K96" s="3">
        <f t="shared" si="5"/>
        <v>0.9145833333333333</v>
      </c>
      <c r="L96" s="3">
        <f t="shared" si="6"/>
        <v>7.4999999999999997E-2</v>
      </c>
      <c r="M96" s="3">
        <f t="shared" si="7"/>
        <v>1.0416666666666666E-2</v>
      </c>
      <c r="N96" s="2">
        <f t="shared" si="8"/>
        <v>0.99999999999999989</v>
      </c>
    </row>
    <row r="97" spans="1:14" x14ac:dyDescent="0.2">
      <c r="A97" s="1" t="s">
        <v>46</v>
      </c>
      <c r="B97" s="1">
        <v>33</v>
      </c>
      <c r="C97" s="1">
        <v>11</v>
      </c>
      <c r="D97" s="1"/>
      <c r="E97" s="1"/>
      <c r="F97" s="1"/>
      <c r="J97" s="1" t="s">
        <v>48</v>
      </c>
      <c r="K97" s="3">
        <f t="shared" si="5"/>
        <v>0.88663967611336036</v>
      </c>
      <c r="L97" s="3">
        <f t="shared" si="6"/>
        <v>0.10121457489878542</v>
      </c>
      <c r="M97" s="3">
        <f t="shared" si="7"/>
        <v>1.2145748987854251E-2</v>
      </c>
      <c r="N97" s="2">
        <f t="shared" si="8"/>
        <v>1</v>
      </c>
    </row>
    <row r="98" spans="1:14" x14ac:dyDescent="0.2">
      <c r="A98" s="1" t="s">
        <v>47</v>
      </c>
      <c r="B98" s="1">
        <v>36</v>
      </c>
      <c r="C98" s="1">
        <v>12</v>
      </c>
      <c r="D98" s="1"/>
      <c r="E98" s="1"/>
      <c r="F98" s="1"/>
      <c r="J98" s="1" t="s">
        <v>49</v>
      </c>
      <c r="K98" s="3">
        <f t="shared" si="5"/>
        <v>0.88145315487571707</v>
      </c>
      <c r="L98" s="3">
        <f t="shared" si="6"/>
        <v>0.10898661567877629</v>
      </c>
      <c r="M98" s="3">
        <f t="shared" si="7"/>
        <v>9.5602294455066923E-3</v>
      </c>
      <c r="N98" s="2">
        <f t="shared" si="8"/>
        <v>1</v>
      </c>
    </row>
    <row r="99" spans="1:14" x14ac:dyDescent="0.2">
      <c r="A99" s="1" t="s">
        <v>48</v>
      </c>
      <c r="B99" s="1">
        <v>50</v>
      </c>
      <c r="C99" s="1">
        <v>16</v>
      </c>
      <c r="D99" s="1"/>
      <c r="E99" s="1"/>
      <c r="F99" s="1"/>
      <c r="J99" s="1" t="s">
        <v>50</v>
      </c>
      <c r="K99" s="3">
        <f t="shared" si="5"/>
        <v>0.84086799276672697</v>
      </c>
      <c r="L99" s="3">
        <f t="shared" si="6"/>
        <v>0.13562386980108498</v>
      </c>
      <c r="M99" s="3">
        <f t="shared" si="7"/>
        <v>2.3508137432188065E-2</v>
      </c>
      <c r="N99" s="2">
        <f t="shared" si="8"/>
        <v>1</v>
      </c>
    </row>
    <row r="100" spans="1:14" x14ac:dyDescent="0.2">
      <c r="A100" s="1" t="s">
        <v>49</v>
      </c>
      <c r="B100" s="1">
        <v>57</v>
      </c>
      <c r="C100" s="1">
        <v>19</v>
      </c>
      <c r="D100" s="1"/>
      <c r="E100" s="1"/>
      <c r="F100" s="1"/>
      <c r="J100" s="1" t="s">
        <v>51</v>
      </c>
      <c r="K100" s="3">
        <f t="shared" si="5"/>
        <v>0.8371681415929203</v>
      </c>
      <c r="L100" s="3">
        <f t="shared" si="6"/>
        <v>0.13097345132743363</v>
      </c>
      <c r="M100" s="3">
        <f t="shared" si="7"/>
        <v>3.1858407079646017E-2</v>
      </c>
      <c r="N100" s="2">
        <f t="shared" si="8"/>
        <v>1</v>
      </c>
    </row>
    <row r="101" spans="1:14" x14ac:dyDescent="0.2">
      <c r="A101" s="1" t="s">
        <v>50</v>
      </c>
      <c r="B101" s="1">
        <v>75</v>
      </c>
      <c r="C101" s="1">
        <v>25</v>
      </c>
      <c r="D101" s="1"/>
      <c r="E101" s="1"/>
      <c r="F101" s="1"/>
    </row>
    <row r="102" spans="1:14" x14ac:dyDescent="0.2">
      <c r="A102" s="1" t="s">
        <v>51</v>
      </c>
      <c r="B102" s="1">
        <v>74</v>
      </c>
      <c r="C102" s="1">
        <v>24</v>
      </c>
      <c r="D102" s="1"/>
      <c r="E102" s="1"/>
      <c r="F102" s="1"/>
    </row>
    <row r="103" spans="1:14" x14ac:dyDescent="0.2">
      <c r="A103" s="1"/>
      <c r="B103" s="1"/>
      <c r="C103" s="1"/>
      <c r="D103" s="1"/>
      <c r="E103" s="1"/>
      <c r="F103" s="1"/>
    </row>
    <row r="104" spans="1:14" x14ac:dyDescent="0.2">
      <c r="A104" s="1"/>
      <c r="B104" s="1"/>
      <c r="C104" s="1"/>
      <c r="D104" s="1"/>
      <c r="E104" s="1"/>
      <c r="F104" s="1"/>
    </row>
    <row r="105" spans="1:14" x14ac:dyDescent="0.2">
      <c r="A105" s="1"/>
      <c r="B105" s="1"/>
      <c r="C105" s="1"/>
      <c r="D105" s="1"/>
      <c r="E105" s="1"/>
      <c r="J105" s="1"/>
      <c r="K105" s="1"/>
    </row>
    <row r="106" spans="1:14" x14ac:dyDescent="0.2">
      <c r="A106" s="1"/>
      <c r="B106" s="1"/>
      <c r="C106" s="1"/>
      <c r="F106" s="1"/>
      <c r="I106" s="1"/>
      <c r="J106" s="1"/>
      <c r="K106" s="1"/>
    </row>
    <row r="107" spans="1:14" x14ac:dyDescent="0.2">
      <c r="A107" s="1" t="s">
        <v>0</v>
      </c>
      <c r="B107" s="1"/>
      <c r="C107" s="1"/>
      <c r="F107" s="1"/>
      <c r="I107" s="1"/>
      <c r="J107" s="1"/>
      <c r="K107" s="1"/>
    </row>
    <row r="108" spans="1:14" x14ac:dyDescent="0.2">
      <c r="A108" s="1" t="s">
        <v>41</v>
      </c>
      <c r="B108" s="1"/>
      <c r="C108" s="1"/>
      <c r="D108" s="1"/>
      <c r="F108" s="1"/>
      <c r="I108" s="1"/>
      <c r="J108" s="1"/>
      <c r="K108" s="1"/>
    </row>
    <row r="109" spans="1:14" x14ac:dyDescent="0.2">
      <c r="A109" s="1" t="s">
        <v>42</v>
      </c>
      <c r="F109" s="1"/>
      <c r="I109" s="1"/>
      <c r="J109" s="1"/>
      <c r="K109" s="1"/>
    </row>
    <row r="110" spans="1:14" x14ac:dyDescent="0.2">
      <c r="A110" s="1" t="s">
        <v>56</v>
      </c>
      <c r="F110" s="1"/>
      <c r="I110" s="1"/>
      <c r="J110" s="1"/>
      <c r="K110" s="1"/>
    </row>
    <row r="111" spans="1:14" x14ac:dyDescent="0.2">
      <c r="A111" s="1"/>
      <c r="B111" s="1"/>
      <c r="C111" s="1"/>
      <c r="D111" s="1"/>
      <c r="E111" s="1"/>
      <c r="F111" s="1"/>
      <c r="I111" s="1"/>
      <c r="J111" s="1"/>
      <c r="K111" s="1" t="s">
        <v>5</v>
      </c>
      <c r="L111" s="1" t="s">
        <v>58</v>
      </c>
    </row>
    <row r="112" spans="1:14" x14ac:dyDescent="0.2">
      <c r="A112" s="1" t="s">
        <v>1</v>
      </c>
      <c r="B112" s="1" t="s">
        <v>2</v>
      </c>
      <c r="C112" s="1" t="s">
        <v>3</v>
      </c>
      <c r="D112" s="1" t="s">
        <v>4</v>
      </c>
      <c r="F112" s="1"/>
      <c r="I112" s="1"/>
      <c r="J112" s="1" t="s">
        <v>43</v>
      </c>
      <c r="K112" s="1">
        <v>239</v>
      </c>
      <c r="L112" s="1">
        <v>201</v>
      </c>
      <c r="M112">
        <f>SUM(K112:L112)</f>
        <v>440</v>
      </c>
    </row>
    <row r="113" spans="1:13" x14ac:dyDescent="0.2">
      <c r="A113" s="1" t="s">
        <v>43</v>
      </c>
      <c r="B113" s="1">
        <v>239</v>
      </c>
      <c r="C113" s="1">
        <v>79</v>
      </c>
      <c r="D113" s="1"/>
      <c r="E113" s="1"/>
      <c r="F113" s="1"/>
      <c r="I113" s="1"/>
      <c r="J113" s="1" t="s">
        <v>44</v>
      </c>
      <c r="K113" s="1">
        <v>274</v>
      </c>
      <c r="L113" s="1">
        <v>203</v>
      </c>
      <c r="M113">
        <f t="shared" ref="M113:M120" si="9">SUM(K113:L113)</f>
        <v>477</v>
      </c>
    </row>
    <row r="114" spans="1:13" x14ac:dyDescent="0.2">
      <c r="A114" s="1" t="s">
        <v>44</v>
      </c>
      <c r="B114" s="1">
        <v>274</v>
      </c>
      <c r="C114" s="1">
        <v>91</v>
      </c>
      <c r="D114" s="1"/>
      <c r="E114" s="1"/>
      <c r="F114" s="1"/>
      <c r="I114" s="1"/>
      <c r="J114" s="1" t="s">
        <v>45</v>
      </c>
      <c r="K114" s="1">
        <v>308</v>
      </c>
      <c r="L114" s="1">
        <v>212</v>
      </c>
      <c r="M114">
        <f t="shared" si="9"/>
        <v>520</v>
      </c>
    </row>
    <row r="115" spans="1:13" x14ac:dyDescent="0.2">
      <c r="A115" s="1" t="s">
        <v>45</v>
      </c>
      <c r="B115" s="1">
        <v>308</v>
      </c>
      <c r="C115" s="1">
        <v>102</v>
      </c>
      <c r="D115" s="1"/>
      <c r="E115" s="1"/>
      <c r="F115" s="1"/>
      <c r="J115" s="1" t="s">
        <v>46</v>
      </c>
      <c r="K115" s="1">
        <v>319</v>
      </c>
      <c r="L115" s="1">
        <v>240</v>
      </c>
      <c r="M115">
        <f t="shared" si="9"/>
        <v>559</v>
      </c>
    </row>
    <row r="116" spans="1:13" x14ac:dyDescent="0.2">
      <c r="A116" s="1" t="s">
        <v>46</v>
      </c>
      <c r="B116" s="1">
        <v>319</v>
      </c>
      <c r="C116" s="1">
        <v>106</v>
      </c>
      <c r="D116" s="1"/>
      <c r="E116" s="1"/>
      <c r="J116" s="1" t="s">
        <v>47</v>
      </c>
      <c r="K116" s="1">
        <v>368</v>
      </c>
      <c r="L116" s="1">
        <v>252</v>
      </c>
      <c r="M116">
        <f t="shared" si="9"/>
        <v>620</v>
      </c>
    </row>
    <row r="117" spans="1:13" x14ac:dyDescent="0.2">
      <c r="A117" s="1" t="s">
        <v>47</v>
      </c>
      <c r="B117" s="1">
        <v>368</v>
      </c>
      <c r="C117" s="1">
        <v>122</v>
      </c>
      <c r="D117" s="1"/>
      <c r="E117" s="1"/>
      <c r="F117" s="1"/>
      <c r="J117" s="1" t="s">
        <v>48</v>
      </c>
      <c r="K117" s="1">
        <v>390</v>
      </c>
      <c r="L117" s="1">
        <v>242</v>
      </c>
      <c r="M117">
        <f t="shared" si="9"/>
        <v>632</v>
      </c>
    </row>
    <row r="118" spans="1:13" x14ac:dyDescent="0.2">
      <c r="A118" s="1" t="s">
        <v>48</v>
      </c>
      <c r="B118" s="1">
        <v>390</v>
      </c>
      <c r="C118" s="1">
        <v>130</v>
      </c>
      <c r="D118" s="1"/>
      <c r="E118" s="1"/>
      <c r="J118" s="1" t="s">
        <v>49</v>
      </c>
      <c r="K118" s="1">
        <v>417</v>
      </c>
      <c r="L118" s="1">
        <v>261</v>
      </c>
      <c r="M118">
        <f t="shared" si="9"/>
        <v>678</v>
      </c>
    </row>
    <row r="119" spans="1:13" x14ac:dyDescent="0.2">
      <c r="A119" s="1" t="s">
        <v>49</v>
      </c>
      <c r="B119" s="1">
        <v>417</v>
      </c>
      <c r="C119" s="1">
        <v>139</v>
      </c>
      <c r="D119" s="1"/>
      <c r="E119" s="1"/>
      <c r="J119" s="1" t="s">
        <v>50</v>
      </c>
      <c r="K119" s="1">
        <v>447</v>
      </c>
      <c r="L119" s="1">
        <v>257</v>
      </c>
      <c r="M119">
        <f t="shared" si="9"/>
        <v>704</v>
      </c>
    </row>
    <row r="120" spans="1:13" x14ac:dyDescent="0.2">
      <c r="A120" s="1" t="s">
        <v>50</v>
      </c>
      <c r="B120" s="1">
        <v>447</v>
      </c>
      <c r="C120" s="1">
        <v>149</v>
      </c>
      <c r="D120" s="1"/>
      <c r="E120" s="1"/>
      <c r="F120" s="1"/>
      <c r="G120" s="1"/>
      <c r="J120" s="1" t="s">
        <v>51</v>
      </c>
      <c r="K120" s="1">
        <v>452</v>
      </c>
      <c r="L120" s="1">
        <v>310</v>
      </c>
      <c r="M120">
        <f t="shared" si="9"/>
        <v>762</v>
      </c>
    </row>
    <row r="121" spans="1:13" x14ac:dyDescent="0.2">
      <c r="A121" s="1" t="s">
        <v>51</v>
      </c>
      <c r="B121" s="1">
        <v>452</v>
      </c>
      <c r="C121" s="1">
        <v>150</v>
      </c>
      <c r="D121" s="1"/>
      <c r="E121" s="1"/>
      <c r="F121" s="1"/>
    </row>
    <row r="122" spans="1:13" x14ac:dyDescent="0.2">
      <c r="A122" s="1"/>
      <c r="B122" s="1"/>
      <c r="C122" s="1"/>
      <c r="D122" s="1"/>
      <c r="E122" s="1"/>
      <c r="F122" s="1"/>
      <c r="G122" s="1"/>
    </row>
    <row r="123" spans="1:13" x14ac:dyDescent="0.2">
      <c r="A123" s="1"/>
      <c r="B123" s="1"/>
      <c r="C123" s="1"/>
      <c r="D123" s="1"/>
      <c r="E123" s="1"/>
      <c r="F123" s="1"/>
      <c r="G123" s="1"/>
    </row>
    <row r="124" spans="1:13" x14ac:dyDescent="0.2">
      <c r="A124" s="1" t="s">
        <v>0</v>
      </c>
      <c r="B124" s="1"/>
      <c r="C124" s="1"/>
      <c r="F124" s="1"/>
      <c r="G124" s="1"/>
    </row>
    <row r="125" spans="1:13" x14ac:dyDescent="0.2">
      <c r="A125" s="1" t="s">
        <v>41</v>
      </c>
      <c r="B125" s="1"/>
      <c r="C125" s="1"/>
      <c r="D125" s="1"/>
      <c r="F125" s="1"/>
      <c r="G125" s="1"/>
    </row>
    <row r="126" spans="1:13" x14ac:dyDescent="0.2">
      <c r="A126" s="1" t="s">
        <v>42</v>
      </c>
      <c r="F126" s="1"/>
      <c r="G126" s="1"/>
      <c r="J126" s="1"/>
      <c r="K126" s="1" t="s">
        <v>5</v>
      </c>
      <c r="L126" s="1" t="s">
        <v>58</v>
      </c>
    </row>
    <row r="127" spans="1:13" x14ac:dyDescent="0.2">
      <c r="A127" s="1" t="s">
        <v>57</v>
      </c>
      <c r="F127" s="1"/>
      <c r="G127" s="1"/>
      <c r="J127" s="1" t="s">
        <v>43</v>
      </c>
      <c r="K127" s="3">
        <f>K112/M112</f>
        <v>0.54318181818181821</v>
      </c>
      <c r="L127" s="3">
        <f>L112/M112</f>
        <v>0.45681818181818185</v>
      </c>
      <c r="M127" s="2">
        <f>SUM(K127:L127)</f>
        <v>1</v>
      </c>
    </row>
    <row r="128" spans="1:13" x14ac:dyDescent="0.2">
      <c r="A128" s="1"/>
      <c r="B128" s="1"/>
      <c r="C128" s="1"/>
      <c r="D128" s="1"/>
      <c r="E128" s="1"/>
      <c r="F128" s="1"/>
      <c r="G128" s="1"/>
      <c r="J128" s="1" t="s">
        <v>44</v>
      </c>
      <c r="K128" s="3">
        <f t="shared" ref="K128:K135" si="10">K113/M113</f>
        <v>0.57442348008385746</v>
      </c>
      <c r="L128" s="3">
        <f t="shared" ref="L128:L135" si="11">L113/M113</f>
        <v>0.42557651991614254</v>
      </c>
      <c r="M128" s="2">
        <f t="shared" ref="M128:M135" si="12">SUM(K128:L128)</f>
        <v>1</v>
      </c>
    </row>
    <row r="129" spans="1:16" x14ac:dyDescent="0.2">
      <c r="A129" s="1" t="s">
        <v>1</v>
      </c>
      <c r="B129" s="1" t="s">
        <v>2</v>
      </c>
      <c r="C129" s="1" t="s">
        <v>3</v>
      </c>
      <c r="D129" s="1" t="s">
        <v>4</v>
      </c>
      <c r="F129" s="1"/>
      <c r="G129" s="1"/>
      <c r="J129" s="1" t="s">
        <v>45</v>
      </c>
      <c r="K129" s="3">
        <f t="shared" si="10"/>
        <v>0.59230769230769231</v>
      </c>
      <c r="L129" s="3">
        <f t="shared" si="11"/>
        <v>0.40769230769230769</v>
      </c>
      <c r="M129" s="2">
        <f t="shared" si="12"/>
        <v>1</v>
      </c>
    </row>
    <row r="130" spans="1:16" x14ac:dyDescent="0.2">
      <c r="A130" s="1" t="s">
        <v>43</v>
      </c>
      <c r="B130" s="1">
        <v>201</v>
      </c>
      <c r="C130" s="1">
        <v>67</v>
      </c>
      <c r="D130" s="1"/>
      <c r="E130" s="1"/>
      <c r="F130" s="1"/>
      <c r="G130" s="1"/>
      <c r="J130" s="1" t="s">
        <v>46</v>
      </c>
      <c r="K130" s="3">
        <f t="shared" si="10"/>
        <v>0.57066189624329156</v>
      </c>
      <c r="L130" s="3">
        <f t="shared" si="11"/>
        <v>0.42933810375670839</v>
      </c>
      <c r="M130" s="2">
        <f t="shared" si="12"/>
        <v>1</v>
      </c>
    </row>
    <row r="131" spans="1:16" x14ac:dyDescent="0.2">
      <c r="A131" s="1" t="s">
        <v>44</v>
      </c>
      <c r="B131" s="1">
        <v>203</v>
      </c>
      <c r="C131" s="1">
        <v>67</v>
      </c>
      <c r="D131" s="1"/>
      <c r="E131" s="1"/>
      <c r="F131" s="1"/>
      <c r="G131" s="1"/>
      <c r="J131" s="1" t="s">
        <v>47</v>
      </c>
      <c r="K131" s="3">
        <f t="shared" si="10"/>
        <v>0.59354838709677415</v>
      </c>
      <c r="L131" s="3">
        <f t="shared" si="11"/>
        <v>0.40645161290322579</v>
      </c>
      <c r="M131" s="2">
        <f t="shared" si="12"/>
        <v>1</v>
      </c>
    </row>
    <row r="132" spans="1:16" x14ac:dyDescent="0.2">
      <c r="A132" s="1" t="s">
        <v>45</v>
      </c>
      <c r="B132" s="1">
        <v>212</v>
      </c>
      <c r="C132" s="1">
        <v>70</v>
      </c>
      <c r="D132" s="1"/>
      <c r="E132" s="1"/>
      <c r="J132" s="1" t="s">
        <v>48</v>
      </c>
      <c r="K132" s="3">
        <f t="shared" si="10"/>
        <v>0.61708860759493667</v>
      </c>
      <c r="L132" s="3">
        <f t="shared" si="11"/>
        <v>0.38291139240506328</v>
      </c>
      <c r="M132" s="2">
        <f t="shared" si="12"/>
        <v>1</v>
      </c>
    </row>
    <row r="133" spans="1:16" x14ac:dyDescent="0.2">
      <c r="A133" s="1" t="s">
        <v>46</v>
      </c>
      <c r="B133" s="1">
        <v>240</v>
      </c>
      <c r="C133" s="1">
        <v>80</v>
      </c>
      <c r="D133" s="1"/>
      <c r="E133" s="1"/>
      <c r="J133" s="1" t="s">
        <v>49</v>
      </c>
      <c r="K133" s="3">
        <f t="shared" si="10"/>
        <v>0.61504424778761058</v>
      </c>
      <c r="L133" s="3">
        <f t="shared" si="11"/>
        <v>0.38495575221238937</v>
      </c>
      <c r="M133" s="2">
        <f t="shared" si="12"/>
        <v>1</v>
      </c>
    </row>
    <row r="134" spans="1:16" x14ac:dyDescent="0.2">
      <c r="A134" s="1" t="s">
        <v>47</v>
      </c>
      <c r="B134" s="1">
        <v>252</v>
      </c>
      <c r="C134" s="1">
        <v>84</v>
      </c>
      <c r="D134" s="1"/>
      <c r="E134" s="1"/>
      <c r="J134" s="1" t="s">
        <v>50</v>
      </c>
      <c r="K134" s="3">
        <f t="shared" si="10"/>
        <v>0.63494318181818177</v>
      </c>
      <c r="L134" s="3">
        <f t="shared" si="11"/>
        <v>0.36505681818181818</v>
      </c>
      <c r="M134" s="2">
        <f t="shared" si="12"/>
        <v>1</v>
      </c>
    </row>
    <row r="135" spans="1:16" x14ac:dyDescent="0.2">
      <c r="A135" s="1" t="s">
        <v>48</v>
      </c>
      <c r="B135" s="1">
        <v>242</v>
      </c>
      <c r="C135" s="1">
        <v>80</v>
      </c>
      <c r="D135" s="1"/>
      <c r="E135" s="1"/>
      <c r="J135" s="1" t="s">
        <v>51</v>
      </c>
      <c r="K135" s="3">
        <f t="shared" si="10"/>
        <v>0.59317585301837272</v>
      </c>
      <c r="L135" s="3">
        <f t="shared" si="11"/>
        <v>0.40682414698162728</v>
      </c>
      <c r="M135" s="2">
        <f t="shared" si="12"/>
        <v>1</v>
      </c>
    </row>
    <row r="136" spans="1:16" x14ac:dyDescent="0.2">
      <c r="A136" s="1" t="s">
        <v>49</v>
      </c>
      <c r="B136" s="1">
        <v>261</v>
      </c>
      <c r="C136" s="1">
        <v>87</v>
      </c>
      <c r="D136" s="1"/>
      <c r="E136" s="1"/>
    </row>
    <row r="137" spans="1:16" x14ac:dyDescent="0.2">
      <c r="A137" s="1" t="s">
        <v>50</v>
      </c>
      <c r="B137" s="1">
        <v>257</v>
      </c>
      <c r="C137" s="1">
        <v>85</v>
      </c>
      <c r="D137" s="1"/>
      <c r="E137" s="1"/>
    </row>
    <row r="138" spans="1:16" x14ac:dyDescent="0.2">
      <c r="A138" s="1" t="s">
        <v>51</v>
      </c>
      <c r="B138" s="1">
        <v>310</v>
      </c>
      <c r="C138" s="1">
        <v>103</v>
      </c>
      <c r="D138" s="1"/>
      <c r="E138" s="1"/>
    </row>
    <row r="139" spans="1:16" x14ac:dyDescent="0.2">
      <c r="A139" s="1"/>
      <c r="B139" s="1"/>
      <c r="C139" s="1"/>
      <c r="D139" s="1"/>
      <c r="E139" s="1"/>
      <c r="N139" s="1"/>
      <c r="O139" s="1"/>
      <c r="P139" s="1"/>
    </row>
    <row r="140" spans="1:16" x14ac:dyDescent="0.2">
      <c r="O140" s="1"/>
      <c r="P140" s="1"/>
    </row>
    <row r="141" spans="1:16" x14ac:dyDescent="0.2">
      <c r="O141" s="1"/>
      <c r="P141" s="1"/>
    </row>
    <row r="142" spans="1:16" x14ac:dyDescent="0.2">
      <c r="O142" s="1"/>
      <c r="P142" s="1"/>
    </row>
    <row r="143" spans="1:16" x14ac:dyDescent="0.2">
      <c r="A143" t="s">
        <v>0</v>
      </c>
      <c r="H143" t="s">
        <v>0</v>
      </c>
    </row>
    <row r="144" spans="1:16" x14ac:dyDescent="0.2">
      <c r="A144" t="s">
        <v>59</v>
      </c>
      <c r="H144" t="s">
        <v>59</v>
      </c>
    </row>
    <row r="145" spans="1:19" x14ac:dyDescent="0.2">
      <c r="A145" t="s">
        <v>42</v>
      </c>
      <c r="H145" t="s">
        <v>42</v>
      </c>
      <c r="R145" s="1" t="s">
        <v>85</v>
      </c>
      <c r="S145" s="1" t="s">
        <v>86</v>
      </c>
    </row>
    <row r="146" spans="1:19" x14ac:dyDescent="0.2">
      <c r="A146" t="s">
        <v>80</v>
      </c>
      <c r="H146" t="s">
        <v>89</v>
      </c>
      <c r="Q146" t="s">
        <v>43</v>
      </c>
      <c r="R146">
        <v>20</v>
      </c>
      <c r="S146">
        <v>25</v>
      </c>
    </row>
    <row r="147" spans="1:19" x14ac:dyDescent="0.2">
      <c r="Q147" t="s">
        <v>44</v>
      </c>
      <c r="R147">
        <v>23</v>
      </c>
      <c r="S147">
        <v>25</v>
      </c>
    </row>
    <row r="148" spans="1:19" x14ac:dyDescent="0.2">
      <c r="A148" t="s">
        <v>1</v>
      </c>
      <c r="B148" t="s">
        <v>2</v>
      </c>
      <c r="C148" t="s">
        <v>3</v>
      </c>
      <c r="D148" t="s">
        <v>4</v>
      </c>
      <c r="H148" t="s">
        <v>1</v>
      </c>
      <c r="I148" t="s">
        <v>2</v>
      </c>
      <c r="J148" t="s">
        <v>3</v>
      </c>
      <c r="K148" t="s">
        <v>4</v>
      </c>
      <c r="Q148" t="s">
        <v>45</v>
      </c>
      <c r="R148">
        <v>25</v>
      </c>
      <c r="S148">
        <v>21</v>
      </c>
    </row>
    <row r="149" spans="1:19" x14ac:dyDescent="0.2">
      <c r="A149" t="s">
        <v>43</v>
      </c>
      <c r="B149">
        <v>20</v>
      </c>
      <c r="C149">
        <v>6</v>
      </c>
      <c r="H149" t="s">
        <v>43</v>
      </c>
      <c r="I149">
        <v>25</v>
      </c>
      <c r="J149">
        <v>8</v>
      </c>
      <c r="Q149" t="s">
        <v>46</v>
      </c>
      <c r="R149">
        <v>27</v>
      </c>
      <c r="S149">
        <v>21</v>
      </c>
    </row>
    <row r="150" spans="1:19" x14ac:dyDescent="0.2">
      <c r="A150" t="s">
        <v>44</v>
      </c>
      <c r="B150">
        <v>23</v>
      </c>
      <c r="C150">
        <v>7</v>
      </c>
      <c r="H150" t="s">
        <v>44</v>
      </c>
      <c r="I150">
        <v>25</v>
      </c>
      <c r="J150">
        <v>8</v>
      </c>
      <c r="Q150" t="s">
        <v>47</v>
      </c>
      <c r="R150">
        <v>22</v>
      </c>
      <c r="S150">
        <v>22</v>
      </c>
    </row>
    <row r="151" spans="1:19" x14ac:dyDescent="0.2">
      <c r="A151" t="s">
        <v>45</v>
      </c>
      <c r="B151">
        <v>25</v>
      </c>
      <c r="C151">
        <v>8</v>
      </c>
      <c r="H151" t="s">
        <v>45</v>
      </c>
      <c r="I151">
        <v>21</v>
      </c>
      <c r="J151">
        <v>7</v>
      </c>
      <c r="Q151" t="s">
        <v>48</v>
      </c>
      <c r="R151">
        <v>24</v>
      </c>
      <c r="S151">
        <v>24</v>
      </c>
    </row>
    <row r="152" spans="1:19" x14ac:dyDescent="0.2">
      <c r="A152" t="s">
        <v>46</v>
      </c>
      <c r="B152">
        <v>27</v>
      </c>
      <c r="C152">
        <v>9</v>
      </c>
      <c r="H152" t="s">
        <v>46</v>
      </c>
      <c r="I152">
        <v>21</v>
      </c>
      <c r="J152">
        <v>7</v>
      </c>
      <c r="Q152" t="s">
        <v>49</v>
      </c>
      <c r="R152">
        <v>27</v>
      </c>
      <c r="S152">
        <v>21</v>
      </c>
    </row>
    <row r="153" spans="1:19" x14ac:dyDescent="0.2">
      <c r="A153" t="s">
        <v>47</v>
      </c>
      <c r="B153">
        <v>22</v>
      </c>
      <c r="C153">
        <v>7</v>
      </c>
      <c r="H153" t="s">
        <v>47</v>
      </c>
      <c r="I153">
        <v>22</v>
      </c>
      <c r="J153">
        <v>7</v>
      </c>
      <c r="Q153" t="s">
        <v>50</v>
      </c>
      <c r="R153">
        <v>34</v>
      </c>
      <c r="S153">
        <v>19</v>
      </c>
    </row>
    <row r="154" spans="1:19" x14ac:dyDescent="0.2">
      <c r="A154" t="s">
        <v>48</v>
      </c>
      <c r="B154">
        <v>24</v>
      </c>
      <c r="C154">
        <v>8</v>
      </c>
      <c r="H154" t="s">
        <v>48</v>
      </c>
      <c r="I154">
        <v>24</v>
      </c>
      <c r="J154">
        <v>8</v>
      </c>
      <c r="Q154" t="s">
        <v>51</v>
      </c>
      <c r="R154">
        <v>36</v>
      </c>
      <c r="S154">
        <v>18</v>
      </c>
    </row>
    <row r="155" spans="1:19" x14ac:dyDescent="0.2">
      <c r="A155" t="s">
        <v>49</v>
      </c>
      <c r="B155">
        <v>27</v>
      </c>
      <c r="C155">
        <v>9</v>
      </c>
      <c r="G155" s="1"/>
      <c r="H155" t="s">
        <v>49</v>
      </c>
      <c r="I155">
        <v>21</v>
      </c>
      <c r="J155">
        <v>7</v>
      </c>
    </row>
    <row r="156" spans="1:19" x14ac:dyDescent="0.2">
      <c r="A156" t="s">
        <v>50</v>
      </c>
      <c r="B156">
        <v>34</v>
      </c>
      <c r="C156">
        <v>11</v>
      </c>
      <c r="H156" t="s">
        <v>50</v>
      </c>
      <c r="I156">
        <v>19</v>
      </c>
      <c r="J156">
        <v>6</v>
      </c>
    </row>
    <row r="157" spans="1:19" x14ac:dyDescent="0.2">
      <c r="A157" t="s">
        <v>51</v>
      </c>
      <c r="B157">
        <v>36</v>
      </c>
      <c r="C157">
        <v>12</v>
      </c>
      <c r="G157" s="1"/>
      <c r="H157" t="s">
        <v>51</v>
      </c>
      <c r="I157">
        <v>18</v>
      </c>
      <c r="J157">
        <v>6</v>
      </c>
    </row>
    <row r="158" spans="1:19" x14ac:dyDescent="0.2">
      <c r="G158" s="1"/>
    </row>
    <row r="159" spans="1:19" x14ac:dyDescent="0.2">
      <c r="A159" s="1"/>
      <c r="B159" s="1"/>
      <c r="C159" s="1"/>
      <c r="D159" s="1"/>
      <c r="E159" s="1"/>
      <c r="F159" s="1"/>
      <c r="G159" s="1"/>
    </row>
    <row r="160" spans="1:19" x14ac:dyDescent="0.2">
      <c r="A160" t="s">
        <v>0</v>
      </c>
      <c r="N160" s="2"/>
    </row>
    <row r="161" spans="1:14" x14ac:dyDescent="0.2">
      <c r="A161" t="s">
        <v>59</v>
      </c>
      <c r="N161" s="2"/>
    </row>
    <row r="162" spans="1:14" x14ac:dyDescent="0.2">
      <c r="A162" t="s">
        <v>42</v>
      </c>
      <c r="K162" s="1" t="s">
        <v>10</v>
      </c>
      <c r="L162" s="1" t="s">
        <v>11</v>
      </c>
      <c r="N162" s="2"/>
    </row>
    <row r="163" spans="1:14" x14ac:dyDescent="0.2">
      <c r="A163" t="s">
        <v>81</v>
      </c>
      <c r="J163" t="s">
        <v>43</v>
      </c>
      <c r="K163">
        <v>3</v>
      </c>
      <c r="L163">
        <v>17</v>
      </c>
      <c r="N163" s="2"/>
    </row>
    <row r="164" spans="1:14" x14ac:dyDescent="0.2">
      <c r="J164" t="s">
        <v>44</v>
      </c>
      <c r="K164">
        <v>1</v>
      </c>
      <c r="L164">
        <v>22</v>
      </c>
    </row>
    <row r="165" spans="1:14" x14ac:dyDescent="0.2">
      <c r="A165" t="s">
        <v>1</v>
      </c>
      <c r="B165" t="s">
        <v>2</v>
      </c>
      <c r="C165" t="s">
        <v>3</v>
      </c>
      <c r="D165" t="s">
        <v>4</v>
      </c>
      <c r="J165" t="s">
        <v>45</v>
      </c>
      <c r="K165">
        <v>1</v>
      </c>
      <c r="L165">
        <v>24</v>
      </c>
    </row>
    <row r="166" spans="1:14" x14ac:dyDescent="0.2">
      <c r="A166" t="s">
        <v>43</v>
      </c>
      <c r="B166">
        <v>3</v>
      </c>
      <c r="C166">
        <v>1</v>
      </c>
      <c r="J166" t="s">
        <v>46</v>
      </c>
      <c r="K166">
        <v>4</v>
      </c>
      <c r="L166">
        <v>23</v>
      </c>
    </row>
    <row r="167" spans="1:14" x14ac:dyDescent="0.2">
      <c r="A167" t="s">
        <v>44</v>
      </c>
      <c r="B167">
        <v>1</v>
      </c>
      <c r="J167" t="s">
        <v>47</v>
      </c>
      <c r="K167">
        <v>5</v>
      </c>
      <c r="L167">
        <v>17</v>
      </c>
    </row>
    <row r="168" spans="1:14" x14ac:dyDescent="0.2">
      <c r="A168" t="s">
        <v>45</v>
      </c>
      <c r="B168">
        <v>1</v>
      </c>
      <c r="J168" t="s">
        <v>48</v>
      </c>
      <c r="K168">
        <v>4</v>
      </c>
      <c r="L168">
        <v>20</v>
      </c>
    </row>
    <row r="169" spans="1:14" x14ac:dyDescent="0.2">
      <c r="A169" t="s">
        <v>46</v>
      </c>
      <c r="B169">
        <v>4</v>
      </c>
      <c r="C169">
        <v>1</v>
      </c>
      <c r="J169" t="s">
        <v>49</v>
      </c>
      <c r="K169">
        <v>4</v>
      </c>
      <c r="L169">
        <v>23</v>
      </c>
    </row>
    <row r="170" spans="1:14" x14ac:dyDescent="0.2">
      <c r="A170" t="s">
        <v>47</v>
      </c>
      <c r="B170">
        <v>5</v>
      </c>
      <c r="C170">
        <v>1</v>
      </c>
      <c r="J170" t="s">
        <v>50</v>
      </c>
      <c r="K170">
        <v>7</v>
      </c>
      <c r="L170">
        <v>25</v>
      </c>
    </row>
    <row r="171" spans="1:14" x14ac:dyDescent="0.2">
      <c r="A171" t="s">
        <v>48</v>
      </c>
      <c r="B171">
        <v>4</v>
      </c>
      <c r="C171">
        <v>1</v>
      </c>
      <c r="J171" t="s">
        <v>51</v>
      </c>
      <c r="K171">
        <v>7</v>
      </c>
      <c r="L171">
        <v>27</v>
      </c>
      <c r="M171">
        <f>SUM(K171:L171)</f>
        <v>34</v>
      </c>
    </row>
    <row r="172" spans="1:14" x14ac:dyDescent="0.2">
      <c r="A172" t="s">
        <v>49</v>
      </c>
      <c r="B172">
        <v>4</v>
      </c>
      <c r="C172">
        <v>1</v>
      </c>
    </row>
    <row r="173" spans="1:14" x14ac:dyDescent="0.2">
      <c r="A173" t="s">
        <v>50</v>
      </c>
      <c r="B173">
        <v>7</v>
      </c>
      <c r="C173">
        <v>2</v>
      </c>
      <c r="K173">
        <f>K171/M171</f>
        <v>0.20588235294117646</v>
      </c>
    </row>
    <row r="174" spans="1:14" x14ac:dyDescent="0.2">
      <c r="A174" t="s">
        <v>51</v>
      </c>
      <c r="B174">
        <v>7</v>
      </c>
      <c r="C174">
        <v>2</v>
      </c>
    </row>
    <row r="175" spans="1:14" x14ac:dyDescent="0.2">
      <c r="K175">
        <f>1/24</f>
        <v>4.1666666666666664E-2</v>
      </c>
    </row>
    <row r="176" spans="1:14" x14ac:dyDescent="0.2">
      <c r="A176" t="s">
        <v>0</v>
      </c>
    </row>
    <row r="177" spans="1:26" x14ac:dyDescent="0.2">
      <c r="A177" t="s">
        <v>59</v>
      </c>
      <c r="X177" s="2"/>
      <c r="Y177" s="2"/>
      <c r="Z177" s="2"/>
    </row>
    <row r="178" spans="1:26" x14ac:dyDescent="0.2">
      <c r="A178" t="s">
        <v>42</v>
      </c>
      <c r="X178" s="2"/>
      <c r="Y178" s="2"/>
      <c r="Z178" s="2"/>
    </row>
    <row r="179" spans="1:26" x14ac:dyDescent="0.2">
      <c r="A179" t="s">
        <v>82</v>
      </c>
      <c r="X179" s="2"/>
      <c r="Y179" s="2"/>
      <c r="Z179" s="2"/>
    </row>
    <row r="180" spans="1:26" x14ac:dyDescent="0.2">
      <c r="X180" s="2"/>
      <c r="Y180" s="2"/>
      <c r="Z180" s="2"/>
    </row>
    <row r="181" spans="1:26" x14ac:dyDescent="0.2">
      <c r="A181" t="s">
        <v>1</v>
      </c>
      <c r="B181" t="s">
        <v>2</v>
      </c>
      <c r="C181" t="s">
        <v>3</v>
      </c>
      <c r="D181" t="s">
        <v>4</v>
      </c>
      <c r="X181" s="2"/>
      <c r="Y181" s="2"/>
      <c r="Z181" s="2"/>
    </row>
    <row r="182" spans="1:26" x14ac:dyDescent="0.2">
      <c r="A182" t="s">
        <v>43</v>
      </c>
      <c r="B182">
        <v>17</v>
      </c>
      <c r="C182">
        <v>5</v>
      </c>
      <c r="X182" s="2"/>
      <c r="Y182" s="2"/>
      <c r="Z182" s="2"/>
    </row>
    <row r="183" spans="1:26" x14ac:dyDescent="0.2">
      <c r="A183" t="s">
        <v>44</v>
      </c>
      <c r="B183">
        <v>22</v>
      </c>
      <c r="C183">
        <v>7</v>
      </c>
      <c r="X183" s="2"/>
      <c r="Y183" s="2"/>
      <c r="Z183" s="2"/>
    </row>
    <row r="184" spans="1:26" x14ac:dyDescent="0.2">
      <c r="A184" t="s">
        <v>45</v>
      </c>
      <c r="B184">
        <v>24</v>
      </c>
      <c r="C184">
        <v>8</v>
      </c>
      <c r="X184" s="2"/>
      <c r="Y184" s="2"/>
      <c r="Z184" s="2"/>
    </row>
    <row r="185" spans="1:26" x14ac:dyDescent="0.2">
      <c r="A185" t="s">
        <v>46</v>
      </c>
      <c r="B185">
        <v>23</v>
      </c>
      <c r="C185">
        <v>7</v>
      </c>
      <c r="X185" s="2"/>
      <c r="Y185" s="2"/>
      <c r="Z185" s="2"/>
    </row>
    <row r="186" spans="1:26" x14ac:dyDescent="0.2">
      <c r="A186" t="s">
        <v>47</v>
      </c>
      <c r="B186">
        <v>17</v>
      </c>
      <c r="C186">
        <v>5</v>
      </c>
    </row>
    <row r="187" spans="1:26" x14ac:dyDescent="0.2">
      <c r="A187" t="s">
        <v>48</v>
      </c>
      <c r="B187">
        <v>20</v>
      </c>
      <c r="C187">
        <v>6</v>
      </c>
    </row>
    <row r="188" spans="1:26" x14ac:dyDescent="0.2">
      <c r="A188" t="s">
        <v>49</v>
      </c>
      <c r="B188">
        <v>23</v>
      </c>
      <c r="C188">
        <v>7</v>
      </c>
    </row>
    <row r="189" spans="1:26" x14ac:dyDescent="0.2">
      <c r="A189" t="s">
        <v>50</v>
      </c>
      <c r="B189">
        <v>25</v>
      </c>
      <c r="C189">
        <v>8</v>
      </c>
    </row>
    <row r="190" spans="1:26" x14ac:dyDescent="0.2">
      <c r="A190" t="s">
        <v>51</v>
      </c>
      <c r="B190">
        <v>27</v>
      </c>
      <c r="C190">
        <v>9</v>
      </c>
    </row>
    <row r="194" spans="1:14" x14ac:dyDescent="0.2">
      <c r="A194" t="s">
        <v>0</v>
      </c>
    </row>
    <row r="195" spans="1:14" x14ac:dyDescent="0.2">
      <c r="A195" t="s">
        <v>59</v>
      </c>
    </row>
    <row r="196" spans="1:14" x14ac:dyDescent="0.2">
      <c r="A196" t="s">
        <v>42</v>
      </c>
    </row>
    <row r="197" spans="1:14" x14ac:dyDescent="0.2">
      <c r="A197" t="s">
        <v>83</v>
      </c>
    </row>
    <row r="199" spans="1:14" x14ac:dyDescent="0.2">
      <c r="A199" t="s">
        <v>1</v>
      </c>
      <c r="B199" t="s">
        <v>2</v>
      </c>
      <c r="C199" t="s">
        <v>3</v>
      </c>
      <c r="D199" t="s">
        <v>4</v>
      </c>
      <c r="L199" s="1" t="s">
        <v>5</v>
      </c>
      <c r="M199" s="1" t="s">
        <v>87</v>
      </c>
    </row>
    <row r="200" spans="1:14" x14ac:dyDescent="0.2">
      <c r="A200" t="s">
        <v>43</v>
      </c>
      <c r="B200">
        <v>5</v>
      </c>
      <c r="C200">
        <v>1</v>
      </c>
      <c r="K200" t="s">
        <v>43</v>
      </c>
      <c r="L200">
        <v>5</v>
      </c>
      <c r="M200">
        <v>18</v>
      </c>
    </row>
    <row r="201" spans="1:14" x14ac:dyDescent="0.2">
      <c r="A201" t="s">
        <v>44</v>
      </c>
      <c r="B201">
        <v>2</v>
      </c>
      <c r="K201" t="s">
        <v>44</v>
      </c>
      <c r="L201">
        <v>2</v>
      </c>
      <c r="M201">
        <v>22</v>
      </c>
    </row>
    <row r="202" spans="1:14" x14ac:dyDescent="0.2">
      <c r="A202" t="s">
        <v>45</v>
      </c>
      <c r="B202">
        <v>8</v>
      </c>
      <c r="C202">
        <v>2</v>
      </c>
      <c r="K202" t="s">
        <v>45</v>
      </c>
      <c r="L202">
        <v>8</v>
      </c>
      <c r="M202">
        <v>21</v>
      </c>
    </row>
    <row r="203" spans="1:14" x14ac:dyDescent="0.2">
      <c r="A203" t="s">
        <v>46</v>
      </c>
      <c r="B203">
        <v>15</v>
      </c>
      <c r="C203">
        <v>5</v>
      </c>
      <c r="K203" t="s">
        <v>46</v>
      </c>
      <c r="L203">
        <v>15</v>
      </c>
      <c r="M203">
        <v>22</v>
      </c>
    </row>
    <row r="204" spans="1:14" x14ac:dyDescent="0.2">
      <c r="A204" t="s">
        <v>47</v>
      </c>
      <c r="B204">
        <v>7</v>
      </c>
      <c r="C204">
        <v>2</v>
      </c>
      <c r="K204" t="s">
        <v>47</v>
      </c>
      <c r="L204">
        <v>7</v>
      </c>
      <c r="M204">
        <v>21</v>
      </c>
    </row>
    <row r="205" spans="1:14" x14ac:dyDescent="0.2">
      <c r="A205" t="s">
        <v>48</v>
      </c>
      <c r="B205">
        <v>11</v>
      </c>
      <c r="C205">
        <v>3</v>
      </c>
      <c r="K205" t="s">
        <v>48</v>
      </c>
      <c r="L205">
        <v>11</v>
      </c>
      <c r="M205">
        <v>20</v>
      </c>
    </row>
    <row r="206" spans="1:14" x14ac:dyDescent="0.2">
      <c r="A206" t="s">
        <v>49</v>
      </c>
      <c r="B206">
        <v>12</v>
      </c>
      <c r="C206">
        <v>4</v>
      </c>
      <c r="K206" t="s">
        <v>49</v>
      </c>
      <c r="L206">
        <v>12</v>
      </c>
      <c r="M206">
        <v>25</v>
      </c>
    </row>
    <row r="207" spans="1:14" x14ac:dyDescent="0.2">
      <c r="A207" t="s">
        <v>50</v>
      </c>
      <c r="B207">
        <v>17</v>
      </c>
      <c r="C207">
        <v>5</v>
      </c>
      <c r="K207" t="s">
        <v>50</v>
      </c>
      <c r="L207">
        <v>17</v>
      </c>
      <c r="M207">
        <v>25</v>
      </c>
    </row>
    <row r="208" spans="1:14" x14ac:dyDescent="0.2">
      <c r="A208" t="s">
        <v>51</v>
      </c>
      <c r="B208">
        <v>22</v>
      </c>
      <c r="C208">
        <v>7</v>
      </c>
      <c r="K208" t="s">
        <v>51</v>
      </c>
      <c r="L208">
        <v>22</v>
      </c>
      <c r="M208">
        <v>27</v>
      </c>
      <c r="N208">
        <f>SUM(L208:M208)</f>
        <v>49</v>
      </c>
    </row>
    <row r="210" spans="1:13" x14ac:dyDescent="0.2">
      <c r="A210" t="s">
        <v>0</v>
      </c>
      <c r="L210">
        <f>L208/N208</f>
        <v>0.44897959183673469</v>
      </c>
    </row>
    <row r="211" spans="1:13" x14ac:dyDescent="0.2">
      <c r="A211" t="s">
        <v>59</v>
      </c>
    </row>
    <row r="212" spans="1:13" x14ac:dyDescent="0.2">
      <c r="A212" t="s">
        <v>42</v>
      </c>
    </row>
    <row r="213" spans="1:13" x14ac:dyDescent="0.2">
      <c r="A213" t="s">
        <v>84</v>
      </c>
    </row>
    <row r="215" spans="1:13" x14ac:dyDescent="0.2">
      <c r="A215" t="s">
        <v>1</v>
      </c>
      <c r="B215" t="s">
        <v>2</v>
      </c>
      <c r="C215" t="s">
        <v>3</v>
      </c>
      <c r="D215" t="s">
        <v>4</v>
      </c>
    </row>
    <row r="216" spans="1:13" x14ac:dyDescent="0.2">
      <c r="A216" t="s">
        <v>43</v>
      </c>
      <c r="B216">
        <v>18</v>
      </c>
      <c r="C216">
        <v>6</v>
      </c>
    </row>
    <row r="217" spans="1:13" x14ac:dyDescent="0.2">
      <c r="A217" t="s">
        <v>44</v>
      </c>
      <c r="B217">
        <v>22</v>
      </c>
      <c r="C217">
        <v>7</v>
      </c>
    </row>
    <row r="218" spans="1:13" x14ac:dyDescent="0.2">
      <c r="A218" t="s">
        <v>45</v>
      </c>
      <c r="B218">
        <v>21</v>
      </c>
      <c r="C218">
        <v>7</v>
      </c>
    </row>
    <row r="219" spans="1:13" x14ac:dyDescent="0.2">
      <c r="A219" t="s">
        <v>46</v>
      </c>
      <c r="B219">
        <v>22</v>
      </c>
      <c r="C219">
        <v>7</v>
      </c>
      <c r="L219" s="1" t="s">
        <v>10</v>
      </c>
      <c r="M219" s="1" t="s">
        <v>11</v>
      </c>
    </row>
    <row r="220" spans="1:13" x14ac:dyDescent="0.2">
      <c r="A220" t="s">
        <v>47</v>
      </c>
      <c r="B220">
        <v>21</v>
      </c>
      <c r="C220">
        <v>7</v>
      </c>
      <c r="K220" t="s">
        <v>43</v>
      </c>
      <c r="L220">
        <v>18</v>
      </c>
      <c r="M220">
        <v>18</v>
      </c>
    </row>
    <row r="221" spans="1:13" x14ac:dyDescent="0.2">
      <c r="A221" t="s">
        <v>48</v>
      </c>
      <c r="B221">
        <v>20</v>
      </c>
      <c r="C221">
        <v>6</v>
      </c>
      <c r="K221" t="s">
        <v>44</v>
      </c>
      <c r="L221">
        <v>22</v>
      </c>
      <c r="M221">
        <v>21</v>
      </c>
    </row>
    <row r="222" spans="1:13" x14ac:dyDescent="0.2">
      <c r="A222" t="s">
        <v>49</v>
      </c>
      <c r="B222">
        <v>25</v>
      </c>
      <c r="C222">
        <v>8</v>
      </c>
      <c r="K222" t="s">
        <v>45</v>
      </c>
      <c r="L222">
        <v>21</v>
      </c>
      <c r="M222">
        <v>21</v>
      </c>
    </row>
    <row r="223" spans="1:13" x14ac:dyDescent="0.2">
      <c r="A223" t="s">
        <v>50</v>
      </c>
      <c r="B223">
        <v>25</v>
      </c>
      <c r="C223">
        <v>8</v>
      </c>
      <c r="K223" t="s">
        <v>46</v>
      </c>
      <c r="L223">
        <v>22</v>
      </c>
      <c r="M223">
        <v>23</v>
      </c>
    </row>
    <row r="224" spans="1:13" x14ac:dyDescent="0.2">
      <c r="A224" t="s">
        <v>51</v>
      </c>
      <c r="B224">
        <v>27</v>
      </c>
      <c r="C224">
        <v>9</v>
      </c>
      <c r="K224" t="s">
        <v>47</v>
      </c>
      <c r="L224">
        <v>21</v>
      </c>
      <c r="M224">
        <v>27</v>
      </c>
    </row>
    <row r="225" spans="1:19" x14ac:dyDescent="0.2">
      <c r="K225" t="s">
        <v>48</v>
      </c>
      <c r="L225">
        <v>20</v>
      </c>
      <c r="M225">
        <v>29</v>
      </c>
    </row>
    <row r="226" spans="1:19" x14ac:dyDescent="0.2">
      <c r="K226" t="s">
        <v>49</v>
      </c>
      <c r="L226">
        <v>25</v>
      </c>
      <c r="M226">
        <v>29</v>
      </c>
    </row>
    <row r="227" spans="1:19" x14ac:dyDescent="0.2">
      <c r="K227" t="s">
        <v>50</v>
      </c>
      <c r="L227">
        <v>25</v>
      </c>
      <c r="M227">
        <v>27</v>
      </c>
    </row>
    <row r="228" spans="1:19" x14ac:dyDescent="0.2">
      <c r="R228" s="2"/>
      <c r="S228" s="2"/>
    </row>
    <row r="229" spans="1:19" x14ac:dyDescent="0.2">
      <c r="R229" s="2"/>
      <c r="S229" s="2"/>
    </row>
    <row r="230" spans="1:19" x14ac:dyDescent="0.2">
      <c r="A230" t="s">
        <v>0</v>
      </c>
      <c r="R230" s="2"/>
      <c r="S230" s="2"/>
    </row>
    <row r="231" spans="1:19" x14ac:dyDescent="0.2">
      <c r="A231" t="s">
        <v>59</v>
      </c>
      <c r="R231" s="2"/>
      <c r="S231" s="2"/>
    </row>
    <row r="232" spans="1:19" x14ac:dyDescent="0.2">
      <c r="A232" t="s">
        <v>42</v>
      </c>
      <c r="R232" s="2"/>
      <c r="S232" s="2"/>
    </row>
    <row r="233" spans="1:19" x14ac:dyDescent="0.2">
      <c r="A233" t="s">
        <v>88</v>
      </c>
      <c r="L233" s="1" t="s">
        <v>10</v>
      </c>
      <c r="M233" s="1" t="s">
        <v>11</v>
      </c>
      <c r="R233" s="2"/>
      <c r="S233" s="2"/>
    </row>
    <row r="234" spans="1:19" x14ac:dyDescent="0.2">
      <c r="K234" t="s">
        <v>43</v>
      </c>
      <c r="L234">
        <v>1</v>
      </c>
      <c r="M234">
        <v>24</v>
      </c>
      <c r="R234" s="2"/>
      <c r="S234" s="2"/>
    </row>
    <row r="235" spans="1:19" x14ac:dyDescent="0.2">
      <c r="A235" t="s">
        <v>1</v>
      </c>
      <c r="B235" t="s">
        <v>2</v>
      </c>
      <c r="C235" t="s">
        <v>3</v>
      </c>
      <c r="D235" t="s">
        <v>4</v>
      </c>
      <c r="K235" t="s">
        <v>44</v>
      </c>
      <c r="L235">
        <v>1</v>
      </c>
      <c r="M235">
        <v>24</v>
      </c>
      <c r="R235" s="2"/>
      <c r="S235" s="2"/>
    </row>
    <row r="236" spans="1:19" x14ac:dyDescent="0.2">
      <c r="A236" t="s">
        <v>43</v>
      </c>
      <c r="B236">
        <v>24</v>
      </c>
      <c r="C236">
        <v>8</v>
      </c>
      <c r="K236" t="s">
        <v>45</v>
      </c>
      <c r="L236">
        <v>2</v>
      </c>
      <c r="M236">
        <v>19</v>
      </c>
      <c r="R236" s="2"/>
      <c r="S236" s="2"/>
    </row>
    <row r="237" spans="1:19" x14ac:dyDescent="0.2">
      <c r="A237" t="s">
        <v>44</v>
      </c>
      <c r="B237">
        <v>24</v>
      </c>
      <c r="C237">
        <v>8</v>
      </c>
      <c r="K237" t="s">
        <v>46</v>
      </c>
      <c r="L237">
        <v>4</v>
      </c>
      <c r="M237">
        <v>17</v>
      </c>
    </row>
    <row r="238" spans="1:19" x14ac:dyDescent="0.2">
      <c r="A238" t="s">
        <v>45</v>
      </c>
      <c r="B238">
        <v>19</v>
      </c>
      <c r="C238">
        <v>6</v>
      </c>
      <c r="K238" t="s">
        <v>47</v>
      </c>
      <c r="L238">
        <v>5</v>
      </c>
      <c r="M238">
        <v>17</v>
      </c>
    </row>
    <row r="239" spans="1:19" x14ac:dyDescent="0.2">
      <c r="A239" t="s">
        <v>46</v>
      </c>
      <c r="B239">
        <v>17</v>
      </c>
      <c r="C239">
        <v>5</v>
      </c>
      <c r="K239" t="s">
        <v>48</v>
      </c>
      <c r="L239">
        <v>6</v>
      </c>
      <c r="M239">
        <v>18</v>
      </c>
    </row>
    <row r="240" spans="1:19" x14ac:dyDescent="0.2">
      <c r="A240" t="s">
        <v>47</v>
      </c>
      <c r="B240">
        <v>17</v>
      </c>
      <c r="C240">
        <v>5</v>
      </c>
      <c r="K240" t="s">
        <v>49</v>
      </c>
      <c r="L240">
        <v>6</v>
      </c>
      <c r="M240">
        <v>15</v>
      </c>
    </row>
    <row r="241" spans="1:14" x14ac:dyDescent="0.2">
      <c r="A241" t="s">
        <v>48</v>
      </c>
      <c r="B241">
        <v>18</v>
      </c>
      <c r="C241">
        <v>6</v>
      </c>
      <c r="K241" t="s">
        <v>50</v>
      </c>
      <c r="L241">
        <v>4</v>
      </c>
      <c r="M241">
        <v>15</v>
      </c>
    </row>
    <row r="242" spans="1:14" x14ac:dyDescent="0.2">
      <c r="A242" t="s">
        <v>49</v>
      </c>
      <c r="B242">
        <v>15</v>
      </c>
      <c r="C242">
        <v>5</v>
      </c>
      <c r="K242" t="s">
        <v>51</v>
      </c>
      <c r="L242">
        <v>4</v>
      </c>
      <c r="M242">
        <v>14</v>
      </c>
      <c r="N242">
        <f>SUM(L242:M242)</f>
        <v>18</v>
      </c>
    </row>
    <row r="243" spans="1:14" x14ac:dyDescent="0.2">
      <c r="A243" t="s">
        <v>50</v>
      </c>
      <c r="B243">
        <v>15</v>
      </c>
      <c r="C243">
        <v>5</v>
      </c>
    </row>
    <row r="244" spans="1:14" x14ac:dyDescent="0.2">
      <c r="A244" t="s">
        <v>51</v>
      </c>
      <c r="B244">
        <v>14</v>
      </c>
      <c r="C244">
        <v>4</v>
      </c>
      <c r="F244" s="1"/>
      <c r="G244" s="1"/>
      <c r="L244">
        <f>L242/N242</f>
        <v>0.22222222222222221</v>
      </c>
    </row>
    <row r="245" spans="1:14" x14ac:dyDescent="0.2">
      <c r="A245" s="1"/>
      <c r="B245" s="1"/>
      <c r="C245" s="1"/>
      <c r="D245" s="1"/>
      <c r="E245" s="1"/>
      <c r="F245" s="1"/>
      <c r="G245" s="1"/>
    </row>
    <row r="246" spans="1:14" x14ac:dyDescent="0.2">
      <c r="A246" t="s">
        <v>0</v>
      </c>
      <c r="G246" s="1"/>
    </row>
    <row r="247" spans="1:14" x14ac:dyDescent="0.2">
      <c r="A247" t="s">
        <v>59</v>
      </c>
      <c r="G247" s="1"/>
    </row>
    <row r="248" spans="1:14" x14ac:dyDescent="0.2">
      <c r="A248" t="s">
        <v>42</v>
      </c>
      <c r="G248" s="1"/>
    </row>
    <row r="249" spans="1:14" x14ac:dyDescent="0.2">
      <c r="A249" t="s">
        <v>90</v>
      </c>
      <c r="G249" s="1"/>
    </row>
    <row r="250" spans="1:14" x14ac:dyDescent="0.2">
      <c r="G250" s="1"/>
    </row>
    <row r="251" spans="1:14" x14ac:dyDescent="0.2">
      <c r="A251" t="s">
        <v>1</v>
      </c>
      <c r="B251" t="s">
        <v>2</v>
      </c>
      <c r="C251" t="s">
        <v>3</v>
      </c>
      <c r="D251" t="s">
        <v>4</v>
      </c>
      <c r="G251" s="1"/>
    </row>
    <row r="252" spans="1:14" x14ac:dyDescent="0.2">
      <c r="A252" t="s">
        <v>43</v>
      </c>
      <c r="B252">
        <v>1</v>
      </c>
      <c r="G252" s="1"/>
    </row>
    <row r="253" spans="1:14" x14ac:dyDescent="0.2">
      <c r="A253" t="s">
        <v>44</v>
      </c>
      <c r="B253">
        <v>1</v>
      </c>
      <c r="G253" s="1"/>
    </row>
    <row r="254" spans="1:14" x14ac:dyDescent="0.2">
      <c r="A254" t="s">
        <v>45</v>
      </c>
      <c r="B254">
        <v>2</v>
      </c>
      <c r="G254" s="1"/>
    </row>
    <row r="255" spans="1:14" x14ac:dyDescent="0.2">
      <c r="A255" t="s">
        <v>46</v>
      </c>
      <c r="B255">
        <v>4</v>
      </c>
      <c r="C255">
        <v>1</v>
      </c>
      <c r="G255" s="1"/>
    </row>
    <row r="256" spans="1:14" x14ac:dyDescent="0.2">
      <c r="A256" t="s">
        <v>47</v>
      </c>
      <c r="B256">
        <v>5</v>
      </c>
      <c r="C256">
        <v>1</v>
      </c>
      <c r="G256" s="1"/>
    </row>
    <row r="257" spans="1:28" x14ac:dyDescent="0.2">
      <c r="A257" t="s">
        <v>48</v>
      </c>
      <c r="B257">
        <v>6</v>
      </c>
      <c r="C257">
        <v>2</v>
      </c>
      <c r="G257" s="1"/>
    </row>
    <row r="258" spans="1:28" x14ac:dyDescent="0.2">
      <c r="A258" t="s">
        <v>49</v>
      </c>
      <c r="B258">
        <v>6</v>
      </c>
      <c r="C258">
        <v>2</v>
      </c>
      <c r="G258" s="1"/>
    </row>
    <row r="259" spans="1:28" x14ac:dyDescent="0.2">
      <c r="A259" t="s">
        <v>50</v>
      </c>
      <c r="B259">
        <v>4</v>
      </c>
      <c r="C259">
        <v>1</v>
      </c>
      <c r="G259" s="1"/>
    </row>
    <row r="260" spans="1:28" x14ac:dyDescent="0.2">
      <c r="A260" t="s">
        <v>51</v>
      </c>
      <c r="B260">
        <v>4</v>
      </c>
      <c r="C260">
        <v>1</v>
      </c>
    </row>
    <row r="264" spans="1:28" x14ac:dyDescent="0.2">
      <c r="A264" t="s">
        <v>0</v>
      </c>
    </row>
    <row r="265" spans="1:28" x14ac:dyDescent="0.2">
      <c r="A265" t="s">
        <v>59</v>
      </c>
    </row>
    <row r="266" spans="1:28" x14ac:dyDescent="0.2">
      <c r="A266" t="s">
        <v>42</v>
      </c>
    </row>
    <row r="267" spans="1:28" x14ac:dyDescent="0.2">
      <c r="A267" t="s">
        <v>91</v>
      </c>
    </row>
    <row r="269" spans="1:28" x14ac:dyDescent="0.2">
      <c r="A269" t="s">
        <v>1</v>
      </c>
      <c r="B269" t="s">
        <v>2</v>
      </c>
      <c r="C269" t="s">
        <v>3</v>
      </c>
      <c r="D269" t="s">
        <v>4</v>
      </c>
      <c r="I269" s="1" t="s">
        <v>93</v>
      </c>
      <c r="J269" s="1" t="s">
        <v>87</v>
      </c>
      <c r="Q269" t="s">
        <v>85</v>
      </c>
      <c r="S269" t="s">
        <v>86</v>
      </c>
      <c r="Y269" s="1"/>
      <c r="Z269" s="1"/>
      <c r="AA269" s="1"/>
      <c r="AB269" s="1"/>
    </row>
    <row r="270" spans="1:28" x14ac:dyDescent="0.2">
      <c r="A270" t="s">
        <v>43</v>
      </c>
      <c r="B270">
        <v>5</v>
      </c>
      <c r="C270">
        <v>1</v>
      </c>
      <c r="H270" t="s">
        <v>43</v>
      </c>
      <c r="I270">
        <v>5</v>
      </c>
      <c r="J270">
        <v>25</v>
      </c>
      <c r="K270">
        <f>SUM(I270:J270)</f>
        <v>30</v>
      </c>
      <c r="Q270" s="1" t="s">
        <v>5</v>
      </c>
      <c r="R270" s="1" t="s">
        <v>87</v>
      </c>
      <c r="S270" s="1" t="s">
        <v>93</v>
      </c>
      <c r="T270" s="1" t="s">
        <v>87</v>
      </c>
    </row>
    <row r="271" spans="1:28" x14ac:dyDescent="0.2">
      <c r="A271" t="s">
        <v>44</v>
      </c>
      <c r="B271">
        <v>6</v>
      </c>
      <c r="C271">
        <v>2</v>
      </c>
      <c r="H271" t="s">
        <v>44</v>
      </c>
      <c r="I271">
        <v>6</v>
      </c>
      <c r="J271">
        <v>22</v>
      </c>
      <c r="K271">
        <f t="shared" ref="K271:K278" si="13">SUM(I271:J271)</f>
        <v>28</v>
      </c>
      <c r="P271" t="s">
        <v>43</v>
      </c>
      <c r="Q271">
        <v>5</v>
      </c>
      <c r="R271">
        <v>18</v>
      </c>
      <c r="S271">
        <v>5</v>
      </c>
      <c r="T271">
        <v>25</v>
      </c>
    </row>
    <row r="272" spans="1:28" x14ac:dyDescent="0.2">
      <c r="A272" t="s">
        <v>45</v>
      </c>
      <c r="B272">
        <v>4</v>
      </c>
      <c r="C272">
        <v>1</v>
      </c>
      <c r="H272" t="s">
        <v>45</v>
      </c>
      <c r="I272">
        <v>4</v>
      </c>
      <c r="J272">
        <v>19</v>
      </c>
      <c r="K272">
        <f t="shared" si="13"/>
        <v>23</v>
      </c>
      <c r="P272" t="s">
        <v>44</v>
      </c>
      <c r="Q272">
        <v>2</v>
      </c>
      <c r="R272">
        <v>22</v>
      </c>
      <c r="S272">
        <v>6</v>
      </c>
      <c r="T272">
        <v>22</v>
      </c>
    </row>
    <row r="273" spans="1:20" x14ac:dyDescent="0.2">
      <c r="A273" t="s">
        <v>46</v>
      </c>
      <c r="B273">
        <v>6</v>
      </c>
      <c r="C273">
        <v>2</v>
      </c>
      <c r="H273" t="s">
        <v>46</v>
      </c>
      <c r="I273">
        <v>6</v>
      </c>
      <c r="J273">
        <v>20</v>
      </c>
      <c r="K273">
        <f t="shared" si="13"/>
        <v>26</v>
      </c>
      <c r="P273" t="s">
        <v>45</v>
      </c>
      <c r="Q273">
        <v>8</v>
      </c>
      <c r="R273">
        <v>21</v>
      </c>
      <c r="S273">
        <v>4</v>
      </c>
      <c r="T273">
        <v>19</v>
      </c>
    </row>
    <row r="274" spans="1:20" x14ac:dyDescent="0.2">
      <c r="A274" t="s">
        <v>47</v>
      </c>
      <c r="B274">
        <v>10</v>
      </c>
      <c r="C274">
        <v>3</v>
      </c>
      <c r="H274" t="s">
        <v>47</v>
      </c>
      <c r="I274">
        <v>10</v>
      </c>
      <c r="J274">
        <v>13</v>
      </c>
      <c r="K274">
        <f t="shared" si="13"/>
        <v>23</v>
      </c>
      <c r="P274" t="s">
        <v>46</v>
      </c>
      <c r="Q274">
        <v>15</v>
      </c>
      <c r="R274">
        <v>22</v>
      </c>
      <c r="S274">
        <v>6</v>
      </c>
      <c r="T274">
        <v>20</v>
      </c>
    </row>
    <row r="275" spans="1:20" x14ac:dyDescent="0.2">
      <c r="A275" t="s">
        <v>48</v>
      </c>
      <c r="B275">
        <v>12</v>
      </c>
      <c r="C275">
        <v>4</v>
      </c>
      <c r="H275" t="s">
        <v>48</v>
      </c>
      <c r="I275">
        <v>12</v>
      </c>
      <c r="J275">
        <v>19</v>
      </c>
      <c r="K275">
        <f t="shared" si="13"/>
        <v>31</v>
      </c>
      <c r="P275" t="s">
        <v>47</v>
      </c>
      <c r="Q275">
        <v>7</v>
      </c>
      <c r="R275">
        <v>21</v>
      </c>
      <c r="S275">
        <v>10</v>
      </c>
      <c r="T275">
        <v>13</v>
      </c>
    </row>
    <row r="276" spans="1:20" x14ac:dyDescent="0.2">
      <c r="A276" t="s">
        <v>49</v>
      </c>
      <c r="B276">
        <v>9</v>
      </c>
      <c r="C276">
        <v>3</v>
      </c>
      <c r="H276" t="s">
        <v>49</v>
      </c>
      <c r="I276">
        <v>9</v>
      </c>
      <c r="J276">
        <v>16</v>
      </c>
      <c r="K276">
        <f t="shared" si="13"/>
        <v>25</v>
      </c>
      <c r="P276" t="s">
        <v>48</v>
      </c>
      <c r="Q276">
        <v>11</v>
      </c>
      <c r="R276">
        <v>20</v>
      </c>
      <c r="S276">
        <v>12</v>
      </c>
      <c r="T276">
        <v>19</v>
      </c>
    </row>
    <row r="277" spans="1:20" x14ac:dyDescent="0.2">
      <c r="A277" t="s">
        <v>50</v>
      </c>
      <c r="B277">
        <v>4</v>
      </c>
      <c r="C277">
        <v>1</v>
      </c>
      <c r="H277" t="s">
        <v>50</v>
      </c>
      <c r="I277">
        <v>4</v>
      </c>
      <c r="J277">
        <v>17</v>
      </c>
      <c r="K277">
        <f t="shared" si="13"/>
        <v>21</v>
      </c>
      <c r="P277" t="s">
        <v>49</v>
      </c>
      <c r="Q277">
        <v>12</v>
      </c>
      <c r="R277">
        <v>25</v>
      </c>
      <c r="S277">
        <v>9</v>
      </c>
      <c r="T277">
        <v>16</v>
      </c>
    </row>
    <row r="278" spans="1:20" x14ac:dyDescent="0.2">
      <c r="A278" t="s">
        <v>51</v>
      </c>
      <c r="B278">
        <v>3</v>
      </c>
      <c r="C278">
        <v>1</v>
      </c>
      <c r="H278" t="s">
        <v>51</v>
      </c>
      <c r="I278">
        <v>3</v>
      </c>
      <c r="J278">
        <v>17</v>
      </c>
      <c r="K278">
        <f t="shared" si="13"/>
        <v>20</v>
      </c>
      <c r="P278" t="s">
        <v>50</v>
      </c>
      <c r="Q278">
        <v>17</v>
      </c>
      <c r="R278">
        <v>25</v>
      </c>
      <c r="S278">
        <v>4</v>
      </c>
      <c r="T278">
        <v>17</v>
      </c>
    </row>
    <row r="279" spans="1:20" x14ac:dyDescent="0.2">
      <c r="P279" t="s">
        <v>51</v>
      </c>
      <c r="Q279">
        <v>22</v>
      </c>
      <c r="R279">
        <v>27</v>
      </c>
      <c r="S279">
        <v>3</v>
      </c>
      <c r="T279">
        <v>17</v>
      </c>
    </row>
    <row r="281" spans="1:20" x14ac:dyDescent="0.2">
      <c r="A281" t="s">
        <v>0</v>
      </c>
      <c r="H281" t="s">
        <v>43</v>
      </c>
      <c r="I281">
        <f>I270/K270</f>
        <v>0.16666666666666666</v>
      </c>
    </row>
    <row r="282" spans="1:20" x14ac:dyDescent="0.2">
      <c r="A282" t="s">
        <v>59</v>
      </c>
      <c r="H282" t="s">
        <v>44</v>
      </c>
      <c r="I282">
        <f t="shared" ref="I282:I289" si="14">I271/K271</f>
        <v>0.21428571428571427</v>
      </c>
    </row>
    <row r="283" spans="1:20" x14ac:dyDescent="0.2">
      <c r="A283" t="s">
        <v>42</v>
      </c>
      <c r="H283" t="s">
        <v>45</v>
      </c>
      <c r="I283">
        <f t="shared" si="14"/>
        <v>0.17391304347826086</v>
      </c>
    </row>
    <row r="284" spans="1:20" x14ac:dyDescent="0.2">
      <c r="A284" t="s">
        <v>92</v>
      </c>
      <c r="H284" t="s">
        <v>46</v>
      </c>
      <c r="I284">
        <f t="shared" si="14"/>
        <v>0.23076923076923078</v>
      </c>
    </row>
    <row r="285" spans="1:20" x14ac:dyDescent="0.2">
      <c r="H285" t="s">
        <v>47</v>
      </c>
      <c r="I285">
        <f t="shared" si="14"/>
        <v>0.43478260869565216</v>
      </c>
    </row>
    <row r="286" spans="1:20" x14ac:dyDescent="0.2">
      <c r="A286" t="s">
        <v>1</v>
      </c>
      <c r="B286" t="s">
        <v>2</v>
      </c>
      <c r="C286" t="s">
        <v>3</v>
      </c>
      <c r="D286" t="s">
        <v>4</v>
      </c>
      <c r="H286" t="s">
        <v>48</v>
      </c>
      <c r="I286">
        <f t="shared" si="14"/>
        <v>0.38709677419354838</v>
      </c>
    </row>
    <row r="287" spans="1:20" x14ac:dyDescent="0.2">
      <c r="A287" t="s">
        <v>43</v>
      </c>
      <c r="B287">
        <v>25</v>
      </c>
      <c r="C287">
        <v>8</v>
      </c>
      <c r="H287" t="s">
        <v>49</v>
      </c>
      <c r="I287">
        <f t="shared" si="14"/>
        <v>0.36</v>
      </c>
    </row>
    <row r="288" spans="1:20" x14ac:dyDescent="0.2">
      <c r="A288" t="s">
        <v>44</v>
      </c>
      <c r="B288">
        <v>22</v>
      </c>
      <c r="C288">
        <v>7</v>
      </c>
      <c r="H288" t="s">
        <v>50</v>
      </c>
      <c r="I288">
        <f t="shared" si="14"/>
        <v>0.19047619047619047</v>
      </c>
    </row>
    <row r="289" spans="1:12" x14ac:dyDescent="0.2">
      <c r="A289" t="s">
        <v>45</v>
      </c>
      <c r="B289">
        <v>19</v>
      </c>
      <c r="C289">
        <v>6</v>
      </c>
      <c r="H289" t="s">
        <v>51</v>
      </c>
      <c r="I289">
        <f t="shared" si="14"/>
        <v>0.15</v>
      </c>
    </row>
    <row r="290" spans="1:12" x14ac:dyDescent="0.2">
      <c r="A290" t="s">
        <v>46</v>
      </c>
      <c r="B290">
        <v>20</v>
      </c>
      <c r="C290">
        <v>6</v>
      </c>
    </row>
    <row r="291" spans="1:12" x14ac:dyDescent="0.2">
      <c r="A291" t="s">
        <v>47</v>
      </c>
      <c r="B291">
        <v>13</v>
      </c>
      <c r="C291">
        <v>4</v>
      </c>
    </row>
    <row r="292" spans="1:12" x14ac:dyDescent="0.2">
      <c r="A292" t="s">
        <v>48</v>
      </c>
      <c r="B292">
        <v>19</v>
      </c>
      <c r="C292">
        <v>6</v>
      </c>
    </row>
    <row r="293" spans="1:12" x14ac:dyDescent="0.2">
      <c r="A293" t="s">
        <v>49</v>
      </c>
      <c r="B293">
        <v>16</v>
      </c>
      <c r="C293">
        <v>5</v>
      </c>
    </row>
    <row r="294" spans="1:12" x14ac:dyDescent="0.2">
      <c r="A294" t="s">
        <v>50</v>
      </c>
      <c r="B294">
        <v>17</v>
      </c>
      <c r="C294">
        <v>5</v>
      </c>
    </row>
    <row r="295" spans="1:12" x14ac:dyDescent="0.2">
      <c r="A295" t="s">
        <v>51</v>
      </c>
      <c r="B295">
        <v>17</v>
      </c>
      <c r="C295">
        <v>5</v>
      </c>
    </row>
    <row r="301" spans="1:12" x14ac:dyDescent="0.2">
      <c r="A301" s="1" t="s">
        <v>86</v>
      </c>
      <c r="H301" s="1" t="s">
        <v>85</v>
      </c>
    </row>
    <row r="303" spans="1:12" x14ac:dyDescent="0.2">
      <c r="C303" s="1" t="s">
        <v>12</v>
      </c>
      <c r="D303" s="1" t="s">
        <v>94</v>
      </c>
      <c r="E303" s="1" t="s">
        <v>14</v>
      </c>
      <c r="I303" s="1" t="s">
        <v>12</v>
      </c>
      <c r="J303" s="1" t="s">
        <v>94</v>
      </c>
      <c r="K303" s="1" t="s">
        <v>14</v>
      </c>
    </row>
    <row r="304" spans="1:12" x14ac:dyDescent="0.2">
      <c r="B304" t="s">
        <v>43</v>
      </c>
      <c r="C304">
        <v>10</v>
      </c>
      <c r="D304">
        <v>7</v>
      </c>
      <c r="E304">
        <v>8</v>
      </c>
      <c r="F304">
        <f t="shared" ref="F304:F311" si="15">SUM(C304:E304)</f>
        <v>25</v>
      </c>
      <c r="H304" t="s">
        <v>43</v>
      </c>
      <c r="I304">
        <v>14</v>
      </c>
      <c r="J304">
        <v>6</v>
      </c>
      <c r="K304">
        <v>1</v>
      </c>
      <c r="L304">
        <f t="shared" ref="L304:L311" si="16">SUM(I304:K304)</f>
        <v>21</v>
      </c>
    </row>
    <row r="305" spans="2:12" x14ac:dyDescent="0.2">
      <c r="B305" t="s">
        <v>44</v>
      </c>
      <c r="C305">
        <v>9</v>
      </c>
      <c r="D305">
        <v>10</v>
      </c>
      <c r="E305">
        <v>6</v>
      </c>
      <c r="F305">
        <f t="shared" si="15"/>
        <v>25</v>
      </c>
      <c r="H305" t="s">
        <v>44</v>
      </c>
      <c r="I305">
        <v>16</v>
      </c>
      <c r="J305">
        <v>4</v>
      </c>
      <c r="K305">
        <v>2</v>
      </c>
      <c r="L305">
        <f t="shared" si="16"/>
        <v>22</v>
      </c>
    </row>
    <row r="306" spans="2:12" x14ac:dyDescent="0.2">
      <c r="B306" t="s">
        <v>45</v>
      </c>
      <c r="C306">
        <v>8</v>
      </c>
      <c r="D306">
        <v>8</v>
      </c>
      <c r="E306">
        <v>7</v>
      </c>
      <c r="F306">
        <f t="shared" si="15"/>
        <v>23</v>
      </c>
      <c r="H306" t="s">
        <v>45</v>
      </c>
      <c r="I306">
        <v>16</v>
      </c>
      <c r="J306">
        <v>3</v>
      </c>
      <c r="K306">
        <v>5</v>
      </c>
      <c r="L306">
        <f t="shared" si="16"/>
        <v>24</v>
      </c>
    </row>
    <row r="307" spans="2:12" x14ac:dyDescent="0.2">
      <c r="B307" t="s">
        <v>46</v>
      </c>
      <c r="C307">
        <v>6</v>
      </c>
      <c r="D307">
        <v>7</v>
      </c>
      <c r="E307">
        <v>8</v>
      </c>
      <c r="F307">
        <f t="shared" si="15"/>
        <v>21</v>
      </c>
      <c r="H307" t="s">
        <v>46</v>
      </c>
      <c r="I307">
        <v>18</v>
      </c>
      <c r="J307">
        <v>3</v>
      </c>
      <c r="K307">
        <v>5</v>
      </c>
      <c r="L307">
        <f t="shared" si="16"/>
        <v>26</v>
      </c>
    </row>
    <row r="308" spans="2:12" x14ac:dyDescent="0.2">
      <c r="B308" t="s">
        <v>47</v>
      </c>
      <c r="C308">
        <v>7</v>
      </c>
      <c r="D308">
        <v>7</v>
      </c>
      <c r="E308">
        <v>8</v>
      </c>
      <c r="F308">
        <f t="shared" si="15"/>
        <v>22</v>
      </c>
      <c r="H308" t="s">
        <v>47</v>
      </c>
      <c r="I308">
        <v>14</v>
      </c>
      <c r="J308">
        <v>4</v>
      </c>
      <c r="K308">
        <v>3</v>
      </c>
      <c r="L308">
        <f t="shared" si="16"/>
        <v>21</v>
      </c>
    </row>
    <row r="309" spans="2:12" x14ac:dyDescent="0.2">
      <c r="B309" t="s">
        <v>48</v>
      </c>
      <c r="C309">
        <v>6</v>
      </c>
      <c r="D309">
        <v>9</v>
      </c>
      <c r="E309">
        <v>10</v>
      </c>
      <c r="F309">
        <f t="shared" si="15"/>
        <v>25</v>
      </c>
      <c r="H309" t="s">
        <v>48</v>
      </c>
      <c r="I309">
        <v>16</v>
      </c>
      <c r="J309">
        <v>3</v>
      </c>
      <c r="K309">
        <v>4</v>
      </c>
      <c r="L309">
        <f t="shared" si="16"/>
        <v>23</v>
      </c>
    </row>
    <row r="310" spans="2:12" x14ac:dyDescent="0.2">
      <c r="B310" t="s">
        <v>49</v>
      </c>
      <c r="C310">
        <v>6</v>
      </c>
      <c r="D310">
        <v>7</v>
      </c>
      <c r="E310">
        <v>8</v>
      </c>
      <c r="F310">
        <f t="shared" si="15"/>
        <v>21</v>
      </c>
      <c r="H310" t="s">
        <v>49</v>
      </c>
      <c r="I310">
        <v>16</v>
      </c>
      <c r="J310">
        <v>4</v>
      </c>
      <c r="K310">
        <v>6</v>
      </c>
      <c r="L310">
        <f t="shared" si="16"/>
        <v>26</v>
      </c>
    </row>
    <row r="311" spans="2:12" x14ac:dyDescent="0.2">
      <c r="B311" t="s">
        <v>50</v>
      </c>
      <c r="C311">
        <v>4</v>
      </c>
      <c r="D311">
        <v>6</v>
      </c>
      <c r="E311">
        <v>9</v>
      </c>
      <c r="F311">
        <f t="shared" si="15"/>
        <v>19</v>
      </c>
      <c r="H311" t="s">
        <v>50</v>
      </c>
      <c r="I311">
        <v>15</v>
      </c>
      <c r="J311">
        <v>9</v>
      </c>
      <c r="K311">
        <v>9</v>
      </c>
      <c r="L311">
        <f t="shared" si="16"/>
        <v>33</v>
      </c>
    </row>
    <row r="312" spans="2:12" x14ac:dyDescent="0.2">
      <c r="B312" t="s">
        <v>51</v>
      </c>
      <c r="C312">
        <v>4</v>
      </c>
      <c r="D312">
        <v>5</v>
      </c>
      <c r="E312">
        <v>9</v>
      </c>
      <c r="F312">
        <f>SUM(C312:E312)</f>
        <v>18</v>
      </c>
      <c r="H312" t="s">
        <v>51</v>
      </c>
      <c r="I312">
        <v>16</v>
      </c>
      <c r="J312">
        <v>9</v>
      </c>
      <c r="K312">
        <v>11</v>
      </c>
      <c r="L312">
        <f>SUM(I312:K312)</f>
        <v>36</v>
      </c>
    </row>
    <row r="316" spans="2:12" x14ac:dyDescent="0.2">
      <c r="C316" s="1" t="s">
        <v>12</v>
      </c>
      <c r="D316" s="1" t="s">
        <v>94</v>
      </c>
      <c r="E316" s="1" t="s">
        <v>14</v>
      </c>
      <c r="I316" s="1" t="s">
        <v>12</v>
      </c>
      <c r="J316" s="1" t="s">
        <v>94</v>
      </c>
      <c r="K316" s="1" t="s">
        <v>14</v>
      </c>
    </row>
    <row r="317" spans="2:12" x14ac:dyDescent="0.2">
      <c r="B317" t="s">
        <v>43</v>
      </c>
      <c r="C317" s="2">
        <f>C304/F304</f>
        <v>0.4</v>
      </c>
      <c r="D317" s="2">
        <f>D304/F304</f>
        <v>0.28000000000000003</v>
      </c>
      <c r="E317" s="2">
        <f>E304/F304</f>
        <v>0.32</v>
      </c>
      <c r="F317" s="2">
        <f>SUM(C317:E317)</f>
        <v>1</v>
      </c>
      <c r="H317" t="s">
        <v>43</v>
      </c>
      <c r="I317" s="2">
        <f>I304/L304</f>
        <v>0.66666666666666663</v>
      </c>
      <c r="J317" s="2">
        <f>J304/L304</f>
        <v>0.2857142857142857</v>
      </c>
      <c r="K317" s="2">
        <f>K304/L304</f>
        <v>4.7619047619047616E-2</v>
      </c>
      <c r="L317" s="2">
        <f t="shared" ref="L317:L324" si="17">SUM(I317:K317)</f>
        <v>1</v>
      </c>
    </row>
    <row r="318" spans="2:12" x14ac:dyDescent="0.2">
      <c r="B318" t="s">
        <v>44</v>
      </c>
      <c r="C318" s="2">
        <f t="shared" ref="C318:C325" si="18">C305/F305</f>
        <v>0.36</v>
      </c>
      <c r="D318" s="2">
        <f t="shared" ref="D318:D325" si="19">D305/F305</f>
        <v>0.4</v>
      </c>
      <c r="E318" s="2">
        <f t="shared" ref="E318:E325" si="20">E305/F305</f>
        <v>0.24</v>
      </c>
      <c r="F318" s="2">
        <f t="shared" ref="F318:F325" si="21">SUM(C318:E318)</f>
        <v>1</v>
      </c>
      <c r="H318" t="s">
        <v>44</v>
      </c>
      <c r="I318" s="2">
        <f t="shared" ref="I318:I325" si="22">I305/L305</f>
        <v>0.72727272727272729</v>
      </c>
      <c r="J318" s="2">
        <f t="shared" ref="J318:J325" si="23">J305/L305</f>
        <v>0.18181818181818182</v>
      </c>
      <c r="K318" s="2">
        <f t="shared" ref="K318:K325" si="24">K305/L305</f>
        <v>9.0909090909090912E-2</v>
      </c>
      <c r="L318" s="2">
        <f t="shared" si="17"/>
        <v>1</v>
      </c>
    </row>
    <row r="319" spans="2:12" x14ac:dyDescent="0.2">
      <c r="B319" t="s">
        <v>45</v>
      </c>
      <c r="C319" s="2">
        <f t="shared" si="18"/>
        <v>0.34782608695652173</v>
      </c>
      <c r="D319" s="2">
        <f t="shared" si="19"/>
        <v>0.34782608695652173</v>
      </c>
      <c r="E319" s="2">
        <f t="shared" si="20"/>
        <v>0.30434782608695654</v>
      </c>
      <c r="F319" s="2">
        <f t="shared" si="21"/>
        <v>1</v>
      </c>
      <c r="H319" t="s">
        <v>45</v>
      </c>
      <c r="I319" s="2">
        <f t="shared" si="22"/>
        <v>0.66666666666666663</v>
      </c>
      <c r="J319" s="2">
        <f t="shared" si="23"/>
        <v>0.125</v>
      </c>
      <c r="K319" s="2">
        <f t="shared" si="24"/>
        <v>0.20833333333333334</v>
      </c>
      <c r="L319" s="2">
        <f t="shared" si="17"/>
        <v>1</v>
      </c>
    </row>
    <row r="320" spans="2:12" x14ac:dyDescent="0.2">
      <c r="B320" t="s">
        <v>46</v>
      </c>
      <c r="C320" s="2">
        <f t="shared" si="18"/>
        <v>0.2857142857142857</v>
      </c>
      <c r="D320" s="2">
        <f t="shared" si="19"/>
        <v>0.33333333333333331</v>
      </c>
      <c r="E320" s="2">
        <f t="shared" si="20"/>
        <v>0.38095238095238093</v>
      </c>
      <c r="F320" s="2">
        <f t="shared" si="21"/>
        <v>1</v>
      </c>
      <c r="H320" t="s">
        <v>46</v>
      </c>
      <c r="I320" s="2">
        <f t="shared" si="22"/>
        <v>0.69230769230769229</v>
      </c>
      <c r="J320" s="2">
        <f t="shared" si="23"/>
        <v>0.11538461538461539</v>
      </c>
      <c r="K320" s="2">
        <f t="shared" si="24"/>
        <v>0.19230769230769232</v>
      </c>
      <c r="L320" s="2">
        <f t="shared" si="17"/>
        <v>1</v>
      </c>
    </row>
    <row r="321" spans="2:12" x14ac:dyDescent="0.2">
      <c r="B321" t="s">
        <v>47</v>
      </c>
      <c r="C321" s="2">
        <f t="shared" si="18"/>
        <v>0.31818181818181818</v>
      </c>
      <c r="D321" s="2">
        <f t="shared" si="19"/>
        <v>0.31818181818181818</v>
      </c>
      <c r="E321" s="2">
        <f t="shared" si="20"/>
        <v>0.36363636363636365</v>
      </c>
      <c r="F321" s="2">
        <f t="shared" si="21"/>
        <v>1</v>
      </c>
      <c r="H321" t="s">
        <v>47</v>
      </c>
      <c r="I321" s="2">
        <f t="shared" si="22"/>
        <v>0.66666666666666663</v>
      </c>
      <c r="J321" s="2">
        <f t="shared" si="23"/>
        <v>0.19047619047619047</v>
      </c>
      <c r="K321" s="2">
        <f t="shared" si="24"/>
        <v>0.14285714285714285</v>
      </c>
      <c r="L321" s="2">
        <f t="shared" si="17"/>
        <v>1</v>
      </c>
    </row>
    <row r="322" spans="2:12" x14ac:dyDescent="0.2">
      <c r="B322" t="s">
        <v>48</v>
      </c>
      <c r="C322" s="2">
        <f t="shared" si="18"/>
        <v>0.24</v>
      </c>
      <c r="D322" s="2">
        <f t="shared" si="19"/>
        <v>0.36</v>
      </c>
      <c r="E322" s="2">
        <f t="shared" si="20"/>
        <v>0.4</v>
      </c>
      <c r="F322" s="2">
        <f t="shared" si="21"/>
        <v>1</v>
      </c>
      <c r="H322" t="s">
        <v>48</v>
      </c>
      <c r="I322" s="2">
        <f t="shared" si="22"/>
        <v>0.69565217391304346</v>
      </c>
      <c r="J322" s="2">
        <f t="shared" si="23"/>
        <v>0.13043478260869565</v>
      </c>
      <c r="K322" s="2">
        <f t="shared" si="24"/>
        <v>0.17391304347826086</v>
      </c>
      <c r="L322" s="2">
        <f t="shared" si="17"/>
        <v>1</v>
      </c>
    </row>
    <row r="323" spans="2:12" x14ac:dyDescent="0.2">
      <c r="B323" t="s">
        <v>49</v>
      </c>
      <c r="C323" s="2">
        <f t="shared" si="18"/>
        <v>0.2857142857142857</v>
      </c>
      <c r="D323" s="2">
        <f t="shared" si="19"/>
        <v>0.33333333333333331</v>
      </c>
      <c r="E323" s="2">
        <f t="shared" si="20"/>
        <v>0.38095238095238093</v>
      </c>
      <c r="F323" s="2">
        <f t="shared" si="21"/>
        <v>1</v>
      </c>
      <c r="H323" t="s">
        <v>49</v>
      </c>
      <c r="I323" s="2">
        <f t="shared" si="22"/>
        <v>0.61538461538461542</v>
      </c>
      <c r="J323" s="2">
        <f t="shared" si="23"/>
        <v>0.15384615384615385</v>
      </c>
      <c r="K323" s="2">
        <f t="shared" si="24"/>
        <v>0.23076923076923078</v>
      </c>
      <c r="L323" s="2">
        <f t="shared" si="17"/>
        <v>1</v>
      </c>
    </row>
    <row r="324" spans="2:12" x14ac:dyDescent="0.2">
      <c r="B324" t="s">
        <v>50</v>
      </c>
      <c r="C324" s="2">
        <f t="shared" si="18"/>
        <v>0.21052631578947367</v>
      </c>
      <c r="D324" s="2">
        <f t="shared" si="19"/>
        <v>0.31578947368421051</v>
      </c>
      <c r="E324" s="2">
        <f t="shared" si="20"/>
        <v>0.47368421052631576</v>
      </c>
      <c r="F324" s="2">
        <f t="shared" si="21"/>
        <v>1</v>
      </c>
      <c r="H324" t="s">
        <v>50</v>
      </c>
      <c r="I324" s="2">
        <f t="shared" si="22"/>
        <v>0.45454545454545453</v>
      </c>
      <c r="J324" s="2">
        <f t="shared" si="23"/>
        <v>0.27272727272727271</v>
      </c>
      <c r="K324" s="2">
        <f t="shared" si="24"/>
        <v>0.27272727272727271</v>
      </c>
      <c r="L324" s="2">
        <f t="shared" si="17"/>
        <v>1</v>
      </c>
    </row>
    <row r="325" spans="2:12" x14ac:dyDescent="0.2">
      <c r="B325" t="s">
        <v>51</v>
      </c>
      <c r="C325" s="2">
        <f t="shared" si="18"/>
        <v>0.22222222222222221</v>
      </c>
      <c r="D325" s="2">
        <f t="shared" si="19"/>
        <v>0.27777777777777779</v>
      </c>
      <c r="E325" s="2">
        <f t="shared" si="20"/>
        <v>0.5</v>
      </c>
      <c r="F325" s="2">
        <f t="shared" si="21"/>
        <v>1</v>
      </c>
      <c r="H325" t="s">
        <v>51</v>
      </c>
      <c r="I325" s="2">
        <f t="shared" si="22"/>
        <v>0.44444444444444442</v>
      </c>
      <c r="J325" s="2">
        <f t="shared" si="23"/>
        <v>0.25</v>
      </c>
      <c r="K325" s="2">
        <f t="shared" si="24"/>
        <v>0.30555555555555558</v>
      </c>
      <c r="L325" s="2">
        <f>SUM(I325:K325)</f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934F-F74B-334E-B32B-AF55D71B2DB5}">
  <dimension ref="A2:AB248"/>
  <sheetViews>
    <sheetView topLeftCell="A216" workbookViewId="0">
      <selection activeCell="M230" sqref="M230"/>
    </sheetView>
  </sheetViews>
  <sheetFormatPr baseColWidth="10" defaultRowHeight="15" x14ac:dyDescent="0.2"/>
  <sheetData>
    <row r="2" spans="1:11" x14ac:dyDescent="0.2">
      <c r="A2" t="s">
        <v>16</v>
      </c>
    </row>
    <row r="3" spans="1:11" x14ac:dyDescent="0.2">
      <c r="A3" t="s">
        <v>15</v>
      </c>
    </row>
    <row r="4" spans="1:11" x14ac:dyDescent="0.2">
      <c r="A4" t="s">
        <v>7</v>
      </c>
    </row>
    <row r="6" spans="1:11" x14ac:dyDescent="0.2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11" x14ac:dyDescent="0.2">
      <c r="A7" t="s">
        <v>23</v>
      </c>
      <c r="B7">
        <v>15</v>
      </c>
      <c r="C7">
        <v>158</v>
      </c>
      <c r="D7">
        <v>127</v>
      </c>
      <c r="E7">
        <v>2.99</v>
      </c>
      <c r="F7">
        <v>15</v>
      </c>
    </row>
    <row r="8" spans="1:11" x14ac:dyDescent="0.2">
      <c r="A8" t="s">
        <v>24</v>
      </c>
      <c r="B8">
        <v>13</v>
      </c>
      <c r="C8">
        <v>153</v>
      </c>
      <c r="D8">
        <v>128</v>
      </c>
      <c r="E8">
        <v>3.11</v>
      </c>
      <c r="F8">
        <v>13</v>
      </c>
    </row>
    <row r="9" spans="1:11" x14ac:dyDescent="0.2">
      <c r="A9" t="s">
        <v>25</v>
      </c>
      <c r="B9">
        <v>14</v>
      </c>
      <c r="C9">
        <v>150</v>
      </c>
      <c r="D9">
        <v>117</v>
      </c>
      <c r="E9">
        <v>3.07</v>
      </c>
      <c r="F9">
        <v>14</v>
      </c>
      <c r="J9" s="1" t="s">
        <v>8</v>
      </c>
      <c r="K9" s="1" t="s">
        <v>9</v>
      </c>
    </row>
    <row r="10" spans="1:11" x14ac:dyDescent="0.2">
      <c r="A10" t="s">
        <v>26</v>
      </c>
      <c r="B10">
        <v>8</v>
      </c>
      <c r="C10">
        <v>157</v>
      </c>
      <c r="D10">
        <v>112</v>
      </c>
      <c r="E10">
        <v>3.11</v>
      </c>
      <c r="F10">
        <v>8</v>
      </c>
      <c r="I10" t="s">
        <v>43</v>
      </c>
      <c r="J10">
        <v>26</v>
      </c>
      <c r="K10">
        <v>12</v>
      </c>
    </row>
    <row r="11" spans="1:11" x14ac:dyDescent="0.2">
      <c r="A11" t="s">
        <v>27</v>
      </c>
      <c r="B11">
        <v>10</v>
      </c>
      <c r="C11">
        <v>158</v>
      </c>
      <c r="D11">
        <v>105</v>
      </c>
      <c r="E11">
        <v>2.58</v>
      </c>
      <c r="F11">
        <v>10</v>
      </c>
      <c r="I11" t="s">
        <v>44</v>
      </c>
      <c r="J11">
        <v>27</v>
      </c>
      <c r="K11">
        <v>16</v>
      </c>
    </row>
    <row r="12" spans="1:11" x14ac:dyDescent="0.2">
      <c r="A12" t="s">
        <v>28</v>
      </c>
      <c r="B12">
        <v>3</v>
      </c>
      <c r="C12">
        <v>148</v>
      </c>
      <c r="D12">
        <v>101</v>
      </c>
      <c r="E12">
        <v>3.44</v>
      </c>
      <c r="F12">
        <v>3</v>
      </c>
      <c r="I12" t="s">
        <v>45</v>
      </c>
      <c r="J12">
        <v>33</v>
      </c>
      <c r="K12">
        <v>17</v>
      </c>
    </row>
    <row r="13" spans="1:11" x14ac:dyDescent="0.2">
      <c r="A13" t="s">
        <v>29</v>
      </c>
      <c r="B13">
        <v>14</v>
      </c>
      <c r="C13">
        <v>150</v>
      </c>
      <c r="D13">
        <v>117</v>
      </c>
      <c r="E13">
        <v>3.13</v>
      </c>
      <c r="F13">
        <v>14</v>
      </c>
      <c r="I13" t="s">
        <v>46</v>
      </c>
      <c r="J13">
        <v>39</v>
      </c>
      <c r="K13">
        <v>23</v>
      </c>
    </row>
    <row r="14" spans="1:11" x14ac:dyDescent="0.2">
      <c r="A14" t="s">
        <v>30</v>
      </c>
      <c r="B14">
        <v>12</v>
      </c>
      <c r="C14">
        <v>164</v>
      </c>
      <c r="D14">
        <v>106</v>
      </c>
      <c r="E14">
        <v>3.16</v>
      </c>
      <c r="F14">
        <v>12</v>
      </c>
      <c r="I14" t="s">
        <v>47</v>
      </c>
      <c r="J14">
        <v>39</v>
      </c>
      <c r="K14">
        <v>25</v>
      </c>
    </row>
    <row r="15" spans="1:11" x14ac:dyDescent="0.2">
      <c r="A15" t="s">
        <v>31</v>
      </c>
      <c r="B15">
        <v>16</v>
      </c>
      <c r="C15">
        <v>147</v>
      </c>
      <c r="D15">
        <v>116</v>
      </c>
      <c r="E15">
        <v>3.14</v>
      </c>
      <c r="F15">
        <v>16</v>
      </c>
      <c r="I15" t="s">
        <v>48</v>
      </c>
      <c r="J15">
        <v>37</v>
      </c>
      <c r="K15">
        <v>26</v>
      </c>
    </row>
    <row r="16" spans="1:11" x14ac:dyDescent="0.2">
      <c r="A16" t="s">
        <v>32</v>
      </c>
      <c r="B16">
        <v>17</v>
      </c>
      <c r="C16">
        <v>148</v>
      </c>
      <c r="D16">
        <v>98</v>
      </c>
      <c r="E16">
        <v>3.31</v>
      </c>
      <c r="F16">
        <v>17</v>
      </c>
      <c r="I16" t="s">
        <v>49</v>
      </c>
      <c r="J16">
        <v>48</v>
      </c>
      <c r="K16">
        <v>27</v>
      </c>
    </row>
    <row r="17" spans="1:12" x14ac:dyDescent="0.2">
      <c r="A17" t="s">
        <v>33</v>
      </c>
      <c r="B17">
        <v>23</v>
      </c>
      <c r="C17">
        <v>142</v>
      </c>
      <c r="D17">
        <v>108</v>
      </c>
      <c r="E17">
        <v>3.13</v>
      </c>
      <c r="F17">
        <v>23</v>
      </c>
      <c r="I17" t="s">
        <v>50</v>
      </c>
      <c r="J17">
        <v>56</v>
      </c>
      <c r="K17">
        <v>20</v>
      </c>
    </row>
    <row r="18" spans="1:12" x14ac:dyDescent="0.2">
      <c r="A18" t="s">
        <v>34</v>
      </c>
      <c r="B18">
        <v>25</v>
      </c>
      <c r="C18">
        <v>149</v>
      </c>
      <c r="D18">
        <v>104</v>
      </c>
      <c r="E18">
        <v>3.2</v>
      </c>
      <c r="F18">
        <v>25</v>
      </c>
      <c r="I18" t="s">
        <v>51</v>
      </c>
      <c r="J18">
        <v>57</v>
      </c>
      <c r="K18">
        <v>14</v>
      </c>
      <c r="L18">
        <f>SUM(J18:K18)</f>
        <v>71</v>
      </c>
    </row>
    <row r="19" spans="1:12" x14ac:dyDescent="0.2">
      <c r="A19" t="s">
        <v>35</v>
      </c>
      <c r="B19">
        <v>26</v>
      </c>
      <c r="C19">
        <v>153</v>
      </c>
      <c r="D19">
        <v>94</v>
      </c>
      <c r="E19">
        <v>3.23</v>
      </c>
      <c r="F19">
        <v>26</v>
      </c>
    </row>
    <row r="20" spans="1:12" x14ac:dyDescent="0.2">
      <c r="A20" t="s">
        <v>36</v>
      </c>
      <c r="B20">
        <v>27</v>
      </c>
      <c r="C20">
        <v>154</v>
      </c>
      <c r="D20">
        <v>101</v>
      </c>
      <c r="E20">
        <v>3.29</v>
      </c>
      <c r="F20">
        <v>27</v>
      </c>
    </row>
    <row r="21" spans="1:12" x14ac:dyDescent="0.2">
      <c r="A21" t="s">
        <v>37</v>
      </c>
      <c r="B21">
        <v>20</v>
      </c>
      <c r="C21">
        <v>146</v>
      </c>
      <c r="D21">
        <v>101</v>
      </c>
      <c r="E21">
        <v>3.19</v>
      </c>
      <c r="F21">
        <v>20</v>
      </c>
    </row>
    <row r="22" spans="1:12" x14ac:dyDescent="0.2">
      <c r="A22" t="s">
        <v>38</v>
      </c>
      <c r="B22">
        <v>14</v>
      </c>
      <c r="C22">
        <v>137</v>
      </c>
      <c r="D22">
        <v>97</v>
      </c>
      <c r="E22">
        <v>3.11</v>
      </c>
      <c r="F22">
        <v>14</v>
      </c>
    </row>
    <row r="25" spans="1:12" x14ac:dyDescent="0.2">
      <c r="A25" t="s">
        <v>16</v>
      </c>
    </row>
    <row r="26" spans="1:12" x14ac:dyDescent="0.2">
      <c r="A26" t="s">
        <v>15</v>
      </c>
    </row>
    <row r="27" spans="1:12" x14ac:dyDescent="0.2">
      <c r="A27" t="s">
        <v>6</v>
      </c>
    </row>
    <row r="29" spans="1:12" x14ac:dyDescent="0.2">
      <c r="A29" t="s">
        <v>17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</row>
    <row r="30" spans="1:12" x14ac:dyDescent="0.2">
      <c r="A30" t="s">
        <v>23</v>
      </c>
      <c r="B30">
        <v>57</v>
      </c>
      <c r="C30">
        <v>162</v>
      </c>
      <c r="D30">
        <v>130</v>
      </c>
      <c r="E30">
        <v>3.01</v>
      </c>
      <c r="F30">
        <v>57</v>
      </c>
    </row>
    <row r="31" spans="1:12" x14ac:dyDescent="0.2">
      <c r="A31" t="s">
        <v>24</v>
      </c>
      <c r="B31">
        <v>41</v>
      </c>
      <c r="C31">
        <v>149</v>
      </c>
      <c r="D31">
        <v>127</v>
      </c>
      <c r="E31">
        <v>3.11</v>
      </c>
      <c r="F31">
        <v>41</v>
      </c>
    </row>
    <row r="32" spans="1:12" x14ac:dyDescent="0.2">
      <c r="A32" t="s">
        <v>25</v>
      </c>
      <c r="B32">
        <v>33</v>
      </c>
      <c r="C32">
        <v>152</v>
      </c>
      <c r="D32">
        <v>119</v>
      </c>
      <c r="E32">
        <v>3.13</v>
      </c>
      <c r="F32">
        <v>33</v>
      </c>
    </row>
    <row r="33" spans="1:6" x14ac:dyDescent="0.2">
      <c r="A33" t="s">
        <v>26</v>
      </c>
      <c r="B33">
        <v>27</v>
      </c>
      <c r="C33">
        <v>157</v>
      </c>
      <c r="D33">
        <v>103</v>
      </c>
      <c r="E33">
        <v>3.02</v>
      </c>
      <c r="F33">
        <v>27</v>
      </c>
    </row>
    <row r="34" spans="1:6" x14ac:dyDescent="0.2">
      <c r="A34" t="s">
        <v>27</v>
      </c>
      <c r="B34">
        <v>30</v>
      </c>
      <c r="C34">
        <v>140</v>
      </c>
      <c r="D34">
        <v>109</v>
      </c>
      <c r="E34">
        <v>3.17</v>
      </c>
      <c r="F34">
        <v>30</v>
      </c>
    </row>
    <row r="35" spans="1:6" x14ac:dyDescent="0.2">
      <c r="A35" t="s">
        <v>28</v>
      </c>
      <c r="B35">
        <v>17</v>
      </c>
      <c r="C35">
        <v>158</v>
      </c>
      <c r="D35">
        <v>121</v>
      </c>
      <c r="E35">
        <v>3.15</v>
      </c>
      <c r="F35">
        <v>17</v>
      </c>
    </row>
    <row r="36" spans="1:6" x14ac:dyDescent="0.2">
      <c r="A36" t="s">
        <v>29</v>
      </c>
      <c r="B36">
        <v>25</v>
      </c>
      <c r="C36">
        <v>152</v>
      </c>
      <c r="D36">
        <v>124</v>
      </c>
      <c r="E36">
        <v>3.22</v>
      </c>
      <c r="F36">
        <v>25</v>
      </c>
    </row>
    <row r="37" spans="1:6" x14ac:dyDescent="0.2">
      <c r="A37" t="s">
        <v>30</v>
      </c>
      <c r="B37">
        <v>26</v>
      </c>
      <c r="C37">
        <v>155</v>
      </c>
      <c r="D37">
        <v>118</v>
      </c>
      <c r="E37">
        <v>3.19</v>
      </c>
      <c r="F37">
        <v>26</v>
      </c>
    </row>
    <row r="38" spans="1:6" x14ac:dyDescent="0.2">
      <c r="A38" t="s">
        <v>31</v>
      </c>
      <c r="B38">
        <v>27</v>
      </c>
      <c r="C38">
        <v>164</v>
      </c>
      <c r="D38">
        <v>115</v>
      </c>
      <c r="E38">
        <v>3.08</v>
      </c>
      <c r="F38">
        <v>27</v>
      </c>
    </row>
    <row r="39" spans="1:6" x14ac:dyDescent="0.2">
      <c r="A39" t="s">
        <v>32</v>
      </c>
      <c r="B39">
        <v>33</v>
      </c>
      <c r="C39">
        <v>173</v>
      </c>
      <c r="D39">
        <v>125</v>
      </c>
      <c r="E39">
        <v>3.3</v>
      </c>
      <c r="F39">
        <v>33</v>
      </c>
    </row>
    <row r="40" spans="1:6" x14ac:dyDescent="0.2">
      <c r="A40" t="s">
        <v>33</v>
      </c>
      <c r="B40">
        <v>39</v>
      </c>
      <c r="C40">
        <v>159</v>
      </c>
      <c r="D40">
        <v>114</v>
      </c>
      <c r="E40">
        <v>3.33</v>
      </c>
      <c r="F40">
        <v>39</v>
      </c>
    </row>
    <row r="41" spans="1:6" x14ac:dyDescent="0.2">
      <c r="A41" t="s">
        <v>34</v>
      </c>
      <c r="B41">
        <v>39</v>
      </c>
      <c r="C41">
        <v>159</v>
      </c>
      <c r="D41">
        <v>119</v>
      </c>
      <c r="E41">
        <v>3.23</v>
      </c>
      <c r="F41">
        <v>39</v>
      </c>
    </row>
    <row r="42" spans="1:6" x14ac:dyDescent="0.2">
      <c r="A42" t="s">
        <v>35</v>
      </c>
      <c r="B42">
        <v>37</v>
      </c>
      <c r="C42">
        <v>163</v>
      </c>
      <c r="D42">
        <v>125</v>
      </c>
      <c r="E42">
        <v>3.26</v>
      </c>
      <c r="F42">
        <v>37</v>
      </c>
    </row>
    <row r="43" spans="1:6" x14ac:dyDescent="0.2">
      <c r="A43" t="s">
        <v>36</v>
      </c>
      <c r="B43">
        <v>48</v>
      </c>
      <c r="C43">
        <v>160</v>
      </c>
      <c r="D43">
        <v>117</v>
      </c>
      <c r="E43">
        <v>3.3</v>
      </c>
      <c r="F43">
        <v>48</v>
      </c>
    </row>
    <row r="44" spans="1:6" x14ac:dyDescent="0.2">
      <c r="A44" t="s">
        <v>37</v>
      </c>
      <c r="B44">
        <v>56</v>
      </c>
      <c r="C44">
        <v>157</v>
      </c>
      <c r="D44">
        <v>111</v>
      </c>
      <c r="E44">
        <v>3.39</v>
      </c>
      <c r="F44">
        <v>56</v>
      </c>
    </row>
    <row r="45" spans="1:6" x14ac:dyDescent="0.2">
      <c r="A45" t="s">
        <v>38</v>
      </c>
      <c r="B45">
        <v>57</v>
      </c>
      <c r="C45">
        <v>157</v>
      </c>
      <c r="D45">
        <v>107</v>
      </c>
      <c r="E45">
        <v>3.31</v>
      </c>
      <c r="F45">
        <v>57</v>
      </c>
    </row>
    <row r="50" spans="1:12" x14ac:dyDescent="0.2">
      <c r="A50" t="s">
        <v>16</v>
      </c>
    </row>
    <row r="51" spans="1:12" x14ac:dyDescent="0.2">
      <c r="A51" t="s">
        <v>15</v>
      </c>
    </row>
    <row r="52" spans="1:12" x14ac:dyDescent="0.2">
      <c r="A52" t="s">
        <v>39</v>
      </c>
    </row>
    <row r="54" spans="1:12" x14ac:dyDescent="0.2">
      <c r="A54" t="s">
        <v>17</v>
      </c>
      <c r="B54" t="s">
        <v>18</v>
      </c>
      <c r="C54" t="s">
        <v>19</v>
      </c>
      <c r="D54" t="s">
        <v>20</v>
      </c>
      <c r="E54" t="s">
        <v>21</v>
      </c>
      <c r="F54" t="s">
        <v>22</v>
      </c>
    </row>
    <row r="55" spans="1:12" x14ac:dyDescent="0.2">
      <c r="A55" t="s">
        <v>23</v>
      </c>
      <c r="B55">
        <v>15</v>
      </c>
      <c r="C55">
        <v>176</v>
      </c>
      <c r="D55">
        <v>135</v>
      </c>
      <c r="E55">
        <v>3.18</v>
      </c>
      <c r="F55">
        <v>15</v>
      </c>
    </row>
    <row r="56" spans="1:12" x14ac:dyDescent="0.2">
      <c r="A56" t="s">
        <v>24</v>
      </c>
      <c r="B56">
        <v>10</v>
      </c>
      <c r="C56">
        <v>148</v>
      </c>
      <c r="D56">
        <v>121</v>
      </c>
      <c r="E56">
        <v>3.35</v>
      </c>
      <c r="F56">
        <v>10</v>
      </c>
    </row>
    <row r="57" spans="1:12" x14ac:dyDescent="0.2">
      <c r="A57" t="s">
        <v>25</v>
      </c>
      <c r="B57">
        <v>10</v>
      </c>
      <c r="C57">
        <v>146</v>
      </c>
      <c r="D57">
        <v>131</v>
      </c>
      <c r="E57">
        <v>3.15</v>
      </c>
      <c r="F57">
        <v>10</v>
      </c>
    </row>
    <row r="58" spans="1:12" x14ac:dyDescent="0.2">
      <c r="A58" t="s">
        <v>26</v>
      </c>
      <c r="B58">
        <v>6</v>
      </c>
      <c r="C58">
        <v>157</v>
      </c>
      <c r="D58">
        <v>125</v>
      </c>
      <c r="E58">
        <v>3.12</v>
      </c>
      <c r="F58">
        <v>6</v>
      </c>
      <c r="J58" s="1" t="s">
        <v>10</v>
      </c>
      <c r="K58" s="1" t="s">
        <v>11</v>
      </c>
    </row>
    <row r="59" spans="1:12" x14ac:dyDescent="0.2">
      <c r="A59" t="s">
        <v>27</v>
      </c>
      <c r="B59">
        <v>7</v>
      </c>
      <c r="C59">
        <v>154</v>
      </c>
      <c r="D59">
        <v>120</v>
      </c>
      <c r="E59">
        <v>3.22</v>
      </c>
      <c r="F59">
        <v>7</v>
      </c>
      <c r="I59" t="s">
        <v>43</v>
      </c>
      <c r="J59">
        <v>6</v>
      </c>
      <c r="K59">
        <v>32</v>
      </c>
      <c r="L59">
        <f t="shared" ref="L59:L67" si="0">SUM(J59:K59)</f>
        <v>38</v>
      </c>
    </row>
    <row r="60" spans="1:12" x14ac:dyDescent="0.2">
      <c r="A60" t="s">
        <v>28</v>
      </c>
      <c r="B60">
        <v>3</v>
      </c>
      <c r="C60">
        <v>157</v>
      </c>
      <c r="D60">
        <v>137</v>
      </c>
      <c r="E60">
        <v>3.42</v>
      </c>
      <c r="F60">
        <v>3</v>
      </c>
      <c r="I60" t="s">
        <v>44</v>
      </c>
      <c r="J60">
        <v>7</v>
      </c>
      <c r="K60">
        <v>36</v>
      </c>
      <c r="L60">
        <f t="shared" si="0"/>
        <v>43</v>
      </c>
    </row>
    <row r="61" spans="1:12" x14ac:dyDescent="0.2">
      <c r="A61" t="s">
        <v>29</v>
      </c>
      <c r="B61">
        <v>2</v>
      </c>
      <c r="C61">
        <v>165</v>
      </c>
      <c r="D61">
        <v>95</v>
      </c>
      <c r="E61">
        <v>2.84</v>
      </c>
      <c r="F61">
        <v>2</v>
      </c>
      <c r="I61" t="s">
        <v>45</v>
      </c>
      <c r="J61">
        <v>6</v>
      </c>
      <c r="K61">
        <v>44</v>
      </c>
      <c r="L61">
        <f t="shared" si="0"/>
        <v>50</v>
      </c>
    </row>
    <row r="62" spans="1:12" x14ac:dyDescent="0.2">
      <c r="A62" t="s">
        <v>30</v>
      </c>
      <c r="B62">
        <v>6</v>
      </c>
      <c r="C62">
        <v>186</v>
      </c>
      <c r="D62">
        <v>139</v>
      </c>
      <c r="E62">
        <v>3</v>
      </c>
      <c r="F62">
        <v>6</v>
      </c>
      <c r="I62" t="s">
        <v>46</v>
      </c>
      <c r="J62">
        <v>10</v>
      </c>
      <c r="K62">
        <v>51</v>
      </c>
      <c r="L62">
        <f t="shared" si="0"/>
        <v>61</v>
      </c>
    </row>
    <row r="63" spans="1:12" x14ac:dyDescent="0.2">
      <c r="A63" t="s">
        <v>31</v>
      </c>
      <c r="B63">
        <v>7</v>
      </c>
      <c r="C63">
        <v>160</v>
      </c>
      <c r="D63">
        <v>101</v>
      </c>
      <c r="E63">
        <v>3.46</v>
      </c>
      <c r="F63">
        <v>7</v>
      </c>
      <c r="I63" t="s">
        <v>47</v>
      </c>
      <c r="J63">
        <v>11</v>
      </c>
      <c r="K63">
        <v>53</v>
      </c>
      <c r="L63">
        <f t="shared" si="0"/>
        <v>64</v>
      </c>
    </row>
    <row r="64" spans="1:12" x14ac:dyDescent="0.2">
      <c r="A64" t="s">
        <v>32</v>
      </c>
      <c r="B64">
        <v>6</v>
      </c>
      <c r="C64">
        <v>158</v>
      </c>
      <c r="D64">
        <v>106</v>
      </c>
      <c r="E64">
        <v>3.34</v>
      </c>
      <c r="F64">
        <v>6</v>
      </c>
      <c r="I64" t="s">
        <v>48</v>
      </c>
      <c r="J64">
        <v>13</v>
      </c>
      <c r="K64">
        <v>49</v>
      </c>
      <c r="L64">
        <f t="shared" si="0"/>
        <v>62</v>
      </c>
    </row>
    <row r="65" spans="1:12" x14ac:dyDescent="0.2">
      <c r="A65" t="s">
        <v>33</v>
      </c>
      <c r="B65">
        <v>10</v>
      </c>
      <c r="C65">
        <v>156</v>
      </c>
      <c r="D65">
        <v>118</v>
      </c>
      <c r="E65">
        <v>3.5</v>
      </c>
      <c r="F65">
        <v>10</v>
      </c>
      <c r="I65" t="s">
        <v>49</v>
      </c>
      <c r="J65">
        <v>12</v>
      </c>
      <c r="K65">
        <v>63</v>
      </c>
      <c r="L65">
        <f t="shared" si="0"/>
        <v>75</v>
      </c>
    </row>
    <row r="66" spans="1:12" x14ac:dyDescent="0.2">
      <c r="A66" t="s">
        <v>34</v>
      </c>
      <c r="B66">
        <v>11</v>
      </c>
      <c r="C66">
        <v>153</v>
      </c>
      <c r="D66">
        <v>114</v>
      </c>
      <c r="E66">
        <v>3.28</v>
      </c>
      <c r="F66">
        <v>11</v>
      </c>
      <c r="I66" t="s">
        <v>50</v>
      </c>
      <c r="J66">
        <v>12</v>
      </c>
      <c r="K66">
        <v>64</v>
      </c>
      <c r="L66">
        <f t="shared" si="0"/>
        <v>76</v>
      </c>
    </row>
    <row r="67" spans="1:12" x14ac:dyDescent="0.2">
      <c r="A67" t="s">
        <v>35</v>
      </c>
      <c r="B67">
        <v>13</v>
      </c>
      <c r="C67">
        <v>151</v>
      </c>
      <c r="D67">
        <v>118</v>
      </c>
      <c r="E67">
        <v>3.21</v>
      </c>
      <c r="F67">
        <v>13</v>
      </c>
      <c r="I67" t="s">
        <v>51</v>
      </c>
      <c r="J67">
        <v>13</v>
      </c>
      <c r="K67">
        <v>58</v>
      </c>
      <c r="L67">
        <f t="shared" si="0"/>
        <v>71</v>
      </c>
    </row>
    <row r="68" spans="1:12" x14ac:dyDescent="0.2">
      <c r="A68" t="s">
        <v>36</v>
      </c>
      <c r="B68">
        <v>12</v>
      </c>
      <c r="C68">
        <v>168</v>
      </c>
      <c r="D68">
        <v>111</v>
      </c>
      <c r="E68">
        <v>3.47</v>
      </c>
      <c r="F68">
        <v>12</v>
      </c>
    </row>
    <row r="69" spans="1:12" x14ac:dyDescent="0.2">
      <c r="A69" t="s">
        <v>37</v>
      </c>
      <c r="B69">
        <v>12</v>
      </c>
      <c r="C69">
        <v>149</v>
      </c>
      <c r="D69">
        <v>104</v>
      </c>
      <c r="E69">
        <v>3.33</v>
      </c>
      <c r="F69">
        <v>12</v>
      </c>
    </row>
    <row r="70" spans="1:12" x14ac:dyDescent="0.2">
      <c r="A70" t="s">
        <v>38</v>
      </c>
      <c r="B70">
        <v>13</v>
      </c>
      <c r="C70">
        <v>139</v>
      </c>
      <c r="D70">
        <v>90</v>
      </c>
      <c r="E70">
        <v>3.34</v>
      </c>
      <c r="F70">
        <v>13</v>
      </c>
    </row>
    <row r="72" spans="1:12" x14ac:dyDescent="0.2">
      <c r="J72" s="1" t="s">
        <v>10</v>
      </c>
      <c r="K72" s="1" t="s">
        <v>11</v>
      </c>
      <c r="L72" s="2"/>
    </row>
    <row r="73" spans="1:12" x14ac:dyDescent="0.2">
      <c r="A73" t="s">
        <v>16</v>
      </c>
      <c r="I73" t="s">
        <v>43</v>
      </c>
      <c r="J73" s="2">
        <f t="shared" ref="J73:J81" si="1">J59/L59</f>
        <v>0.15789473684210525</v>
      </c>
      <c r="K73" s="2">
        <f t="shared" ref="K73:K81" si="2">K59/L59</f>
        <v>0.84210526315789469</v>
      </c>
      <c r="L73" s="2">
        <f t="shared" ref="L73:L81" si="3">SUM(J73:K73)</f>
        <v>1</v>
      </c>
    </row>
    <row r="74" spans="1:12" x14ac:dyDescent="0.2">
      <c r="A74" t="s">
        <v>15</v>
      </c>
      <c r="I74" t="s">
        <v>44</v>
      </c>
      <c r="J74" s="2">
        <f t="shared" si="1"/>
        <v>0.16279069767441862</v>
      </c>
      <c r="K74" s="2">
        <f t="shared" si="2"/>
        <v>0.83720930232558144</v>
      </c>
      <c r="L74" s="2">
        <f t="shared" si="3"/>
        <v>1</v>
      </c>
    </row>
    <row r="75" spans="1:12" x14ac:dyDescent="0.2">
      <c r="A75" t="s">
        <v>40</v>
      </c>
      <c r="I75" t="s">
        <v>45</v>
      </c>
      <c r="J75" s="2">
        <f t="shared" si="1"/>
        <v>0.12</v>
      </c>
      <c r="K75" s="2">
        <f t="shared" si="2"/>
        <v>0.88</v>
      </c>
      <c r="L75" s="2">
        <f t="shared" si="3"/>
        <v>1</v>
      </c>
    </row>
    <row r="76" spans="1:12" x14ac:dyDescent="0.2">
      <c r="I76" t="s">
        <v>46</v>
      </c>
      <c r="J76" s="2">
        <f t="shared" si="1"/>
        <v>0.16393442622950818</v>
      </c>
      <c r="K76" s="2">
        <f t="shared" si="2"/>
        <v>0.83606557377049184</v>
      </c>
      <c r="L76" s="2">
        <f t="shared" si="3"/>
        <v>1</v>
      </c>
    </row>
    <row r="77" spans="1:12" x14ac:dyDescent="0.2">
      <c r="A77" t="s">
        <v>17</v>
      </c>
      <c r="B77" t="s">
        <v>18</v>
      </c>
      <c r="C77" t="s">
        <v>19</v>
      </c>
      <c r="D77" t="s">
        <v>20</v>
      </c>
      <c r="E77" t="s">
        <v>21</v>
      </c>
      <c r="F77" t="s">
        <v>22</v>
      </c>
      <c r="I77" t="s">
        <v>47</v>
      </c>
      <c r="J77" s="2">
        <f t="shared" si="1"/>
        <v>0.171875</v>
      </c>
      <c r="K77" s="2">
        <f t="shared" si="2"/>
        <v>0.828125</v>
      </c>
      <c r="L77" s="2">
        <f t="shared" si="3"/>
        <v>1</v>
      </c>
    </row>
    <row r="78" spans="1:12" x14ac:dyDescent="0.2">
      <c r="A78" t="s">
        <v>23</v>
      </c>
      <c r="B78">
        <v>54</v>
      </c>
      <c r="C78">
        <v>158</v>
      </c>
      <c r="D78">
        <v>127</v>
      </c>
      <c r="E78">
        <v>2.96</v>
      </c>
      <c r="F78">
        <v>54</v>
      </c>
      <c r="I78" t="s">
        <v>48</v>
      </c>
      <c r="J78" s="2">
        <f t="shared" si="1"/>
        <v>0.20967741935483872</v>
      </c>
      <c r="K78" s="2">
        <f t="shared" si="2"/>
        <v>0.79032258064516125</v>
      </c>
      <c r="L78" s="2">
        <f t="shared" si="3"/>
        <v>1</v>
      </c>
    </row>
    <row r="79" spans="1:12" x14ac:dyDescent="0.2">
      <c r="A79" t="s">
        <v>24</v>
      </c>
      <c r="B79">
        <v>44</v>
      </c>
      <c r="C79">
        <v>150</v>
      </c>
      <c r="D79">
        <v>129</v>
      </c>
      <c r="E79">
        <v>3.06</v>
      </c>
      <c r="F79">
        <v>44</v>
      </c>
      <c r="I79" t="s">
        <v>49</v>
      </c>
      <c r="J79" s="2">
        <f t="shared" si="1"/>
        <v>0.16</v>
      </c>
      <c r="K79" s="2">
        <f t="shared" si="2"/>
        <v>0.84</v>
      </c>
      <c r="L79" s="2">
        <f t="shared" si="3"/>
        <v>1</v>
      </c>
    </row>
    <row r="80" spans="1:12" x14ac:dyDescent="0.2">
      <c r="A80" t="s">
        <v>25</v>
      </c>
      <c r="B80">
        <v>37</v>
      </c>
      <c r="C80">
        <v>153</v>
      </c>
      <c r="D80">
        <v>115</v>
      </c>
      <c r="E80">
        <v>3.1</v>
      </c>
      <c r="F80">
        <v>37</v>
      </c>
      <c r="I80" t="s">
        <v>50</v>
      </c>
      <c r="J80" s="2">
        <f t="shared" si="1"/>
        <v>0.15789473684210525</v>
      </c>
      <c r="K80" s="2">
        <f t="shared" si="2"/>
        <v>0.84210526315789469</v>
      </c>
      <c r="L80" s="2">
        <f t="shared" si="3"/>
        <v>1</v>
      </c>
    </row>
    <row r="81" spans="1:12" x14ac:dyDescent="0.2">
      <c r="A81" t="s">
        <v>26</v>
      </c>
      <c r="B81">
        <v>29</v>
      </c>
      <c r="C81">
        <v>157</v>
      </c>
      <c r="D81">
        <v>101</v>
      </c>
      <c r="E81">
        <v>3.03</v>
      </c>
      <c r="F81">
        <v>29</v>
      </c>
      <c r="I81" t="s">
        <v>51</v>
      </c>
      <c r="J81" s="2">
        <f t="shared" si="1"/>
        <v>0.18309859154929578</v>
      </c>
      <c r="K81" s="2">
        <f t="shared" si="2"/>
        <v>0.81690140845070425</v>
      </c>
      <c r="L81" s="2">
        <f t="shared" si="3"/>
        <v>1</v>
      </c>
    </row>
    <row r="82" spans="1:12" x14ac:dyDescent="0.2">
      <c r="A82" t="s">
        <v>27</v>
      </c>
      <c r="B82">
        <v>33</v>
      </c>
      <c r="C82">
        <v>142</v>
      </c>
      <c r="D82">
        <v>105</v>
      </c>
      <c r="E82">
        <v>2.98</v>
      </c>
      <c r="F82">
        <v>33</v>
      </c>
    </row>
    <row r="83" spans="1:12" x14ac:dyDescent="0.2">
      <c r="A83" t="s">
        <v>28</v>
      </c>
      <c r="B83">
        <v>16</v>
      </c>
      <c r="C83">
        <v>158</v>
      </c>
      <c r="D83">
        <v>114</v>
      </c>
      <c r="E83">
        <v>3.19</v>
      </c>
      <c r="F83">
        <v>16</v>
      </c>
    </row>
    <row r="84" spans="1:12" x14ac:dyDescent="0.2">
      <c r="A84" t="s">
        <v>29</v>
      </c>
      <c r="B84">
        <v>37</v>
      </c>
      <c r="C84">
        <v>151</v>
      </c>
      <c r="D84">
        <v>123</v>
      </c>
      <c r="E84">
        <v>3.2</v>
      </c>
      <c r="F84">
        <v>37</v>
      </c>
    </row>
    <row r="85" spans="1:12" x14ac:dyDescent="0.2">
      <c r="A85" t="s">
        <v>30</v>
      </c>
      <c r="B85">
        <v>32</v>
      </c>
      <c r="C85">
        <v>152</v>
      </c>
      <c r="D85">
        <v>109</v>
      </c>
      <c r="E85">
        <v>3.21</v>
      </c>
      <c r="F85">
        <v>32</v>
      </c>
    </row>
    <row r="86" spans="1:12" x14ac:dyDescent="0.2">
      <c r="A86" t="s">
        <v>31</v>
      </c>
      <c r="B86">
        <v>36</v>
      </c>
      <c r="C86">
        <v>157</v>
      </c>
      <c r="D86">
        <v>118</v>
      </c>
      <c r="E86">
        <v>3.03</v>
      </c>
      <c r="F86">
        <v>36</v>
      </c>
    </row>
    <row r="87" spans="1:12" x14ac:dyDescent="0.2">
      <c r="A87" t="s">
        <v>32</v>
      </c>
      <c r="B87">
        <v>44</v>
      </c>
      <c r="C87">
        <v>166</v>
      </c>
      <c r="D87">
        <v>117</v>
      </c>
      <c r="E87">
        <v>3.3</v>
      </c>
      <c r="F87">
        <v>44</v>
      </c>
    </row>
    <row r="88" spans="1:12" x14ac:dyDescent="0.2">
      <c r="A88" t="s">
        <v>33</v>
      </c>
      <c r="B88">
        <v>51</v>
      </c>
      <c r="C88">
        <v>153</v>
      </c>
      <c r="D88">
        <v>112</v>
      </c>
      <c r="E88">
        <v>3.2</v>
      </c>
      <c r="F88">
        <v>51</v>
      </c>
    </row>
    <row r="89" spans="1:12" x14ac:dyDescent="0.2">
      <c r="A89" t="s">
        <v>34</v>
      </c>
      <c r="B89">
        <v>53</v>
      </c>
      <c r="C89">
        <v>156</v>
      </c>
      <c r="D89">
        <v>113</v>
      </c>
      <c r="E89">
        <v>3.21</v>
      </c>
      <c r="F89">
        <v>53</v>
      </c>
    </row>
    <row r="90" spans="1:12" x14ac:dyDescent="0.2">
      <c r="A90" t="s">
        <v>35</v>
      </c>
      <c r="B90">
        <v>49</v>
      </c>
      <c r="C90">
        <v>160</v>
      </c>
      <c r="D90">
        <v>109</v>
      </c>
      <c r="E90">
        <v>3.26</v>
      </c>
      <c r="F90">
        <v>49</v>
      </c>
    </row>
    <row r="91" spans="1:12" x14ac:dyDescent="0.2">
      <c r="A91" t="s">
        <v>36</v>
      </c>
      <c r="B91">
        <v>63</v>
      </c>
      <c r="C91">
        <v>156</v>
      </c>
      <c r="D91">
        <v>112</v>
      </c>
      <c r="E91">
        <v>3.26</v>
      </c>
      <c r="F91">
        <v>63</v>
      </c>
    </row>
    <row r="92" spans="1:12" x14ac:dyDescent="0.2">
      <c r="A92" t="s">
        <v>37</v>
      </c>
      <c r="B92">
        <v>64</v>
      </c>
      <c r="C92">
        <v>155</v>
      </c>
      <c r="D92">
        <v>109</v>
      </c>
      <c r="E92">
        <v>3.34</v>
      </c>
      <c r="F92">
        <v>64</v>
      </c>
    </row>
    <row r="93" spans="1:12" x14ac:dyDescent="0.2">
      <c r="A93" t="s">
        <v>38</v>
      </c>
      <c r="B93">
        <v>58</v>
      </c>
      <c r="C93">
        <v>156</v>
      </c>
      <c r="D93">
        <v>109</v>
      </c>
      <c r="E93">
        <v>3.26</v>
      </c>
      <c r="F93">
        <v>58</v>
      </c>
    </row>
    <row r="98" spans="1:11" x14ac:dyDescent="0.2">
      <c r="A98" t="s">
        <v>0</v>
      </c>
    </row>
    <row r="99" spans="1:11" x14ac:dyDescent="0.2">
      <c r="A99" t="s">
        <v>59</v>
      </c>
    </row>
    <row r="100" spans="1:11" x14ac:dyDescent="0.2">
      <c r="A100" t="s">
        <v>42</v>
      </c>
    </row>
    <row r="101" spans="1:11" x14ac:dyDescent="0.2">
      <c r="A101" t="s">
        <v>60</v>
      </c>
    </row>
    <row r="102" spans="1:11" x14ac:dyDescent="0.2">
      <c r="I102" t="s">
        <v>5</v>
      </c>
      <c r="J102" t="s">
        <v>62</v>
      </c>
    </row>
    <row r="103" spans="1:11" x14ac:dyDescent="0.2">
      <c r="A103" t="s">
        <v>1</v>
      </c>
      <c r="B103" t="s">
        <v>2</v>
      </c>
      <c r="C103" t="s">
        <v>3</v>
      </c>
      <c r="D103" t="s">
        <v>4</v>
      </c>
      <c r="H103" t="s">
        <v>43</v>
      </c>
      <c r="I103">
        <v>239</v>
      </c>
      <c r="J103">
        <v>201</v>
      </c>
      <c r="K103">
        <f>SUM(I103:J103)</f>
        <v>440</v>
      </c>
    </row>
    <row r="104" spans="1:11" x14ac:dyDescent="0.2">
      <c r="A104" t="s">
        <v>43</v>
      </c>
      <c r="B104">
        <v>239</v>
      </c>
      <c r="C104">
        <v>79</v>
      </c>
      <c r="H104" t="s">
        <v>44</v>
      </c>
      <c r="I104">
        <v>274</v>
      </c>
      <c r="J104">
        <v>203</v>
      </c>
      <c r="K104">
        <f t="shared" ref="K104:K111" si="4">SUM(I104:J104)</f>
        <v>477</v>
      </c>
    </row>
    <row r="105" spans="1:11" x14ac:dyDescent="0.2">
      <c r="A105" t="s">
        <v>44</v>
      </c>
      <c r="B105">
        <v>274</v>
      </c>
      <c r="C105">
        <v>91</v>
      </c>
      <c r="H105" t="s">
        <v>45</v>
      </c>
      <c r="I105">
        <v>308</v>
      </c>
      <c r="J105">
        <v>212</v>
      </c>
      <c r="K105">
        <f t="shared" si="4"/>
        <v>520</v>
      </c>
    </row>
    <row r="106" spans="1:11" x14ac:dyDescent="0.2">
      <c r="A106" t="s">
        <v>45</v>
      </c>
      <c r="B106">
        <v>308</v>
      </c>
      <c r="C106">
        <v>102</v>
      </c>
      <c r="H106" t="s">
        <v>46</v>
      </c>
      <c r="I106">
        <v>319</v>
      </c>
      <c r="J106">
        <v>240</v>
      </c>
      <c r="K106">
        <f t="shared" si="4"/>
        <v>559</v>
      </c>
    </row>
    <row r="107" spans="1:11" x14ac:dyDescent="0.2">
      <c r="A107" t="s">
        <v>46</v>
      </c>
      <c r="B107">
        <v>319</v>
      </c>
      <c r="C107">
        <v>106</v>
      </c>
      <c r="H107" t="s">
        <v>47</v>
      </c>
      <c r="I107">
        <v>368</v>
      </c>
      <c r="J107">
        <v>252</v>
      </c>
      <c r="K107">
        <f t="shared" si="4"/>
        <v>620</v>
      </c>
    </row>
    <row r="108" spans="1:11" x14ac:dyDescent="0.2">
      <c r="A108" t="s">
        <v>47</v>
      </c>
      <c r="B108">
        <v>368</v>
      </c>
      <c r="C108">
        <v>122</v>
      </c>
      <c r="H108" t="s">
        <v>48</v>
      </c>
      <c r="I108">
        <v>390</v>
      </c>
      <c r="J108">
        <v>242</v>
      </c>
      <c r="K108">
        <f t="shared" si="4"/>
        <v>632</v>
      </c>
    </row>
    <row r="109" spans="1:11" x14ac:dyDescent="0.2">
      <c r="A109" t="s">
        <v>48</v>
      </c>
      <c r="B109">
        <v>390</v>
      </c>
      <c r="C109">
        <v>130</v>
      </c>
      <c r="H109" t="s">
        <v>49</v>
      </c>
      <c r="I109">
        <v>417</v>
      </c>
      <c r="J109">
        <v>261</v>
      </c>
      <c r="K109">
        <f t="shared" si="4"/>
        <v>678</v>
      </c>
    </row>
    <row r="110" spans="1:11" x14ac:dyDescent="0.2">
      <c r="A110" t="s">
        <v>49</v>
      </c>
      <c r="B110">
        <v>417</v>
      </c>
      <c r="C110">
        <v>139</v>
      </c>
      <c r="H110" t="s">
        <v>50</v>
      </c>
      <c r="I110">
        <v>447</v>
      </c>
      <c r="J110">
        <v>257</v>
      </c>
      <c r="K110">
        <f t="shared" si="4"/>
        <v>704</v>
      </c>
    </row>
    <row r="111" spans="1:11" x14ac:dyDescent="0.2">
      <c r="A111" t="s">
        <v>50</v>
      </c>
      <c r="B111">
        <v>447</v>
      </c>
      <c r="C111">
        <v>149</v>
      </c>
      <c r="H111" t="s">
        <v>51</v>
      </c>
      <c r="I111">
        <v>452</v>
      </c>
      <c r="J111">
        <v>310</v>
      </c>
      <c r="K111">
        <f t="shared" si="4"/>
        <v>762</v>
      </c>
    </row>
    <row r="112" spans="1:11" x14ac:dyDescent="0.2">
      <c r="A112" t="s">
        <v>51</v>
      </c>
      <c r="B112">
        <v>452</v>
      </c>
      <c r="C112">
        <v>150</v>
      </c>
    </row>
    <row r="114" spans="1:4" x14ac:dyDescent="0.2">
      <c r="A114" t="s">
        <v>0</v>
      </c>
    </row>
    <row r="115" spans="1:4" x14ac:dyDescent="0.2">
      <c r="A115" t="s">
        <v>59</v>
      </c>
    </row>
    <row r="116" spans="1:4" x14ac:dyDescent="0.2">
      <c r="A116" t="s">
        <v>42</v>
      </c>
    </row>
    <row r="117" spans="1:4" x14ac:dyDescent="0.2">
      <c r="A117" t="s">
        <v>61</v>
      </c>
    </row>
    <row r="119" spans="1:4" x14ac:dyDescent="0.2">
      <c r="A119" t="s">
        <v>1</v>
      </c>
      <c r="B119" t="s">
        <v>2</v>
      </c>
      <c r="C119" t="s">
        <v>3</v>
      </c>
      <c r="D119" t="s">
        <v>4</v>
      </c>
    </row>
    <row r="120" spans="1:4" x14ac:dyDescent="0.2">
      <c r="A120" t="s">
        <v>43</v>
      </c>
      <c r="B120">
        <v>201</v>
      </c>
      <c r="C120">
        <v>67</v>
      </c>
    </row>
    <row r="121" spans="1:4" x14ac:dyDescent="0.2">
      <c r="A121" t="s">
        <v>44</v>
      </c>
      <c r="B121">
        <v>203</v>
      </c>
      <c r="C121">
        <v>67</v>
      </c>
    </row>
    <row r="122" spans="1:4" x14ac:dyDescent="0.2">
      <c r="A122" t="s">
        <v>45</v>
      </c>
      <c r="B122">
        <v>212</v>
      </c>
      <c r="C122">
        <v>70</v>
      </c>
    </row>
    <row r="123" spans="1:4" x14ac:dyDescent="0.2">
      <c r="A123" t="s">
        <v>46</v>
      </c>
      <c r="B123">
        <v>240</v>
      </c>
      <c r="C123">
        <v>80</v>
      </c>
    </row>
    <row r="124" spans="1:4" x14ac:dyDescent="0.2">
      <c r="A124" t="s">
        <v>47</v>
      </c>
      <c r="B124">
        <v>252</v>
      </c>
      <c r="C124">
        <v>84</v>
      </c>
    </row>
    <row r="125" spans="1:4" x14ac:dyDescent="0.2">
      <c r="A125" t="s">
        <v>48</v>
      </c>
      <c r="B125">
        <v>242</v>
      </c>
      <c r="C125">
        <v>80</v>
      </c>
    </row>
    <row r="126" spans="1:4" x14ac:dyDescent="0.2">
      <c r="A126" t="s">
        <v>49</v>
      </c>
      <c r="B126">
        <v>261</v>
      </c>
      <c r="C126">
        <v>87</v>
      </c>
    </row>
    <row r="127" spans="1:4" x14ac:dyDescent="0.2">
      <c r="A127" t="s">
        <v>50</v>
      </c>
      <c r="B127">
        <v>257</v>
      </c>
      <c r="C127">
        <v>85</v>
      </c>
    </row>
    <row r="128" spans="1:4" x14ac:dyDescent="0.2">
      <c r="A128" t="s">
        <v>51</v>
      </c>
      <c r="B128">
        <v>310</v>
      </c>
      <c r="C128">
        <v>103</v>
      </c>
    </row>
    <row r="132" spans="1:15" x14ac:dyDescent="0.2">
      <c r="A132" t="s">
        <v>63</v>
      </c>
      <c r="B132" s="1" t="s">
        <v>8</v>
      </c>
    </row>
    <row r="133" spans="1:15" x14ac:dyDescent="0.2">
      <c r="A133" t="s">
        <v>64</v>
      </c>
      <c r="B133" t="s">
        <v>65</v>
      </c>
      <c r="C133" t="s">
        <v>66</v>
      </c>
      <c r="D133" t="s">
        <v>67</v>
      </c>
      <c r="E133" t="s">
        <v>68</v>
      </c>
      <c r="F133" t="s">
        <v>69</v>
      </c>
      <c r="G133" t="s">
        <v>70</v>
      </c>
      <c r="H133" t="s">
        <v>71</v>
      </c>
      <c r="I133" t="s">
        <v>72</v>
      </c>
      <c r="J133" t="s">
        <v>73</v>
      </c>
      <c r="K133" t="s">
        <v>74</v>
      </c>
    </row>
    <row r="134" spans="1:15" x14ac:dyDescent="0.2">
      <c r="A134">
        <v>2005</v>
      </c>
      <c r="B134">
        <v>354</v>
      </c>
      <c r="C134">
        <v>4.8</v>
      </c>
      <c r="D134">
        <v>11.3</v>
      </c>
      <c r="E134">
        <v>25.4</v>
      </c>
      <c r="F134">
        <v>38.1</v>
      </c>
      <c r="G134">
        <v>53.4</v>
      </c>
      <c r="H134">
        <v>59.9</v>
      </c>
      <c r="I134">
        <v>64.099999999999994</v>
      </c>
      <c r="J134">
        <v>66.400000000000006</v>
      </c>
      <c r="K134">
        <v>68.400000000000006</v>
      </c>
      <c r="N134" t="s">
        <v>70</v>
      </c>
      <c r="O134" t="s">
        <v>71</v>
      </c>
    </row>
    <row r="135" spans="1:15" x14ac:dyDescent="0.2">
      <c r="A135">
        <v>2006</v>
      </c>
      <c r="B135">
        <v>304</v>
      </c>
      <c r="C135">
        <v>4.3</v>
      </c>
      <c r="D135">
        <v>10.9</v>
      </c>
      <c r="E135">
        <v>23.7</v>
      </c>
      <c r="F135">
        <v>39.5</v>
      </c>
      <c r="G135">
        <v>49.7</v>
      </c>
      <c r="H135">
        <v>59.9</v>
      </c>
      <c r="I135">
        <v>64.5</v>
      </c>
      <c r="J135">
        <v>68.099999999999994</v>
      </c>
      <c r="K135">
        <v>69.400000000000006</v>
      </c>
      <c r="M135">
        <v>2008</v>
      </c>
      <c r="N135" s="2">
        <f>G137/100</f>
        <v>0.5</v>
      </c>
      <c r="O135" s="2">
        <f>H137/100</f>
        <v>0.624</v>
      </c>
    </row>
    <row r="136" spans="1:15" x14ac:dyDescent="0.2">
      <c r="A136">
        <v>2007</v>
      </c>
      <c r="B136">
        <v>276</v>
      </c>
      <c r="C136">
        <v>3.6</v>
      </c>
      <c r="D136">
        <v>10.1</v>
      </c>
      <c r="E136">
        <v>23.2</v>
      </c>
      <c r="F136">
        <v>33.299999999999997</v>
      </c>
      <c r="G136">
        <v>47.1</v>
      </c>
      <c r="H136">
        <v>59.1</v>
      </c>
      <c r="I136">
        <v>65.900000000000006</v>
      </c>
      <c r="J136">
        <v>67.8</v>
      </c>
      <c r="K136">
        <v>69.2</v>
      </c>
      <c r="M136">
        <v>2009</v>
      </c>
      <c r="N136" s="2">
        <f t="shared" ref="N136:N143" si="5">G138/100</f>
        <v>0.55000000000000004</v>
      </c>
      <c r="O136" s="2">
        <f t="shared" ref="O136:O142" si="6">H138/100</f>
        <v>0.64300000000000002</v>
      </c>
    </row>
    <row r="137" spans="1:15" x14ac:dyDescent="0.2">
      <c r="A137">
        <v>2008</v>
      </c>
      <c r="B137">
        <v>250</v>
      </c>
      <c r="C137">
        <v>5.2</v>
      </c>
      <c r="D137">
        <v>12</v>
      </c>
      <c r="E137">
        <v>18.399999999999999</v>
      </c>
      <c r="F137">
        <v>34.4</v>
      </c>
      <c r="G137">
        <v>50</v>
      </c>
      <c r="H137">
        <v>62.4</v>
      </c>
      <c r="I137">
        <v>67.599999999999994</v>
      </c>
      <c r="J137">
        <v>69.599999999999994</v>
      </c>
      <c r="K137">
        <v>70</v>
      </c>
      <c r="M137">
        <v>2010</v>
      </c>
      <c r="N137" s="2">
        <f t="shared" si="5"/>
        <v>0.55299999999999994</v>
      </c>
      <c r="O137" s="2">
        <f t="shared" si="6"/>
        <v>0.66200000000000003</v>
      </c>
    </row>
    <row r="138" spans="1:15" x14ac:dyDescent="0.2">
      <c r="A138">
        <v>2009</v>
      </c>
      <c r="B138">
        <v>238</v>
      </c>
      <c r="C138">
        <v>2.9</v>
      </c>
      <c r="D138">
        <v>7.6</v>
      </c>
      <c r="E138">
        <v>21</v>
      </c>
      <c r="F138">
        <v>39.9</v>
      </c>
      <c r="G138">
        <v>55</v>
      </c>
      <c r="H138">
        <v>64.3</v>
      </c>
      <c r="I138">
        <v>70.599999999999994</v>
      </c>
      <c r="J138">
        <v>72.3</v>
      </c>
      <c r="K138">
        <v>73.099999999999994</v>
      </c>
      <c r="M138">
        <v>2011</v>
      </c>
      <c r="N138" s="2">
        <f t="shared" si="5"/>
        <v>0.63500000000000001</v>
      </c>
      <c r="O138" s="2">
        <f t="shared" si="6"/>
        <v>0.71700000000000008</v>
      </c>
    </row>
    <row r="139" spans="1:15" x14ac:dyDescent="0.2">
      <c r="A139">
        <v>2010</v>
      </c>
      <c r="B139">
        <v>228</v>
      </c>
      <c r="C139">
        <v>4.4000000000000004</v>
      </c>
      <c r="D139">
        <v>11.8</v>
      </c>
      <c r="E139">
        <v>25.9</v>
      </c>
      <c r="F139">
        <v>40.4</v>
      </c>
      <c r="G139">
        <v>55.3</v>
      </c>
      <c r="H139">
        <v>66.2</v>
      </c>
      <c r="I139">
        <v>70.599999999999994</v>
      </c>
      <c r="J139">
        <v>71.900000000000006</v>
      </c>
      <c r="K139">
        <v>71.900000000000006</v>
      </c>
      <c r="M139">
        <v>2012</v>
      </c>
      <c r="N139" s="2">
        <f t="shared" si="5"/>
        <v>0.60399999999999998</v>
      </c>
      <c r="O139" s="2">
        <f t="shared" si="6"/>
        <v>0.7</v>
      </c>
    </row>
    <row r="140" spans="1:15" x14ac:dyDescent="0.2">
      <c r="A140">
        <v>2011</v>
      </c>
      <c r="B140">
        <v>219</v>
      </c>
      <c r="C140">
        <v>5.5</v>
      </c>
      <c r="D140">
        <v>12.3</v>
      </c>
      <c r="E140">
        <v>27.9</v>
      </c>
      <c r="F140">
        <v>48.4</v>
      </c>
      <c r="G140">
        <v>63.5</v>
      </c>
      <c r="H140">
        <v>71.7</v>
      </c>
      <c r="I140">
        <v>73.5</v>
      </c>
      <c r="J140">
        <v>74.400000000000006</v>
      </c>
      <c r="K140">
        <v>74.900000000000006</v>
      </c>
      <c r="M140">
        <v>2013</v>
      </c>
      <c r="N140" s="2">
        <f t="shared" si="5"/>
        <v>0.6</v>
      </c>
      <c r="O140" s="2">
        <f t="shared" si="6"/>
        <v>0.67900000000000005</v>
      </c>
    </row>
    <row r="141" spans="1:15" x14ac:dyDescent="0.2">
      <c r="A141">
        <v>2012</v>
      </c>
      <c r="B141">
        <v>230</v>
      </c>
      <c r="C141">
        <v>6.5</v>
      </c>
      <c r="D141">
        <v>11.7</v>
      </c>
      <c r="E141">
        <v>30</v>
      </c>
      <c r="F141">
        <v>48.3</v>
      </c>
      <c r="G141">
        <v>60.4</v>
      </c>
      <c r="H141">
        <v>70</v>
      </c>
      <c r="I141">
        <v>73.900000000000006</v>
      </c>
      <c r="J141">
        <v>75.2</v>
      </c>
      <c r="K141">
        <v>75.7</v>
      </c>
      <c r="M141">
        <v>2014</v>
      </c>
      <c r="N141" s="2">
        <f t="shared" si="5"/>
        <v>0.63300000000000001</v>
      </c>
      <c r="O141" s="2">
        <f t="shared" si="6"/>
        <v>0.71499999999999997</v>
      </c>
    </row>
    <row r="142" spans="1:15" x14ac:dyDescent="0.2">
      <c r="A142">
        <v>2013</v>
      </c>
      <c r="B142">
        <v>240</v>
      </c>
      <c r="C142">
        <v>4.2</v>
      </c>
      <c r="D142">
        <v>13.3</v>
      </c>
      <c r="E142">
        <v>30</v>
      </c>
      <c r="F142">
        <v>47.1</v>
      </c>
      <c r="G142">
        <v>60</v>
      </c>
      <c r="H142">
        <v>67.900000000000006</v>
      </c>
      <c r="I142">
        <v>70.8</v>
      </c>
      <c r="J142">
        <v>72.5</v>
      </c>
      <c r="M142">
        <v>2015</v>
      </c>
      <c r="N142" s="2">
        <f t="shared" si="5"/>
        <v>0.65300000000000002</v>
      </c>
      <c r="O142" s="2">
        <f t="shared" si="6"/>
        <v>0.71900000000000008</v>
      </c>
    </row>
    <row r="143" spans="1:15" x14ac:dyDescent="0.2">
      <c r="A143">
        <v>2014</v>
      </c>
      <c r="B143">
        <v>270</v>
      </c>
      <c r="C143">
        <v>8.1</v>
      </c>
      <c r="D143">
        <v>14.4</v>
      </c>
      <c r="E143">
        <v>30.4</v>
      </c>
      <c r="F143">
        <v>47.8</v>
      </c>
      <c r="G143">
        <v>63.3</v>
      </c>
      <c r="H143">
        <v>71.5</v>
      </c>
      <c r="I143">
        <v>74.400000000000006</v>
      </c>
      <c r="M143">
        <v>2016</v>
      </c>
      <c r="N143" s="2">
        <f t="shared" si="5"/>
        <v>0.61199999999999999</v>
      </c>
      <c r="O143" s="2"/>
    </row>
    <row r="144" spans="1:15" x14ac:dyDescent="0.2">
      <c r="A144">
        <v>2015</v>
      </c>
      <c r="B144">
        <v>303</v>
      </c>
      <c r="C144">
        <v>2</v>
      </c>
      <c r="D144">
        <v>13.5</v>
      </c>
      <c r="E144">
        <v>29.4</v>
      </c>
      <c r="F144">
        <v>45.9</v>
      </c>
      <c r="G144">
        <v>65.3</v>
      </c>
      <c r="H144">
        <v>71.900000000000006</v>
      </c>
    </row>
    <row r="145" spans="1:18" x14ac:dyDescent="0.2">
      <c r="A145">
        <v>2016</v>
      </c>
      <c r="B145">
        <v>327</v>
      </c>
      <c r="C145">
        <v>4</v>
      </c>
      <c r="D145">
        <v>12.5</v>
      </c>
      <c r="E145">
        <v>27.8</v>
      </c>
      <c r="F145">
        <v>46.5</v>
      </c>
      <c r="G145">
        <v>61.2</v>
      </c>
    </row>
    <row r="146" spans="1:18" x14ac:dyDescent="0.2">
      <c r="A146">
        <v>2017</v>
      </c>
      <c r="B146">
        <v>350</v>
      </c>
      <c r="C146">
        <v>2.9</v>
      </c>
      <c r="D146">
        <v>12.9</v>
      </c>
      <c r="E146">
        <v>30</v>
      </c>
      <c r="F146">
        <v>46</v>
      </c>
    </row>
    <row r="147" spans="1:18" x14ac:dyDescent="0.2">
      <c r="A147">
        <v>2018</v>
      </c>
      <c r="B147">
        <v>402</v>
      </c>
      <c r="C147">
        <v>6</v>
      </c>
      <c r="D147">
        <v>13.7</v>
      </c>
      <c r="E147">
        <v>28.1</v>
      </c>
    </row>
    <row r="148" spans="1:18" x14ac:dyDescent="0.2">
      <c r="A148">
        <v>2019</v>
      </c>
      <c r="B148">
        <v>416</v>
      </c>
      <c r="C148">
        <v>4.3</v>
      </c>
      <c r="D148">
        <v>13.7</v>
      </c>
    </row>
    <row r="149" spans="1:18" x14ac:dyDescent="0.2">
      <c r="A149">
        <v>2020</v>
      </c>
      <c r="B149">
        <v>493</v>
      </c>
      <c r="C149">
        <v>5.5</v>
      </c>
    </row>
    <row r="153" spans="1:18" x14ac:dyDescent="0.2">
      <c r="A153" t="s">
        <v>75</v>
      </c>
      <c r="B153" s="1" t="s">
        <v>8</v>
      </c>
    </row>
    <row r="154" spans="1:18" x14ac:dyDescent="0.2">
      <c r="A154" t="s">
        <v>64</v>
      </c>
      <c r="B154" t="s">
        <v>65</v>
      </c>
      <c r="C154" t="s">
        <v>66</v>
      </c>
      <c r="D154" t="s">
        <v>67</v>
      </c>
      <c r="E154" t="s">
        <v>68</v>
      </c>
      <c r="F154" t="s">
        <v>69</v>
      </c>
      <c r="G154" t="s">
        <v>70</v>
      </c>
      <c r="H154" t="s">
        <v>71</v>
      </c>
      <c r="I154" t="s">
        <v>72</v>
      </c>
      <c r="J154" t="s">
        <v>73</v>
      </c>
      <c r="K154" t="s">
        <v>74</v>
      </c>
      <c r="N154" t="s">
        <v>67</v>
      </c>
      <c r="O154" t="s">
        <v>68</v>
      </c>
      <c r="P154" t="s">
        <v>69</v>
      </c>
      <c r="Q154" t="s">
        <v>70</v>
      </c>
      <c r="R154" t="s">
        <v>71</v>
      </c>
    </row>
    <row r="155" spans="1:18" x14ac:dyDescent="0.2">
      <c r="A155">
        <v>2005</v>
      </c>
      <c r="B155">
        <v>354</v>
      </c>
      <c r="C155">
        <v>86.7</v>
      </c>
      <c r="D155">
        <v>81.900000000000006</v>
      </c>
      <c r="E155">
        <v>77.099999999999994</v>
      </c>
      <c r="F155">
        <v>72.3</v>
      </c>
      <c r="G155">
        <v>71.2</v>
      </c>
      <c r="H155">
        <v>70.3</v>
      </c>
      <c r="I155">
        <v>69.8</v>
      </c>
      <c r="J155">
        <v>70.099999999999994</v>
      </c>
      <c r="K155">
        <v>70.099999999999994</v>
      </c>
      <c r="M155">
        <v>2006</v>
      </c>
      <c r="N155" s="2">
        <f>D156/100</f>
        <v>0.84900000000000009</v>
      </c>
      <c r="O155" s="2">
        <f>E156/100</f>
        <v>0.77300000000000002</v>
      </c>
      <c r="P155" s="2">
        <f>F156/100</f>
        <v>0.747</v>
      </c>
      <c r="Q155" s="2">
        <f>G156/100</f>
        <v>0.72</v>
      </c>
      <c r="R155" s="2">
        <f>H156/100</f>
        <v>0.71099999999999997</v>
      </c>
    </row>
    <row r="156" spans="1:18" x14ac:dyDescent="0.2">
      <c r="A156">
        <v>2006</v>
      </c>
      <c r="B156">
        <v>304</v>
      </c>
      <c r="C156">
        <v>89.8</v>
      </c>
      <c r="D156">
        <v>84.9</v>
      </c>
      <c r="E156">
        <v>77.3</v>
      </c>
      <c r="F156">
        <v>74.7</v>
      </c>
      <c r="G156">
        <v>72</v>
      </c>
      <c r="H156">
        <v>71.099999999999994</v>
      </c>
      <c r="I156">
        <v>70.400000000000006</v>
      </c>
      <c r="J156">
        <v>70.7</v>
      </c>
      <c r="K156">
        <v>70.400000000000006</v>
      </c>
      <c r="M156">
        <v>2007</v>
      </c>
      <c r="N156" s="2">
        <f t="shared" ref="N156:N168" si="7">D157/100</f>
        <v>0.82599999999999996</v>
      </c>
      <c r="O156" s="2">
        <f t="shared" ref="O156:O167" si="8">E157/100</f>
        <v>0.77900000000000003</v>
      </c>
      <c r="P156" s="2">
        <f t="shared" ref="P156:P166" si="9">F157/100</f>
        <v>0.73199999999999998</v>
      </c>
      <c r="Q156" s="2">
        <f t="shared" ref="Q156:Q165" si="10">G157/100</f>
        <v>0.71400000000000008</v>
      </c>
      <c r="R156" s="2">
        <f t="shared" ref="R156:R164" si="11">H157/100</f>
        <v>0.69599999999999995</v>
      </c>
    </row>
    <row r="157" spans="1:18" x14ac:dyDescent="0.2">
      <c r="A157">
        <v>2007</v>
      </c>
      <c r="B157">
        <v>276</v>
      </c>
      <c r="C157">
        <v>92</v>
      </c>
      <c r="D157">
        <v>82.6</v>
      </c>
      <c r="E157">
        <v>77.900000000000006</v>
      </c>
      <c r="F157">
        <v>73.2</v>
      </c>
      <c r="G157">
        <v>71.400000000000006</v>
      </c>
      <c r="H157">
        <v>69.599999999999994</v>
      </c>
      <c r="I157">
        <v>70.3</v>
      </c>
      <c r="J157">
        <v>70.3</v>
      </c>
      <c r="K157">
        <v>70.7</v>
      </c>
      <c r="M157">
        <v>2008</v>
      </c>
      <c r="N157" s="2">
        <f t="shared" si="7"/>
        <v>0.84400000000000008</v>
      </c>
      <c r="O157" s="2">
        <f t="shared" si="8"/>
        <v>0.75599999999999989</v>
      </c>
      <c r="P157" s="2">
        <f t="shared" si="9"/>
        <v>0.72400000000000009</v>
      </c>
      <c r="Q157" s="2">
        <f t="shared" si="10"/>
        <v>0.70799999999999996</v>
      </c>
      <c r="R157" s="2">
        <f t="shared" si="11"/>
        <v>0.72</v>
      </c>
    </row>
    <row r="158" spans="1:18" x14ac:dyDescent="0.2">
      <c r="A158">
        <v>2008</v>
      </c>
      <c r="B158">
        <v>250</v>
      </c>
      <c r="C158">
        <v>89.6</v>
      </c>
      <c r="D158">
        <v>84.4</v>
      </c>
      <c r="E158">
        <v>75.599999999999994</v>
      </c>
      <c r="F158">
        <v>72.400000000000006</v>
      </c>
      <c r="G158">
        <v>70.8</v>
      </c>
      <c r="H158">
        <v>72</v>
      </c>
      <c r="I158">
        <v>70</v>
      </c>
      <c r="J158">
        <v>70</v>
      </c>
      <c r="K158">
        <v>70.400000000000006</v>
      </c>
      <c r="M158">
        <v>2009</v>
      </c>
      <c r="N158" s="2">
        <f t="shared" si="7"/>
        <v>0.83200000000000007</v>
      </c>
      <c r="O158" s="2">
        <f t="shared" si="8"/>
        <v>0.78599999999999992</v>
      </c>
      <c r="P158" s="2">
        <f t="shared" si="9"/>
        <v>0.748</v>
      </c>
      <c r="Q158" s="2">
        <f t="shared" si="10"/>
        <v>0.748</v>
      </c>
      <c r="R158" s="2">
        <f t="shared" si="11"/>
        <v>0.72299999999999998</v>
      </c>
    </row>
    <row r="159" spans="1:18" x14ac:dyDescent="0.2">
      <c r="A159">
        <v>2009</v>
      </c>
      <c r="B159">
        <v>238</v>
      </c>
      <c r="C159">
        <v>93.7</v>
      </c>
      <c r="D159">
        <v>83.2</v>
      </c>
      <c r="E159">
        <v>78.599999999999994</v>
      </c>
      <c r="F159">
        <v>74.8</v>
      </c>
      <c r="G159">
        <v>74.8</v>
      </c>
      <c r="H159">
        <v>72.3</v>
      </c>
      <c r="I159">
        <v>72.7</v>
      </c>
      <c r="J159">
        <v>73.5</v>
      </c>
      <c r="K159">
        <v>73.900000000000006</v>
      </c>
      <c r="M159">
        <v>2010</v>
      </c>
      <c r="N159" s="2">
        <f t="shared" si="7"/>
        <v>0.82900000000000007</v>
      </c>
      <c r="O159" s="2">
        <f t="shared" si="8"/>
        <v>0.78900000000000003</v>
      </c>
      <c r="P159" s="2">
        <f t="shared" si="9"/>
        <v>0.76800000000000002</v>
      </c>
      <c r="Q159" s="2">
        <f t="shared" si="10"/>
        <v>0.73199999999999998</v>
      </c>
      <c r="R159" s="2">
        <f t="shared" si="11"/>
        <v>0.73699999999999999</v>
      </c>
    </row>
    <row r="160" spans="1:18" x14ac:dyDescent="0.2">
      <c r="A160">
        <v>2010</v>
      </c>
      <c r="B160">
        <v>228</v>
      </c>
      <c r="C160">
        <v>94.3</v>
      </c>
      <c r="D160">
        <v>82.9</v>
      </c>
      <c r="E160">
        <v>78.900000000000006</v>
      </c>
      <c r="F160">
        <v>76.8</v>
      </c>
      <c r="G160">
        <v>73.2</v>
      </c>
      <c r="H160">
        <v>73.7</v>
      </c>
      <c r="I160">
        <v>72.8</v>
      </c>
      <c r="J160">
        <v>72.8</v>
      </c>
      <c r="K160">
        <v>71.900000000000006</v>
      </c>
      <c r="M160">
        <v>2011</v>
      </c>
      <c r="N160" s="2">
        <f t="shared" si="7"/>
        <v>0.86799999999999999</v>
      </c>
      <c r="O160" s="2">
        <f t="shared" si="8"/>
        <v>0.82200000000000006</v>
      </c>
      <c r="P160" s="2">
        <f t="shared" si="9"/>
        <v>0.79</v>
      </c>
      <c r="Q160" s="2">
        <f t="shared" si="10"/>
        <v>0.78099999999999992</v>
      </c>
      <c r="R160" s="2">
        <f t="shared" si="11"/>
        <v>0.76300000000000001</v>
      </c>
    </row>
    <row r="161" spans="1:18" x14ac:dyDescent="0.2">
      <c r="A161">
        <v>2011</v>
      </c>
      <c r="B161">
        <v>219</v>
      </c>
      <c r="C161">
        <v>93.6</v>
      </c>
      <c r="D161">
        <v>86.8</v>
      </c>
      <c r="E161">
        <v>82.2</v>
      </c>
      <c r="F161">
        <v>79</v>
      </c>
      <c r="G161">
        <v>78.099999999999994</v>
      </c>
      <c r="H161">
        <v>76.3</v>
      </c>
      <c r="I161">
        <v>75.8</v>
      </c>
      <c r="J161">
        <v>75.8</v>
      </c>
      <c r="K161">
        <v>75.3</v>
      </c>
      <c r="M161">
        <v>2012</v>
      </c>
      <c r="N161" s="2">
        <f t="shared" si="7"/>
        <v>0.878</v>
      </c>
      <c r="O161" s="2">
        <f t="shared" si="8"/>
        <v>0.82599999999999996</v>
      </c>
      <c r="P161" s="2">
        <f t="shared" si="9"/>
        <v>0.80400000000000005</v>
      </c>
      <c r="Q161" s="2">
        <f t="shared" si="10"/>
        <v>0.78700000000000003</v>
      </c>
      <c r="R161" s="2">
        <f t="shared" si="11"/>
        <v>0.78700000000000003</v>
      </c>
    </row>
    <row r="162" spans="1:18" x14ac:dyDescent="0.2">
      <c r="A162">
        <v>2012</v>
      </c>
      <c r="B162">
        <v>230</v>
      </c>
      <c r="C162">
        <v>96.1</v>
      </c>
      <c r="D162">
        <v>87.8</v>
      </c>
      <c r="E162">
        <v>82.6</v>
      </c>
      <c r="F162">
        <v>80.400000000000006</v>
      </c>
      <c r="G162">
        <v>78.7</v>
      </c>
      <c r="H162">
        <v>78.7</v>
      </c>
      <c r="I162">
        <v>77.8</v>
      </c>
      <c r="J162">
        <v>77.400000000000006</v>
      </c>
      <c r="K162">
        <v>77.8</v>
      </c>
      <c r="M162">
        <v>2013</v>
      </c>
      <c r="N162" s="2">
        <f t="shared" si="7"/>
        <v>0.85400000000000009</v>
      </c>
      <c r="O162" s="2">
        <f t="shared" si="8"/>
        <v>0.82499999999999996</v>
      </c>
      <c r="P162" s="2">
        <f t="shared" si="9"/>
        <v>0.77900000000000003</v>
      </c>
      <c r="Q162" s="2">
        <f t="shared" si="10"/>
        <v>0.754</v>
      </c>
      <c r="R162" s="2">
        <f t="shared" si="11"/>
        <v>0.746</v>
      </c>
    </row>
    <row r="163" spans="1:18" x14ac:dyDescent="0.2">
      <c r="A163">
        <v>2013</v>
      </c>
      <c r="B163">
        <v>240</v>
      </c>
      <c r="C163">
        <v>91.3</v>
      </c>
      <c r="D163">
        <v>85.4</v>
      </c>
      <c r="E163">
        <v>82.5</v>
      </c>
      <c r="F163">
        <v>77.900000000000006</v>
      </c>
      <c r="G163">
        <v>75.400000000000006</v>
      </c>
      <c r="H163">
        <v>74.599999999999994</v>
      </c>
      <c r="I163">
        <v>74.599999999999994</v>
      </c>
      <c r="J163">
        <v>75</v>
      </c>
      <c r="M163">
        <v>2014</v>
      </c>
      <c r="N163" s="2">
        <f t="shared" si="7"/>
        <v>0.87400000000000011</v>
      </c>
      <c r="O163" s="2">
        <f t="shared" si="8"/>
        <v>0.81900000000000006</v>
      </c>
      <c r="P163" s="2">
        <f t="shared" si="9"/>
        <v>0.77800000000000002</v>
      </c>
      <c r="Q163" s="2">
        <f t="shared" si="10"/>
        <v>0.76300000000000001</v>
      </c>
      <c r="R163" s="2">
        <f t="shared" si="11"/>
        <v>0.75900000000000001</v>
      </c>
    </row>
    <row r="164" spans="1:18" x14ac:dyDescent="0.2">
      <c r="A164">
        <v>2014</v>
      </c>
      <c r="B164">
        <v>270</v>
      </c>
      <c r="C164">
        <v>92.6</v>
      </c>
      <c r="D164">
        <v>87.4</v>
      </c>
      <c r="E164">
        <v>81.900000000000006</v>
      </c>
      <c r="F164">
        <v>77.8</v>
      </c>
      <c r="G164">
        <v>76.3</v>
      </c>
      <c r="H164">
        <v>75.900000000000006</v>
      </c>
      <c r="I164">
        <v>77.400000000000006</v>
      </c>
      <c r="M164">
        <v>2015</v>
      </c>
      <c r="N164" s="2">
        <f t="shared" si="7"/>
        <v>0.875</v>
      </c>
      <c r="O164" s="2">
        <f t="shared" si="8"/>
        <v>0.79900000000000004</v>
      </c>
      <c r="P164" s="2">
        <f t="shared" si="9"/>
        <v>0.7659999999999999</v>
      </c>
      <c r="Q164" s="2">
        <f t="shared" si="10"/>
        <v>0.77599999999999991</v>
      </c>
      <c r="R164" s="2">
        <f t="shared" si="11"/>
        <v>0.76900000000000002</v>
      </c>
    </row>
    <row r="165" spans="1:18" x14ac:dyDescent="0.2">
      <c r="A165">
        <v>2015</v>
      </c>
      <c r="B165">
        <v>303</v>
      </c>
      <c r="C165">
        <v>93.7</v>
      </c>
      <c r="D165">
        <v>87.5</v>
      </c>
      <c r="E165">
        <v>79.900000000000006</v>
      </c>
      <c r="F165">
        <v>76.599999999999994</v>
      </c>
      <c r="G165">
        <v>77.599999999999994</v>
      </c>
      <c r="H165">
        <v>76.900000000000006</v>
      </c>
      <c r="M165">
        <v>2016</v>
      </c>
      <c r="N165" s="2">
        <f t="shared" si="7"/>
        <v>0.85</v>
      </c>
      <c r="O165" s="2">
        <f t="shared" si="8"/>
        <v>0.77400000000000002</v>
      </c>
      <c r="P165" s="2">
        <f t="shared" si="9"/>
        <v>0.77700000000000002</v>
      </c>
      <c r="Q165" s="2">
        <f t="shared" si="10"/>
        <v>0.77099999999999991</v>
      </c>
      <c r="R165" s="2"/>
    </row>
    <row r="166" spans="1:18" x14ac:dyDescent="0.2">
      <c r="A166">
        <v>2016</v>
      </c>
      <c r="B166">
        <v>327</v>
      </c>
      <c r="C166">
        <v>93.9</v>
      </c>
      <c r="D166">
        <v>85</v>
      </c>
      <c r="E166">
        <v>77.400000000000006</v>
      </c>
      <c r="F166">
        <v>77.7</v>
      </c>
      <c r="G166">
        <v>77.099999999999994</v>
      </c>
      <c r="M166">
        <v>2017</v>
      </c>
      <c r="N166" s="2">
        <f t="shared" si="7"/>
        <v>0.84299999999999997</v>
      </c>
      <c r="O166" s="2">
        <f t="shared" si="8"/>
        <v>0.8</v>
      </c>
      <c r="P166" s="2">
        <f t="shared" si="9"/>
        <v>0.79400000000000004</v>
      </c>
      <c r="Q166" s="2"/>
      <c r="R166" s="2"/>
    </row>
    <row r="167" spans="1:18" x14ac:dyDescent="0.2">
      <c r="A167">
        <v>2017</v>
      </c>
      <c r="B167">
        <v>350</v>
      </c>
      <c r="C167">
        <v>92.3</v>
      </c>
      <c r="D167">
        <v>84.3</v>
      </c>
      <c r="E167">
        <v>80</v>
      </c>
      <c r="F167">
        <v>79.400000000000006</v>
      </c>
      <c r="M167">
        <v>2018</v>
      </c>
      <c r="N167" s="2">
        <f t="shared" si="7"/>
        <v>0.88099999999999989</v>
      </c>
      <c r="O167" s="2">
        <f t="shared" si="8"/>
        <v>0.85099999999999998</v>
      </c>
      <c r="P167" s="2"/>
      <c r="Q167" s="2"/>
      <c r="R167" s="2"/>
    </row>
    <row r="168" spans="1:18" x14ac:dyDescent="0.2">
      <c r="A168">
        <v>2018</v>
      </c>
      <c r="B168">
        <v>402</v>
      </c>
      <c r="C168">
        <v>93.3</v>
      </c>
      <c r="D168">
        <v>88.1</v>
      </c>
      <c r="E168">
        <v>85.1</v>
      </c>
      <c r="M168">
        <v>2019</v>
      </c>
      <c r="N168" s="2">
        <f t="shared" si="7"/>
        <v>0.92099999999999993</v>
      </c>
      <c r="O168" s="2"/>
      <c r="P168" s="2"/>
      <c r="Q168" s="2"/>
      <c r="R168" s="2"/>
    </row>
    <row r="169" spans="1:18" x14ac:dyDescent="0.2">
      <c r="A169">
        <v>2019</v>
      </c>
      <c r="B169">
        <v>416</v>
      </c>
      <c r="C169">
        <v>97.4</v>
      </c>
      <c r="D169">
        <v>92.1</v>
      </c>
    </row>
    <row r="170" spans="1:18" x14ac:dyDescent="0.2">
      <c r="A170">
        <v>2020</v>
      </c>
      <c r="B170">
        <v>493</v>
      </c>
      <c r="C170">
        <v>92.9</v>
      </c>
    </row>
    <row r="176" spans="1:18" x14ac:dyDescent="0.2">
      <c r="A176" t="s">
        <v>63</v>
      </c>
      <c r="B176" s="1" t="s">
        <v>9</v>
      </c>
    </row>
    <row r="177" spans="1:28" x14ac:dyDescent="0.2">
      <c r="A177" t="s">
        <v>64</v>
      </c>
      <c r="B177" t="s">
        <v>65</v>
      </c>
      <c r="C177" t="s">
        <v>66</v>
      </c>
      <c r="D177" t="s">
        <v>67</v>
      </c>
      <c r="E177" t="s">
        <v>68</v>
      </c>
      <c r="F177" t="s">
        <v>69</v>
      </c>
      <c r="G177" t="s">
        <v>70</v>
      </c>
      <c r="H177" t="s">
        <v>71</v>
      </c>
      <c r="I177" t="s">
        <v>72</v>
      </c>
      <c r="J177" t="s">
        <v>73</v>
      </c>
      <c r="K177" t="s">
        <v>74</v>
      </c>
      <c r="O177" t="s">
        <v>70</v>
      </c>
      <c r="P177" t="s">
        <v>71</v>
      </c>
    </row>
    <row r="178" spans="1:28" x14ac:dyDescent="0.2">
      <c r="A178">
        <v>2005</v>
      </c>
      <c r="B178">
        <v>65</v>
      </c>
      <c r="C178">
        <v>9.1999999999999993</v>
      </c>
      <c r="D178">
        <v>23.1</v>
      </c>
      <c r="E178">
        <v>38.5</v>
      </c>
      <c r="F178">
        <v>58.5</v>
      </c>
      <c r="G178">
        <v>67.7</v>
      </c>
      <c r="H178">
        <v>70.8</v>
      </c>
      <c r="I178">
        <v>73.8</v>
      </c>
      <c r="J178">
        <v>73.8</v>
      </c>
      <c r="K178">
        <v>73.8</v>
      </c>
      <c r="N178">
        <v>2008</v>
      </c>
      <c r="O178" s="2">
        <f t="shared" ref="O178:P185" si="12">G181/100</f>
        <v>0.51700000000000002</v>
      </c>
      <c r="P178" s="2">
        <f t="shared" si="12"/>
        <v>0.56700000000000006</v>
      </c>
    </row>
    <row r="179" spans="1:28" x14ac:dyDescent="0.2">
      <c r="A179">
        <v>2006</v>
      </c>
      <c r="B179">
        <v>60</v>
      </c>
      <c r="C179">
        <v>13.3</v>
      </c>
      <c r="D179">
        <v>25</v>
      </c>
      <c r="E179">
        <v>40</v>
      </c>
      <c r="F179">
        <v>53.3</v>
      </c>
      <c r="G179">
        <v>60</v>
      </c>
      <c r="H179">
        <v>70</v>
      </c>
      <c r="I179">
        <v>71.7</v>
      </c>
      <c r="J179">
        <v>71.7</v>
      </c>
      <c r="K179">
        <v>71.7</v>
      </c>
      <c r="N179">
        <v>2009</v>
      </c>
      <c r="O179" s="2">
        <f t="shared" si="12"/>
        <v>0.54500000000000004</v>
      </c>
      <c r="P179" s="2">
        <f t="shared" si="12"/>
        <v>0.6</v>
      </c>
    </row>
    <row r="180" spans="1:28" x14ac:dyDescent="0.2">
      <c r="A180">
        <v>2007</v>
      </c>
      <c r="B180">
        <v>46</v>
      </c>
      <c r="C180">
        <v>4.3</v>
      </c>
      <c r="D180">
        <v>15.2</v>
      </c>
      <c r="E180">
        <v>28.3</v>
      </c>
      <c r="F180">
        <v>39.1</v>
      </c>
      <c r="G180">
        <v>54.3</v>
      </c>
      <c r="H180">
        <v>63</v>
      </c>
      <c r="I180">
        <v>63</v>
      </c>
      <c r="J180">
        <v>63</v>
      </c>
      <c r="K180">
        <v>65.2</v>
      </c>
      <c r="N180">
        <v>2010</v>
      </c>
      <c r="O180" s="2">
        <f t="shared" si="12"/>
        <v>0.61399999999999999</v>
      </c>
      <c r="P180" s="2">
        <f t="shared" si="12"/>
        <v>0.69900000000000007</v>
      </c>
    </row>
    <row r="181" spans="1:28" x14ac:dyDescent="0.2">
      <c r="A181">
        <v>2008</v>
      </c>
      <c r="B181">
        <v>60</v>
      </c>
      <c r="C181">
        <v>8.3000000000000007</v>
      </c>
      <c r="D181">
        <v>16.7</v>
      </c>
      <c r="E181">
        <v>23.3</v>
      </c>
      <c r="F181">
        <v>46.7</v>
      </c>
      <c r="G181">
        <v>51.7</v>
      </c>
      <c r="H181">
        <v>56.7</v>
      </c>
      <c r="I181">
        <v>58.3</v>
      </c>
      <c r="J181">
        <v>63.3</v>
      </c>
      <c r="K181">
        <v>65</v>
      </c>
      <c r="N181">
        <v>2011</v>
      </c>
      <c r="O181" s="2">
        <f t="shared" si="12"/>
        <v>0.61599999999999999</v>
      </c>
      <c r="P181" s="2">
        <f t="shared" si="12"/>
        <v>0.66299999999999992</v>
      </c>
      <c r="AA181" s="1" t="s">
        <v>76</v>
      </c>
      <c r="AB181" s="1" t="s">
        <v>77</v>
      </c>
    </row>
    <row r="182" spans="1:28" x14ac:dyDescent="0.2">
      <c r="A182">
        <v>2009</v>
      </c>
      <c r="B182">
        <v>55</v>
      </c>
      <c r="C182">
        <v>0</v>
      </c>
      <c r="D182">
        <v>3.6</v>
      </c>
      <c r="E182">
        <v>23.6</v>
      </c>
      <c r="F182">
        <v>41.8</v>
      </c>
      <c r="G182">
        <v>54.5</v>
      </c>
      <c r="H182">
        <v>60</v>
      </c>
      <c r="I182">
        <v>65.5</v>
      </c>
      <c r="J182">
        <v>67.3</v>
      </c>
      <c r="K182">
        <v>67.3</v>
      </c>
      <c r="N182">
        <v>2012</v>
      </c>
      <c r="O182" s="2">
        <f t="shared" si="12"/>
        <v>0.623</v>
      </c>
      <c r="P182" s="2">
        <f t="shared" si="12"/>
        <v>0.67900000000000005</v>
      </c>
      <c r="Z182" s="1" t="s">
        <v>9</v>
      </c>
      <c r="AA182" s="2">
        <f>O186</f>
        <v>0.67500000000000004</v>
      </c>
      <c r="AB182" s="2">
        <f>P185</f>
        <v>0.70200000000000007</v>
      </c>
    </row>
    <row r="183" spans="1:28" x14ac:dyDescent="0.2">
      <c r="A183">
        <v>2010</v>
      </c>
      <c r="B183">
        <v>83</v>
      </c>
      <c r="C183">
        <v>4.8</v>
      </c>
      <c r="D183">
        <v>14.5</v>
      </c>
      <c r="E183">
        <v>31.3</v>
      </c>
      <c r="F183">
        <v>50.6</v>
      </c>
      <c r="G183">
        <v>61.4</v>
      </c>
      <c r="H183">
        <v>69.900000000000006</v>
      </c>
      <c r="I183">
        <v>72.3</v>
      </c>
      <c r="J183">
        <v>73.5</v>
      </c>
      <c r="K183">
        <v>74.7</v>
      </c>
      <c r="N183">
        <v>2013</v>
      </c>
      <c r="O183" s="2">
        <f t="shared" si="12"/>
        <v>0.59799999999999998</v>
      </c>
      <c r="P183" s="2">
        <f t="shared" si="12"/>
        <v>0.66099999999999992</v>
      </c>
      <c r="Z183" s="1" t="s">
        <v>8</v>
      </c>
      <c r="AA183" s="2">
        <f>N143</f>
        <v>0.61199999999999999</v>
      </c>
      <c r="AB183" s="2">
        <f>O142</f>
        <v>0.71900000000000008</v>
      </c>
    </row>
    <row r="184" spans="1:28" x14ac:dyDescent="0.2">
      <c r="A184">
        <v>2011</v>
      </c>
      <c r="B184">
        <v>86</v>
      </c>
      <c r="C184">
        <v>3.5</v>
      </c>
      <c r="D184">
        <v>14</v>
      </c>
      <c r="E184">
        <v>30.2</v>
      </c>
      <c r="F184">
        <v>43</v>
      </c>
      <c r="G184">
        <v>61.6</v>
      </c>
      <c r="H184">
        <v>66.3</v>
      </c>
      <c r="I184">
        <v>70.900000000000006</v>
      </c>
      <c r="J184">
        <v>73.3</v>
      </c>
      <c r="K184">
        <v>73.3</v>
      </c>
      <c r="N184">
        <v>2014</v>
      </c>
      <c r="O184" s="2">
        <f t="shared" si="12"/>
        <v>0.60299999999999998</v>
      </c>
      <c r="P184" s="2">
        <f t="shared" si="12"/>
        <v>0.66099999999999992</v>
      </c>
    </row>
    <row r="185" spans="1:28" x14ac:dyDescent="0.2">
      <c r="A185">
        <v>2012</v>
      </c>
      <c r="B185">
        <v>106</v>
      </c>
      <c r="C185">
        <v>7.5</v>
      </c>
      <c r="D185">
        <v>13.2</v>
      </c>
      <c r="E185">
        <v>24.5</v>
      </c>
      <c r="F185">
        <v>47.2</v>
      </c>
      <c r="G185">
        <v>62.3</v>
      </c>
      <c r="H185">
        <v>67.900000000000006</v>
      </c>
      <c r="I185">
        <v>69.8</v>
      </c>
      <c r="J185">
        <v>70.8</v>
      </c>
      <c r="K185">
        <v>71.7</v>
      </c>
      <c r="N185">
        <v>2015</v>
      </c>
      <c r="O185" s="2">
        <f t="shared" si="12"/>
        <v>0.66400000000000003</v>
      </c>
      <c r="P185" s="2">
        <f t="shared" si="12"/>
        <v>0.70200000000000007</v>
      </c>
    </row>
    <row r="186" spans="1:28" x14ac:dyDescent="0.2">
      <c r="A186">
        <v>2013</v>
      </c>
      <c r="B186">
        <v>127</v>
      </c>
      <c r="C186">
        <v>3.1</v>
      </c>
      <c r="D186">
        <v>13.4</v>
      </c>
      <c r="E186">
        <v>34.6</v>
      </c>
      <c r="F186">
        <v>48.8</v>
      </c>
      <c r="G186">
        <v>59.8</v>
      </c>
      <c r="H186">
        <v>66.099999999999994</v>
      </c>
      <c r="I186">
        <v>67.7</v>
      </c>
      <c r="J186">
        <v>70.900000000000006</v>
      </c>
      <c r="N186">
        <v>2016</v>
      </c>
      <c r="O186" s="2">
        <f>G189/100</f>
        <v>0.67500000000000004</v>
      </c>
      <c r="P186" s="2"/>
    </row>
    <row r="187" spans="1:28" x14ac:dyDescent="0.2">
      <c r="A187">
        <v>2014</v>
      </c>
      <c r="B187">
        <v>121</v>
      </c>
      <c r="C187">
        <v>8.3000000000000007</v>
      </c>
      <c r="D187">
        <v>19.8</v>
      </c>
      <c r="E187">
        <v>36.4</v>
      </c>
      <c r="F187">
        <v>47.9</v>
      </c>
      <c r="G187">
        <v>60.3</v>
      </c>
      <c r="H187">
        <v>66.099999999999994</v>
      </c>
      <c r="I187">
        <v>68.599999999999994</v>
      </c>
    </row>
    <row r="188" spans="1:28" x14ac:dyDescent="0.2">
      <c r="A188">
        <v>2015</v>
      </c>
      <c r="B188">
        <v>131</v>
      </c>
      <c r="C188">
        <v>7.6</v>
      </c>
      <c r="D188">
        <v>16.8</v>
      </c>
      <c r="E188">
        <v>34.4</v>
      </c>
      <c r="F188">
        <v>55.7</v>
      </c>
      <c r="G188">
        <v>66.400000000000006</v>
      </c>
      <c r="H188">
        <v>70.2</v>
      </c>
    </row>
    <row r="189" spans="1:28" x14ac:dyDescent="0.2">
      <c r="A189">
        <v>2016</v>
      </c>
      <c r="B189">
        <v>114</v>
      </c>
      <c r="C189">
        <v>10.5</v>
      </c>
      <c r="D189">
        <v>20.2</v>
      </c>
      <c r="E189">
        <v>43</v>
      </c>
      <c r="F189">
        <v>61.4</v>
      </c>
      <c r="G189">
        <v>67.5</v>
      </c>
    </row>
    <row r="190" spans="1:28" x14ac:dyDescent="0.2">
      <c r="A190">
        <v>2017</v>
      </c>
      <c r="B190">
        <v>115</v>
      </c>
      <c r="C190">
        <v>10.4</v>
      </c>
      <c r="D190">
        <v>25.2</v>
      </c>
      <c r="E190">
        <v>44.3</v>
      </c>
      <c r="F190">
        <v>56.5</v>
      </c>
    </row>
    <row r="191" spans="1:28" x14ac:dyDescent="0.2">
      <c r="A191">
        <v>2018</v>
      </c>
      <c r="B191">
        <v>90</v>
      </c>
      <c r="C191">
        <v>11.1</v>
      </c>
      <c r="D191">
        <v>23.3</v>
      </c>
      <c r="E191">
        <v>36.700000000000003</v>
      </c>
    </row>
    <row r="192" spans="1:28" x14ac:dyDescent="0.2">
      <c r="A192">
        <v>2019</v>
      </c>
      <c r="B192">
        <v>92</v>
      </c>
      <c r="C192">
        <v>7.6</v>
      </c>
      <c r="D192">
        <v>15.2</v>
      </c>
    </row>
    <row r="193" spans="1:19" x14ac:dyDescent="0.2">
      <c r="A193">
        <v>2020</v>
      </c>
      <c r="B193">
        <v>93</v>
      </c>
      <c r="C193">
        <v>9.6999999999999993</v>
      </c>
    </row>
    <row r="195" spans="1:19" x14ac:dyDescent="0.2">
      <c r="O195" t="s">
        <v>67</v>
      </c>
      <c r="P195" t="s">
        <v>68</v>
      </c>
      <c r="Q195" t="s">
        <v>69</v>
      </c>
      <c r="R195" t="s">
        <v>70</v>
      </c>
      <c r="S195" t="s">
        <v>71</v>
      </c>
    </row>
    <row r="196" spans="1:19" x14ac:dyDescent="0.2">
      <c r="A196" t="s">
        <v>75</v>
      </c>
      <c r="B196" s="1" t="s">
        <v>9</v>
      </c>
      <c r="N196">
        <v>2006</v>
      </c>
      <c r="O196" s="2">
        <f>D199/100</f>
        <v>0.88300000000000001</v>
      </c>
      <c r="P196" s="2">
        <f>E199/100</f>
        <v>0.85</v>
      </c>
      <c r="Q196" s="2">
        <f>F199/100</f>
        <v>0.76700000000000002</v>
      </c>
      <c r="R196" s="2">
        <f>G199/100</f>
        <v>0.75</v>
      </c>
      <c r="S196" s="2">
        <f>H199/100</f>
        <v>0.73299999999999998</v>
      </c>
    </row>
    <row r="197" spans="1:19" x14ac:dyDescent="0.2">
      <c r="A197" t="s">
        <v>64</v>
      </c>
      <c r="B197" t="s">
        <v>65</v>
      </c>
      <c r="C197" t="s">
        <v>66</v>
      </c>
      <c r="D197" t="s">
        <v>67</v>
      </c>
      <c r="E197" t="s">
        <v>68</v>
      </c>
      <c r="F197" t="s">
        <v>69</v>
      </c>
      <c r="G197" t="s">
        <v>70</v>
      </c>
      <c r="H197" t="s">
        <v>71</v>
      </c>
      <c r="I197" t="s">
        <v>72</v>
      </c>
      <c r="J197" t="s">
        <v>73</v>
      </c>
      <c r="K197" t="s">
        <v>74</v>
      </c>
      <c r="N197">
        <v>2007</v>
      </c>
      <c r="O197" s="2">
        <f t="shared" ref="O197:O209" si="13">D200/100</f>
        <v>0.80400000000000005</v>
      </c>
      <c r="P197" s="2">
        <f t="shared" ref="P197:P208" si="14">E200/100</f>
        <v>0.7390000000000001</v>
      </c>
      <c r="Q197" s="2">
        <f t="shared" ref="Q197:Q205" si="15">F200/100</f>
        <v>0.69599999999999995</v>
      </c>
      <c r="R197" s="2">
        <f t="shared" ref="R197:R205" si="16">G200/100</f>
        <v>0.65200000000000002</v>
      </c>
      <c r="S197" s="2">
        <f t="shared" ref="S197:S205" si="17">H200/100</f>
        <v>0.67400000000000004</v>
      </c>
    </row>
    <row r="198" spans="1:19" x14ac:dyDescent="0.2">
      <c r="A198">
        <v>2005</v>
      </c>
      <c r="B198">
        <v>65</v>
      </c>
      <c r="C198">
        <v>89.2</v>
      </c>
      <c r="D198">
        <v>90.8</v>
      </c>
      <c r="E198">
        <v>84.6</v>
      </c>
      <c r="F198">
        <v>81.5</v>
      </c>
      <c r="G198">
        <v>78.5</v>
      </c>
      <c r="H198">
        <v>76.900000000000006</v>
      </c>
      <c r="I198">
        <v>75.400000000000006</v>
      </c>
      <c r="J198">
        <v>75.400000000000006</v>
      </c>
      <c r="K198">
        <v>76.900000000000006</v>
      </c>
      <c r="N198">
        <v>2008</v>
      </c>
      <c r="O198" s="2">
        <f t="shared" si="13"/>
        <v>0.83299999999999996</v>
      </c>
      <c r="P198" s="2">
        <f t="shared" si="14"/>
        <v>0.8</v>
      </c>
      <c r="Q198" s="2">
        <f t="shared" si="15"/>
        <v>0.68299999999999994</v>
      </c>
      <c r="R198" s="2">
        <f t="shared" si="16"/>
        <v>0.68299999999999994</v>
      </c>
      <c r="S198" s="2">
        <f t="shared" si="17"/>
        <v>0.66700000000000004</v>
      </c>
    </row>
    <row r="199" spans="1:19" x14ac:dyDescent="0.2">
      <c r="A199">
        <v>2006</v>
      </c>
      <c r="B199">
        <v>60</v>
      </c>
      <c r="C199">
        <v>91.7</v>
      </c>
      <c r="D199">
        <v>88.3</v>
      </c>
      <c r="E199">
        <v>85</v>
      </c>
      <c r="F199">
        <v>76.7</v>
      </c>
      <c r="G199">
        <v>75</v>
      </c>
      <c r="H199">
        <v>73.3</v>
      </c>
      <c r="I199">
        <v>75</v>
      </c>
      <c r="J199">
        <v>76.7</v>
      </c>
      <c r="K199">
        <v>76.7</v>
      </c>
      <c r="N199">
        <v>2009</v>
      </c>
      <c r="O199" s="2">
        <f t="shared" si="13"/>
        <v>0.85499999999999998</v>
      </c>
      <c r="P199" s="2">
        <f t="shared" si="14"/>
        <v>0.69099999999999995</v>
      </c>
      <c r="Q199" s="2">
        <f t="shared" si="15"/>
        <v>0.69099999999999995</v>
      </c>
      <c r="R199" s="2">
        <f t="shared" si="16"/>
        <v>0.70900000000000007</v>
      </c>
      <c r="S199" s="2">
        <f t="shared" si="17"/>
        <v>0.76400000000000001</v>
      </c>
    </row>
    <row r="200" spans="1:19" x14ac:dyDescent="0.2">
      <c r="A200">
        <v>2007</v>
      </c>
      <c r="B200">
        <v>46</v>
      </c>
      <c r="C200">
        <v>82.6</v>
      </c>
      <c r="D200">
        <v>80.400000000000006</v>
      </c>
      <c r="E200">
        <v>73.900000000000006</v>
      </c>
      <c r="F200">
        <v>69.599999999999994</v>
      </c>
      <c r="G200">
        <v>65.2</v>
      </c>
      <c r="H200">
        <v>67.400000000000006</v>
      </c>
      <c r="I200">
        <v>65.2</v>
      </c>
      <c r="J200">
        <v>65.2</v>
      </c>
      <c r="K200">
        <v>69.599999999999994</v>
      </c>
      <c r="N200">
        <v>2010</v>
      </c>
      <c r="O200" s="2">
        <f t="shared" si="13"/>
        <v>0.80700000000000005</v>
      </c>
      <c r="P200" s="2">
        <f t="shared" si="14"/>
        <v>0.80700000000000005</v>
      </c>
      <c r="Q200" s="2">
        <f t="shared" si="15"/>
        <v>0.78299999999999992</v>
      </c>
      <c r="R200" s="2">
        <f t="shared" si="16"/>
        <v>0.78299999999999992</v>
      </c>
      <c r="S200" s="2">
        <f t="shared" si="17"/>
        <v>0.77099999999999991</v>
      </c>
    </row>
    <row r="201" spans="1:19" x14ac:dyDescent="0.2">
      <c r="A201">
        <v>2008</v>
      </c>
      <c r="B201">
        <v>60</v>
      </c>
      <c r="C201">
        <v>93.3</v>
      </c>
      <c r="D201">
        <v>83.3</v>
      </c>
      <c r="E201">
        <v>80</v>
      </c>
      <c r="F201">
        <v>68.3</v>
      </c>
      <c r="G201">
        <v>68.3</v>
      </c>
      <c r="H201">
        <v>66.7</v>
      </c>
      <c r="I201">
        <v>68.3</v>
      </c>
      <c r="J201">
        <v>71.7</v>
      </c>
      <c r="K201">
        <v>70</v>
      </c>
      <c r="N201">
        <v>2011</v>
      </c>
      <c r="O201" s="2">
        <f t="shared" si="13"/>
        <v>0.82599999999999996</v>
      </c>
      <c r="P201" s="2">
        <f t="shared" si="14"/>
        <v>0.79099999999999993</v>
      </c>
      <c r="Q201" s="2">
        <f t="shared" si="15"/>
        <v>0.80200000000000005</v>
      </c>
      <c r="R201" s="2">
        <f t="shared" si="16"/>
        <v>0.77900000000000003</v>
      </c>
      <c r="S201" s="2">
        <f t="shared" si="17"/>
        <v>0.73299999999999998</v>
      </c>
    </row>
    <row r="202" spans="1:19" x14ac:dyDescent="0.2">
      <c r="A202">
        <v>2009</v>
      </c>
      <c r="B202">
        <v>55</v>
      </c>
      <c r="C202">
        <v>98.2</v>
      </c>
      <c r="D202">
        <v>85.5</v>
      </c>
      <c r="E202">
        <v>69.099999999999994</v>
      </c>
      <c r="F202">
        <v>69.099999999999994</v>
      </c>
      <c r="G202">
        <v>70.900000000000006</v>
      </c>
      <c r="H202">
        <v>76.400000000000006</v>
      </c>
      <c r="I202">
        <v>72.7</v>
      </c>
      <c r="J202">
        <v>67.3</v>
      </c>
      <c r="K202">
        <v>67.3</v>
      </c>
      <c r="N202">
        <v>2012</v>
      </c>
      <c r="O202" s="2">
        <f t="shared" si="13"/>
        <v>0.85799999999999998</v>
      </c>
      <c r="P202" s="2">
        <f t="shared" si="14"/>
        <v>0.81099999999999994</v>
      </c>
      <c r="Q202" s="2">
        <f t="shared" si="15"/>
        <v>0.80200000000000005</v>
      </c>
      <c r="R202" s="2">
        <f t="shared" si="16"/>
        <v>0.73599999999999999</v>
      </c>
      <c r="S202" s="2">
        <f t="shared" si="17"/>
        <v>0.755</v>
      </c>
    </row>
    <row r="203" spans="1:19" x14ac:dyDescent="0.2">
      <c r="A203">
        <v>2010</v>
      </c>
      <c r="B203">
        <v>83</v>
      </c>
      <c r="C203">
        <v>88</v>
      </c>
      <c r="D203">
        <v>80.7</v>
      </c>
      <c r="E203">
        <v>80.7</v>
      </c>
      <c r="F203">
        <v>78.3</v>
      </c>
      <c r="G203">
        <v>78.3</v>
      </c>
      <c r="H203">
        <v>77.099999999999994</v>
      </c>
      <c r="I203">
        <v>77.099999999999994</v>
      </c>
      <c r="J203">
        <v>77.099999999999994</v>
      </c>
      <c r="K203">
        <v>77.099999999999994</v>
      </c>
      <c r="N203">
        <v>2013</v>
      </c>
      <c r="O203" s="2">
        <f t="shared" si="13"/>
        <v>0.84299999999999997</v>
      </c>
      <c r="P203" s="2">
        <f t="shared" si="14"/>
        <v>0.77200000000000002</v>
      </c>
      <c r="Q203" s="2">
        <f t="shared" si="15"/>
        <v>0.74</v>
      </c>
      <c r="R203" s="2">
        <f t="shared" si="16"/>
        <v>0.74</v>
      </c>
      <c r="S203" s="2">
        <f t="shared" si="17"/>
        <v>0.74</v>
      </c>
    </row>
    <row r="204" spans="1:19" x14ac:dyDescent="0.2">
      <c r="A204">
        <v>2011</v>
      </c>
      <c r="B204">
        <v>86</v>
      </c>
      <c r="C204">
        <v>90.7</v>
      </c>
      <c r="D204">
        <v>82.6</v>
      </c>
      <c r="E204">
        <v>79.099999999999994</v>
      </c>
      <c r="F204">
        <v>80.2</v>
      </c>
      <c r="G204">
        <v>77.900000000000006</v>
      </c>
      <c r="H204">
        <v>73.3</v>
      </c>
      <c r="I204">
        <v>75.599999999999994</v>
      </c>
      <c r="J204">
        <v>73.3</v>
      </c>
      <c r="K204">
        <v>73.3</v>
      </c>
      <c r="N204">
        <v>2014</v>
      </c>
      <c r="O204" s="2">
        <f t="shared" si="13"/>
        <v>0.81799999999999995</v>
      </c>
      <c r="P204" s="2">
        <f t="shared" si="14"/>
        <v>0.74400000000000011</v>
      </c>
      <c r="Q204" s="2">
        <f t="shared" si="15"/>
        <v>0.74400000000000011</v>
      </c>
      <c r="R204" s="2">
        <f t="shared" si="16"/>
        <v>0.72699999999999998</v>
      </c>
      <c r="S204" s="2">
        <f t="shared" si="17"/>
        <v>0.71900000000000008</v>
      </c>
    </row>
    <row r="205" spans="1:19" x14ac:dyDescent="0.2">
      <c r="A205">
        <v>2012</v>
      </c>
      <c r="B205">
        <v>106</v>
      </c>
      <c r="C205">
        <v>94.3</v>
      </c>
      <c r="D205">
        <v>85.8</v>
      </c>
      <c r="E205">
        <v>81.099999999999994</v>
      </c>
      <c r="F205">
        <v>80.2</v>
      </c>
      <c r="G205">
        <v>73.599999999999994</v>
      </c>
      <c r="H205">
        <v>75.5</v>
      </c>
      <c r="I205">
        <v>74.5</v>
      </c>
      <c r="J205">
        <v>73.599999999999994</v>
      </c>
      <c r="K205">
        <v>71.7</v>
      </c>
      <c r="N205">
        <v>2015</v>
      </c>
      <c r="O205" s="2">
        <f t="shared" si="13"/>
        <v>0.84</v>
      </c>
      <c r="P205" s="2">
        <f t="shared" si="14"/>
        <v>0.81700000000000006</v>
      </c>
      <c r="Q205" s="2">
        <f t="shared" si="15"/>
        <v>0.77900000000000003</v>
      </c>
      <c r="R205" s="2">
        <f t="shared" si="16"/>
        <v>0.748</v>
      </c>
      <c r="S205" s="2">
        <f t="shared" si="17"/>
        <v>0.748</v>
      </c>
    </row>
    <row r="206" spans="1:19" x14ac:dyDescent="0.2">
      <c r="A206">
        <v>2013</v>
      </c>
      <c r="B206">
        <v>127</v>
      </c>
      <c r="C206">
        <v>92.9</v>
      </c>
      <c r="D206">
        <v>84.3</v>
      </c>
      <c r="E206">
        <v>77.2</v>
      </c>
      <c r="F206">
        <v>74</v>
      </c>
      <c r="G206">
        <v>74</v>
      </c>
      <c r="H206">
        <v>74</v>
      </c>
      <c r="I206">
        <v>74</v>
      </c>
      <c r="J206">
        <v>73.2</v>
      </c>
      <c r="N206">
        <v>2016</v>
      </c>
      <c r="O206" s="2">
        <f t="shared" si="13"/>
        <v>0.84200000000000008</v>
      </c>
      <c r="P206" s="2">
        <f t="shared" si="14"/>
        <v>0.754</v>
      </c>
      <c r="Q206" s="2">
        <f>F209/100</f>
        <v>0.754</v>
      </c>
      <c r="R206" s="2">
        <f>G209/100</f>
        <v>0.76300000000000001</v>
      </c>
      <c r="S206" s="2"/>
    </row>
    <row r="207" spans="1:19" x14ac:dyDescent="0.2">
      <c r="A207">
        <v>2014</v>
      </c>
      <c r="B207">
        <v>121</v>
      </c>
      <c r="C207">
        <v>90.9</v>
      </c>
      <c r="D207">
        <v>81.8</v>
      </c>
      <c r="E207">
        <v>74.400000000000006</v>
      </c>
      <c r="F207">
        <v>74.400000000000006</v>
      </c>
      <c r="G207">
        <v>72.7</v>
      </c>
      <c r="H207">
        <v>71.900000000000006</v>
      </c>
      <c r="I207">
        <v>71.900000000000006</v>
      </c>
      <c r="N207">
        <v>2017</v>
      </c>
      <c r="O207" s="2">
        <f t="shared" si="13"/>
        <v>0.83499999999999996</v>
      </c>
      <c r="P207" s="2">
        <f t="shared" si="14"/>
        <v>0.79099999999999993</v>
      </c>
      <c r="Q207" s="2">
        <f>F210/100</f>
        <v>0.79099999999999993</v>
      </c>
      <c r="R207" s="2"/>
      <c r="S207" s="2"/>
    </row>
    <row r="208" spans="1:19" x14ac:dyDescent="0.2">
      <c r="A208">
        <v>2015</v>
      </c>
      <c r="B208">
        <v>131</v>
      </c>
      <c r="C208">
        <v>93.9</v>
      </c>
      <c r="D208">
        <v>84</v>
      </c>
      <c r="E208">
        <v>81.7</v>
      </c>
      <c r="F208">
        <v>77.900000000000006</v>
      </c>
      <c r="G208">
        <v>74.8</v>
      </c>
      <c r="H208">
        <v>74.8</v>
      </c>
      <c r="N208">
        <v>2018</v>
      </c>
      <c r="O208" s="2">
        <f t="shared" si="13"/>
        <v>0.83299999999999996</v>
      </c>
      <c r="P208" s="2">
        <f t="shared" si="14"/>
        <v>0.78900000000000003</v>
      </c>
      <c r="Q208" s="2"/>
      <c r="R208" s="2"/>
      <c r="S208" s="2"/>
    </row>
    <row r="209" spans="1:23" x14ac:dyDescent="0.2">
      <c r="A209">
        <v>2016</v>
      </c>
      <c r="B209">
        <v>114</v>
      </c>
      <c r="C209">
        <v>87.7</v>
      </c>
      <c r="D209">
        <v>84.2</v>
      </c>
      <c r="E209">
        <v>75.400000000000006</v>
      </c>
      <c r="F209">
        <v>75.400000000000006</v>
      </c>
      <c r="G209">
        <v>76.3</v>
      </c>
      <c r="N209">
        <v>2019</v>
      </c>
      <c r="O209" s="2">
        <f t="shared" si="13"/>
        <v>0.8590000000000001</v>
      </c>
      <c r="P209" s="2"/>
    </row>
    <row r="210" spans="1:23" x14ac:dyDescent="0.2">
      <c r="A210">
        <v>2017</v>
      </c>
      <c r="B210">
        <v>115</v>
      </c>
      <c r="C210">
        <v>93.9</v>
      </c>
      <c r="D210">
        <v>83.5</v>
      </c>
      <c r="E210">
        <v>79.099999999999994</v>
      </c>
      <c r="F210">
        <v>79.099999999999994</v>
      </c>
    </row>
    <row r="211" spans="1:23" x14ac:dyDescent="0.2">
      <c r="A211">
        <v>2018</v>
      </c>
      <c r="B211">
        <v>90</v>
      </c>
      <c r="C211">
        <v>90</v>
      </c>
      <c r="D211">
        <v>83.3</v>
      </c>
      <c r="E211">
        <v>78.900000000000006</v>
      </c>
      <c r="Q211" s="2"/>
      <c r="R211" s="2"/>
      <c r="S211" s="2"/>
    </row>
    <row r="212" spans="1:23" x14ac:dyDescent="0.2">
      <c r="A212">
        <v>2019</v>
      </c>
      <c r="B212">
        <v>92</v>
      </c>
      <c r="C212">
        <v>91.3</v>
      </c>
      <c r="D212">
        <v>85.9</v>
      </c>
    </row>
    <row r="213" spans="1:23" x14ac:dyDescent="0.2">
      <c r="A213">
        <v>2020</v>
      </c>
      <c r="B213">
        <v>93</v>
      </c>
      <c r="C213">
        <v>95.7</v>
      </c>
    </row>
    <row r="215" spans="1:23" x14ac:dyDescent="0.2">
      <c r="O215" s="1" t="s">
        <v>8</v>
      </c>
      <c r="Q215" s="1" t="s">
        <v>9</v>
      </c>
    </row>
    <row r="216" spans="1:23" x14ac:dyDescent="0.2">
      <c r="O216" t="s">
        <v>70</v>
      </c>
      <c r="P216" t="s">
        <v>71</v>
      </c>
      <c r="Q216" t="s">
        <v>70</v>
      </c>
      <c r="R216" t="s">
        <v>71</v>
      </c>
    </row>
    <row r="217" spans="1:23" x14ac:dyDescent="0.2">
      <c r="N217">
        <v>2008</v>
      </c>
      <c r="O217" s="2">
        <v>0.5</v>
      </c>
      <c r="P217" s="3">
        <v>0.624</v>
      </c>
      <c r="Q217" s="2">
        <v>0.51700000000000002</v>
      </c>
      <c r="R217" s="2">
        <v>0.56700000000000006</v>
      </c>
      <c r="V217" s="1" t="s">
        <v>78</v>
      </c>
      <c r="W217" s="1" t="s">
        <v>79</v>
      </c>
    </row>
    <row r="218" spans="1:23" x14ac:dyDescent="0.2">
      <c r="N218">
        <v>2009</v>
      </c>
      <c r="O218" s="2">
        <v>0.55000000000000004</v>
      </c>
      <c r="P218" s="2">
        <v>0.64300000000000002</v>
      </c>
      <c r="Q218" s="2">
        <v>0.54500000000000004</v>
      </c>
      <c r="R218" s="2">
        <v>0.6</v>
      </c>
      <c r="U218" s="1" t="s">
        <v>8</v>
      </c>
      <c r="V218" s="2">
        <f>O225</f>
        <v>0.61199999999999999</v>
      </c>
      <c r="W218" s="2">
        <f>P224</f>
        <v>0.71900000000000008</v>
      </c>
    </row>
    <row r="219" spans="1:23" x14ac:dyDescent="0.2">
      <c r="N219">
        <v>2010</v>
      </c>
      <c r="O219" s="2">
        <v>0.55299999999999994</v>
      </c>
      <c r="P219" s="2">
        <v>0.66200000000000003</v>
      </c>
      <c r="Q219" s="2">
        <v>0.61399999999999999</v>
      </c>
      <c r="R219" s="3">
        <v>0.69900000000000007</v>
      </c>
      <c r="U219" s="1" t="s">
        <v>9</v>
      </c>
      <c r="V219" s="2">
        <f>Q225</f>
        <v>0.67500000000000004</v>
      </c>
      <c r="W219" s="2">
        <f>R224</f>
        <v>0.70200000000000007</v>
      </c>
    </row>
    <row r="220" spans="1:23" x14ac:dyDescent="0.2">
      <c r="N220">
        <v>2011</v>
      </c>
      <c r="O220" s="2">
        <v>0.63500000000000001</v>
      </c>
      <c r="P220" s="2">
        <v>0.71700000000000008</v>
      </c>
      <c r="Q220" s="2">
        <v>0.61599999999999999</v>
      </c>
      <c r="R220" s="2">
        <v>0.66299999999999992</v>
      </c>
    </row>
    <row r="221" spans="1:23" x14ac:dyDescent="0.2">
      <c r="N221">
        <v>2012</v>
      </c>
      <c r="O221" s="2">
        <v>0.60399999999999998</v>
      </c>
      <c r="P221" s="2">
        <v>0.7</v>
      </c>
      <c r="Q221" s="2">
        <v>0.623</v>
      </c>
      <c r="R221" s="2">
        <v>0.67900000000000005</v>
      </c>
    </row>
    <row r="222" spans="1:23" x14ac:dyDescent="0.2">
      <c r="N222">
        <v>2013</v>
      </c>
      <c r="O222" s="2">
        <v>0.6</v>
      </c>
      <c r="P222" s="2">
        <v>0.67900000000000005</v>
      </c>
      <c r="Q222" s="2">
        <v>0.59799999999999998</v>
      </c>
      <c r="R222" s="2">
        <v>0.66099999999999992</v>
      </c>
    </row>
    <row r="223" spans="1:23" x14ac:dyDescent="0.2">
      <c r="A223" s="1" t="s">
        <v>95</v>
      </c>
      <c r="N223">
        <v>2014</v>
      </c>
      <c r="O223" s="2">
        <v>0.63300000000000001</v>
      </c>
      <c r="P223" s="2">
        <v>0.71499999999999997</v>
      </c>
      <c r="Q223" s="2">
        <v>0.60299999999999998</v>
      </c>
      <c r="R223" s="2">
        <v>0.66099999999999992</v>
      </c>
    </row>
    <row r="224" spans="1:23" x14ac:dyDescent="0.2">
      <c r="B224" s="1" t="s">
        <v>85</v>
      </c>
      <c r="C224" s="1" t="s">
        <v>86</v>
      </c>
      <c r="N224">
        <v>2015</v>
      </c>
      <c r="O224" s="2">
        <v>0.65300000000000002</v>
      </c>
      <c r="P224" s="2">
        <v>0.71900000000000008</v>
      </c>
      <c r="Q224" s="2">
        <v>0.66400000000000003</v>
      </c>
      <c r="R224" s="2">
        <v>0.70200000000000007</v>
      </c>
    </row>
    <row r="225" spans="1:18" x14ac:dyDescent="0.2">
      <c r="A225" t="s">
        <v>43</v>
      </c>
      <c r="B225">
        <v>6</v>
      </c>
      <c r="C225">
        <v>1</v>
      </c>
      <c r="N225">
        <v>2016</v>
      </c>
      <c r="O225" s="2">
        <v>0.61199999999999999</v>
      </c>
      <c r="P225" s="2"/>
      <c r="Q225" s="2">
        <v>0.67500000000000004</v>
      </c>
      <c r="R225" s="2"/>
    </row>
    <row r="226" spans="1:18" x14ac:dyDescent="0.2">
      <c r="A226" t="s">
        <v>44</v>
      </c>
      <c r="B226">
        <v>5</v>
      </c>
      <c r="C226">
        <v>2</v>
      </c>
    </row>
    <row r="227" spans="1:18" x14ac:dyDescent="0.2">
      <c r="A227" t="s">
        <v>45</v>
      </c>
      <c r="B227">
        <v>5</v>
      </c>
      <c r="C227">
        <v>1</v>
      </c>
    </row>
    <row r="228" spans="1:18" x14ac:dyDescent="0.2">
      <c r="A228" t="s">
        <v>46</v>
      </c>
      <c r="B228">
        <v>12</v>
      </c>
      <c r="C228">
        <v>4</v>
      </c>
    </row>
    <row r="229" spans="1:18" x14ac:dyDescent="0.2">
      <c r="A229" t="s">
        <v>47</v>
      </c>
      <c r="B229">
        <v>7</v>
      </c>
      <c r="C229">
        <v>0</v>
      </c>
    </row>
    <row r="230" spans="1:18" x14ac:dyDescent="0.2">
      <c r="A230" t="s">
        <v>48</v>
      </c>
      <c r="B230">
        <v>6</v>
      </c>
      <c r="C230">
        <v>0</v>
      </c>
    </row>
    <row r="231" spans="1:18" x14ac:dyDescent="0.2">
      <c r="A231" t="s">
        <v>49</v>
      </c>
      <c r="B231">
        <v>11</v>
      </c>
      <c r="C231">
        <v>1</v>
      </c>
    </row>
    <row r="232" spans="1:18" x14ac:dyDescent="0.2">
      <c r="A232" t="s">
        <v>50</v>
      </c>
      <c r="B232">
        <v>10</v>
      </c>
      <c r="C232">
        <v>1</v>
      </c>
    </row>
    <row r="233" spans="1:18" x14ac:dyDescent="0.2">
      <c r="A233" t="s">
        <v>51</v>
      </c>
      <c r="B233">
        <v>15</v>
      </c>
      <c r="C233">
        <v>5</v>
      </c>
    </row>
    <row r="237" spans="1:18" x14ac:dyDescent="0.2">
      <c r="B237" s="1" t="s">
        <v>10</v>
      </c>
      <c r="C237" s="1" t="s">
        <v>11</v>
      </c>
    </row>
    <row r="238" spans="1:18" x14ac:dyDescent="0.2">
      <c r="A238" t="s">
        <v>43</v>
      </c>
      <c r="B238">
        <v>3</v>
      </c>
      <c r="C238">
        <v>3</v>
      </c>
    </row>
    <row r="239" spans="1:18" x14ac:dyDescent="0.2">
      <c r="A239" t="s">
        <v>44</v>
      </c>
      <c r="B239">
        <v>1</v>
      </c>
      <c r="C239">
        <v>4</v>
      </c>
    </row>
    <row r="240" spans="1:18" x14ac:dyDescent="0.2">
      <c r="A240" t="s">
        <v>45</v>
      </c>
      <c r="B240">
        <v>0</v>
      </c>
      <c r="C240">
        <v>5</v>
      </c>
    </row>
    <row r="241" spans="1:4" x14ac:dyDescent="0.2">
      <c r="A241" t="s">
        <v>46</v>
      </c>
      <c r="B241">
        <v>0</v>
      </c>
      <c r="C241">
        <v>12</v>
      </c>
    </row>
    <row r="242" spans="1:4" x14ac:dyDescent="0.2">
      <c r="A242" t="s">
        <v>47</v>
      </c>
      <c r="B242">
        <v>1</v>
      </c>
      <c r="C242">
        <v>6</v>
      </c>
    </row>
    <row r="243" spans="1:4" x14ac:dyDescent="0.2">
      <c r="A243" t="s">
        <v>48</v>
      </c>
      <c r="B243">
        <v>2</v>
      </c>
      <c r="C243">
        <v>4</v>
      </c>
    </row>
    <row r="244" spans="1:4" x14ac:dyDescent="0.2">
      <c r="A244" t="s">
        <v>49</v>
      </c>
      <c r="B244">
        <v>2</v>
      </c>
      <c r="C244">
        <v>9</v>
      </c>
    </row>
    <row r="245" spans="1:4" x14ac:dyDescent="0.2">
      <c r="A245" t="s">
        <v>50</v>
      </c>
      <c r="B245">
        <v>3</v>
      </c>
      <c r="C245">
        <v>7</v>
      </c>
    </row>
    <row r="246" spans="1:4" x14ac:dyDescent="0.2">
      <c r="A246" t="s">
        <v>51</v>
      </c>
      <c r="B246">
        <v>3</v>
      </c>
      <c r="C246">
        <v>11</v>
      </c>
    </row>
    <row r="248" spans="1:4" x14ac:dyDescent="0.2">
      <c r="D248">
        <f>3/11</f>
        <v>0.27272727272727271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019F-A5B1-044F-AFBE-55FF70C09BC9}">
  <dimension ref="A1:E10"/>
  <sheetViews>
    <sheetView tabSelected="1" workbookViewId="0">
      <selection activeCell="E17" sqref="E17"/>
    </sheetView>
  </sheetViews>
  <sheetFormatPr baseColWidth="10" defaultRowHeight="15" x14ac:dyDescent="0.2"/>
  <sheetData>
    <row r="1" spans="1:5" x14ac:dyDescent="0.2">
      <c r="A1" s="1" t="s">
        <v>96</v>
      </c>
    </row>
    <row r="2" spans="1:5" x14ac:dyDescent="0.2">
      <c r="A2" s="1" t="s">
        <v>97</v>
      </c>
    </row>
    <row r="3" spans="1:5" x14ac:dyDescent="0.2">
      <c r="A3">
        <v>2021</v>
      </c>
      <c r="B3" s="1" t="s">
        <v>98</v>
      </c>
      <c r="C3">
        <v>827</v>
      </c>
    </row>
    <row r="4" spans="1:5" x14ac:dyDescent="0.2">
      <c r="A4">
        <v>2020</v>
      </c>
      <c r="B4" s="1" t="s">
        <v>100</v>
      </c>
      <c r="C4">
        <v>749</v>
      </c>
    </row>
    <row r="5" spans="1:5" x14ac:dyDescent="0.2">
      <c r="A5">
        <v>2019</v>
      </c>
      <c r="B5" s="1" t="s">
        <v>99</v>
      </c>
      <c r="C5">
        <v>684</v>
      </c>
    </row>
    <row r="6" spans="1:5" x14ac:dyDescent="0.2">
      <c r="A6">
        <v>2018</v>
      </c>
      <c r="B6" s="1" t="s">
        <v>101</v>
      </c>
      <c r="C6">
        <v>300</v>
      </c>
    </row>
    <row r="9" spans="1:5" x14ac:dyDescent="0.2">
      <c r="A9" s="1" t="s">
        <v>102</v>
      </c>
    </row>
    <row r="10" spans="1:5" x14ac:dyDescent="0.2">
      <c r="A10">
        <v>2018</v>
      </c>
      <c r="B10">
        <v>119</v>
      </c>
      <c r="C10" s="1" t="s">
        <v>103</v>
      </c>
      <c r="E10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</vt:lpstr>
      <vt:lpstr>Graduation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Robertson</cp:lastModifiedBy>
  <dcterms:created xsi:type="dcterms:W3CDTF">2021-06-02T00:02:06Z</dcterms:created>
  <dcterms:modified xsi:type="dcterms:W3CDTF">2021-07-20T00:17:07Z</dcterms:modified>
  <cp:category/>
</cp:coreProperties>
</file>