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462FEB84-6500-4E52-9F13-52FBD437A5D7}" xr6:coauthVersionLast="47" xr6:coauthVersionMax="47" xr10:uidLastSave="{00000000-0000-0000-0000-000000000000}"/>
  <bookViews>
    <workbookView xWindow="33720" yWindow="-120" windowWidth="29040" windowHeight="15720" tabRatio="740" activeTab="4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appointments" sheetId="23" r:id="rId5"/>
    <sheet name="friends" sheetId="11" r:id="rId6"/>
    <sheet name="chatHeaders" sheetId="17" r:id="rId7"/>
    <sheet name="chatDetails" sheetId="18" r:id="rId8"/>
    <sheet name="events" sheetId="9" r:id="rId9"/>
    <sheet name="callDetails" sheetId="24" r:id="rId10"/>
    <sheet name="topics" sheetId="8" r:id="rId11"/>
    <sheet name="setting values" sheetId="5" r:id="rId12"/>
    <sheet name="master" sheetId="15" r:id="rId13"/>
    <sheet name="master value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3" l="1"/>
  <c r="H14" i="23"/>
  <c r="K14" i="23"/>
  <c r="L14" i="23"/>
  <c r="M14" i="23"/>
  <c r="N14" i="23"/>
  <c r="O14" i="23"/>
  <c r="Q14" i="23"/>
  <c r="H24" i="23"/>
  <c r="G59" i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9" i="23"/>
  <c r="Q18" i="23"/>
  <c r="Q17" i="23"/>
  <c r="Q16" i="23"/>
  <c r="Q13" i="23"/>
  <c r="Q12" i="23"/>
  <c r="Q11" i="23"/>
  <c r="Q10" i="23"/>
  <c r="Q9" i="23"/>
  <c r="Q8" i="23"/>
  <c r="Q7" i="23"/>
  <c r="Q6" i="23"/>
  <c r="Q5" i="23"/>
  <c r="G19" i="23"/>
  <c r="G18" i="23"/>
  <c r="G17" i="23"/>
  <c r="G16" i="23"/>
  <c r="G13" i="23"/>
  <c r="G12" i="23"/>
  <c r="G11" i="23"/>
  <c r="G10" i="23"/>
  <c r="G9" i="23"/>
  <c r="G8" i="23"/>
  <c r="G7" i="23"/>
  <c r="G6" i="23"/>
  <c r="G5" i="23"/>
  <c r="G4" i="23"/>
  <c r="Q47" i="23"/>
  <c r="P47" i="23"/>
  <c r="O47" i="23"/>
  <c r="N47" i="23"/>
  <c r="M47" i="23"/>
  <c r="L47" i="23"/>
  <c r="K47" i="23"/>
  <c r="J47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O24" i="23"/>
  <c r="N24" i="23"/>
  <c r="M24" i="23"/>
  <c r="L24" i="23"/>
  <c r="K24" i="23"/>
  <c r="J24" i="23"/>
  <c r="Q23" i="23"/>
  <c r="P23" i="23"/>
  <c r="O23" i="23"/>
  <c r="N23" i="23"/>
  <c r="M23" i="23"/>
  <c r="L23" i="23"/>
  <c r="K23" i="23"/>
  <c r="J23" i="23"/>
  <c r="I23" i="23"/>
  <c r="H23" i="23"/>
  <c r="Q22" i="23"/>
  <c r="P22" i="23"/>
  <c r="O22" i="23"/>
  <c r="N22" i="23"/>
  <c r="M22" i="23"/>
  <c r="L22" i="23"/>
  <c r="K22" i="23"/>
  <c r="J22" i="23"/>
  <c r="I22" i="23"/>
  <c r="H22" i="23"/>
  <c r="Q21" i="23"/>
  <c r="P21" i="23"/>
  <c r="O21" i="23"/>
  <c r="N21" i="23"/>
  <c r="M21" i="23"/>
  <c r="L21" i="23"/>
  <c r="K21" i="23"/>
  <c r="J21" i="23"/>
  <c r="I21" i="23"/>
  <c r="H21" i="23"/>
  <c r="Q20" i="23"/>
  <c r="P20" i="23"/>
  <c r="O20" i="23"/>
  <c r="N20" i="23"/>
  <c r="M20" i="23"/>
  <c r="L20" i="23"/>
  <c r="K20" i="23"/>
  <c r="J20" i="23"/>
  <c r="I20" i="23"/>
  <c r="H20" i="23"/>
  <c r="P19" i="23"/>
  <c r="O19" i="23"/>
  <c r="N19" i="23"/>
  <c r="M19" i="23"/>
  <c r="L19" i="23"/>
  <c r="K19" i="23"/>
  <c r="J19" i="23"/>
  <c r="I19" i="23"/>
  <c r="H19" i="23"/>
  <c r="P18" i="23"/>
  <c r="O18" i="23"/>
  <c r="N18" i="23"/>
  <c r="M18" i="23"/>
  <c r="L18" i="23"/>
  <c r="K18" i="23"/>
  <c r="J18" i="23"/>
  <c r="I18" i="23"/>
  <c r="H18" i="23"/>
  <c r="P17" i="23"/>
  <c r="O17" i="23"/>
  <c r="N17" i="23"/>
  <c r="M17" i="23"/>
  <c r="L17" i="23"/>
  <c r="K17" i="23"/>
  <c r="J17" i="23"/>
  <c r="I17" i="23"/>
  <c r="H17" i="23"/>
  <c r="P16" i="23"/>
  <c r="O16" i="23"/>
  <c r="N16" i="23"/>
  <c r="M16" i="23"/>
  <c r="L16" i="23"/>
  <c r="K16" i="23"/>
  <c r="J16" i="23"/>
  <c r="I16" i="23"/>
  <c r="H16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P5" i="23"/>
  <c r="O5" i="23"/>
  <c r="N5" i="23"/>
  <c r="M5" i="23"/>
  <c r="L5" i="23"/>
  <c r="K5" i="23"/>
  <c r="J5" i="23"/>
  <c r="I5" i="23"/>
  <c r="H5" i="23"/>
  <c r="F5" i="23"/>
  <c r="P4" i="23"/>
  <c r="O4" i="23"/>
  <c r="N4" i="23"/>
  <c r="M4" i="23"/>
  <c r="L4" i="23"/>
  <c r="K4" i="23"/>
  <c r="I4" i="23"/>
  <c r="H4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<sst xmlns="http://schemas.openxmlformats.org/spreadsheetml/2006/main" count="1320" uniqueCount="229">
  <si>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</si>
  <si>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</si>
  <si>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</si>
  <si>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</si>
  <si>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</si>
  <si>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</si>
  <si>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</si>
  <si>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</si>
  <si>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</si>
  <si>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</si>
  <si>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</si>
  <si>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</si>
  <si>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</si>
  <si>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</si>
  <si>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</si>
  <si>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</si>
  <si>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</si>
  <si>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</si>
  <si>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</si>
  <si>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</si>
  <si>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</si>
  <si>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</si>
  <si>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</si>
  <si>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</si>
  <si>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</si>
  <si>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</si>
  <si>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</si>
  <si>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</si>
  <si>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</si>
  <si>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</si>
  <si>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</si>
  <si>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</si>
  <si>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</si>
  <si>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</si>
  <si>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</si>
  <si>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</si>
  <si>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</si>
  <si>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</si>
  <si>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</si>
  <si>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</si>
  <si>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</si>
  <si>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</si>
  <si>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</si>
  <si>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</si>
  <si>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</si>
  <si>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</si>
  <si>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</si>
  <si>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</si>
  <si>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</si>
  <si>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</si>
  <si>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</si>
  <si>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</si>
  <si>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</si>
  <si>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</si>
  <si>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</si>
  <si>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</si>
  <si>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</si>
  <si>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</si>
  <si>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</si>
  <si>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</si>
  <si>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</si>
  <si>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</si>
  <si>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</si>
  <si>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</si>
  <si>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</si>
  <si>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</si>
  <si>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</si>
  <si>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</si>
  <si>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</si>
  <si>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</si>
  <si>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</si>
  <si>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</si>
  <si>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</si>
  <si>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</si>
  <si>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</si>
  <si>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</si>
  <si>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</si>
  <si>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</si>
  <si>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</si>
  <si>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</si>
  <si>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</si>
  <si>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</si>
  <si>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</si>
  <si>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</si>
  <si>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</si>
  <si>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</si>
  <si>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</si>
  <si>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</si>
  <si>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</si>
  <si>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</si>
  <si>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</si>
  <si>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</si>
  <si>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</si>
  <si>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</si>
  <si>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</si>
  <si>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</si>
  <si>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</si>
  <si>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</si>
  <si>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</si>
  <si>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</si>
  <si>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</si>
  <si>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</si>
  <si>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</si>
  <si>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</si>
  <si>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</si>
  <si>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</si>
  <si>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</si>
  <si>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</si>
  <si>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</si>
  <si>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</si>
  <si>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</si>
  <si>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</si>
  <si>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</si>
  <si>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</si>
  <si>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</si>
  <si>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</si>
  <si>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</si>
  <si>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</si>
  <si>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</si>
  <si>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</si>
  <si>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</si>
  <si>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</si>
  <si>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</si>
  <si>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</si>
  <si>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</si>
  <si>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</si>
  <si>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</si>
  <si>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</si>
  <si>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</si>
  <si>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</si>
  <si>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</si>
  <si>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</si>
  <si>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</si>
  <si>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</si>
  <si>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</si>
  <si>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</si>
  <si>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</si>
  <si>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</si>
  <si>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</si>
  <si>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</si>
  <si>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</si>
  <si>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</si>
  <si>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</si>
  <si>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</si>
  <si>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</si>
  <si>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</si>
  <si>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</si>
  <si>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</si>
  <si>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</si>
  <si>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</si>
  <si>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</si>
  <si>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</si>
  <si>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</si>
  <si>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</si>
  <si>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</si>
  <si>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</si>
  <si>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</si>
  <si>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</si>
  <si>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</si>
  <si>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</si>
  <si>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</si>
  <si>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</si>
  <si>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</si>
  <si>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</si>
  <si>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</si>
  <si>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</si>
  <si>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</si>
  <si>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</si>
  <si>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</si>
  <si>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</si>
  <si>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</si>
  <si>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</si>
  <si>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</si>
  <si>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</si>
  <si>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</si>
  <si>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</si>
  <si>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</si>
  <si>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</si>
  <si>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</si>
  <si>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</si>
  <si>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</si>
  <si>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</si>
  <si>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</si>
  <si>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</si>
  <si>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</si>
  <si>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</si>
  <si>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</si>
  <si>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</si>
  <si>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</si>
  <si>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</si>
  <si>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</si>
  <si>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</si>
  <si>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</si>
  <si>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</si>
  <si>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</si>
  <si>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</si>
  <si>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</si>
  <si>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</si>
  <si>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</si>
  <si>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</si>
  <si>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</si>
  <si>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</si>
  <si>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</si>
  <si>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</si>
  <si>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</si>
  <si>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</si>
  <si>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</si>
  <si>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</si>
  <si>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</si>
  <si>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</si>
  <si>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</si>
  <si>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</si>
  <si>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</si>
  <si>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</si>
  <si>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</si>
  <si>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</si>
  <si>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</si>
  <si>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</si>
  <si>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</si>
  <si>
    <t>1:Male,2:Female,3:Others,4:Secret</t>
    <phoneticPr fontId="1"/>
  </si>
  <si>
    <t>from</t>
    <phoneticPr fontId="1"/>
  </si>
  <si>
    <t>to</t>
    <phoneticPr fontId="1"/>
  </si>
  <si>
    <t>status</t>
    <phoneticPr fontId="1"/>
  </si>
  <si>
    <t>1:申請中、2:否認済、3:承認済、4:取下</t>
    <rPh sb="2" eb="4">
      <t>シンセイ</t>
    </rPh>
    <rPh sb="4" eb="5">
      <t>チュウ</t>
    </rPh>
    <rPh sb="8" eb="10">
      <t>ヒニン</t>
    </rPh>
    <rPh sb="10" eb="11">
      <t>ズ</t>
    </rPh>
    <rPh sb="14" eb="17">
      <t>ショウニンズ</t>
    </rPh>
    <rPh sb="20" eb="22">
      <t>トリサ</t>
    </rPh>
    <phoneticPr fontId="1"/>
  </si>
  <si>
    <t>requestMessage</t>
    <phoneticPr fontId="1"/>
  </si>
  <si>
    <t>1:yet,2:started,3:done,4:canceled</t>
    <phoneticPr fontId="1"/>
  </si>
  <si>
    <t>senderJoinedStatus</t>
    <phoneticPr fontId="1"/>
  </si>
  <si>
    <t>receiverJoinedStatus</t>
    <phoneticPr fontId="1"/>
  </si>
  <si>
    <t>0:yet,1:joined,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</si>
</sst>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b/>
      <u/>
      <sz val="16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/>
    <xf numFmtId="0" fontId="7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407987</xdr:colOff>
      <xdr:row>7</xdr:row>
      <xdr:rowOff>217487</xdr:rowOff>
    </xdr:from>
    <xdr:to>
      <xdr:col>1</xdr:col>
      <xdr:colOff>711200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564594" y="1945594"/>
          <a:ext cx="303213" cy="283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576317</xdr:colOff>
      <xdr:row>22</xdr:row>
      <xdr:rowOff>171451</xdr:rowOff>
    </xdr:from>
    <xdr:to>
      <xdr:col>7</xdr:col>
      <xdr:colOff>276226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99" y="5369380"/>
          <a:ext cx="2006773" cy="2392134"/>
          <a:chOff x="8926517" y="1501775"/>
          <a:chExt cx="920751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7" y="1752735"/>
            <a:ext cx="920751" cy="1142348"/>
            <a:chOff x="8437567" y="3295785"/>
            <a:chExt cx="927101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9006" y="3295785"/>
              <a:ext cx="924195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callResults</a:t>
            </a:r>
          </a:p>
        </xdr:txBody>
      </xdr:sp>
    </xdr:grp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chunks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5015371</xdr:colOff>
      <xdr:row>42</xdr:row>
      <xdr:rowOff>185059</xdr:rowOff>
    </xdr:from>
    <xdr:to>
      <xdr:col>3</xdr:col>
      <xdr:colOff>1827438</xdr:colOff>
      <xdr:row>53</xdr:row>
      <xdr:rowOff>35832</xdr:rowOff>
    </xdr:to>
    <xdr:grpSp>
      <xdr:nvGrpSpPr>
        <xdr:cNvPr id="80" name="グループ化 93">
          <a:extLst>
            <a:ext uri="{FF2B5EF4-FFF2-40B4-BE49-F238E27FC236}">
              <a16:creationId xmlns:a16="http://schemas.microsoft.com/office/drawing/2014/main" id="{11906AA8-7896-E95D-7831-4D06DDBD56F3}"/>
            </a:ext>
          </a:extLst>
        </xdr:cNvPr>
        <xdr:cNvGrpSpPr/>
      </xdr:nvGrpSpPr>
      <xdr:grpSpPr>
        <a:xfrm>
          <a:off x="7549475" y="10006241"/>
          <a:ext cx="2006820" cy="2398484"/>
          <a:chOff x="8926515" y="1501775"/>
          <a:chExt cx="920753" cy="1393308"/>
        </a:xfrm>
      </xdr:grpSpPr>
      <xdr:grpSp>
        <xdr:nvGrpSpPr>
          <xdr:cNvPr id="81" name="グループ化 94">
            <a:extLst>
              <a:ext uri="{FF2B5EF4-FFF2-40B4-BE49-F238E27FC236}">
                <a16:creationId xmlns:a16="http://schemas.microsoft.com/office/drawing/2014/main" id="{5CE2D3E6-B125-B1C9-B36F-3A916F096DD1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83" name="正方形/長方形 96">
              <a:extLst>
                <a:ext uri="{FF2B5EF4-FFF2-40B4-BE49-F238E27FC236}">
                  <a16:creationId xmlns:a16="http://schemas.microsoft.com/office/drawing/2014/main" id="{0750580C-CBDD-C20F-6E45-5756A877CEB4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84" name="正方形/長方形 97">
              <a:extLst>
                <a:ext uri="{FF2B5EF4-FFF2-40B4-BE49-F238E27FC236}">
                  <a16:creationId xmlns:a16="http://schemas.microsoft.com/office/drawing/2014/main" id="{E0267084-D69F-249E-7876-E5BE6734C5D3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82" name="テキスト ボックス 95">
            <a:extLst>
              <a:ext uri="{FF2B5EF4-FFF2-40B4-BE49-F238E27FC236}">
                <a16:creationId xmlns:a16="http://schemas.microsoft.com/office/drawing/2014/main" id="{A29FF6A4-C0D6-196D-EAE0-0EF09C18C8F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requests</a:t>
            </a:r>
          </a:p>
        </xdr:txBody>
      </xdr:sp>
    </xdr:grpSp>
    <xdr:clientData/>
  </xdr:twoCellAnchor>
  <xdr:twoCellAnchor>
    <xdr:from>
      <xdr:col>3</xdr:col>
      <xdr:colOff>824019</xdr:colOff>
      <xdr:row>36</xdr:row>
      <xdr:rowOff>152401</xdr:rowOff>
    </xdr:from>
    <xdr:to>
      <xdr:col>3</xdr:col>
      <xdr:colOff>1087414</xdr:colOff>
      <xdr:row>42</xdr:row>
      <xdr:rowOff>181885</xdr:rowOff>
    </xdr:to>
    <xdr:cxnSp macro="">
      <xdr:nvCxnSpPr>
        <xdr:cNvPr id="85" name="コネクタ: カギ線 98">
          <a:extLst>
            <a:ext uri="{FF2B5EF4-FFF2-40B4-BE49-F238E27FC236}">
              <a16:creationId xmlns:a16="http://schemas.microsoft.com/office/drawing/2014/main" id="{53E644B0-392E-4D08-ABC8-7C0C30240EC2}"/>
            </a:ext>
          </a:extLst>
        </xdr:cNvPr>
        <xdr:cNvCxnSpPr>
          <a:stCxn id="45" idx="2"/>
          <a:endCxn id="82" idx="0"/>
        </xdr:cNvCxnSpPr>
      </xdr:nvCxnSpPr>
      <xdr:spPr>
        <a:xfrm rot="5400000">
          <a:off x="7975868" y="9165838"/>
          <a:ext cx="1417412" cy="2633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1309008</xdr:colOff>
      <xdr:row>36</xdr:row>
      <xdr:rowOff>184829</xdr:rowOff>
    </xdr:from>
    <xdr:to>
      <xdr:col>3</xdr:col>
      <xdr:colOff>1743984</xdr:colOff>
      <xdr:row>38</xdr:row>
      <xdr:rowOff>2721</xdr:rowOff>
    </xdr:to>
    <xdr:sp macro="" textlink="">
      <xdr:nvSpPr>
        <xdr:cNvPr id="88" name="テキスト ボックス 102">
          <a:extLst>
            <a:ext uri="{FF2B5EF4-FFF2-40B4-BE49-F238E27FC236}">
              <a16:creationId xmlns:a16="http://schemas.microsoft.com/office/drawing/2014/main" id="{D550DBC8-3632-44F3-AC83-BDC3461B11DC}"/>
            </a:ext>
          </a:extLst>
        </xdr:cNvPr>
        <xdr:cNvSpPr txBox="1"/>
      </xdr:nvSpPr>
      <xdr:spPr>
        <a:xfrm>
          <a:off x="9037865" y="8621258"/>
          <a:ext cx="434976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1087212</xdr:colOff>
      <xdr:row>41</xdr:row>
      <xdr:rowOff>17462</xdr:rowOff>
    </xdr:from>
    <xdr:to>
      <xdr:col>3</xdr:col>
      <xdr:colOff>1533156</xdr:colOff>
      <xdr:row>42</xdr:row>
      <xdr:rowOff>66675</xdr:rowOff>
    </xdr:to>
    <xdr:sp macro="" textlink="">
      <xdr:nvSpPr>
        <xdr:cNvPr id="89" name="テキスト ボックス 101">
          <a:extLst>
            <a:ext uri="{FF2B5EF4-FFF2-40B4-BE49-F238E27FC236}">
              <a16:creationId xmlns:a16="http://schemas.microsoft.com/office/drawing/2014/main" id="{B099D866-84CC-15FF-2E60-C3AAF39DEC6D}"/>
            </a:ext>
          </a:extLst>
        </xdr:cNvPr>
        <xdr:cNvSpPr txBox="1"/>
      </xdr:nvSpPr>
      <xdr:spPr>
        <a:xfrm>
          <a:off x="8816069" y="9610498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92760</xdr:colOff>
      <xdr:row>42</xdr:row>
      <xdr:rowOff>181884</xdr:rowOff>
    </xdr:from>
    <xdr:to>
      <xdr:col>6</xdr:col>
      <xdr:colOff>942973</xdr:colOff>
      <xdr:row>53</xdr:row>
      <xdr:rowOff>35832</xdr:rowOff>
    </xdr:to>
    <xdr:grpSp>
      <xdr:nvGrpSpPr>
        <xdr:cNvPr id="96" name="グループ化 93">
          <a:extLst>
            <a:ext uri="{FF2B5EF4-FFF2-40B4-BE49-F238E27FC236}">
              <a16:creationId xmlns:a16="http://schemas.microsoft.com/office/drawing/2014/main" id="{FD04FEA1-A90E-CD6D-B69E-D3A05AE8E6B0}"/>
            </a:ext>
          </a:extLst>
        </xdr:cNvPr>
        <xdr:cNvGrpSpPr/>
      </xdr:nvGrpSpPr>
      <xdr:grpSpPr>
        <a:xfrm>
          <a:off x="11155367" y="10003066"/>
          <a:ext cx="2009995" cy="2401659"/>
          <a:chOff x="8926515" y="1501775"/>
          <a:chExt cx="920753" cy="1393308"/>
        </a:xfrm>
      </xdr:grpSpPr>
      <xdr:grpSp>
        <xdr:nvGrpSpPr>
          <xdr:cNvPr id="97" name="グループ化 94">
            <a:extLst>
              <a:ext uri="{FF2B5EF4-FFF2-40B4-BE49-F238E27FC236}">
                <a16:creationId xmlns:a16="http://schemas.microsoft.com/office/drawing/2014/main" id="{53853C44-C525-317A-BFB6-BBAF0CAB356E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99" name="正方形/長方形 96">
              <a:extLst>
                <a:ext uri="{FF2B5EF4-FFF2-40B4-BE49-F238E27FC236}">
                  <a16:creationId xmlns:a16="http://schemas.microsoft.com/office/drawing/2014/main" id="{042EDDD8-289F-1D4C-225B-E7D03646CA4F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requestDocId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0" name="正方形/長方形 97">
              <a:extLst>
                <a:ext uri="{FF2B5EF4-FFF2-40B4-BE49-F238E27FC236}">
                  <a16:creationId xmlns:a16="http://schemas.microsoft.com/office/drawing/2014/main" id="{8299C412-7010-3B87-879E-A981DED6AC50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8" name="テキスト ボックス 95">
            <a:extLst>
              <a:ext uri="{FF2B5EF4-FFF2-40B4-BE49-F238E27FC236}">
                <a16:creationId xmlns:a16="http://schemas.microsoft.com/office/drawing/2014/main" id="{C9723FFA-8670-7A24-93F0-30075068D8BA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appointments</a:t>
            </a:r>
          </a:p>
        </xdr:txBody>
      </xdr:sp>
    </xdr:grpSp>
    <xdr:clientData/>
  </xdr:twoCellAnchor>
  <xdr:twoCellAnchor>
    <xdr:from>
      <xdr:col>4</xdr:col>
      <xdr:colOff>421821</xdr:colOff>
      <xdr:row>35</xdr:row>
      <xdr:rowOff>64861</xdr:rowOff>
    </xdr:from>
    <xdr:to>
      <xdr:col>5</xdr:col>
      <xdr:colOff>1094574</xdr:colOff>
      <xdr:row>42</xdr:row>
      <xdr:rowOff>181884</xdr:rowOff>
    </xdr:to>
    <xdr:cxnSp macro="">
      <xdr:nvCxnSpPr>
        <xdr:cNvPr id="101" name="コネクタ: カギ線 98">
          <a:extLst>
            <a:ext uri="{FF2B5EF4-FFF2-40B4-BE49-F238E27FC236}">
              <a16:creationId xmlns:a16="http://schemas.microsoft.com/office/drawing/2014/main" id="{D85941F6-EE59-9119-1457-F0135CE1C46B}"/>
            </a:ext>
          </a:extLst>
        </xdr:cNvPr>
        <xdr:cNvCxnSpPr>
          <a:endCxn id="98" idx="0"/>
        </xdr:cNvCxnSpPr>
      </xdr:nvCxnSpPr>
      <xdr:spPr>
        <a:xfrm>
          <a:off x="10327821" y="8269968"/>
          <a:ext cx="1829360" cy="1736273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1827438</xdr:colOff>
      <xdr:row>49</xdr:row>
      <xdr:rowOff>174225</xdr:rowOff>
    </xdr:from>
    <xdr:to>
      <xdr:col>5</xdr:col>
      <xdr:colOff>92764</xdr:colOff>
      <xdr:row>49</xdr:row>
      <xdr:rowOff>175266</xdr:rowOff>
    </xdr:to>
    <xdr:cxnSp macro="">
      <xdr:nvCxnSpPr>
        <xdr:cNvPr id="95" name="コネクタ: カギ線 98">
          <a:extLst>
            <a:ext uri="{FF2B5EF4-FFF2-40B4-BE49-F238E27FC236}">
              <a16:creationId xmlns:a16="http://schemas.microsoft.com/office/drawing/2014/main" id="{3FCD7310-84C8-ABDA-6BC3-73BD079694DB}"/>
            </a:ext>
          </a:extLst>
        </xdr:cNvPr>
        <xdr:cNvCxnSpPr>
          <a:cxnSpLocks/>
          <a:stCxn id="99" idx="1"/>
          <a:endCxn id="83" idx="3"/>
        </xdr:cNvCxnSpPr>
      </xdr:nvCxnSpPr>
      <xdr:spPr>
        <a:xfrm rot="10800000" flipV="1">
          <a:off x="9556295" y="11617832"/>
          <a:ext cx="1599076" cy="104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707119</xdr:colOff>
      <xdr:row>47</xdr:row>
      <xdr:rowOff>140833</xdr:rowOff>
    </xdr:from>
    <xdr:to>
      <xdr:col>4</xdr:col>
      <xdr:colOff>1142095</xdr:colOff>
      <xdr:row>48</xdr:row>
      <xdr:rowOff>193220</xdr:rowOff>
    </xdr:to>
    <xdr:sp macro="" textlink="">
      <xdr:nvSpPr>
        <xdr:cNvPr id="102" name="テキスト ボックス 102">
          <a:extLst>
            <a:ext uri="{FF2B5EF4-FFF2-40B4-BE49-F238E27FC236}">
              <a16:creationId xmlns:a16="http://schemas.microsoft.com/office/drawing/2014/main" id="{637992C8-7922-16E9-C1F6-B3EC1825316B}"/>
            </a:ext>
          </a:extLst>
        </xdr:cNvPr>
        <xdr:cNvSpPr txBox="1"/>
      </xdr:nvSpPr>
      <xdr:spPr>
        <a:xfrm>
          <a:off x="10613119" y="11121797"/>
          <a:ext cx="434976" cy="283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1930855</xdr:colOff>
      <xdr:row>47</xdr:row>
      <xdr:rowOff>167141</xdr:rowOff>
    </xdr:from>
    <xdr:to>
      <xdr:col>4</xdr:col>
      <xdr:colOff>202831</xdr:colOff>
      <xdr:row>48</xdr:row>
      <xdr:rowOff>213178</xdr:rowOff>
    </xdr:to>
    <xdr:sp macro="" textlink="">
      <xdr:nvSpPr>
        <xdr:cNvPr id="103" name="テキスト ボックス 101">
          <a:extLst>
            <a:ext uri="{FF2B5EF4-FFF2-40B4-BE49-F238E27FC236}">
              <a16:creationId xmlns:a16="http://schemas.microsoft.com/office/drawing/2014/main" id="{3541C13D-42E0-5614-5B4D-64732E6B9A52}"/>
            </a:ext>
          </a:extLst>
        </xdr:cNvPr>
        <xdr:cNvSpPr txBox="1"/>
      </xdr:nvSpPr>
      <xdr:spPr>
        <a:xfrm>
          <a:off x="9659712" y="11148105"/>
          <a:ext cx="449119" cy="277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426249</xdr:colOff>
      <xdr:row>33</xdr:row>
      <xdr:rowOff>19049</xdr:rowOff>
    </xdr:from>
    <xdr:to>
      <xdr:col>6</xdr:col>
      <xdr:colOff>946148</xdr:colOff>
      <xdr:row>49</xdr:row>
      <xdr:rowOff>174225</xdr:rowOff>
    </xdr:to>
    <xdr:cxnSp macro="">
      <xdr:nvCxnSpPr>
        <xdr:cNvPr id="104" name="コネクタ: カギ線 98">
          <a:extLst>
            <a:ext uri="{FF2B5EF4-FFF2-40B4-BE49-F238E27FC236}">
              <a16:creationId xmlns:a16="http://schemas.microsoft.com/office/drawing/2014/main" id="{E178460A-B7BE-1AF1-9426-C88054594F16}"/>
            </a:ext>
          </a:extLst>
        </xdr:cNvPr>
        <xdr:cNvCxnSpPr>
          <a:stCxn id="58" idx="2"/>
          <a:endCxn id="99" idx="3"/>
        </xdr:cNvCxnSpPr>
      </xdr:nvCxnSpPr>
      <xdr:spPr>
        <a:xfrm rot="16200000" flipH="1">
          <a:off x="10977253" y="9429723"/>
          <a:ext cx="3856319" cy="519899"/>
        </a:xfrm>
        <a:prstGeom prst="bentConnector4">
          <a:avLst>
            <a:gd name="adj1" fmla="val 39797"/>
            <a:gd name="adj2" fmla="val 23697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696686</xdr:colOff>
      <xdr:row>50</xdr:row>
      <xdr:rowOff>21544</xdr:rowOff>
    </xdr:from>
    <xdr:to>
      <xdr:col>8</xdr:col>
      <xdr:colOff>95249</xdr:colOff>
      <xdr:row>51</xdr:row>
      <xdr:rowOff>95250</xdr:rowOff>
    </xdr:to>
    <xdr:sp macro="" textlink="">
      <xdr:nvSpPr>
        <xdr:cNvPr id="107" name="テキスト ボックス 102">
          <a:extLst>
            <a:ext uri="{FF2B5EF4-FFF2-40B4-BE49-F238E27FC236}">
              <a16:creationId xmlns:a16="http://schemas.microsoft.com/office/drawing/2014/main" id="{BBAD649C-CF71-0238-ADB1-24DED17658E8}"/>
            </a:ext>
          </a:extLst>
        </xdr:cNvPr>
        <xdr:cNvSpPr txBox="1"/>
      </xdr:nvSpPr>
      <xdr:spPr>
        <a:xfrm>
          <a:off x="14072507" y="11696473"/>
          <a:ext cx="555171" cy="305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6</xdr:col>
      <xdr:colOff>570141</xdr:colOff>
      <xdr:row>33</xdr:row>
      <xdr:rowOff>112712</xdr:rowOff>
    </xdr:from>
    <xdr:to>
      <xdr:col>6</xdr:col>
      <xdr:colOff>1016085</xdr:colOff>
      <xdr:row>34</xdr:row>
      <xdr:rowOff>161924</xdr:rowOff>
    </xdr:to>
    <xdr:sp macro="" textlink="">
      <xdr:nvSpPr>
        <xdr:cNvPr id="108" name="テキスト ボックス 101">
          <a:extLst>
            <a:ext uri="{FF2B5EF4-FFF2-40B4-BE49-F238E27FC236}">
              <a16:creationId xmlns:a16="http://schemas.microsoft.com/office/drawing/2014/main" id="{1876C578-2C4F-9335-77E0-C99BFBAC50B1}"/>
            </a:ext>
          </a:extLst>
        </xdr:cNvPr>
        <xdr:cNvSpPr txBox="1"/>
      </xdr:nvSpPr>
      <xdr:spPr>
        <a:xfrm>
          <a:off x="12789355" y="7855176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229111</xdr:colOff>
      <xdr:row>20</xdr:row>
      <xdr:rowOff>66738</xdr:rowOff>
    </xdr:from>
    <xdr:to>
      <xdr:col>4</xdr:col>
      <xdr:colOff>1574289</xdr:colOff>
      <xdr:row>23</xdr:row>
      <xdr:rowOff>9461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21115205-7201-9D7B-4910-A5F34716B65E}"/>
            </a:ext>
          </a:extLst>
        </xdr:cNvPr>
        <xdr:cNvSpPr/>
      </xdr:nvSpPr>
      <xdr:spPr>
        <a:xfrm>
          <a:off x="4772536" y="4229163"/>
          <a:ext cx="1345178" cy="599948"/>
        </a:xfrm>
        <a:prstGeom prst="borderCallout2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新規追加</a:t>
          </a:r>
        </a:p>
      </xdr:txBody>
    </xdr:sp>
    <xdr:clientData/>
  </xdr:twoCellAnchor>
  <xdr:twoCellAnchor>
    <xdr:from>
      <xdr:col>1</xdr:col>
      <xdr:colOff>1990725</xdr:colOff>
      <xdr:row>1</xdr:row>
      <xdr:rowOff>142875</xdr:rowOff>
    </xdr:from>
    <xdr:to>
      <xdr:col>4</xdr:col>
      <xdr:colOff>596900</xdr:colOff>
      <xdr:row>3</xdr:row>
      <xdr:rowOff>25402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1BA5F4-ED62-C488-ACE0-AE71A221035D}"/>
            </a:ext>
          </a:extLst>
        </xdr:cNvPr>
        <xdr:cNvSpPr/>
      </xdr:nvSpPr>
      <xdr:spPr>
        <a:xfrm>
          <a:off x="2590800" y="581025"/>
          <a:ext cx="2549525" cy="5873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ユーザごとでなく、</a:t>
          </a:r>
          <a:r>
            <a:rPr kumimoji="1" lang="en-US" altLang="ja-JP" sz="1050"/>
            <a:t>2</a:t>
          </a:r>
          <a:r>
            <a:rPr kumimoji="1" lang="ja-JP" altLang="en-US" sz="1050"/>
            <a:t>ユーザで一つ</a:t>
          </a:r>
          <a:endParaRPr kumimoji="1" lang="en-US" altLang="ja-JP" sz="1050"/>
        </a:p>
        <a:p>
          <a:pPr algn="l"/>
          <a:r>
            <a:rPr kumimoji="1" lang="en-US" altLang="ja-JP" sz="1050"/>
            <a:t>1</a:t>
          </a:r>
          <a:r>
            <a:rPr kumimoji="1" lang="ja-JP" altLang="en-US" sz="1050"/>
            <a:t>会話で</a:t>
          </a:r>
          <a:r>
            <a:rPr kumimoji="1" lang="en-US" altLang="ja-JP" sz="1050"/>
            <a:t>1</a:t>
          </a:r>
          <a:r>
            <a:rPr kumimoji="1" lang="ja-JP" altLang="en-US" sz="1050"/>
            <a:t>データの想定</a:t>
          </a:r>
        </a:p>
      </xdr:txBody>
    </xdr:sp>
    <xdr:clientData/>
  </xdr:twoCellAnchor>
  <xdr:twoCellAnchor>
    <xdr:from>
      <xdr:col>4</xdr:col>
      <xdr:colOff>1371600</xdr:colOff>
      <xdr:row>1</xdr:row>
      <xdr:rowOff>142875</xdr:rowOff>
    </xdr:from>
    <xdr:to>
      <xdr:col>6</xdr:col>
      <xdr:colOff>1330325</xdr:colOff>
      <xdr:row>3</xdr:row>
      <xdr:rowOff>25402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13713C-F3F1-7B68-A24E-A9B8C67E5601}"/>
            </a:ext>
          </a:extLst>
        </xdr:cNvPr>
        <xdr:cNvSpPr/>
      </xdr:nvSpPr>
      <xdr:spPr>
        <a:xfrm>
          <a:off x="5915025" y="581025"/>
          <a:ext cx="2549525" cy="5873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アポとレッスンのステータスを保持する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topLeftCell="A19" zoomScale="70" zoomScaleNormal="70" workbookViewId="0">
      <selection activeCell="J37" sqref="J37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1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C13" sqref="C1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204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8" t="s">
        <v>196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8" t="s">
        <v>205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8" t="s">
        <v>206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8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8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8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8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8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8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8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G14" sqref="G14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4" t="s">
        <v>173</v>
      </c>
    </row>
    <row r="2" spans="1:10">
      <c r="I2" s="16"/>
      <c r="J2" s="16"/>
    </row>
    <row r="3" spans="1:10">
      <c r="B3" s="9" t="s">
        <v>161</v>
      </c>
      <c r="C3" s="9" t="s">
        <v>56</v>
      </c>
      <c r="D3" s="9" t="s">
        <v>1</v>
      </c>
      <c r="E3" s="9" t="s">
        <v>4</v>
      </c>
      <c r="F3" s="9" t="s">
        <v>162</v>
      </c>
      <c r="G3" s="9" t="s">
        <v>163</v>
      </c>
      <c r="H3" s="9" t="s">
        <v>174</v>
      </c>
      <c r="I3" s="17" t="s">
        <v>32</v>
      </c>
      <c r="J3" s="16"/>
    </row>
    <row r="4" spans="1:10">
      <c r="B4" s="5" t="s">
        <v>0</v>
      </c>
      <c r="C4" s="5"/>
      <c r="D4" s="10" t="s">
        <v>165</v>
      </c>
      <c r="E4" s="10" t="s">
        <v>165</v>
      </c>
      <c r="F4" s="10" t="s">
        <v>165</v>
      </c>
      <c r="G4" s="5" t="s">
        <v>167</v>
      </c>
      <c r="H4" s="5" t="s">
        <v>175</v>
      </c>
      <c r="I4" s="17" t="s">
        <v>32</v>
      </c>
      <c r="J4" s="16"/>
    </row>
    <row r="5" spans="1:10">
      <c r="B5" s="5" t="s">
        <v>113</v>
      </c>
      <c r="C5" s="5"/>
      <c r="D5" s="10" t="s">
        <v>165</v>
      </c>
      <c r="E5" s="10" t="s">
        <v>165</v>
      </c>
      <c r="F5" s="10" t="s">
        <v>165</v>
      </c>
      <c r="G5" s="5" t="s">
        <v>167</v>
      </c>
      <c r="H5" s="5" t="s">
        <v>175</v>
      </c>
      <c r="I5" s="17" t="s">
        <v>32</v>
      </c>
      <c r="J5" s="16"/>
    </row>
    <row r="6" spans="1:10">
      <c r="B6" s="5" t="s">
        <v>142</v>
      </c>
      <c r="C6" s="5"/>
      <c r="D6" s="10" t="s">
        <v>165</v>
      </c>
      <c r="E6" s="11" t="s">
        <v>170</v>
      </c>
      <c r="F6" s="11" t="s">
        <v>170</v>
      </c>
      <c r="G6" s="5" t="s">
        <v>172</v>
      </c>
      <c r="H6" s="5"/>
      <c r="I6" s="17" t="s">
        <v>32</v>
      </c>
      <c r="J6" s="16"/>
    </row>
    <row r="7" spans="1:10">
      <c r="B7" s="5" t="s">
        <v>143</v>
      </c>
      <c r="C7" s="5"/>
      <c r="D7" s="10" t="s">
        <v>165</v>
      </c>
      <c r="E7" s="10" t="s">
        <v>165</v>
      </c>
      <c r="F7" s="11" t="s">
        <v>170</v>
      </c>
      <c r="G7" s="5" t="s">
        <v>167</v>
      </c>
      <c r="H7" s="5" t="s">
        <v>175</v>
      </c>
      <c r="I7" s="17" t="s">
        <v>32</v>
      </c>
      <c r="J7" s="16"/>
    </row>
    <row r="8" spans="1:10">
      <c r="B8" s="5" t="s">
        <v>96</v>
      </c>
      <c r="C8" s="5"/>
      <c r="D8" s="10" t="s">
        <v>165</v>
      </c>
      <c r="E8" s="10" t="s">
        <v>165</v>
      </c>
      <c r="F8" s="11" t="s">
        <v>170</v>
      </c>
      <c r="G8" s="5" t="s">
        <v>167</v>
      </c>
      <c r="H8" s="5" t="s">
        <v>175</v>
      </c>
      <c r="I8" s="17" t="s">
        <v>32</v>
      </c>
      <c r="J8" s="16"/>
    </row>
    <row r="9" spans="1:10">
      <c r="B9" s="5" t="s">
        <v>62</v>
      </c>
      <c r="C9" s="5"/>
      <c r="D9" s="10" t="s">
        <v>165</v>
      </c>
      <c r="E9" s="10" t="s">
        <v>165</v>
      </c>
      <c r="F9" s="10" t="s">
        <v>165</v>
      </c>
      <c r="G9" s="5" t="s">
        <v>171</v>
      </c>
      <c r="H9" s="15" t="s">
        <v>176</v>
      </c>
      <c r="I9" s="17" t="s">
        <v>32</v>
      </c>
      <c r="J9" s="16"/>
    </row>
    <row r="10" spans="1:10">
      <c r="B10" s="5" t="s">
        <v>166</v>
      </c>
      <c r="C10" s="5"/>
      <c r="D10" s="10" t="s">
        <v>165</v>
      </c>
      <c r="E10" s="10" t="s">
        <v>165</v>
      </c>
      <c r="F10" s="10" t="s">
        <v>165</v>
      </c>
      <c r="G10" s="5" t="s">
        <v>168</v>
      </c>
      <c r="H10" s="5" t="s">
        <v>177</v>
      </c>
      <c r="I10" s="17" t="s">
        <v>32</v>
      </c>
      <c r="J10" s="16"/>
    </row>
    <row r="11" spans="1:10">
      <c r="B11" s="5" t="s">
        <v>164</v>
      </c>
      <c r="C11" s="5"/>
      <c r="D11" s="11" t="s">
        <v>170</v>
      </c>
      <c r="E11" s="10" t="s">
        <v>165</v>
      </c>
      <c r="F11" s="11" t="s">
        <v>170</v>
      </c>
      <c r="G11" s="5" t="s">
        <v>169</v>
      </c>
      <c r="H11" s="15" t="s">
        <v>178</v>
      </c>
      <c r="I11" s="17" t="s">
        <v>32</v>
      </c>
      <c r="J11" s="16"/>
    </row>
    <row r="12" spans="1:10">
      <c r="B12" s="5" t="s">
        <v>191</v>
      </c>
      <c r="C12" s="5"/>
      <c r="D12" s="10" t="s">
        <v>165</v>
      </c>
      <c r="E12" s="11" t="s">
        <v>170</v>
      </c>
      <c r="F12" s="11" t="s">
        <v>170</v>
      </c>
      <c r="G12" s="5" t="s">
        <v>199</v>
      </c>
      <c r="H12" s="5" t="s">
        <v>200</v>
      </c>
      <c r="I12" s="17" t="s">
        <v>32</v>
      </c>
      <c r="J12" s="16"/>
    </row>
    <row r="13" spans="1:10">
      <c r="B13" s="5" t="s">
        <v>201</v>
      </c>
      <c r="C13" s="5"/>
      <c r="D13" s="10" t="s">
        <v>165</v>
      </c>
      <c r="E13" s="11" t="s">
        <v>170</v>
      </c>
      <c r="F13" s="11" t="s">
        <v>170</v>
      </c>
      <c r="G13" s="5" t="s">
        <v>199</v>
      </c>
      <c r="H13" s="5" t="s">
        <v>200</v>
      </c>
      <c r="I13" s="17" t="s">
        <v>32</v>
      </c>
      <c r="J13" s="16"/>
    </row>
    <row r="14" spans="1:10">
      <c r="B14" s="5"/>
      <c r="C14" s="5"/>
      <c r="D14" s="10"/>
      <c r="E14" s="10"/>
      <c r="F14" s="10"/>
      <c r="G14" s="5"/>
      <c r="H14" s="5"/>
      <c r="I14" s="17" t="s">
        <v>32</v>
      </c>
      <c r="J14" s="16"/>
    </row>
    <row r="15" spans="1:10">
      <c r="B15" s="5"/>
      <c r="C15" s="5"/>
      <c r="D15" s="10"/>
      <c r="E15" s="10"/>
      <c r="F15" s="10"/>
      <c r="G15" s="5"/>
      <c r="H15" s="5"/>
      <c r="I15" s="17" t="s">
        <v>32</v>
      </c>
      <c r="J15" s="16"/>
    </row>
    <row r="16" spans="1:10">
      <c r="B16" s="5"/>
      <c r="C16" s="5"/>
      <c r="D16" s="10"/>
      <c r="E16" s="10"/>
      <c r="F16" s="10"/>
      <c r="G16" s="5"/>
      <c r="H16" s="5"/>
      <c r="I16" s="17" t="s">
        <v>32</v>
      </c>
      <c r="J16" s="16"/>
    </row>
    <row r="17" spans="2:10">
      <c r="B17" s="5"/>
      <c r="C17" s="5"/>
      <c r="D17" s="10"/>
      <c r="E17" s="10"/>
      <c r="F17" s="10"/>
      <c r="G17" s="5"/>
      <c r="H17" s="5"/>
      <c r="I17" s="17" t="s">
        <v>32</v>
      </c>
      <c r="J17" s="16"/>
    </row>
    <row r="18" spans="2:10">
      <c r="B18" s="5"/>
      <c r="C18" s="5"/>
      <c r="D18" s="10"/>
      <c r="E18" s="10"/>
      <c r="F18" s="10"/>
      <c r="G18" s="5"/>
      <c r="H18" s="5"/>
      <c r="I18" s="17" t="s">
        <v>32</v>
      </c>
      <c r="J18" s="16"/>
    </row>
    <row r="19" spans="2:10">
      <c r="B19" s="5"/>
      <c r="C19" s="5"/>
      <c r="D19" s="10"/>
      <c r="E19" s="10"/>
      <c r="F19" s="10"/>
      <c r="G19" s="5"/>
      <c r="H19" s="5"/>
      <c r="I19" s="17" t="s">
        <v>32</v>
      </c>
      <c r="J19" s="16"/>
    </row>
    <row r="20" spans="2:10">
      <c r="B20" s="5"/>
      <c r="C20" s="5"/>
      <c r="D20" s="10"/>
      <c r="E20" s="10"/>
      <c r="F20" s="10"/>
      <c r="G20" s="5"/>
      <c r="H20" s="5"/>
      <c r="I20" s="17" t="s">
        <v>32</v>
      </c>
      <c r="J20" s="16"/>
    </row>
    <row r="21" spans="2:10">
      <c r="B21" s="17" t="s">
        <v>32</v>
      </c>
      <c r="C21" s="17" t="s">
        <v>32</v>
      </c>
      <c r="D21" s="17" t="s">
        <v>32</v>
      </c>
      <c r="E21" s="17" t="s">
        <v>32</v>
      </c>
      <c r="F21" s="17" t="s">
        <v>32</v>
      </c>
      <c r="G21" s="17" t="s">
        <v>32</v>
      </c>
      <c r="H21" s="17" t="s">
        <v>32</v>
      </c>
      <c r="I21" s="17" t="s">
        <v>32</v>
      </c>
      <c r="J21" s="16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zoomScale="115" zoomScaleNormal="115" workbookViewId="0">
      <pane ySplit="4" topLeftCell="A5" activePane="bottomLeft" state="frozen"/>
      <selection pane="bottomLeft" activeCell="E21" sqref="E2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36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207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 t="s">
        <v>219</v>
      </c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208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209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218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210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211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212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213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214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215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216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217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="130" zoomScaleNormal="130" workbookViewId="0">
      <pane ySplit="4" topLeftCell="A5" activePane="bottomLeft" state="frozen"/>
      <selection pane="bottomLeft" activeCell="E12" sqref="E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'senderUserDocId':,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"_userData['"&amp;B6&amp;"'] =tmpUser!."&amp;B6&amp;";"</f>
        <v>_userData['senderUserDocId'] =tmpUser!.senderUserDocId;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193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194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220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'from':,</v>
      </c>
      <c r="H10" s="1" t="str">
        <f t="shared" si="3"/>
        <v>from:from,</v>
      </c>
      <c r="I10" s="1" t="str">
        <f t="shared" si="4"/>
        <v>String from,</v>
      </c>
      <c r="J10" s="8" t="str">
        <f t="shared" si="9"/>
        <v>returnMap['categoryCodeListText']=snapshot.get('categoryCodeListText');</v>
      </c>
      <c r="K10" s="1" t="str">
        <f t="shared" si="5"/>
        <v>_userData['from'] = snapshot.docs[0].get('from');</v>
      </c>
      <c r="L10" s="1" t="str">
        <f t="shared" si="6"/>
        <v>from: snapshot.docs[0].get('from'),</v>
      </c>
      <c r="M10" s="1" t="str">
        <f t="shared" si="7"/>
        <v>tmpUser.from=from;</v>
      </c>
      <c r="N10" s="1" t="str">
        <f t="shared" si="8"/>
        <v>from,</v>
      </c>
      <c r="O10" s="1" t="str">
        <f t="shared" si="0"/>
        <v>from: from,</v>
      </c>
      <c r="P10" s="1" t="str">
        <f t="shared" si="1"/>
        <v>required String from,</v>
      </c>
      <c r="Q10" s="1" t="str">
        <f t="shared" si="10"/>
        <v>_userData['from'] =tmpUser!.from;</v>
      </c>
    </row>
    <row r="11" spans="1:17">
      <c r="A11" s="4">
        <v>6</v>
      </c>
      <c r="B11" s="4" t="s">
        <v>221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'to':,</v>
      </c>
      <c r="H11" s="1" t="str">
        <f t="shared" si="3"/>
        <v>to:to,</v>
      </c>
      <c r="I11" s="1" t="str">
        <f t="shared" si="4"/>
        <v>String to,</v>
      </c>
      <c r="J11" s="8" t="str">
        <f t="shared" si="9"/>
        <v>returnMap['from']=snapshot.get('from');</v>
      </c>
      <c r="K11" s="1" t="str">
        <f t="shared" si="5"/>
        <v>_userData['to'] = snapshot.docs[0].get('to');</v>
      </c>
      <c r="L11" s="1" t="str">
        <f t="shared" si="6"/>
        <v>to: snapshot.docs[0].get('to'),</v>
      </c>
      <c r="M11" s="1" t="str">
        <f t="shared" si="7"/>
        <v>tmpUser.to=to;</v>
      </c>
      <c r="N11" s="1" t="str">
        <f t="shared" si="8"/>
        <v>to,</v>
      </c>
      <c r="O11" s="1" t="str">
        <f t="shared" si="0"/>
        <v>to: to,</v>
      </c>
      <c r="P11" s="1" t="str">
        <f t="shared" si="1"/>
        <v>required String to,</v>
      </c>
      <c r="Q11" s="1" t="str">
        <f t="shared" si="10"/>
        <v>_userData['to'] =tmpUser!.to;</v>
      </c>
    </row>
    <row r="12" spans="1:17">
      <c r="A12" s="4">
        <v>7</v>
      </c>
      <c r="B12" s="4" t="s">
        <v>222</v>
      </c>
      <c r="C12" s="4" t="s">
        <v>67</v>
      </c>
      <c r="D12" s="4" t="s">
        <v>71</v>
      </c>
      <c r="E12" s="4" t="s">
        <v>223</v>
      </c>
      <c r="F12" s="1" t="s">
        <v>32</v>
      </c>
      <c r="G12" s="1" t="str">
        <f t="shared" si="2"/>
        <v>'status':,</v>
      </c>
      <c r="H12" s="1" t="str">
        <f t="shared" si="3"/>
        <v>status:status,</v>
      </c>
      <c r="I12" s="1" t="str">
        <f t="shared" si="4"/>
        <v>String status,</v>
      </c>
      <c r="J12" s="8" t="str">
        <f t="shared" si="9"/>
        <v>returnMap['to']=snapshot.get('to');</v>
      </c>
      <c r="K12" s="1" t="str">
        <f t="shared" si="5"/>
        <v>_userData['status'] = snapshot.docs[0].get('status');</v>
      </c>
      <c r="L12" s="1" t="str">
        <f t="shared" si="6"/>
        <v>status: snapshot.docs[0].get('status'),</v>
      </c>
      <c r="M12" s="1" t="str">
        <f t="shared" si="7"/>
        <v>tmpUser.status=status;</v>
      </c>
      <c r="N12" s="1" t="str">
        <f t="shared" si="8"/>
        <v>status,</v>
      </c>
      <c r="O12" s="1" t="str">
        <f t="shared" si="0"/>
        <v>status: status,</v>
      </c>
      <c r="P12" s="1" t="str">
        <f t="shared" si="1"/>
        <v>required String status,</v>
      </c>
      <c r="Q12" s="1" t="str">
        <f t="shared" si="10"/>
        <v>_userData['status'] =tmpUser!.status;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'message':,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returnMap['status']=snapshot.get('status');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_userData['message'] =tmpUser!.message;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String insertUserDocId,</v>
      </c>
      <c r="J14" s="8" t="str">
        <f t="shared" si="9"/>
        <v>returnMap['message']=snapshot.get('message');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String 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DateTime 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String 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String 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updateTime:updateTime,</v>
      </c>
      <c r="I19" s="1" t="str">
        <f t="shared" si="4"/>
        <v>DateTime 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readableFlg:readableFlg,</v>
      </c>
      <c r="I20" s="1" t="str">
        <f t="shared" si="4"/>
        <v>bool 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deleteFlg:deleteFlg,</v>
      </c>
      <c r="I21" s="1" t="str">
        <f t="shared" si="4"/>
        <v>bool 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1"/>
  <sheetViews>
    <sheetView showGridLines="0" tabSelected="1" zoomScaleNormal="100" workbookViewId="0">
      <pane ySplit="3" topLeftCell="A4" activePane="bottomLeft" state="frozen"/>
      <selection pane="bottomLeft" activeCell="G18" sqref="G1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36.332031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195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196</v>
      </c>
      <c r="C4" s="4" t="s">
        <v>67</v>
      </c>
      <c r="D4" s="4" t="s">
        <v>71</v>
      </c>
      <c r="E4" s="4" t="s">
        <v>70</v>
      </c>
      <c r="G4" s="1" t="str">
        <f>"this."&amp;B4&amp;","</f>
        <v>this.appointmentDocId,</v>
      </c>
      <c r="H4" s="1" t="str">
        <f>B4&amp;":"&amp;B4&amp;","</f>
        <v>appointmentDocId:appointmentDocId,</v>
      </c>
      <c r="I4" s="1" t="str">
        <f>C4&amp;" "&amp;B4&amp;","</f>
        <v>String appointmentDocId,</v>
      </c>
      <c r="K4" s="1" t="str">
        <f>"_userData['"&amp;B4&amp;"'] = snapshot.docs[0].get('"&amp;B4&amp;"');"</f>
        <v>_userData['appointmentDocId'] = snapshot.docs[0].get('appointmentDocId');</v>
      </c>
      <c r="L4" s="1" t="str">
        <f>B4&amp;": snapshot.docs[0].get('"&amp;B4&amp;"'),"</f>
        <v>appointmentDocId: snapshot.docs[0].get('appointmentDocId'),</v>
      </c>
      <c r="M4" s="1" t="str">
        <f>"tmpUser."&amp;B4&amp;"="&amp;B4&amp;";"</f>
        <v>tmpUser.appointmentDocId=appointmentDocId;</v>
      </c>
      <c r="N4" s="1" t="str">
        <f>B4&amp;","</f>
        <v>appointmentDocId,</v>
      </c>
      <c r="O4" s="1" t="str">
        <f t="shared" ref="O4:O47" si="0">B4&amp;": "&amp;B4&amp;","</f>
        <v>appointmentDocId: appointmentDocId,</v>
      </c>
      <c r="P4" s="1" t="str">
        <f t="shared" ref="P4:P23" si="1">IF(D4="late","required ","")&amp;C4&amp;" "&amp;B4&amp;","</f>
        <v>required String appointmentDocId,</v>
      </c>
    </row>
    <row r="5" spans="1:17">
      <c r="A5" s="4">
        <v>1</v>
      </c>
      <c r="B5" s="4" t="s">
        <v>145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9" si="2">"this."&amp;B5&amp;","</f>
        <v>this.senderUserDocId,</v>
      </c>
      <c r="H5" s="1" t="str">
        <f t="shared" ref="H5:H24" si="3">B5&amp;":"&amp;B5&amp;","</f>
        <v>senderUserDocId:senderUserDocId,</v>
      </c>
      <c r="I5" s="1" t="str">
        <f t="shared" ref="I5:I23" si="4">C5&amp;" "&amp;B5&amp;","</f>
        <v>String senderUserDocId,</v>
      </c>
      <c r="J5" s="8" t="str">
        <f>"returnMap['"&amp;B4&amp;"']=snapshot.get('"&amp;B4&amp;"');"</f>
        <v>returnMap['appointmentDocId']=snapshot.get('appointmentDocId');</v>
      </c>
      <c r="K5" s="1" t="str">
        <f t="shared" ref="K5:K47" si="5">"_userData['"&amp;B5&amp;"'] = snapshot.docs[0].get('"&amp;B5&amp;"');"</f>
        <v>_userData['senderUserDocId'] = snapshot.docs[0].get('senderUserDocId');</v>
      </c>
      <c r="L5" s="1" t="str">
        <f t="shared" ref="L5:L47" si="6">B5&amp;": snapshot.docs[0].get('"&amp;B5&amp;"'),"</f>
        <v>senderUserDocId: snapshot.docs[0].get('senderUserDocId'),</v>
      </c>
      <c r="M5" s="1" t="str">
        <f t="shared" ref="M5:M47" si="7">"tmpUser."&amp;B5&amp;"="&amp;B5&amp;";"</f>
        <v>tmpUser.senderUserDocId=senderUserDocId;</v>
      </c>
      <c r="N5" s="1" t="str">
        <f t="shared" ref="N5:N47" si="8">B5&amp;","</f>
        <v>senderUserDocId,</v>
      </c>
      <c r="O5" s="1" t="str">
        <f t="shared" si="0"/>
        <v>senderUserDocId: senderUserDocId,</v>
      </c>
      <c r="P5" s="1" t="str">
        <f t="shared" si="1"/>
        <v>required String senderUserDocId,</v>
      </c>
      <c r="Q5" s="1" t="str">
        <f>"snapshot.get('"&amp;B5&amp;"')"</f>
        <v>snapshot.get('senderUserDocId')</v>
      </c>
    </row>
    <row r="6" spans="1:17">
      <c r="A6" s="4">
        <v>2</v>
      </c>
      <c r="B6" s="4" t="s">
        <v>146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this.receiverUserDocId,</v>
      </c>
      <c r="H6" s="1" t="str">
        <f t="shared" si="3"/>
        <v>receiverUserDocId:receiverUserDocId,</v>
      </c>
      <c r="I6" s="1" t="str">
        <f t="shared" si="4"/>
        <v>String receiverUserDocId,</v>
      </c>
      <c r="J6" s="8" t="str">
        <f t="shared" ref="J6:J47" si="9">"returnMap['"&amp;B5&amp;"']=snapshot.get('"&amp;B5&amp;"');"</f>
        <v>returnMap['senderUserDocId']=snapshot.get('senderUserDocId');</v>
      </c>
      <c r="K6" s="1" t="str">
        <f t="shared" si="5"/>
        <v>_userData['receiverUserDocId'] = snapshot.docs[0].get('receiverUserDocId');</v>
      </c>
      <c r="L6" s="1" t="str">
        <f t="shared" si="6"/>
        <v>receiverUserDocId: snapshot.docs[0].get('receiverUserDocId'),</v>
      </c>
      <c r="M6" s="1" t="str">
        <f t="shared" si="7"/>
        <v>tmpUser.receiverUserDocId=receiverUserDocId;</v>
      </c>
      <c r="N6" s="1" t="str">
        <f t="shared" si="8"/>
        <v>receiverUserDocId,</v>
      </c>
      <c r="O6" s="1" t="str">
        <f t="shared" si="0"/>
        <v>receiverUserDocId: receiverUserDocId,</v>
      </c>
      <c r="P6" s="1" t="str">
        <f t="shared" si="1"/>
        <v>required String receiverUserDocId,</v>
      </c>
      <c r="Q6" s="1" t="str">
        <f t="shared" ref="Q6:Q19" si="10">"snapshot.get('"&amp;B6&amp;"')"</f>
        <v>snapshot.get('receiverUserDocId')</v>
      </c>
    </row>
    <row r="7" spans="1:17">
      <c r="A7" s="4">
        <v>3</v>
      </c>
      <c r="B7" s="4" t="s">
        <v>197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this.courseCode,</v>
      </c>
      <c r="H7" s="1" t="str">
        <f t="shared" si="3"/>
        <v>courseCode:courseCode,</v>
      </c>
      <c r="I7" s="1" t="str">
        <f t="shared" si="4"/>
        <v>String courseCode,</v>
      </c>
      <c r="J7" s="8" t="str">
        <f t="shared" si="9"/>
        <v>returnMap['receiverUserDocId']=snapshot.get('receiverUserDocId');</v>
      </c>
      <c r="K7" s="1" t="str">
        <f t="shared" si="5"/>
        <v>_userData['courseCode'] = snapshot.docs[0].get('courseCode');</v>
      </c>
      <c r="L7" s="1" t="str">
        <f t="shared" si="6"/>
        <v>courseCode: snapshot.docs[0].get('courseCode'),</v>
      </c>
      <c r="M7" s="1" t="str">
        <f t="shared" si="7"/>
        <v>tmpUser.courseCode=courseCode;</v>
      </c>
      <c r="N7" s="1" t="str">
        <f t="shared" si="8"/>
        <v>courseCode,</v>
      </c>
      <c r="O7" s="1" t="str">
        <f t="shared" si="0"/>
        <v>courseCode: courseCode,</v>
      </c>
      <c r="P7" s="1" t="str">
        <f t="shared" si="1"/>
        <v>required String courseCode,</v>
      </c>
      <c r="Q7" s="1" t="str">
        <f t="shared" si="10"/>
        <v>snapshot.get('courseCode')</v>
      </c>
    </row>
    <row r="8" spans="1:17">
      <c r="A8" s="4">
        <v>4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this.categoryCode,</v>
      </c>
      <c r="H8" s="1" t="str">
        <f t="shared" si="3"/>
        <v>categoryCode:categoryCode,</v>
      </c>
      <c r="I8" s="1" t="str">
        <f t="shared" si="4"/>
        <v>String categoryCode,</v>
      </c>
      <c r="J8" s="8" t="str">
        <f t="shared" si="9"/>
        <v>returnMap['courseCode']=snapshot.get('courseCode');</v>
      </c>
      <c r="K8" s="1" t="str">
        <f t="shared" si="5"/>
        <v>_userData['categoryCode'] = snapshot.docs[0].get('categoryCode');</v>
      </c>
      <c r="L8" s="1" t="str">
        <f t="shared" si="6"/>
        <v>categoryCode: snapshot.docs[0].get('categoryCode'),</v>
      </c>
      <c r="M8" s="1" t="str">
        <f t="shared" si="7"/>
        <v>tmpUser.categoryCode=categoryCode;</v>
      </c>
      <c r="N8" s="1" t="str">
        <f t="shared" si="8"/>
        <v>categoryCode,</v>
      </c>
      <c r="O8" s="1" t="str">
        <f t="shared" si="0"/>
        <v>categoryCode: categoryCode,</v>
      </c>
      <c r="P8" s="1" t="str">
        <f t="shared" si="1"/>
        <v>required String categoryCode,</v>
      </c>
      <c r="Q8" s="1" t="str">
        <f t="shared" si="10"/>
        <v>snapshot.get('categoryCode')</v>
      </c>
    </row>
    <row r="9" spans="1:17">
      <c r="A9" s="4">
        <v>5</v>
      </c>
      <c r="B9" s="4" t="s">
        <v>38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this.fromTime,</v>
      </c>
      <c r="H9" s="1" t="str">
        <f t="shared" si="3"/>
        <v>fromTime:fromTime,</v>
      </c>
      <c r="I9" s="1" t="str">
        <f t="shared" si="4"/>
        <v>String fromTime,</v>
      </c>
      <c r="J9" s="8" t="str">
        <f t="shared" si="9"/>
        <v>returnMap['categoryCode']=snapshot.get('categoryCode');</v>
      </c>
      <c r="K9" s="1" t="str">
        <f t="shared" si="5"/>
        <v>_userData['fromTime'] = snapshot.docs[0].get('fromTime');</v>
      </c>
      <c r="L9" s="1" t="str">
        <f t="shared" si="6"/>
        <v>fromTime: snapshot.docs[0].get('fromTime'),</v>
      </c>
      <c r="M9" s="1" t="str">
        <f t="shared" si="7"/>
        <v>tmpUser.fromTime=fromTime;</v>
      </c>
      <c r="N9" s="1" t="str">
        <f t="shared" si="8"/>
        <v>fromTime,</v>
      </c>
      <c r="O9" s="1" t="str">
        <f t="shared" si="0"/>
        <v>fromTime: fromTime,</v>
      </c>
      <c r="P9" s="1" t="str">
        <f t="shared" si="1"/>
        <v>required String fromTime,</v>
      </c>
      <c r="Q9" s="1" t="str">
        <f t="shared" si="10"/>
        <v>snapshot.get('fromTime')</v>
      </c>
    </row>
    <row r="10" spans="1:17">
      <c r="A10" s="4">
        <v>6</v>
      </c>
      <c r="B10" s="4" t="s">
        <v>39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this.toTime,</v>
      </c>
      <c r="H10" s="1" t="str">
        <f t="shared" si="3"/>
        <v>toTime:toTime,</v>
      </c>
      <c r="I10" s="1" t="str">
        <f t="shared" si="4"/>
        <v>String toTime,</v>
      </c>
      <c r="J10" s="8" t="str">
        <f t="shared" si="9"/>
        <v>returnMap['fromTime']=snapshot.get('fromTime');</v>
      </c>
      <c r="K10" s="1" t="str">
        <f t="shared" si="5"/>
        <v>_userData['toTime'] = snapshot.docs[0].get('toTime');</v>
      </c>
      <c r="L10" s="1" t="str">
        <f t="shared" si="6"/>
        <v>toTime: snapshot.docs[0].get('toTime'),</v>
      </c>
      <c r="M10" s="1" t="str">
        <f t="shared" si="7"/>
        <v>tmpUser.toTime=toTime;</v>
      </c>
      <c r="N10" s="1" t="str">
        <f t="shared" si="8"/>
        <v>toTime,</v>
      </c>
      <c r="O10" s="1" t="str">
        <f t="shared" si="0"/>
        <v>toTime: toTime,</v>
      </c>
      <c r="P10" s="1" t="str">
        <f t="shared" si="1"/>
        <v>required String toTime,</v>
      </c>
      <c r="Q10" s="1" t="str">
        <f t="shared" si="10"/>
        <v>snapshot.get('toTime')</v>
      </c>
    </row>
    <row r="11" spans="1:17">
      <c r="A11" s="4">
        <v>7</v>
      </c>
      <c r="B11" s="4" t="s">
        <v>224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this.requestMessage,</v>
      </c>
      <c r="H11" s="1" t="str">
        <f t="shared" si="3"/>
        <v>requestMessage:requestMessage,</v>
      </c>
      <c r="I11" s="1" t="str">
        <f t="shared" si="4"/>
        <v>String requestMessage,</v>
      </c>
      <c r="J11" s="8" t="str">
        <f t="shared" si="9"/>
        <v>returnMap['toTime']=snapshot.get('toTime');</v>
      </c>
      <c r="K11" s="1" t="str">
        <f t="shared" si="5"/>
        <v>_userData['requestMessage'] = snapshot.docs[0].get('requestMessage');</v>
      </c>
      <c r="L11" s="1" t="str">
        <f t="shared" si="6"/>
        <v>requestMessage: snapshot.docs[0].get('requestMessage'),</v>
      </c>
      <c r="M11" s="1" t="str">
        <f t="shared" si="7"/>
        <v>tmpUser.requestMessage=requestMessage;</v>
      </c>
      <c r="N11" s="1" t="str">
        <f t="shared" si="8"/>
        <v>requestMessage,</v>
      </c>
      <c r="O11" s="1" t="str">
        <f t="shared" si="0"/>
        <v>requestMessage: requestMessage,</v>
      </c>
      <c r="P11" s="1" t="str">
        <f t="shared" si="1"/>
        <v>required String requestMessage,</v>
      </c>
      <c r="Q11" s="1" t="str">
        <f t="shared" si="10"/>
        <v>snapshot.get('requestMessage')</v>
      </c>
    </row>
    <row r="12" spans="1:17">
      <c r="A12" s="4">
        <v>8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returnMap['requestMessage']=snapshot.get('requestMessage');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9</v>
      </c>
      <c r="B13" s="4" t="s">
        <v>222</v>
      </c>
      <c r="C13" s="4" t="s">
        <v>67</v>
      </c>
      <c r="D13" s="4" t="s">
        <v>71</v>
      </c>
      <c r="E13" s="4" t="s">
        <v>225</v>
      </c>
      <c r="F13" s="1" t="s">
        <v>32</v>
      </c>
      <c r="G13" s="1" t="str">
        <f t="shared" si="2"/>
        <v>this.status,</v>
      </c>
      <c r="H13" s="1" t="str">
        <f t="shared" si="3"/>
        <v>status:status,</v>
      </c>
      <c r="I13" s="1" t="str">
        <f t="shared" si="4"/>
        <v>String status,</v>
      </c>
      <c r="J13" s="8" t="str">
        <f t="shared" si="9"/>
        <v>returnMap['message']=snapshot.get('message');</v>
      </c>
      <c r="K13" s="1" t="str">
        <f t="shared" si="5"/>
        <v>_userData['status'] = snapshot.docs[0].get('status');</v>
      </c>
      <c r="L13" s="1" t="str">
        <f t="shared" si="6"/>
        <v>status: snapshot.docs[0].get('status'),</v>
      </c>
      <c r="M13" s="1" t="str">
        <f t="shared" si="7"/>
        <v>tmpUser.status=status;</v>
      </c>
      <c r="N13" s="1" t="str">
        <f t="shared" si="8"/>
        <v>status,</v>
      </c>
      <c r="O13" s="1" t="str">
        <f t="shared" si="0"/>
        <v>status: status,</v>
      </c>
      <c r="P13" s="1" t="str">
        <f t="shared" si="1"/>
        <v>required String status,</v>
      </c>
      <c r="Q13" s="1" t="str">
        <f t="shared" si="10"/>
        <v>snapshot.get('status')</v>
      </c>
    </row>
    <row r="14" spans="1:17">
      <c r="A14" s="4">
        <v>10</v>
      </c>
      <c r="B14" s="4" t="s">
        <v>226</v>
      </c>
      <c r="C14" s="4" t="s">
        <v>67</v>
      </c>
      <c r="D14" s="4" t="s">
        <v>71</v>
      </c>
      <c r="E14" s="4" t="s">
        <v>228</v>
      </c>
      <c r="G14" s="1" t="str">
        <f t="shared" si="2"/>
        <v>this.senderJoinedStatus,</v>
      </c>
      <c r="H14" s="1" t="str">
        <f t="shared" si="3"/>
        <v>senderJoinedStatus:senderJoinedStatus,</v>
      </c>
      <c r="J14" s="8"/>
      <c r="K14" s="1" t="str">
        <f t="shared" si="5"/>
        <v>_userData['senderJoinedStatus'] = snapshot.docs[0].get('senderJoinedStatus');</v>
      </c>
      <c r="L14" s="1" t="str">
        <f t="shared" si="6"/>
        <v>senderJoinedStatus: snapshot.docs[0].get('senderJoinedStatus'),</v>
      </c>
      <c r="M14" s="1" t="str">
        <f t="shared" si="7"/>
        <v>tmpUser.senderJoinedStatus=senderJoinedStatus;</v>
      </c>
      <c r="N14" s="1" t="str">
        <f t="shared" si="8"/>
        <v>senderJoinedStatus,</v>
      </c>
      <c r="O14" s="1" t="str">
        <f t="shared" si="0"/>
        <v>senderJoinedStatus: senderJoinedStatus,</v>
      </c>
      <c r="Q14" s="1" t="str">
        <f t="shared" si="10"/>
        <v>snapshot.get('senderJoinedStatus')</v>
      </c>
    </row>
    <row r="15" spans="1:17">
      <c r="A15" s="4">
        <v>11</v>
      </c>
      <c r="B15" s="4" t="s">
        <v>227</v>
      </c>
      <c r="C15" s="4" t="s">
        <v>67</v>
      </c>
      <c r="D15" s="4" t="s">
        <v>71</v>
      </c>
      <c r="E15" s="4" t="s">
        <v>228</v>
      </c>
      <c r="J15" s="8"/>
    </row>
    <row r="16" spans="1:17">
      <c r="A16" s="4">
        <v>12</v>
      </c>
      <c r="B16" s="4" t="s">
        <v>83</v>
      </c>
      <c r="C16" s="4" t="s">
        <v>67</v>
      </c>
      <c r="D16" s="4" t="s">
        <v>71</v>
      </c>
      <c r="E16" s="4"/>
      <c r="F16" s="1" t="s">
        <v>32</v>
      </c>
      <c r="G16" s="1" t="str">
        <f t="shared" si="2"/>
        <v>this.insertUserDocId,</v>
      </c>
      <c r="H16" s="1" t="str">
        <f t="shared" si="3"/>
        <v>insertUserDocId:insertUserDocId,</v>
      </c>
      <c r="I16" s="1" t="str">
        <f t="shared" si="4"/>
        <v>String insertUserDocId,</v>
      </c>
      <c r="J16" s="8" t="str">
        <f>"returnMap['"&amp;B13&amp;"']=snapshot.get('"&amp;B13&amp;"');"</f>
        <v>returnMap['status']=snapshot.get('status');</v>
      </c>
      <c r="K16" s="1" t="str">
        <f t="shared" si="5"/>
        <v>_userData['insertUserDocId'] = snapshot.docs[0].get('insertUserDocId');</v>
      </c>
      <c r="L16" s="1" t="str">
        <f t="shared" si="6"/>
        <v>insertUserDocId: snapshot.docs[0].get('insertUserDocId'),</v>
      </c>
      <c r="M16" s="1" t="str">
        <f t="shared" si="7"/>
        <v>tmpUser.insertUserDocId=insertUserDocId;</v>
      </c>
      <c r="N16" s="1" t="str">
        <f t="shared" si="8"/>
        <v>insertUserDocId,</v>
      </c>
      <c r="O16" s="1" t="str">
        <f t="shared" si="0"/>
        <v>insertUserDocId: insertUserDocId,</v>
      </c>
      <c r="P16" s="1" t="str">
        <f t="shared" si="1"/>
        <v>required String insertUserDocId,</v>
      </c>
      <c r="Q16" s="1" t="str">
        <f t="shared" si="10"/>
        <v>snapshot.get('insertUserDocId')</v>
      </c>
    </row>
    <row r="17" spans="1:17">
      <c r="A17" s="4">
        <v>13</v>
      </c>
      <c r="B17" s="4" t="s">
        <v>25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this.insertProgramId,</v>
      </c>
      <c r="H17" s="1" t="str">
        <f t="shared" si="3"/>
        <v>insertProgramId:insertProgramId,</v>
      </c>
      <c r="I17" s="1" t="str">
        <f t="shared" si="4"/>
        <v>String insertProgramId,</v>
      </c>
      <c r="J17" s="8" t="str">
        <f t="shared" si="9"/>
        <v>returnMap['insertUserDocId']=snapshot.get('insertUserDocId');</v>
      </c>
      <c r="K17" s="1" t="str">
        <f t="shared" si="5"/>
        <v>_userData['insertProgramId'] = snapshot.docs[0].get('insertProgramId');</v>
      </c>
      <c r="L17" s="1" t="str">
        <f t="shared" si="6"/>
        <v>insertProgramId: snapshot.docs[0].get('insertProgramId'),</v>
      </c>
      <c r="M17" s="1" t="str">
        <f t="shared" si="7"/>
        <v>tmpUser.insertProgramId=insertProgramId;</v>
      </c>
      <c r="N17" s="1" t="str">
        <f t="shared" si="8"/>
        <v>insertProgramId,</v>
      </c>
      <c r="O17" s="1" t="str">
        <f t="shared" si="0"/>
        <v>insertProgramId: insertProgramId,</v>
      </c>
      <c r="P17" s="1" t="str">
        <f t="shared" si="1"/>
        <v>required String insertProgramId,</v>
      </c>
      <c r="Q17" s="1" t="str">
        <f t="shared" si="10"/>
        <v>snapshot.get('insertProgramId')</v>
      </c>
    </row>
    <row r="18" spans="1:17">
      <c r="A18" s="4">
        <v>14</v>
      </c>
      <c r="B18" s="4" t="s">
        <v>26</v>
      </c>
      <c r="C18" s="4" t="s">
        <v>90</v>
      </c>
      <c r="D18" s="4" t="s">
        <v>71</v>
      </c>
      <c r="E18" s="4"/>
      <c r="F18" s="1" t="s">
        <v>32</v>
      </c>
      <c r="G18" s="1" t="str">
        <f t="shared" si="2"/>
        <v>this.insertTime,</v>
      </c>
      <c r="H18" s="1" t="str">
        <f t="shared" si="3"/>
        <v>insertTime:insertTime,</v>
      </c>
      <c r="I18" s="1" t="str">
        <f t="shared" si="4"/>
        <v>DateTime insertTime,</v>
      </c>
      <c r="J18" s="8" t="str">
        <f t="shared" si="9"/>
        <v>returnMap['insertProgramId']=snapshot.get('insertProgramId');</v>
      </c>
      <c r="K18" s="1" t="str">
        <f t="shared" si="5"/>
        <v>_userData['insertTime'] = snapshot.docs[0].get('insertTime');</v>
      </c>
      <c r="L18" s="1" t="str">
        <f t="shared" si="6"/>
        <v>insertTime: snapshot.docs[0].get('insertTime'),</v>
      </c>
      <c r="M18" s="1" t="str">
        <f t="shared" si="7"/>
        <v>tmpUser.insertTime=insertTime;</v>
      </c>
      <c r="N18" s="1" t="str">
        <f t="shared" si="8"/>
        <v>insertTime,</v>
      </c>
      <c r="O18" s="1" t="str">
        <f t="shared" si="0"/>
        <v>insertTime: insertTime,</v>
      </c>
      <c r="P18" s="1" t="str">
        <f t="shared" si="1"/>
        <v>required DateTime insertTime,</v>
      </c>
      <c r="Q18" s="1" t="str">
        <f t="shared" si="10"/>
        <v>snapshot.get('insertTime')</v>
      </c>
    </row>
    <row r="19" spans="1:17">
      <c r="A19" s="4">
        <v>15</v>
      </c>
      <c r="B19" s="4" t="s">
        <v>27</v>
      </c>
      <c r="C19" s="4" t="s">
        <v>67</v>
      </c>
      <c r="D19" s="4" t="s">
        <v>71</v>
      </c>
      <c r="E19" s="4"/>
      <c r="F19" s="1" t="s">
        <v>32</v>
      </c>
      <c r="G19" s="1" t="str">
        <f t="shared" si="2"/>
        <v>this.updateUserDocId,</v>
      </c>
      <c r="H19" s="1" t="str">
        <f t="shared" si="3"/>
        <v>updateUserDocId:updateUserDocId,</v>
      </c>
      <c r="I19" s="1" t="str">
        <f t="shared" si="4"/>
        <v>String updateUserDocId,</v>
      </c>
      <c r="J19" s="8" t="str">
        <f t="shared" si="9"/>
        <v>returnMap['insertTime']=snapshot.get('insertTime');</v>
      </c>
      <c r="K19" s="1" t="str">
        <f t="shared" si="5"/>
        <v>_userData['updateUserDocId'] = snapshot.docs[0].get('updateUserDocId');</v>
      </c>
      <c r="L19" s="1" t="str">
        <f t="shared" si="6"/>
        <v>updateUserDocId: snapshot.docs[0].get('updateUserDocId'),</v>
      </c>
      <c r="M19" s="1" t="str">
        <f t="shared" si="7"/>
        <v>tmpUser.updateUserDocId=updateUserDocId;</v>
      </c>
      <c r="N19" s="1" t="str">
        <f t="shared" si="8"/>
        <v>updateUserDocId,</v>
      </c>
      <c r="O19" s="1" t="str">
        <f t="shared" si="0"/>
        <v>updateUserDocId: updateUserDocId,</v>
      </c>
      <c r="P19" s="1" t="str">
        <f t="shared" si="1"/>
        <v>required String updateUserDocId,</v>
      </c>
      <c r="Q19" s="1" t="str">
        <f t="shared" si="10"/>
        <v>snapshot.get('updateUserDocId')</v>
      </c>
    </row>
    <row r="20" spans="1:17">
      <c r="A20" s="4">
        <v>16</v>
      </c>
      <c r="B20" s="4" t="s">
        <v>28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updateProgramId:updateProgramId,</v>
      </c>
      <c r="I20" s="1" t="str">
        <f t="shared" si="4"/>
        <v>String updateProgramId,</v>
      </c>
      <c r="J20" s="8" t="str">
        <f t="shared" si="9"/>
        <v>returnMap['updateUserDocId']=snapshot.get('updateUserDocId');</v>
      </c>
      <c r="K20" s="1" t="str">
        <f t="shared" si="5"/>
        <v>_userData['updateProgramId'] = snapshot.docs[0].get('updateProgramId');</v>
      </c>
      <c r="L20" s="1" t="str">
        <f t="shared" si="6"/>
        <v>updateProgramId: snapshot.docs[0].get('updateProgramId'),</v>
      </c>
      <c r="M20" s="1" t="str">
        <f t="shared" si="7"/>
        <v>tmpUser.updateProgramId=updateProgramId;</v>
      </c>
      <c r="N20" s="1" t="str">
        <f t="shared" si="8"/>
        <v>updateProgramId,</v>
      </c>
      <c r="O20" s="1" t="str">
        <f t="shared" si="0"/>
        <v>updateProgramId: updateProgramId,</v>
      </c>
      <c r="P20" s="1" t="str">
        <f t="shared" si="1"/>
        <v>required String updateProgramId,</v>
      </c>
      <c r="Q20" s="1" t="str">
        <f t="shared" ref="Q20:Q47" si="11">"_userData['"&amp;B20&amp;"'] =tmpUser!."&amp;B20&amp;";"</f>
        <v>_userData['updateProgramId'] =tmpUser!.updateProgramId;</v>
      </c>
    </row>
    <row r="21" spans="1:17">
      <c r="A21" s="4">
        <v>17</v>
      </c>
      <c r="B21" s="4" t="s">
        <v>29</v>
      </c>
      <c r="C21" s="4" t="s">
        <v>90</v>
      </c>
      <c r="D21" s="4" t="s">
        <v>71</v>
      </c>
      <c r="E21" s="4"/>
      <c r="F21" s="1" t="s">
        <v>32</v>
      </c>
      <c r="H21" s="1" t="str">
        <f t="shared" si="3"/>
        <v>updateTime:updateTime,</v>
      </c>
      <c r="I21" s="1" t="str">
        <f t="shared" si="4"/>
        <v>DateTime updateTime,</v>
      </c>
      <c r="J21" s="8" t="str">
        <f t="shared" si="9"/>
        <v>returnMap['updateProgramId']=snapshot.get('updateProgramId');</v>
      </c>
      <c r="K21" s="1" t="str">
        <f t="shared" si="5"/>
        <v>_userData['updateTime'] = snapshot.docs[0].get('updateTime');</v>
      </c>
      <c r="L21" s="1" t="str">
        <f t="shared" si="6"/>
        <v>updateTime: snapshot.docs[0].get('updateTime'),</v>
      </c>
      <c r="M21" s="1" t="str">
        <f t="shared" si="7"/>
        <v>tmpUser.updateTime=updateTime;</v>
      </c>
      <c r="N21" s="1" t="str">
        <f t="shared" si="8"/>
        <v>updateTime,</v>
      </c>
      <c r="O21" s="1" t="str">
        <f t="shared" si="0"/>
        <v>updateTime: updateTime,</v>
      </c>
      <c r="P21" s="1" t="str">
        <f t="shared" si="1"/>
        <v>required DateTime updateTime,</v>
      </c>
      <c r="Q21" s="1" t="str">
        <f t="shared" si="11"/>
        <v>_userData['updateTime'] =tmpUser!.updateTime;</v>
      </c>
    </row>
    <row r="22" spans="1:17">
      <c r="A22" s="4">
        <v>18</v>
      </c>
      <c r="B22" s="4" t="s">
        <v>30</v>
      </c>
      <c r="C22" s="4" t="s">
        <v>35</v>
      </c>
      <c r="D22" s="4" t="s">
        <v>71</v>
      </c>
      <c r="E22" s="4"/>
      <c r="F22" s="1" t="s">
        <v>32</v>
      </c>
      <c r="H22" s="1" t="str">
        <f t="shared" si="3"/>
        <v>readableFlg:readableFlg,</v>
      </c>
      <c r="I22" s="1" t="str">
        <f t="shared" si="4"/>
        <v>bool readableFlg,</v>
      </c>
      <c r="J22" s="8" t="str">
        <f t="shared" si="9"/>
        <v>returnMap['updateTime']=snapshot.get('updateTime');</v>
      </c>
      <c r="K22" s="1" t="str">
        <f t="shared" si="5"/>
        <v>_userData['readableFlg'] = snapshot.docs[0].get('readableFlg');</v>
      </c>
      <c r="L22" s="1" t="str">
        <f t="shared" si="6"/>
        <v>readableFlg: snapshot.docs[0].get('readableFlg'),</v>
      </c>
      <c r="M22" s="1" t="str">
        <f t="shared" si="7"/>
        <v>tmpUser.readableFlg=readableFlg;</v>
      </c>
      <c r="N22" s="1" t="str">
        <f t="shared" si="8"/>
        <v>readableFlg,</v>
      </c>
      <c r="O22" s="1" t="str">
        <f t="shared" si="0"/>
        <v>readableFlg: readableFlg,</v>
      </c>
      <c r="P22" s="1" t="str">
        <f t="shared" si="1"/>
        <v>required bool readableFlg,</v>
      </c>
      <c r="Q22" s="1" t="str">
        <f t="shared" si="11"/>
        <v>_userData['readableFlg'] =tmpUser!.readableFlg;</v>
      </c>
    </row>
    <row r="23" spans="1:17">
      <c r="A23" s="4">
        <v>19</v>
      </c>
      <c r="B23" s="4" t="s">
        <v>33</v>
      </c>
      <c r="C23" s="4" t="s">
        <v>35</v>
      </c>
      <c r="D23" s="4" t="s">
        <v>71</v>
      </c>
      <c r="E23" s="4"/>
      <c r="F23" s="1" t="s">
        <v>32</v>
      </c>
      <c r="H23" s="1" t="str">
        <f t="shared" si="3"/>
        <v>deleteFlg:deleteFlg,</v>
      </c>
      <c r="I23" s="1" t="str">
        <f t="shared" si="4"/>
        <v>bool deleteFlg,</v>
      </c>
      <c r="J23" s="8" t="str">
        <f t="shared" si="9"/>
        <v>returnMap['readableFlg']=snapshot.get('readableFlg');</v>
      </c>
      <c r="K23" s="1" t="str">
        <f t="shared" si="5"/>
        <v>_userData['deleteFlg'] = snapshot.docs[0].get('deleteFlg');</v>
      </c>
      <c r="L23" s="1" t="str">
        <f t="shared" si="6"/>
        <v>deleteFlg: snapshot.docs[0].get('deleteFlg'),</v>
      </c>
      <c r="M23" s="1" t="str">
        <f t="shared" si="7"/>
        <v>tmpUser.deleteFlg=deleteFlg;</v>
      </c>
      <c r="N23" s="1" t="str">
        <f t="shared" si="8"/>
        <v>deleteFlg,</v>
      </c>
      <c r="O23" s="1" t="str">
        <f t="shared" si="0"/>
        <v>deleteFlg: deleteFlg,</v>
      </c>
      <c r="P23" s="1" t="str">
        <f t="shared" si="1"/>
        <v>required bool deleteFlg,</v>
      </c>
      <c r="Q23" s="1" t="str">
        <f t="shared" si="11"/>
        <v>_userData['deleteFlg'] =tmpUser!.deleteFlg;</v>
      </c>
    </row>
    <row r="24" spans="1:17">
      <c r="A24" s="4">
        <v>20</v>
      </c>
      <c r="B24" s="18" t="s">
        <v>192</v>
      </c>
      <c r="C24" s="4" t="s">
        <v>67</v>
      </c>
      <c r="D24" s="4" t="s">
        <v>71</v>
      </c>
      <c r="E24" s="4"/>
      <c r="F24" s="1" t="s">
        <v>32</v>
      </c>
      <c r="H24" s="1" t="str">
        <f t="shared" si="3"/>
        <v>requestDocId:requestDocId,</v>
      </c>
      <c r="J24" s="8" t="str">
        <f t="shared" si="9"/>
        <v>returnMap['deleteFlg']=snapshot.get('deleteFlg');</v>
      </c>
      <c r="K24" s="1" t="str">
        <f t="shared" si="5"/>
        <v>_userData['requestDocId'] = snapshot.docs[0].get('requestDocId');</v>
      </c>
      <c r="L24" s="1" t="str">
        <f t="shared" si="6"/>
        <v>requestDocId: snapshot.docs[0].get('requestDocId'),</v>
      </c>
      <c r="M24" s="1" t="str">
        <f t="shared" si="7"/>
        <v>tmpUser.requestDocId=requestDocId;</v>
      </c>
      <c r="N24" s="1" t="str">
        <f t="shared" si="8"/>
        <v>requestDocId,</v>
      </c>
      <c r="O24" s="1" t="str">
        <f t="shared" si="0"/>
        <v>requestDocId: requestDocId,</v>
      </c>
      <c r="Q24" s="1" t="str">
        <f t="shared" si="11"/>
        <v>_userData['requestDocId'] =tmpUser!.requestDocId;</v>
      </c>
    </row>
    <row r="25" spans="1:17">
      <c r="A25" s="4">
        <v>21</v>
      </c>
      <c r="B25" s="4"/>
      <c r="C25" s="4"/>
      <c r="D25" s="4"/>
      <c r="E25" s="4"/>
      <c r="F25" s="1" t="s">
        <v>32</v>
      </c>
      <c r="J25" s="8" t="str">
        <f t="shared" si="9"/>
        <v>returnMap['requestDocId']=snapshot.get('requestDocId');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ref="P25:P47" si="12">IF(D25="late","required ","")&amp;C25&amp;" "&amp;B25&amp;","</f>
        <v xml:space="preserve"> ,</v>
      </c>
      <c r="Q25" s="1" t="str">
        <f t="shared" si="11"/>
        <v>_userData[''] =tmpUser!.;</v>
      </c>
    </row>
    <row r="26" spans="1:17">
      <c r="A26" s="4">
        <v>22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24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25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26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27</v>
      </c>
      <c r="B31" s="7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12"/>
        <v xml:space="preserve"> ,</v>
      </c>
      <c r="Q47" s="1" t="str">
        <f t="shared" si="11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E27" sqref="E27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202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E30" sqref="E30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2">
        <v>0</v>
      </c>
      <c r="B5" s="12" t="s">
        <v>97</v>
      </c>
      <c r="C5" s="12" t="s">
        <v>67</v>
      </c>
      <c r="D5" s="12" t="s">
        <v>71</v>
      </c>
      <c r="E5" s="12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2">
        <v>1</v>
      </c>
      <c r="B6" s="12" t="s">
        <v>69</v>
      </c>
      <c r="C6" s="12"/>
      <c r="D6" s="12"/>
      <c r="E6" s="12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2">
        <v>2</v>
      </c>
      <c r="B7" s="12" t="s">
        <v>98</v>
      </c>
      <c r="C7" s="12" t="s">
        <v>67</v>
      </c>
      <c r="D7" s="12" t="s">
        <v>71</v>
      </c>
      <c r="E7" s="12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2">
        <v>3</v>
      </c>
      <c r="B8" s="12" t="s">
        <v>99</v>
      </c>
      <c r="C8" s="12" t="s">
        <v>67</v>
      </c>
      <c r="D8" s="12" t="s">
        <v>71</v>
      </c>
      <c r="E8" s="13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2">
        <v>4</v>
      </c>
      <c r="B9" s="12" t="s">
        <v>100</v>
      </c>
      <c r="C9" s="12" t="s">
        <v>67</v>
      </c>
      <c r="D9" s="12" t="s">
        <v>71</v>
      </c>
      <c r="E9" s="12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2">
        <v>5</v>
      </c>
      <c r="B10" s="12" t="s">
        <v>102</v>
      </c>
      <c r="C10" s="12" t="s">
        <v>42</v>
      </c>
      <c r="D10" s="12"/>
      <c r="E10" s="12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2">
        <v>6</v>
      </c>
      <c r="B11" s="12" t="s">
        <v>38</v>
      </c>
      <c r="C11" s="12" t="s">
        <v>74</v>
      </c>
      <c r="D11" s="12"/>
      <c r="E11" s="12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2">
        <v>7</v>
      </c>
      <c r="B12" s="12" t="s">
        <v>39</v>
      </c>
      <c r="C12" s="12" t="s">
        <v>74</v>
      </c>
      <c r="D12" s="12"/>
      <c r="E12" s="12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2">
        <v>8</v>
      </c>
      <c r="B13" s="12" t="s">
        <v>103</v>
      </c>
      <c r="C13" s="12" t="s">
        <v>35</v>
      </c>
      <c r="D13" s="12" t="s">
        <v>71</v>
      </c>
      <c r="E13" s="12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2">
        <v>9</v>
      </c>
      <c r="B14" s="12" t="s">
        <v>181</v>
      </c>
      <c r="C14" s="12" t="s">
        <v>35</v>
      </c>
      <c r="D14" s="12" t="s">
        <v>71</v>
      </c>
      <c r="E14" s="12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2">
        <v>10</v>
      </c>
      <c r="B15" s="12" t="s">
        <v>182</v>
      </c>
      <c r="C15" s="12" t="s">
        <v>35</v>
      </c>
      <c r="D15" s="12" t="s">
        <v>71</v>
      </c>
      <c r="E15" s="12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2">
        <v>11</v>
      </c>
      <c r="B16" s="12" t="s">
        <v>183</v>
      </c>
      <c r="C16" s="12" t="s">
        <v>35</v>
      </c>
      <c r="D16" s="12" t="s">
        <v>71</v>
      </c>
      <c r="E16" s="12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2">
        <v>12</v>
      </c>
      <c r="B17" s="12" t="s">
        <v>184</v>
      </c>
      <c r="C17" s="12" t="s">
        <v>35</v>
      </c>
      <c r="D17" s="12" t="s">
        <v>71</v>
      </c>
      <c r="E17" s="12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2">
        <v>13</v>
      </c>
      <c r="B18" s="12" t="s">
        <v>185</v>
      </c>
      <c r="C18" s="12" t="s">
        <v>35</v>
      </c>
      <c r="D18" s="12" t="s">
        <v>71</v>
      </c>
      <c r="E18" s="12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2">
        <v>14</v>
      </c>
      <c r="B19" s="12" t="s">
        <v>186</v>
      </c>
      <c r="C19" s="12" t="s">
        <v>35</v>
      </c>
      <c r="D19" s="12" t="s">
        <v>71</v>
      </c>
      <c r="E19" s="12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2">
        <v>15</v>
      </c>
      <c r="B20" s="12" t="s">
        <v>187</v>
      </c>
      <c r="C20" s="12" t="s">
        <v>35</v>
      </c>
      <c r="D20" s="12" t="s">
        <v>71</v>
      </c>
      <c r="E20" s="12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2">
        <v>16</v>
      </c>
      <c r="B21" s="12" t="s">
        <v>188</v>
      </c>
      <c r="C21" s="12" t="s">
        <v>35</v>
      </c>
      <c r="D21" s="12" t="s">
        <v>71</v>
      </c>
      <c r="E21" s="12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2">
        <v>17</v>
      </c>
      <c r="B22" s="12" t="s">
        <v>45</v>
      </c>
      <c r="C22" s="12" t="s">
        <v>67</v>
      </c>
      <c r="D22" s="12" t="s">
        <v>71</v>
      </c>
      <c r="E22" s="12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2">
        <v>18</v>
      </c>
      <c r="B23" s="12" t="s">
        <v>189</v>
      </c>
      <c r="C23" s="12" t="s">
        <v>35</v>
      </c>
      <c r="D23" s="12" t="s">
        <v>71</v>
      </c>
      <c r="E23" s="12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2">
        <v>19</v>
      </c>
      <c r="B24" s="12" t="s">
        <v>83</v>
      </c>
      <c r="C24" s="12" t="s">
        <v>67</v>
      </c>
      <c r="D24" s="12" t="s">
        <v>71</v>
      </c>
      <c r="E24" s="12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2">
        <v>20</v>
      </c>
      <c r="B25" s="12" t="s">
        <v>84</v>
      </c>
      <c r="C25" s="12" t="s">
        <v>67</v>
      </c>
      <c r="D25" s="12" t="s">
        <v>71</v>
      </c>
      <c r="E25" s="12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2">
        <v>21</v>
      </c>
      <c r="B26" s="12" t="s">
        <v>85</v>
      </c>
      <c r="C26" s="12" t="s">
        <v>90</v>
      </c>
      <c r="D26" s="12" t="s">
        <v>71</v>
      </c>
      <c r="E26" s="12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2">
        <v>22</v>
      </c>
      <c r="B27" s="12" t="s">
        <v>86</v>
      </c>
      <c r="C27" s="12" t="s">
        <v>67</v>
      </c>
      <c r="D27" s="12" t="s">
        <v>71</v>
      </c>
      <c r="E27" s="12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2">
        <v>23</v>
      </c>
      <c r="B28" s="12" t="s">
        <v>87</v>
      </c>
      <c r="C28" s="12" t="s">
        <v>67</v>
      </c>
      <c r="D28" s="12" t="s">
        <v>71</v>
      </c>
      <c r="E28" s="12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2">
        <v>24</v>
      </c>
      <c r="B29" s="12" t="s">
        <v>88</v>
      </c>
      <c r="C29" s="12" t="s">
        <v>90</v>
      </c>
      <c r="D29" s="12" t="s">
        <v>71</v>
      </c>
      <c r="E29" s="12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2">
        <v>25</v>
      </c>
      <c r="B30" s="12" t="s">
        <v>89</v>
      </c>
      <c r="C30" s="12" t="s">
        <v>35</v>
      </c>
      <c r="D30" s="12" t="s">
        <v>71</v>
      </c>
      <c r="E30" s="12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2">
        <v>26</v>
      </c>
      <c r="B31" s="12" t="s">
        <v>33</v>
      </c>
      <c r="C31" s="12" t="s">
        <v>35</v>
      </c>
      <c r="D31" s="12" t="s">
        <v>71</v>
      </c>
      <c r="E31" s="12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2">
        <v>27</v>
      </c>
      <c r="B32" s="12"/>
      <c r="C32" s="12"/>
      <c r="D32" s="12"/>
      <c r="E32" s="12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2">
        <v>28</v>
      </c>
      <c r="B33" s="12"/>
      <c r="C33" s="12"/>
      <c r="D33" s="12"/>
      <c r="E33" s="12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2">
        <v>29</v>
      </c>
      <c r="B34" s="12"/>
      <c r="C34" s="12"/>
      <c r="D34" s="12"/>
      <c r="E34" s="12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2">
        <v>30</v>
      </c>
      <c r="B35" s="12"/>
      <c r="C35" s="12"/>
      <c r="D35" s="12"/>
      <c r="E35" s="12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2">
        <v>31</v>
      </c>
      <c r="B36" s="12"/>
      <c r="C36" s="12"/>
      <c r="D36" s="12"/>
      <c r="E36" s="12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2">
        <v>32</v>
      </c>
      <c r="B37" s="12"/>
      <c r="C37" s="12"/>
      <c r="D37" s="12"/>
      <c r="E37" s="12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2">
        <v>33</v>
      </c>
      <c r="B38" s="12"/>
      <c r="C38" s="12"/>
      <c r="D38" s="12"/>
      <c r="E38" s="12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2">
        <v>34</v>
      </c>
      <c r="B39" s="12"/>
      <c r="C39" s="12"/>
      <c r="D39" s="12"/>
      <c r="E39" s="12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2">
        <v>35</v>
      </c>
      <c r="B40" s="12"/>
      <c r="C40" s="12"/>
      <c r="D40" s="12"/>
      <c r="E40" s="12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2">
        <v>36</v>
      </c>
      <c r="B41" s="12"/>
      <c r="C41" s="12"/>
      <c r="D41" s="12"/>
      <c r="E41" s="12"/>
      <c r="F41" s="1" t="s">
        <v>32</v>
      </c>
    </row>
    <row r="42" spans="1:16">
      <c r="A42" s="12">
        <v>37</v>
      </c>
      <c r="B42" s="12"/>
      <c r="C42" s="12"/>
      <c r="D42" s="12"/>
      <c r="E42" s="12"/>
      <c r="F42" s="1" t="s">
        <v>32</v>
      </c>
    </row>
    <row r="43" spans="1:16">
      <c r="A43" s="12">
        <v>38</v>
      </c>
      <c r="B43" s="12"/>
      <c r="C43" s="12"/>
      <c r="D43" s="12"/>
      <c r="E43" s="12"/>
      <c r="F43" s="1" t="s">
        <v>32</v>
      </c>
    </row>
    <row r="44" spans="1:16">
      <c r="A44" s="12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</vt:lpstr>
      <vt:lpstr>一覧</vt:lpstr>
      <vt:lpstr>users</vt:lpstr>
      <vt:lpstr>requests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2022-05-29T23:21:48Z</dcterms:modified>
</cp:coreProperties>
</file>