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mturilli/Projects/RADICAL/github/experiments/AIMES-Swift/Swift_Experiments/analysis/"/>
    </mc:Choice>
  </mc:AlternateContent>
  <bookViews>
    <workbookView xWindow="0" yWindow="460" windowWidth="28800" windowHeight="17460" tabRatio="500" activeTab="6"/>
  </bookViews>
  <sheets>
    <sheet name="TTC_stampede" sheetId="1" r:id="rId1"/>
    <sheet name="Tw_stampede" sheetId="6" r:id="rId2"/>
    <sheet name="Te_stampede" sheetId="7" r:id="rId3"/>
    <sheet name="TTC_stampede_gordon" sheetId="2" r:id="rId4"/>
    <sheet name="Tw_stampede_gordon" sheetId="4" r:id="rId5"/>
    <sheet name="Te_stampede_gordon" sheetId="5" r:id="rId6"/>
    <sheet name="plots" sheetId="3" r:id="rId7"/>
  </sheets>
  <definedNames>
    <definedName name="Executing_task" localSheetId="2">Te_stampede!$B$4:$E$7</definedName>
    <definedName name="Executing_task" localSheetId="5">Te_stampede_gordon!$B$4:$E$7</definedName>
    <definedName name="Queuing_block" localSheetId="4">Tw_stampede_gordon!$B$4:$E$7</definedName>
    <definedName name="Submitting_task" localSheetId="1">Tw_stampede!$B$4:$E$7</definedName>
    <definedName name="TTC" localSheetId="3">TTC_stampede_gordon!$B$4:$E$7</definedName>
    <definedName name="TTC_1" localSheetId="0">TTC_stampede!$B$4:$E$7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7" l="1"/>
  <c r="D3" i="7"/>
  <c r="C3" i="7"/>
  <c r="B3" i="7"/>
  <c r="E2" i="7"/>
  <c r="D2" i="7"/>
  <c r="C2" i="7"/>
  <c r="B2" i="7"/>
  <c r="E3" i="6"/>
  <c r="D3" i="6"/>
  <c r="C3" i="6"/>
  <c r="B3" i="6"/>
  <c r="E2" i="6"/>
  <c r="D2" i="6"/>
  <c r="C2" i="6"/>
  <c r="B2" i="6"/>
  <c r="B2" i="1"/>
  <c r="C2" i="1"/>
  <c r="D2" i="1"/>
  <c r="E2" i="1"/>
  <c r="B3" i="1"/>
  <c r="C3" i="1"/>
  <c r="D3" i="1"/>
  <c r="E3" i="1"/>
  <c r="E3" i="5"/>
  <c r="D3" i="5"/>
  <c r="C3" i="5"/>
  <c r="B3" i="5"/>
  <c r="E2" i="5"/>
  <c r="D2" i="5"/>
  <c r="C2" i="5"/>
  <c r="B2" i="5"/>
  <c r="E3" i="4"/>
  <c r="D3" i="4"/>
  <c r="C3" i="4"/>
  <c r="B3" i="4"/>
  <c r="E2" i="4"/>
  <c r="D2" i="4"/>
  <c r="C2" i="4"/>
  <c r="B2" i="4"/>
  <c r="E3" i="2"/>
  <c r="D3" i="2"/>
  <c r="C3" i="2"/>
  <c r="B3" i="2"/>
  <c r="E2" i="2"/>
  <c r="D2" i="2"/>
  <c r="C2" i="2"/>
  <c r="B2" i="2"/>
</calcChain>
</file>

<file path=xl/connections.xml><?xml version="1.0" encoding="utf-8"?>
<connections xmlns="http://schemas.openxmlformats.org/spreadsheetml/2006/main">
  <connection id="1" name="Executing_task" type="6" refreshedVersion="0" background="1" saveData="1">
    <textPr fileType="mac" codePage="10000" firstRow="2" sourceFile="/Users/mturilli/Projects/RADICAL/github/experiments/AIMES-Swift/Swift_Experiments/analysis/stampede/Executing_task.csv" comma="1">
      <textFields count="4">
        <textField/>
        <textField/>
        <textField/>
        <textField/>
      </textFields>
    </textPr>
  </connection>
  <connection id="2" name="Queuing_block" type="6" refreshedVersion="0" deleted="1" background="1" saveData="1">
    <textPr fileType="mac" firstRow="2" sourceFile="/Users/mturilli/Projects/RADICAL/github/experiments/AIMES-Swift/Swift_Experiments/analysis/stampede_gordon/Submitting_task.csv" comma="1">
      <textFields count="4">
        <textField/>
        <textField/>
        <textField/>
        <textField/>
      </textFields>
    </textPr>
  </connection>
  <connection id="3" name="Submitting_task" type="6" refreshedVersion="0" background="1" saveData="1">
    <textPr fileType="mac" codePage="10000" firstRow="2" sourceFile="/Users/mturilli/Projects/RADICAL/github/experiments/AIMES-Swift/Swift_Experiments/analysis/stampede/Submitting_task.csv" comma="1">
      <textFields count="4">
        <textField/>
        <textField/>
        <textField/>
        <textField/>
      </textFields>
    </textPr>
  </connection>
  <connection id="4" name="TTC" type="6" refreshedVersion="0" background="1" refreshOnLoad="1" saveData="1">
    <textPr prompt="0" fileType="mac" codePage="10000" firstRow="2" sourceFile="/Users/mturilli/Projects/RADICAL/github/experiments/AIMES-Swift/Swift_Experiments/analysis/stampede/TTC.csv" comma="1">
      <textFields count="4">
        <textField/>
        <textField/>
        <textField/>
        <textField/>
      </textFields>
    </textPr>
  </connection>
  <connection id="5" name="TTC1" type="6" refreshedVersion="0" deleted="1" background="1" refreshOnLoad="1" saveData="1">
    <textPr prompt="0" fileType="mac" codePage="10000" firstRow="2" sourceFile="/Users/mturilli/Projects/RADICAL/github/experiments/AIMES-Swift/Swift_Experiments/analysis/stampede/TTC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<sst xmlns="http://schemas.openxmlformats.org/spreadsheetml/2006/main" count="60" uniqueCount="10">
  <si>
    <t>AVG</t>
  </si>
  <si>
    <t>RE</t>
  </si>
  <si>
    <t>r1</t>
  </si>
  <si>
    <t>r2</t>
  </si>
  <si>
    <t>r3</t>
  </si>
  <si>
    <t>r4</t>
  </si>
  <si>
    <t>r5</t>
  </si>
  <si>
    <t>r6</t>
  </si>
  <si>
    <t>r7</t>
  </si>
  <si>
    <t>r8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</si>
</sst>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2" borderId="2" xfId="0" applyFill="1" applyBorder="1"/>
    <xf numFmtId="0" fontId="0" fillId="2" borderId="0" xfId="0" applyFill="1" applyBorder="1"/>
    <xf numFmtId="0" fontId="0" fillId="3" borderId="3" xfId="0" applyFill="1" applyBorder="1"/>
    <xf numFmtId="0" fontId="0" fillId="3" borderId="4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Time to Completion (TTC) - Swift+Coaster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Stampede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Includes: Setup, queuing, bootstrapping, stage in, execution, stage out, shutdown times</a:t>
            </a:r>
            <a:endParaRPr lang="en-US" sz="14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TTC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TTC_stampede!$B$3:$E$3</c:f>
                <c:numCache>
                  <c:formatCode>General</c:formatCode>
                  <c:ptCount val="4"/>
                  <c:pt idx="0">
                    <c:v>7.404953297174354</c:v>
                  </c:pt>
                  <c:pt idx="1">
                    <c:v>3.685557397915996</c:v>
                  </c:pt>
                  <c:pt idx="2">
                    <c:v>17.40210715210469</c:v>
                  </c:pt>
                  <c:pt idx="3">
                    <c:v>46.5385145157571</c:v>
                  </c:pt>
                </c:numCache>
              </c:numRef>
            </c:plus>
            <c:minus>
              <c:numRef>
                <c:f>TTC_stampede!$B$3:$E$3</c:f>
                <c:numCache>
                  <c:formatCode>General</c:formatCode>
                  <c:ptCount val="4"/>
                  <c:pt idx="0">
                    <c:v>7.404953297174354</c:v>
                  </c:pt>
                  <c:pt idx="1">
                    <c:v>3.685557397915996</c:v>
                  </c:pt>
                  <c:pt idx="2">
                    <c:v>17.40210715210469</c:v>
                  </c:pt>
                  <c:pt idx="3">
                    <c:v>46.5385145157571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TTC_stampede!$B$1:$E$1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TTC_stampede!$B$2:$E$2</c:f>
              <c:numCache>
                <c:formatCode>General</c:formatCode>
                <c:ptCount val="4"/>
                <c:pt idx="0">
                  <c:v>999.0</c:v>
                </c:pt>
                <c:pt idx="1">
                  <c:v>1006.5</c:v>
                </c:pt>
                <c:pt idx="2">
                  <c:v>1071.0</c:v>
                </c:pt>
                <c:pt idx="3">
                  <c:v>7926.0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530336"/>
        <c:axId val="-2080522960"/>
      </c:lineChart>
      <c:catAx>
        <c:axId val="-2080530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522960"/>
        <c:crosses val="autoZero"/>
        <c:auto val="1"/>
        <c:lblAlgn val="ctr"/>
        <c:lblOffset val="100"/>
        <c:noMultiLvlLbl val="0"/>
      </c:catAx>
      <c:valAx>
        <c:axId val="-2080522960"/>
        <c:scaling>
          <c:orientation val="minMax"/>
          <c:max val="12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53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Time to Completion (TTC) - Swift+Coaster</a:t>
            </a:r>
          </a:p>
          <a:p>
            <a:pPr>
              <a:defRPr/>
            </a:pPr>
            <a:r>
              <a:rPr lang="en-US"/>
              <a:t>Stampede and Gordon</a:t>
            </a:r>
          </a:p>
          <a:p>
            <a:pPr>
              <a:defRPr/>
            </a:pPr>
            <a:r>
              <a:rPr lang="en-US"/>
              <a:t>Includes: Setup, queuing, bootstrapping, stage in, execution, stage out, shutdown times</a:t>
            </a:r>
          </a:p>
          <a:p>
            <a:pPr>
              <a:defRPr/>
            </a:pPr>
            <a:r>
              <a:rPr lang="en-US"/>
              <a:t>Queuing time accounts for</a:t>
            </a:r>
            <a:r>
              <a:rPr lang="en-US" baseline="0"/>
              <a:t> the majority of the timing and of the variation.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TTC</c:v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TTC_stampede_gordon!$B$3:$E$3</c:f>
                <c:numCache>
                  <c:formatCode>General</c:formatCode>
                  <c:ptCount val="4"/>
                  <c:pt idx="0">
                    <c:v>42.78702100715434</c:v>
                  </c:pt>
                  <c:pt idx="1">
                    <c:v>1837.680739410412</c:v>
                  </c:pt>
                  <c:pt idx="2">
                    <c:v>1707.762052853578</c:v>
                  </c:pt>
                  <c:pt idx="3">
                    <c:v>2569.514691532236</c:v>
                  </c:pt>
                </c:numCache>
              </c:numRef>
            </c:plus>
            <c:minus>
              <c:numRef>
                <c:f>TTC_stampede_gordon!$B$3:$E$3</c:f>
                <c:numCache>
                  <c:formatCode>General</c:formatCode>
                  <c:ptCount val="4"/>
                  <c:pt idx="0">
                    <c:v>42.78702100715434</c:v>
                  </c:pt>
                  <c:pt idx="1">
                    <c:v>1837.680739410412</c:v>
                  </c:pt>
                  <c:pt idx="2">
                    <c:v>1707.762052853578</c:v>
                  </c:pt>
                  <c:pt idx="3">
                    <c:v>2569.514691532236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TTC_stampede_gordon!$B$1:$E$1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TTC_stampede_gordon!$B$2:$E$2</c:f>
              <c:numCache>
                <c:formatCode>General</c:formatCode>
                <c:ptCount val="4"/>
                <c:pt idx="0">
                  <c:v>1107.75</c:v>
                </c:pt>
                <c:pt idx="1">
                  <c:v>2860.0</c:v>
                </c:pt>
                <c:pt idx="2">
                  <c:v>2848.75</c:v>
                </c:pt>
                <c:pt idx="3">
                  <c:v>7659.5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418928"/>
        <c:axId val="-2080413024"/>
      </c:lineChart>
      <c:catAx>
        <c:axId val="-208041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413024"/>
        <c:crosses val="autoZero"/>
        <c:auto val="1"/>
        <c:lblAlgn val="ctr"/>
        <c:lblOffset val="100"/>
        <c:noMultiLvlLbl val="0"/>
      </c:catAx>
      <c:valAx>
        <c:axId val="-208041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41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Completion (TTC) - Swift+Coaster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Stampede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TTC_stampede_gordon!$B$1:$E$1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TTC_stampede!$B$2:$E$2</c:f>
              <c:numCache>
                <c:formatCode>General</c:formatCode>
                <c:ptCount val="4"/>
                <c:pt idx="0">
                  <c:v>999.0</c:v>
                </c:pt>
                <c:pt idx="1">
                  <c:v>1006.5</c:v>
                </c:pt>
                <c:pt idx="2">
                  <c:v>1071.0</c:v>
                </c:pt>
                <c:pt idx="3">
                  <c:v>7926.0</c:v>
                </c:pt>
              </c:numCache>
            </c:numRef>
          </c:val>
          <c:smooth val="0"/>
        </c:ser>
        <c:ser>
          <c:idx val="1"/>
          <c:order val="1"/>
          <c:tx>
            <c:v>Stampede, Gordon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TTC_stampede_gordon!$B$1:$E$1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TTC_stampede_gordon!$B$2:$E$2</c:f>
              <c:numCache>
                <c:formatCode>General</c:formatCode>
                <c:ptCount val="4"/>
                <c:pt idx="0">
                  <c:v>1107.75</c:v>
                </c:pt>
                <c:pt idx="1">
                  <c:v>2860.0</c:v>
                </c:pt>
                <c:pt idx="2">
                  <c:v>2848.75</c:v>
                </c:pt>
                <c:pt idx="3">
                  <c:v>7659.5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600880"/>
        <c:axId val="-2082595264"/>
      </c:lineChart>
      <c:catAx>
        <c:axId val="-208260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595264"/>
        <c:crosses val="autoZero"/>
        <c:auto val="1"/>
        <c:lblAlgn val="ctr"/>
        <c:lblOffset val="100"/>
        <c:noMultiLvlLbl val="0"/>
      </c:catAx>
      <c:valAx>
        <c:axId val="-2082595264"/>
        <c:scaling>
          <c:orientation val="minMax"/>
          <c:max val="12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6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Waiting Time (Tw) - Swift+Coaster</a:t>
            </a:r>
          </a:p>
          <a:p>
            <a:pPr>
              <a:defRPr/>
            </a:pPr>
            <a:r>
              <a:rPr lang="en-US"/>
              <a:t>Stampede and Gordon</a:t>
            </a:r>
          </a:p>
          <a:p>
            <a:pPr>
              <a:defRPr/>
            </a:pPr>
            <a:r>
              <a:rPr lang="en-US"/>
              <a:t>Includes: setup</a:t>
            </a:r>
            <a:r>
              <a:rPr lang="en-US" baseline="0"/>
              <a:t>, queueing , and bootstrapping times. </a:t>
            </a:r>
          </a:p>
          <a:p>
            <a:pPr>
              <a:defRPr/>
            </a:pPr>
            <a:r>
              <a:rPr lang="en-US" baseline="0"/>
              <a:t>Queuing time accounts for the majority of the timing and of the variation. 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Tw</c:v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Tw_stampede_gordon!$B$3:$E$3</c:f>
                <c:numCache>
                  <c:formatCode>General</c:formatCode>
                  <c:ptCount val="4"/>
                  <c:pt idx="0">
                    <c:v>42.99297423223163</c:v>
                  </c:pt>
                  <c:pt idx="1">
                    <c:v>1837.680739410412</c:v>
                  </c:pt>
                  <c:pt idx="2">
                    <c:v>1707.512054618258</c:v>
                  </c:pt>
                  <c:pt idx="3">
                    <c:v>2570.537990868837</c:v>
                  </c:pt>
                </c:numCache>
              </c:numRef>
            </c:plus>
            <c:minus>
              <c:numRef>
                <c:f>Tw_stampede_gordon!$B$3:$E$3</c:f>
                <c:numCache>
                  <c:formatCode>General</c:formatCode>
                  <c:ptCount val="4"/>
                  <c:pt idx="0">
                    <c:v>42.99297423223163</c:v>
                  </c:pt>
                  <c:pt idx="1">
                    <c:v>1837.680739410412</c:v>
                  </c:pt>
                  <c:pt idx="2">
                    <c:v>1707.512054618258</c:v>
                  </c:pt>
                  <c:pt idx="3">
                    <c:v>2570.537990868837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Tw_stampede_gordon!$B$1:$E$1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Tw_stampede_gordon!$B$2:$E$2</c:f>
              <c:numCache>
                <c:formatCode>General</c:formatCode>
                <c:ptCount val="4"/>
                <c:pt idx="0">
                  <c:v>205.75</c:v>
                </c:pt>
                <c:pt idx="1">
                  <c:v>1958.0</c:v>
                </c:pt>
                <c:pt idx="2">
                  <c:v>1947.5</c:v>
                </c:pt>
                <c:pt idx="3">
                  <c:v>6754.75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7913984"/>
        <c:axId val="-2030674128"/>
      </c:lineChart>
      <c:catAx>
        <c:axId val="-2037913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0674128"/>
        <c:crosses val="autoZero"/>
        <c:auto val="1"/>
        <c:lblAlgn val="ctr"/>
        <c:lblOffset val="100"/>
        <c:noMultiLvlLbl val="0"/>
      </c:catAx>
      <c:valAx>
        <c:axId val="-2030674128"/>
        <c:scaling>
          <c:orientation val="minMax"/>
          <c:max val="12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791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Execution Time (Te) - Swift+Coaster</a:t>
            </a:r>
          </a:p>
          <a:p>
            <a:pPr>
              <a:defRPr/>
            </a:pPr>
            <a:r>
              <a:rPr lang="en-US"/>
              <a:t>Stampede and Gordon</a:t>
            </a:r>
          </a:p>
          <a:p>
            <a:pPr>
              <a:defRPr/>
            </a:pPr>
            <a:r>
              <a:rPr lang="en-US"/>
              <a:t>Includes: stage</a:t>
            </a:r>
            <a:r>
              <a:rPr lang="en-US" baseline="0"/>
              <a:t> in, executing , and stage out times. </a:t>
            </a:r>
          </a:p>
          <a:p>
            <a:pPr>
              <a:defRPr/>
            </a:pPr>
            <a:r>
              <a:rPr lang="en-US" baseline="0"/>
              <a:t>Very little variation, when present due to issues with staging out of err/out files.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</c:v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Te_stampede_gordon!$B$3:$E$3</c:f>
                <c:numCache>
                  <c:formatCode>General</c:formatCode>
                  <c:ptCount val="4"/>
                  <c:pt idx="0">
                    <c:v>41.12253032098097</c:v>
                  </c:pt>
                  <c:pt idx="1">
                    <c:v>19.86359735798126</c:v>
                  </c:pt>
                  <c:pt idx="2">
                    <c:v>36.29279083601407</c:v>
                  </c:pt>
                  <c:pt idx="3">
                    <c:v>1026.074670365986</c:v>
                  </c:pt>
                </c:numCache>
              </c:numRef>
            </c:plus>
            <c:minus>
              <c:numRef>
                <c:f>Te_stampede_gordon!$B$3:$E$3</c:f>
                <c:numCache>
                  <c:formatCode>General</c:formatCode>
                  <c:ptCount val="4"/>
                  <c:pt idx="0">
                    <c:v>41.12253032098097</c:v>
                  </c:pt>
                  <c:pt idx="1">
                    <c:v>19.86359735798126</c:v>
                  </c:pt>
                  <c:pt idx="2">
                    <c:v>36.29279083601407</c:v>
                  </c:pt>
                  <c:pt idx="3">
                    <c:v>1026.074670365986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Te_stampede_gordon!$B$1:$E$1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Te_stampede_gordon!$B$2:$E$2</c:f>
              <c:numCache>
                <c:formatCode>General</c:formatCode>
                <c:ptCount val="4"/>
                <c:pt idx="0">
                  <c:v>1057.75</c:v>
                </c:pt>
                <c:pt idx="1">
                  <c:v>959.75</c:v>
                </c:pt>
                <c:pt idx="2">
                  <c:v>1059.0</c:v>
                </c:pt>
                <c:pt idx="3">
                  <c:v>4048.25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7154864"/>
        <c:axId val="-2071059360"/>
      </c:lineChart>
      <c:catAx>
        <c:axId val="-19871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059360"/>
        <c:crosses val="autoZero"/>
        <c:auto val="1"/>
        <c:lblAlgn val="ctr"/>
        <c:lblOffset val="100"/>
        <c:noMultiLvlLbl val="0"/>
      </c:catAx>
      <c:valAx>
        <c:axId val="-2071059360"/>
        <c:scaling>
          <c:orientation val="minMax"/>
          <c:max val="12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715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Waiting Time (Tw) - Swift+Coaster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/>
              <a:t>Stampede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baseline="0">
                <a:effectLst/>
              </a:rPr>
              <a:t>Includes: </a:t>
            </a:r>
            <a:r>
              <a:rPr lang="en-US" sz="1400" b="0" i="0" u="none" strike="noStrike" baseline="0">
                <a:effectLst/>
              </a:rPr>
              <a:t>setup, queueing , and bootstrapping times.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>
                <a:effectLst/>
              </a:rPr>
              <a:t>Variation</a:t>
            </a:r>
            <a:r>
              <a:rPr lang="en-US" sz="1400" baseline="0">
                <a:effectLst/>
              </a:rPr>
              <a:t> shows anomalously uniform queuing times. More runs should increase variation.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TTC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Tw_stampede!$B$3:$E$3</c:f>
                <c:numCache>
                  <c:formatCode>General</c:formatCode>
                  <c:ptCount val="4"/>
                  <c:pt idx="0">
                    <c:v>7.756717518813397</c:v>
                  </c:pt>
                  <c:pt idx="1">
                    <c:v>3.685557397915996</c:v>
                  </c:pt>
                  <c:pt idx="2">
                    <c:v>17.40210715210469</c:v>
                  </c:pt>
                  <c:pt idx="3">
                    <c:v>46.57856266567271</c:v>
                  </c:pt>
                </c:numCache>
              </c:numRef>
            </c:plus>
            <c:minus>
              <c:numRef>
                <c:f>Tw_stampede!$B$3:$E$3</c:f>
                <c:numCache>
                  <c:formatCode>General</c:formatCode>
                  <c:ptCount val="4"/>
                  <c:pt idx="0">
                    <c:v>7.756717518813397</c:v>
                  </c:pt>
                  <c:pt idx="1">
                    <c:v>3.685557397915996</c:v>
                  </c:pt>
                  <c:pt idx="2">
                    <c:v>17.40210715210469</c:v>
                  </c:pt>
                  <c:pt idx="3">
                    <c:v>46.57856266567271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TTC_stampede!$B$1:$E$1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TTC_stampede!$B$2:$E$2</c:f>
              <c:numCache>
                <c:formatCode>General</c:formatCode>
                <c:ptCount val="4"/>
                <c:pt idx="0">
                  <c:v>999.0</c:v>
                </c:pt>
                <c:pt idx="1">
                  <c:v>1006.5</c:v>
                </c:pt>
                <c:pt idx="2">
                  <c:v>1071.0</c:v>
                </c:pt>
                <c:pt idx="3">
                  <c:v>7926.0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6249536"/>
        <c:axId val="-2036137312"/>
      </c:lineChart>
      <c:catAx>
        <c:axId val="-2036249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137312"/>
        <c:crosses val="autoZero"/>
        <c:auto val="1"/>
        <c:lblAlgn val="ctr"/>
        <c:lblOffset val="100"/>
        <c:noMultiLvlLbl val="0"/>
      </c:catAx>
      <c:valAx>
        <c:axId val="-2036137312"/>
        <c:scaling>
          <c:orientation val="minMax"/>
          <c:max val="12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24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Execution Time (Te) - Swift+Coaster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/>
              <a:t>Stampede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baseline="0">
                <a:effectLst/>
              </a:rPr>
              <a:t>Includes: </a:t>
            </a:r>
            <a:r>
              <a:rPr lang="en-US" sz="1400" b="0" i="0" u="none" strike="noStrike" baseline="0">
                <a:effectLst/>
              </a:rPr>
              <a:t>: stage in, executing , and stage out times.</a:t>
            </a:r>
            <a:endParaRPr lang="en-US" sz="14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/>
              <a:t>No error bars, equal execution time</a:t>
            </a:r>
            <a:r>
              <a:rPr lang="en-US" sz="1400" baseline="0"/>
              <a:t> as expected on same machine and same n of blocks.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Te_stampede!$B$3:$E$3</c:f>
                <c:numCache>
                  <c:formatCode>General</c:formatCode>
                  <c:ptCount val="4"/>
                  <c:pt idx="0">
                    <c:v>0.288675134594813</c:v>
                  </c:pt>
                  <c:pt idx="1">
                    <c:v>2.428133714055577</c:v>
                  </c:pt>
                  <c:pt idx="2">
                    <c:v>16.90414150437697</c:v>
                  </c:pt>
                  <c:pt idx="3">
                    <c:v>11.17661248619932</c:v>
                  </c:pt>
                </c:numCache>
              </c:numRef>
            </c:plus>
            <c:minus>
              <c:numRef>
                <c:f>Te_stampede!$B$3:$E$3</c:f>
                <c:numCache>
                  <c:formatCode>General</c:formatCode>
                  <c:ptCount val="4"/>
                  <c:pt idx="0">
                    <c:v>0.288675134594813</c:v>
                  </c:pt>
                  <c:pt idx="1">
                    <c:v>2.428133714055577</c:v>
                  </c:pt>
                  <c:pt idx="2">
                    <c:v>16.90414150437697</c:v>
                  </c:pt>
                  <c:pt idx="3">
                    <c:v>11.17661248619932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Te_stampede!$B$1:$E$1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Te_stampede!$B$2:$E$2</c:f>
              <c:numCache>
                <c:formatCode>General</c:formatCode>
                <c:ptCount val="4"/>
                <c:pt idx="0">
                  <c:v>900.5</c:v>
                </c:pt>
                <c:pt idx="1">
                  <c:v>903.75</c:v>
                </c:pt>
                <c:pt idx="2">
                  <c:v>975.5</c:v>
                </c:pt>
                <c:pt idx="3">
                  <c:v>987.5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608032"/>
        <c:axId val="-1987305104"/>
      </c:lineChart>
      <c:catAx>
        <c:axId val="-2013608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7305104"/>
        <c:crosses val="autoZero"/>
        <c:auto val="1"/>
        <c:lblAlgn val="ctr"/>
        <c:lblOffset val="100"/>
        <c:noMultiLvlLbl val="0"/>
      </c:catAx>
      <c:valAx>
        <c:axId val="-1987305104"/>
        <c:scaling>
          <c:orientation val="minMax"/>
          <c:max val="12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360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10</xdr:col>
      <xdr:colOff>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10</xdr:col>
      <xdr:colOff>0</xdr:colOff>
      <xdr:row>74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25</xdr:row>
      <xdr:rowOff>0</xdr:rowOff>
    </xdr:from>
    <xdr:to>
      <xdr:col>20</xdr:col>
      <xdr:colOff>0</xdr:colOff>
      <xdr:row>49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25</xdr:row>
      <xdr:rowOff>0</xdr:rowOff>
    </xdr:from>
    <xdr:to>
      <xdr:col>30</xdr:col>
      <xdr:colOff>0</xdr:colOff>
      <xdr:row>49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20</xdr:col>
      <xdr:colOff>0</xdr:colOff>
      <xdr:row>24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0</xdr:row>
      <xdr:rowOff>0</xdr:rowOff>
    </xdr:from>
    <xdr:to>
      <xdr:col>30</xdr:col>
      <xdr:colOff>0</xdr:colOff>
      <xdr:row>24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TC_1" refreshOnLoad="1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ubmitting_task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xecuting_task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TC" refreshOnLoad="1" connectionId="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Queuing_block" connectionId="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Executing_task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1" sqref="B1:E1"/>
    </sheetView>
  </sheetViews>
  <sheetFormatPr baseColWidth="10" defaultRowHeight="16" x14ac:dyDescent="0.2"/>
  <cols>
    <col min="1" max="1" width="5.1640625" bestFit="1" customWidth="1"/>
    <col min="2" max="2" width="5.1640625" customWidth="1"/>
    <col min="3" max="4" width="5.1640625" bestFit="1" customWidth="1"/>
    <col min="5" max="5" width="5.1640625" customWidth="1"/>
  </cols>
  <sheetData>
    <row r="1" spans="1:5" x14ac:dyDescent="0.2">
      <c r="A1" s="4"/>
      <c r="B1" s="1">
        <v>8</v>
      </c>
      <c r="C1" s="1">
        <v>32</v>
      </c>
      <c r="D1" s="1">
        <v>256</v>
      </c>
      <c r="E1" s="1">
        <v>2048</v>
      </c>
    </row>
    <row r="2" spans="1:5" x14ac:dyDescent="0.2">
      <c r="A2" s="3" t="s">
        <v>0</v>
      </c>
      <c r="B2" s="5">
        <f>AVERAGE(B4:INDEX(B4:B26, MATCH(9.99999999999999E+307,B4:B26)))</f>
        <v>999</v>
      </c>
      <c r="C2" s="5">
        <f>AVERAGE(C4:INDEX(C4:C26, MATCH(9.99999999999999E+307,C4:C26)))</f>
        <v>1006.5</v>
      </c>
      <c r="D2" s="5">
        <f>AVERAGE(D4:INDEX(D4:D26, MATCH(9.99999999999999E+307,D4:D26)))</f>
        <v>1071</v>
      </c>
      <c r="E2" s="5">
        <f>AVERAGE(E4:INDEX(E4:E26, MATCH(9.99999999999999E+307,E4:E26)))</f>
        <v>7926</v>
      </c>
    </row>
    <row r="3" spans="1:5" x14ac:dyDescent="0.2">
      <c r="A3" s="3" t="s">
        <v>1</v>
      </c>
      <c r="B3" s="2">
        <f>_xlfn.STDEV.S(B4:INDEX(B4:B26, MATCH(9.99999999999999E+307,B4:B26)))/SQRT(COUNT(B4:INDEX(B4:B26, MATCH(9.99999999999999E+307,B4:B26))))</f>
        <v>7.4049532971743544</v>
      </c>
      <c r="C3" s="2">
        <f>_xlfn.STDEV.S(C4:INDEX(C4:C26, MATCH(9.99999999999999E+307,C4:C26)))/SQRT(COUNT(C4:INDEX(C4:C26, MATCH(9.99999999999999E+307,C4:C26))))</f>
        <v>3.6855573979159968</v>
      </c>
      <c r="D3" s="2">
        <f>_xlfn.STDEV.S(D4:INDEX(D4:D26, MATCH(9.99999999999999E+307,D4:D26)))/SQRT(COUNT(D4:INDEX(D4:D26, MATCH(9.99999999999999E+307,D4:D26))))</f>
        <v>17.402107152104694</v>
      </c>
      <c r="E3" s="2">
        <f>_xlfn.STDEV.S(E4:INDEX(E4:E26, MATCH(9.99999999999999E+307,E4:E26)))/SQRT(COUNT(E4:INDEX(E4:E26, MATCH(9.99999999999999E+307,E4:E26))))</f>
        <v>46.538514515757093</v>
      </c>
    </row>
    <row r="4" spans="1:5" x14ac:dyDescent="0.2">
      <c r="A4" s="3" t="s">
        <v>2</v>
      </c>
      <c r="B4">
        <v>994</v>
      </c>
      <c r="C4">
        <v>1006</v>
      </c>
      <c r="D4">
        <v>1045</v>
      </c>
      <c r="E4">
        <v>7853</v>
      </c>
    </row>
    <row r="5" spans="1:5" x14ac:dyDescent="0.2">
      <c r="A5" s="3" t="s">
        <v>3</v>
      </c>
      <c r="B5">
        <v>989</v>
      </c>
      <c r="C5">
        <v>998</v>
      </c>
      <c r="D5">
        <v>1037</v>
      </c>
      <c r="E5">
        <v>7885</v>
      </c>
    </row>
    <row r="6" spans="1:5" x14ac:dyDescent="0.2">
      <c r="A6" s="3" t="s">
        <v>4</v>
      </c>
      <c r="B6">
        <v>1021</v>
      </c>
      <c r="C6">
        <v>1016</v>
      </c>
      <c r="D6">
        <v>1102</v>
      </c>
      <c r="E6">
        <v>8062</v>
      </c>
    </row>
    <row r="7" spans="1:5" x14ac:dyDescent="0.2">
      <c r="A7" s="3" t="s">
        <v>5</v>
      </c>
      <c r="B7">
        <v>992</v>
      </c>
      <c r="C7">
        <v>1006</v>
      </c>
      <c r="D7">
        <v>1100</v>
      </c>
      <c r="E7">
        <v>7904</v>
      </c>
    </row>
    <row r="8" spans="1:5" x14ac:dyDescent="0.2">
      <c r="A8" s="3" t="s">
        <v>6</v>
      </c>
    </row>
    <row r="9" spans="1:5" x14ac:dyDescent="0.2">
      <c r="A9" s="3" t="s">
        <v>7</v>
      </c>
    </row>
    <row r="10" spans="1:5" x14ac:dyDescent="0.2">
      <c r="A10" s="3" t="s">
        <v>8</v>
      </c>
    </row>
    <row r="11" spans="1:5" x14ac:dyDescent="0.2">
      <c r="A11" s="3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1" sqref="B1:E1"/>
    </sheetView>
  </sheetViews>
  <sheetFormatPr baseColWidth="10" defaultRowHeight="16" x14ac:dyDescent="0.2"/>
  <cols>
    <col min="1" max="1" width="5.1640625" bestFit="1" customWidth="1"/>
    <col min="2" max="4" width="4.1640625" customWidth="1"/>
    <col min="5" max="5" width="5.1640625" customWidth="1"/>
  </cols>
  <sheetData>
    <row r="1" spans="1:5" x14ac:dyDescent="0.2">
      <c r="A1" s="4"/>
      <c r="B1" s="1">
        <v>8</v>
      </c>
      <c r="C1" s="1">
        <v>32</v>
      </c>
      <c r="D1" s="1">
        <v>256</v>
      </c>
      <c r="E1" s="1">
        <v>2048</v>
      </c>
    </row>
    <row r="2" spans="1:5" x14ac:dyDescent="0.2">
      <c r="A2" s="3" t="s">
        <v>0</v>
      </c>
      <c r="B2" s="5">
        <f>AVERAGE(B4:INDEX(B4:B26, MATCH(9.99999999999999E+307,B4:B26)))</f>
        <v>97</v>
      </c>
      <c r="C2" s="5">
        <f>AVERAGE(C4:INDEX(C4:C26, MATCH(9.99999999999999E+307,C4:C26)))</f>
        <v>105.5</v>
      </c>
      <c r="D2" s="5">
        <f>AVERAGE(D4:INDEX(D4:D26, MATCH(9.99999999999999E+307,D4:D26)))</f>
        <v>169</v>
      </c>
      <c r="E2" s="5">
        <f>AVERAGE(E4:INDEX(E4:E26, MATCH(9.99999999999999E+307,E4:E26)))</f>
        <v>7024.75</v>
      </c>
    </row>
    <row r="3" spans="1:5" x14ac:dyDescent="0.2">
      <c r="A3" s="3" t="s">
        <v>1</v>
      </c>
      <c r="B3" s="2">
        <f>_xlfn.STDEV.S(B4:INDEX(B4:B26, MATCH(9.99999999999999E+307,B4:B26)))/SQRT(COUNT(B4:INDEX(B4:B26, MATCH(9.99999999999999E+307,B4:B26))))</f>
        <v>7.7567175188133968</v>
      </c>
      <c r="C3" s="2">
        <f>_xlfn.STDEV.S(C4:INDEX(C4:C26, MATCH(9.99999999999999E+307,C4:C26)))/SQRT(COUNT(C4:INDEX(C4:C26, MATCH(9.99999999999999E+307,C4:C26))))</f>
        <v>3.6855573979159968</v>
      </c>
      <c r="D3" s="2">
        <f>_xlfn.STDEV.S(D4:INDEX(D4:D26, MATCH(9.99999999999999E+307,D4:D26)))/SQRT(COUNT(D4:INDEX(D4:D26, MATCH(9.99999999999999E+307,D4:D26))))</f>
        <v>17.402107152104694</v>
      </c>
      <c r="E3" s="2">
        <f>_xlfn.STDEV.S(E4:INDEX(E4:E26, MATCH(9.99999999999999E+307,E4:E26)))/SQRT(COUNT(E4:INDEX(E4:E26, MATCH(9.99999999999999E+307,E4:E26))))</f>
        <v>46.578562665672713</v>
      </c>
    </row>
    <row r="4" spans="1:5" x14ac:dyDescent="0.2">
      <c r="A4" s="3" t="s">
        <v>2</v>
      </c>
      <c r="B4">
        <v>91</v>
      </c>
      <c r="C4">
        <v>105</v>
      </c>
      <c r="D4">
        <v>143</v>
      </c>
      <c r="E4">
        <v>6952</v>
      </c>
    </row>
    <row r="5" spans="1:5" x14ac:dyDescent="0.2">
      <c r="A5" s="3" t="s">
        <v>3</v>
      </c>
      <c r="B5">
        <v>86</v>
      </c>
      <c r="C5">
        <v>97</v>
      </c>
      <c r="D5">
        <v>135</v>
      </c>
      <c r="E5">
        <v>6984</v>
      </c>
    </row>
    <row r="6" spans="1:5" x14ac:dyDescent="0.2">
      <c r="A6" s="3" t="s">
        <v>4</v>
      </c>
      <c r="B6">
        <v>120</v>
      </c>
      <c r="C6">
        <v>115</v>
      </c>
      <c r="D6">
        <v>200</v>
      </c>
      <c r="E6">
        <v>7161</v>
      </c>
    </row>
    <row r="7" spans="1:5" x14ac:dyDescent="0.2">
      <c r="A7" s="3" t="s">
        <v>5</v>
      </c>
      <c r="B7">
        <v>91</v>
      </c>
      <c r="C7">
        <v>105</v>
      </c>
      <c r="D7">
        <v>198</v>
      </c>
      <c r="E7">
        <v>7002</v>
      </c>
    </row>
    <row r="8" spans="1:5" x14ac:dyDescent="0.2">
      <c r="A8" s="3" t="s">
        <v>6</v>
      </c>
    </row>
    <row r="9" spans="1:5" x14ac:dyDescent="0.2">
      <c r="A9" s="3" t="s">
        <v>7</v>
      </c>
    </row>
    <row r="10" spans="1:5" x14ac:dyDescent="0.2">
      <c r="A10" s="3" t="s">
        <v>8</v>
      </c>
    </row>
    <row r="11" spans="1:5" x14ac:dyDescent="0.2">
      <c r="A11" s="3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F1" sqref="F1"/>
    </sheetView>
  </sheetViews>
  <sheetFormatPr baseColWidth="10" defaultRowHeight="16" x14ac:dyDescent="0.2"/>
  <cols>
    <col min="1" max="1" width="5.1640625" bestFit="1" customWidth="1"/>
    <col min="2" max="3" width="4.1640625" customWidth="1"/>
    <col min="4" max="5" width="5.1640625" customWidth="1"/>
  </cols>
  <sheetData>
    <row r="1" spans="1:5" x14ac:dyDescent="0.2">
      <c r="A1" s="4"/>
      <c r="B1" s="1">
        <v>8</v>
      </c>
      <c r="C1" s="1">
        <v>32</v>
      </c>
      <c r="D1" s="1">
        <v>256</v>
      </c>
      <c r="E1" s="1">
        <v>2048</v>
      </c>
    </row>
    <row r="2" spans="1:5" x14ac:dyDescent="0.2">
      <c r="A2" s="3" t="s">
        <v>0</v>
      </c>
      <c r="B2" s="5">
        <f>AVERAGE(B4:INDEX(B4:B26, MATCH(9.99999999999999E+307,B4:B26)))</f>
        <v>900.5</v>
      </c>
      <c r="C2" s="5">
        <f>AVERAGE(C4:INDEX(C4:C26, MATCH(9.99999999999999E+307,C4:C26)))</f>
        <v>903.75</v>
      </c>
      <c r="D2" s="5">
        <f>AVERAGE(D4:INDEX(D4:D26, MATCH(9.99999999999999E+307,D4:D26)))</f>
        <v>975.5</v>
      </c>
      <c r="E2" s="5">
        <f>AVERAGE(E4:INDEX(E4:E26, MATCH(9.99999999999999E+307,E4:E26)))</f>
        <v>987.5</v>
      </c>
    </row>
    <row r="3" spans="1:5" x14ac:dyDescent="0.2">
      <c r="A3" s="3" t="s">
        <v>1</v>
      </c>
      <c r="B3" s="2">
        <f>_xlfn.STDEV.S(B4:INDEX(B4:B26, MATCH(9.99999999999999E+307,B4:B26)))/SQRT(COUNT(B4:INDEX(B4:B26, MATCH(9.99999999999999E+307,B4:B26))))</f>
        <v>0.28867513459481287</v>
      </c>
      <c r="C3" s="2">
        <f>_xlfn.STDEV.S(C4:INDEX(C4:C26, MATCH(9.99999999999999E+307,C4:C26)))/SQRT(COUNT(C4:INDEX(C4:C26, MATCH(9.99999999999999E+307,C4:C26))))</f>
        <v>2.4281337140555777</v>
      </c>
      <c r="D3" s="2">
        <f>_xlfn.STDEV.S(D4:INDEX(D4:D26, MATCH(9.99999999999999E+307,D4:D26)))/SQRT(COUNT(D4:INDEX(D4:D26, MATCH(9.99999999999999E+307,D4:D26))))</f>
        <v>16.904141504376966</v>
      </c>
      <c r="E3" s="2">
        <f>_xlfn.STDEV.S(E4:INDEX(E4:E26, MATCH(9.99999999999999E+307,E4:E26)))/SQRT(COUNT(E4:INDEX(E4:E26, MATCH(9.99999999999999E+307,E4:E26))))</f>
        <v>11.176612486199325</v>
      </c>
    </row>
    <row r="4" spans="1:5" x14ac:dyDescent="0.2">
      <c r="A4" s="3" t="s">
        <v>2</v>
      </c>
      <c r="B4">
        <v>901</v>
      </c>
      <c r="C4">
        <v>902</v>
      </c>
      <c r="D4">
        <v>952</v>
      </c>
      <c r="E4">
        <v>977</v>
      </c>
    </row>
    <row r="5" spans="1:5" x14ac:dyDescent="0.2">
      <c r="A5" s="3" t="s">
        <v>3</v>
      </c>
      <c r="B5">
        <v>901</v>
      </c>
      <c r="C5">
        <v>901</v>
      </c>
      <c r="D5">
        <v>941</v>
      </c>
      <c r="E5">
        <v>961</v>
      </c>
    </row>
    <row r="6" spans="1:5" x14ac:dyDescent="0.2">
      <c r="A6" s="3" t="s">
        <v>4</v>
      </c>
      <c r="B6">
        <v>900</v>
      </c>
      <c r="C6">
        <v>901</v>
      </c>
      <c r="D6">
        <v>1003</v>
      </c>
      <c r="E6">
        <v>1007</v>
      </c>
    </row>
    <row r="7" spans="1:5" x14ac:dyDescent="0.2">
      <c r="A7" s="3" t="s">
        <v>5</v>
      </c>
      <c r="B7">
        <v>900</v>
      </c>
      <c r="C7">
        <v>911</v>
      </c>
      <c r="D7">
        <v>1006</v>
      </c>
      <c r="E7">
        <v>1005</v>
      </c>
    </row>
    <row r="8" spans="1:5" x14ac:dyDescent="0.2">
      <c r="A8" s="3" t="s">
        <v>6</v>
      </c>
    </row>
    <row r="9" spans="1:5" x14ac:dyDescent="0.2">
      <c r="A9" s="3" t="s">
        <v>7</v>
      </c>
    </row>
    <row r="10" spans="1:5" x14ac:dyDescent="0.2">
      <c r="A10" s="3" t="s">
        <v>8</v>
      </c>
    </row>
    <row r="11" spans="1:5" x14ac:dyDescent="0.2">
      <c r="A11" s="3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1" sqref="B1:E1"/>
    </sheetView>
  </sheetViews>
  <sheetFormatPr baseColWidth="10" defaultRowHeight="16" x14ac:dyDescent="0.2"/>
  <cols>
    <col min="2" max="4" width="5.1640625" customWidth="1"/>
    <col min="5" max="5" width="6.1640625" customWidth="1"/>
  </cols>
  <sheetData>
    <row r="1" spans="1:5" x14ac:dyDescent="0.2">
      <c r="A1" s="4"/>
      <c r="B1" s="1">
        <v>8</v>
      </c>
      <c r="C1" s="1">
        <v>32</v>
      </c>
      <c r="D1" s="1">
        <v>256</v>
      </c>
      <c r="E1" s="1">
        <v>2048</v>
      </c>
    </row>
    <row r="2" spans="1:5" x14ac:dyDescent="0.2">
      <c r="A2" s="3" t="s">
        <v>0</v>
      </c>
      <c r="B2" s="5">
        <f>AVERAGE(B4:INDEX(B4:B26, MATCH(9.99999999999999E+307,B4:B26)))</f>
        <v>1107.75</v>
      </c>
      <c r="C2" s="6">
        <f>AVERAGE(C4:INDEX(C4:C26, MATCH(9.99999999999999E+307,C4:C26)))</f>
        <v>2860</v>
      </c>
      <c r="D2" s="6">
        <f>AVERAGE(D4:INDEX(D4:D26, MATCH(9.99999999999999E+307,D4:D26)))</f>
        <v>2848.75</v>
      </c>
      <c r="E2" s="6">
        <f>AVERAGE(E4:INDEX(E4:E26, MATCH(9.99999999999999E+307,E4:E26)))</f>
        <v>7659.5</v>
      </c>
    </row>
    <row r="3" spans="1:5" x14ac:dyDescent="0.2">
      <c r="A3" s="3" t="s">
        <v>1</v>
      </c>
      <c r="B3" s="2">
        <f>_xlfn.STDEV.S(B4:INDEX(B4:B26, MATCH(9.99999999999999E+307,B4:B26)))/SQRT(COUNT(B4:INDEX(B4:B26, MATCH(9.99999999999999E+307,B4:B26))))</f>
        <v>42.787021007154337</v>
      </c>
      <c r="C3" s="2">
        <f>_xlfn.STDEV.S(C4:INDEX(C4:C26, MATCH(9.99999999999999E+307,C4:C26)))/SQRT(COUNT(C4:INDEX(C4:C26, MATCH(9.99999999999999E+307,C4:C26))))</f>
        <v>1837.6807394104123</v>
      </c>
      <c r="D3" s="2">
        <f>_xlfn.STDEV.S(D4:INDEX(D4:D26, MATCH(9.99999999999999E+307,D4:D26)))/SQRT(COUNT(D4:INDEX(D4:D26, MATCH(9.99999999999999E+307,D4:D26))))</f>
        <v>1707.7620528535779</v>
      </c>
      <c r="E3" s="2">
        <f>_xlfn.STDEV.S(E4:INDEX(E4:E26, MATCH(9.99999999999999E+307,E4:E26)))/SQRT(COUNT(E4:INDEX(E4:E26, MATCH(9.99999999999999E+307,E4:E26))))</f>
        <v>2569.5146915322357</v>
      </c>
    </row>
    <row r="4" spans="1:5" x14ac:dyDescent="0.2">
      <c r="A4" s="3" t="s">
        <v>2</v>
      </c>
      <c r="B4">
        <v>1119</v>
      </c>
      <c r="C4">
        <v>8373</v>
      </c>
      <c r="D4">
        <v>7972</v>
      </c>
      <c r="E4">
        <v>15348</v>
      </c>
    </row>
    <row r="5" spans="1:5" x14ac:dyDescent="0.2">
      <c r="A5" s="3" t="s">
        <v>3</v>
      </c>
      <c r="B5">
        <v>1224</v>
      </c>
      <c r="C5">
        <v>1041</v>
      </c>
      <c r="D5">
        <v>1158</v>
      </c>
      <c r="E5">
        <v>5619</v>
      </c>
    </row>
    <row r="6" spans="1:5" x14ac:dyDescent="0.2">
      <c r="A6" s="3" t="s">
        <v>4</v>
      </c>
      <c r="B6">
        <v>1034</v>
      </c>
      <c r="C6">
        <v>1020</v>
      </c>
      <c r="D6">
        <v>1127</v>
      </c>
      <c r="E6">
        <v>4869</v>
      </c>
    </row>
    <row r="7" spans="1:5" x14ac:dyDescent="0.2">
      <c r="A7" s="3" t="s">
        <v>5</v>
      </c>
      <c r="B7">
        <v>1054</v>
      </c>
      <c r="C7">
        <v>1006</v>
      </c>
      <c r="D7">
        <v>1138</v>
      </c>
      <c r="E7">
        <v>4802</v>
      </c>
    </row>
    <row r="8" spans="1:5" x14ac:dyDescent="0.2">
      <c r="A8" s="3" t="s">
        <v>6</v>
      </c>
    </row>
    <row r="9" spans="1:5" x14ac:dyDescent="0.2">
      <c r="A9" s="3" t="s">
        <v>7</v>
      </c>
    </row>
    <row r="10" spans="1:5" x14ac:dyDescent="0.2">
      <c r="A10" s="3" t="s">
        <v>8</v>
      </c>
    </row>
    <row r="11" spans="1:5" x14ac:dyDescent="0.2">
      <c r="A11" s="3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4" sqref="B4"/>
    </sheetView>
  </sheetViews>
  <sheetFormatPr baseColWidth="10" defaultRowHeight="16" x14ac:dyDescent="0.2"/>
  <cols>
    <col min="2" max="2" width="4.1640625" customWidth="1"/>
    <col min="3" max="4" width="5.1640625" customWidth="1"/>
    <col min="5" max="5" width="6.1640625" customWidth="1"/>
  </cols>
  <sheetData>
    <row r="1" spans="1:5" x14ac:dyDescent="0.2">
      <c r="A1" s="4"/>
      <c r="B1" s="1">
        <v>8</v>
      </c>
      <c r="C1" s="1">
        <v>32</v>
      </c>
      <c r="D1" s="1">
        <v>256</v>
      </c>
      <c r="E1" s="1">
        <v>2048</v>
      </c>
    </row>
    <row r="2" spans="1:5" x14ac:dyDescent="0.2">
      <c r="A2" s="3" t="s">
        <v>0</v>
      </c>
      <c r="B2" s="5">
        <f>AVERAGE(B4:INDEX(B4:B26, MATCH(9.99999999999999E+307,B4:B26)))</f>
        <v>205.75</v>
      </c>
      <c r="C2" s="6">
        <f>AVERAGE(C4:INDEX(C4:C26, MATCH(9.99999999999999E+307,C4:C26)))</f>
        <v>1958</v>
      </c>
      <c r="D2" s="6">
        <f>AVERAGE(D4:INDEX(D4:D26, MATCH(9.99999999999999E+307,D4:D26)))</f>
        <v>1947.5</v>
      </c>
      <c r="E2" s="6">
        <f>AVERAGE(E4:INDEX(E4:E26, MATCH(9.99999999999999E+307,E4:E26)))</f>
        <v>6754.75</v>
      </c>
    </row>
    <row r="3" spans="1:5" x14ac:dyDescent="0.2">
      <c r="A3" s="3" t="s">
        <v>1</v>
      </c>
      <c r="B3" s="2">
        <f>_xlfn.STDEV.S(B4:INDEX(B4:B26, MATCH(9.99999999999999E+307,B4:B26)))/SQRT(COUNT(B4:INDEX(B4:B26, MATCH(9.99999999999999E+307,B4:B26))))</f>
        <v>42.992974232231632</v>
      </c>
      <c r="C3" s="2">
        <f>_xlfn.STDEV.S(C4:INDEX(C4:C26, MATCH(9.99999999999999E+307,C4:C26)))/SQRT(COUNT(C4:INDEX(C4:C26, MATCH(9.99999999999999E+307,C4:C26))))</f>
        <v>1837.6807394104123</v>
      </c>
      <c r="D3" s="2">
        <f>_xlfn.STDEV.S(D4:INDEX(D4:D26, MATCH(9.99999999999999E+307,D4:D26)))/SQRT(COUNT(D4:INDEX(D4:D26, MATCH(9.99999999999999E+307,D4:D26))))</f>
        <v>1707.5120546182584</v>
      </c>
      <c r="E3" s="2">
        <f>_xlfn.STDEV.S(E4:INDEX(E4:E26, MATCH(9.99999999999999E+307,E4:E26)))/SQRT(COUNT(E4:INDEX(E4:E26, MATCH(9.99999999999999E+307,E4:E26))))</f>
        <v>2570.5379908688374</v>
      </c>
    </row>
    <row r="4" spans="1:5" x14ac:dyDescent="0.2">
      <c r="A4" s="3" t="s">
        <v>2</v>
      </c>
      <c r="B4">
        <v>216</v>
      </c>
      <c r="C4">
        <v>7471</v>
      </c>
      <c r="D4">
        <v>7070</v>
      </c>
      <c r="E4">
        <v>14446</v>
      </c>
    </row>
    <row r="5" spans="1:5" x14ac:dyDescent="0.2">
      <c r="A5" s="3" t="s">
        <v>3</v>
      </c>
      <c r="B5">
        <v>323</v>
      </c>
      <c r="C5">
        <v>139</v>
      </c>
      <c r="D5">
        <v>257</v>
      </c>
      <c r="E5">
        <v>4718</v>
      </c>
    </row>
    <row r="6" spans="1:5" x14ac:dyDescent="0.2">
      <c r="A6" s="3" t="s">
        <v>4</v>
      </c>
      <c r="B6">
        <v>132</v>
      </c>
      <c r="C6">
        <v>118</v>
      </c>
      <c r="D6">
        <v>226</v>
      </c>
      <c r="E6">
        <v>3956</v>
      </c>
    </row>
    <row r="7" spans="1:5" x14ac:dyDescent="0.2">
      <c r="A7" s="3" t="s">
        <v>5</v>
      </c>
      <c r="B7">
        <v>152</v>
      </c>
      <c r="C7">
        <v>104</v>
      </c>
      <c r="D7">
        <v>237</v>
      </c>
      <c r="E7">
        <v>3899</v>
      </c>
    </row>
    <row r="8" spans="1:5" x14ac:dyDescent="0.2">
      <c r="A8" s="3" t="s">
        <v>6</v>
      </c>
    </row>
    <row r="9" spans="1:5" x14ac:dyDescent="0.2">
      <c r="A9" s="3" t="s">
        <v>7</v>
      </c>
    </row>
    <row r="10" spans="1:5" x14ac:dyDescent="0.2">
      <c r="A10" s="3" t="s">
        <v>8</v>
      </c>
    </row>
    <row r="11" spans="1:5" x14ac:dyDescent="0.2">
      <c r="A11" s="3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4" sqref="B4"/>
    </sheetView>
  </sheetViews>
  <sheetFormatPr baseColWidth="10" defaultRowHeight="16" x14ac:dyDescent="0.2"/>
  <cols>
    <col min="2" max="2" width="5.1640625" customWidth="1"/>
    <col min="3" max="3" width="4.1640625" customWidth="1"/>
    <col min="4" max="5" width="5.1640625" customWidth="1"/>
  </cols>
  <sheetData>
    <row r="1" spans="1:5" x14ac:dyDescent="0.2">
      <c r="A1" s="4"/>
      <c r="B1" s="1">
        <v>8</v>
      </c>
      <c r="C1" s="1">
        <v>32</v>
      </c>
      <c r="D1" s="1">
        <v>256</v>
      </c>
      <c r="E1" s="1">
        <v>2048</v>
      </c>
    </row>
    <row r="2" spans="1:5" x14ac:dyDescent="0.2">
      <c r="A2" s="3" t="s">
        <v>0</v>
      </c>
      <c r="B2" s="5">
        <f>AVERAGE(B4:INDEX(B4:B26, MATCH(9.99999999999999E+307,B4:B26)))</f>
        <v>1057.75</v>
      </c>
      <c r="C2" s="6">
        <f>AVERAGE(C4:INDEX(C4:C26, MATCH(9.99999999999999E+307,C4:C26)))</f>
        <v>959.75</v>
      </c>
      <c r="D2" s="6">
        <f>AVERAGE(D4:INDEX(D4:D26, MATCH(9.99999999999999E+307,D4:D26)))</f>
        <v>1059</v>
      </c>
      <c r="E2" s="6">
        <f>AVERAGE(E4:INDEX(E4:E26, MATCH(9.99999999999999E+307,E4:E26)))</f>
        <v>4048.25</v>
      </c>
    </row>
    <row r="3" spans="1:5" x14ac:dyDescent="0.2">
      <c r="A3" s="3" t="s">
        <v>1</v>
      </c>
      <c r="B3" s="2">
        <f>_xlfn.STDEV.S(B4:INDEX(B4:B26, MATCH(9.99999999999999E+307,B4:B26)))/SQRT(COUNT(B4:INDEX(B4:B26, MATCH(9.99999999999999E+307,B4:B26))))</f>
        <v>41.122530320980978</v>
      </c>
      <c r="C3" s="2">
        <f>_xlfn.STDEV.S(C4:INDEX(C4:C26, MATCH(9.99999999999999E+307,C4:C26)))/SQRT(COUNT(C4:INDEX(C4:C26, MATCH(9.99999999999999E+307,C4:C26))))</f>
        <v>19.863597357981259</v>
      </c>
      <c r="D3" s="2">
        <f>_xlfn.STDEV.S(D4:INDEX(D4:D26, MATCH(9.99999999999999E+307,D4:D26)))/SQRT(COUNT(D4:INDEX(D4:D26, MATCH(9.99999999999999E+307,D4:D26))))</f>
        <v>36.292790836014071</v>
      </c>
      <c r="E3" s="2">
        <f>_xlfn.STDEV.S(E4:INDEX(E4:E26, MATCH(9.99999999999999E+307,E4:E26)))/SQRT(COUNT(E4:INDEX(E4:E26, MATCH(9.99999999999999E+307,E4:E26))))</f>
        <v>1026.0746703659859</v>
      </c>
    </row>
    <row r="4" spans="1:5" x14ac:dyDescent="0.2">
      <c r="A4" s="3" t="s">
        <v>2</v>
      </c>
      <c r="B4">
        <v>1058</v>
      </c>
      <c r="C4">
        <v>901</v>
      </c>
      <c r="D4">
        <v>954</v>
      </c>
      <c r="E4">
        <v>1021</v>
      </c>
    </row>
    <row r="5" spans="1:5" x14ac:dyDescent="0.2">
      <c r="A5" s="3" t="s">
        <v>3</v>
      </c>
      <c r="B5">
        <v>1172</v>
      </c>
      <c r="C5">
        <v>985</v>
      </c>
      <c r="D5">
        <v>1105</v>
      </c>
      <c r="E5">
        <v>5582</v>
      </c>
    </row>
    <row r="6" spans="1:5" x14ac:dyDescent="0.2">
      <c r="A6" s="3" t="s">
        <v>4</v>
      </c>
      <c r="B6">
        <v>982</v>
      </c>
      <c r="C6">
        <v>983</v>
      </c>
      <c r="D6">
        <v>1067</v>
      </c>
      <c r="E6">
        <v>4827</v>
      </c>
    </row>
    <row r="7" spans="1:5" x14ac:dyDescent="0.2">
      <c r="A7" s="3" t="s">
        <v>5</v>
      </c>
      <c r="B7">
        <v>1019</v>
      </c>
      <c r="C7">
        <v>970</v>
      </c>
      <c r="D7">
        <v>1110</v>
      </c>
      <c r="E7">
        <v>4763</v>
      </c>
    </row>
    <row r="8" spans="1:5" x14ac:dyDescent="0.2">
      <c r="A8" s="3" t="s">
        <v>6</v>
      </c>
    </row>
    <row r="9" spans="1:5" x14ac:dyDescent="0.2">
      <c r="A9" s="3" t="s">
        <v>7</v>
      </c>
    </row>
    <row r="10" spans="1:5" x14ac:dyDescent="0.2">
      <c r="A10" s="3" t="s">
        <v>8</v>
      </c>
    </row>
    <row r="11" spans="1:5" x14ac:dyDescent="0.2">
      <c r="A11" s="3" t="s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E1" workbookViewId="0">
      <selection activeCell="U1" sqref="U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TTC_stampede</vt:lpstr>
      <vt:lpstr>Tw_stampede</vt:lpstr>
      <vt:lpstr>Te_stampede</vt:lpstr>
      <vt:lpstr>TTC_stampede_gordon</vt:lpstr>
      <vt:lpstr>Tw_stampede_gordon</vt:lpstr>
      <vt:lpstr>Te_stampede_gordon</vt:lpstr>
      <vt:lpstr>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2016-02-05T21:55:56Z</dcterms:created>
  <dcterms:modified xsi:type="dcterms:W3CDTF">2016-02-25T05:38:21Z</dcterms:modified>
</cp:coreProperties>
</file>