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Swift_Experiments/strategy_1/analysis/"/>
    </mc:Choice>
  </mc:AlternateContent>
  <bookViews>
    <workbookView xWindow="0" yWindow="460" windowWidth="28060" windowHeight="17060" tabRatio="500" activeTab="6"/>
  </bookViews>
  <sheets>
    <sheet name="TTC_stampede" sheetId="1" r:id="rId1"/>
    <sheet name="Tw_stampede" sheetId="6" r:id="rId2"/>
    <sheet name="Te_stampede" sheetId="7" r:id="rId3"/>
    <sheet name="TTC_stampede_gordon" sheetId="2" r:id="rId4"/>
    <sheet name="Tw_stampede_gordon" sheetId="4" r:id="rId5"/>
    <sheet name="Te_stampede_gordon" sheetId="5" r:id="rId6"/>
    <sheet name="plots" sheetId="3" r:id="rId7"/>
    <sheet name="plots single" sheetId="8" r:id="rId8"/>
  </sheets>
  <definedNames>
    <definedName name="Te_Executing_task_stampede" localSheetId="2">Te_stampede!$B$4:$E$7</definedName>
    <definedName name="Te_Executing_task_stampede_gordon_1" localSheetId="5">Te_stampede_gordon!$B$4:$E$7</definedName>
    <definedName name="TTC_Time_to_completion_stampede" localSheetId="0">TTC_stampede!$B$4:$E$7</definedName>
    <definedName name="TTC_Time_to_completion_stampede_gordon_1" localSheetId="3">TTC_stampede_gordon!$B$4:$E$7</definedName>
    <definedName name="Tw_Submitting_task_stampede" localSheetId="1">Tw_stampede!$B$4:$E$7</definedName>
    <definedName name="Tw_Submitting_task_stampede_gordon_1" localSheetId="4">Tw_stampede_gordon!$B$4:$E$7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H3" i="2"/>
  <c r="I3" i="2"/>
  <c r="J3" i="2"/>
  <c r="G3" i="2"/>
  <c r="H2" i="2"/>
  <c r="I2" i="2"/>
  <c r="J2" i="2"/>
  <c r="G2" i="2"/>
  <c r="J5" i="2"/>
  <c r="J6" i="2"/>
  <c r="J7" i="2"/>
  <c r="I5" i="2"/>
  <c r="I6" i="2"/>
  <c r="I7" i="2"/>
  <c r="H5" i="2"/>
  <c r="H6" i="2"/>
  <c r="H7" i="2"/>
  <c r="H4" i="2"/>
  <c r="I4" i="2"/>
  <c r="J4" i="2"/>
  <c r="G5" i="2"/>
  <c r="G6" i="2"/>
  <c r="G7" i="2"/>
  <c r="G4" i="2"/>
  <c r="C3" i="5"/>
  <c r="D3" i="5"/>
  <c r="E3" i="5"/>
  <c r="C2" i="5"/>
  <c r="D2" i="5"/>
  <c r="E2" i="5"/>
  <c r="B3" i="5"/>
  <c r="B2" i="5"/>
  <c r="C3" i="4"/>
  <c r="D3" i="4"/>
  <c r="E3" i="4"/>
  <c r="C2" i="4"/>
  <c r="D2" i="4"/>
  <c r="E2" i="4"/>
  <c r="B3" i="4"/>
  <c r="B2" i="4"/>
  <c r="C3" i="2"/>
  <c r="D3" i="2"/>
  <c r="E3" i="2"/>
  <c r="C2" i="2"/>
  <c r="D2" i="2"/>
  <c r="E2" i="2"/>
  <c r="B3" i="2"/>
  <c r="B2" i="2"/>
  <c r="E3" i="7"/>
  <c r="D3" i="7"/>
  <c r="C3" i="7"/>
  <c r="B3" i="7"/>
  <c r="E2" i="7"/>
  <c r="D2" i="7"/>
  <c r="C2" i="7"/>
  <c r="B2" i="7"/>
  <c r="E3" i="6"/>
  <c r="D3" i="6"/>
  <c r="C3" i="6"/>
  <c r="B3" i="6"/>
  <c r="E2" i="6"/>
  <c r="D2" i="6"/>
  <c r="C2" i="6"/>
  <c r="B2" i="6"/>
  <c r="B2" i="1"/>
  <c r="C2" i="1"/>
  <c r="D2" i="1"/>
  <c r="E2" i="1"/>
  <c r="B3" i="1"/>
  <c r="C3" i="1"/>
  <c r="D3" i="1"/>
  <c r="E3" i="1"/>
</calcChain>
</file>

<file path=xl/connections.xml><?xml version="1.0" encoding="utf-8"?>
<connections xmlns="http://schemas.openxmlformats.org/spreadsheetml/2006/main">
  <connection id="1" name="Te-Executing_task-stampede" type="6" refreshedVersion="0" deleted="1" background="1" saveData="1">
    <textPr fileType="mac" firstRow="2" sourceFile="/Users/mturilli/Projects/RADICAL/github/experiments/AIMES-Swift/Swift_Experiments/strategy_1/analysis/stampede/Te-Executing_task-stampede.csv" tab="0" comma="1">
      <textFields count="4">
        <textField/>
        <textField/>
        <textField/>
        <textField/>
      </textFields>
    </textPr>
  </connection>
  <connection id="2" name="Te-Executing_task-stampede_gordon" type="6" refreshedVersion="0" background="1" saveData="1">
    <textPr fileType="mac" codePage="10000" firstRow="6" sourceFile="/Users/mturilli/Projects/RADICAL/github/aimes.swift.experiments/Swift_Experiments/strategy_1/analysis/stampede_gordon/Te-Executing_task-stampede_gordon.csv" comma="1">
      <textFields count="4">
        <textField/>
        <textField/>
        <textField/>
        <textField/>
      </textFields>
    </textPr>
  </connection>
  <connection id="3" name="TTC-Time_to_completion-stampede" type="6" refreshedVersion="0" deleted="1" background="1" saveData="1">
    <textPr fileType="mac" firstRow="2" sourceFile="/Users/mturilli/Projects/RADICAL/github/experiments/AIMES-Swift/Swift_Experiments/strategy_1/analysis/stampede/TTC-Time_to_completion-stampede.csv" tab="0" comma="1">
      <textFields count="4">
        <textField/>
        <textField/>
        <textField/>
        <textField/>
      </textFields>
    </textPr>
  </connection>
  <connection id="4" name="TTC-Time_to_completion-stampede_gordon" type="6" refreshedVersion="0" background="1" saveData="1">
    <textPr fileType="mac" codePage="10000" firstRow="6" sourceFile="/Users/mturilli/Projects/RADICAL/github/aimes.swift.experiments/Swift_Experiments/strategy_1/analysis/stampede_gordon/TTC-Time_to_completion-stampede_gordon.csv" tab="0" comma="1">
      <textFields count="4">
        <textField/>
        <textField/>
        <textField/>
        <textField/>
      </textFields>
    </textPr>
  </connection>
  <connection id="5" name="Tw-Submitting_task-stampede" type="6" refreshedVersion="0" deleted="1" background="1" saveData="1">
    <textPr fileType="mac" firstRow="2" sourceFile="/Users/mturilli/Projects/RADICAL/github/experiments/AIMES-Swift/Swift_Experiments/strategy_1/analysis/stampede/Tw-Submitting_task-stampede.csv" tab="0" comma="1">
      <textFields count="4">
        <textField/>
        <textField/>
        <textField/>
        <textField/>
      </textFields>
    </textPr>
  </connection>
  <connection id="6" name="Tw-Submitting_task-stampede_gordon" type="6" refreshedVersion="0" background="1" saveData="1">
    <textPr fileType="mac" codePage="10000" firstRow="6" sourceFile="/Users/mturilli/Projects/RADICAL/github/aimes.swift.experiments/Swift_Experiments/strategy_1/analysis/stampede_gordon/Tw-Submitting_task-stampede_gordon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<sst xmlns="http://schemas.openxmlformats.org/spreadsheetml/2006/main" count="61" uniqueCount="10">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</sst>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3" xfId="0" applyFill="1" applyBorder="1"/>
    <xf numFmtId="2" fontId="0" fillId="0" borderId="0" xfId="0" applyNumberFormat="1"/>
    <xf numFmtId="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1 - TTC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Stampede and Gordon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12520.85245700148</c:v>
                  </c:pt>
                  <c:pt idx="1">
                    <c:v>11133.18142610937</c:v>
                  </c:pt>
                  <c:pt idx="2">
                    <c:v>17459.32985302319</c:v>
                  </c:pt>
                  <c:pt idx="3">
                    <c:v>35739.54311403547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12520.85245700148</c:v>
                  </c:pt>
                  <c:pt idx="1">
                    <c:v>11133.18142610937</c:v>
                  </c:pt>
                  <c:pt idx="2">
                    <c:v>17459.32985302319</c:v>
                  </c:pt>
                  <c:pt idx="3">
                    <c:v>35739.54311403547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18496.75</c:v>
                </c:pt>
                <c:pt idx="1">
                  <c:v>13098.0</c:v>
                </c:pt>
                <c:pt idx="2">
                  <c:v>18966.75</c:v>
                </c:pt>
                <c:pt idx="3">
                  <c:v>78400.0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TTC_stampede_gordon!$M$2:$P$2</c:f>
              <c:numCache>
                <c:formatCode>0.00</c:formatCode>
                <c:ptCount val="4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04624"/>
        <c:axId val="-2144921680"/>
      </c:lineChart>
      <c:catAx>
        <c:axId val="-21449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44921680"/>
        <c:crosses val="autoZero"/>
        <c:auto val="1"/>
        <c:lblAlgn val="ctr"/>
        <c:lblOffset val="100"/>
        <c:noMultiLvlLbl val="0"/>
      </c:catAx>
      <c:valAx>
        <c:axId val="-2144921680"/>
        <c:scaling>
          <c:orientation val="minMax"/>
          <c:max val="12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44904624"/>
        <c:crosses val="autoZero"/>
        <c:crossBetween val="between"/>
        <c:minorUnit val="2000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1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-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Tw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Stampede and Gordon</a:t>
            </a:r>
            <a:endParaRPr lang="en-US" sz="200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Tw_stampede_gordon!$B$3:$E$3</c:f>
                <c:numCache>
                  <c:formatCode>General</c:formatCode>
                  <c:ptCount val="4"/>
                  <c:pt idx="0">
                    <c:v>12389.03090102962</c:v>
                  </c:pt>
                  <c:pt idx="1">
                    <c:v>10902.21981601301</c:v>
                  </c:pt>
                  <c:pt idx="2">
                    <c:v>16372.31676489311</c:v>
                  </c:pt>
                  <c:pt idx="3">
                    <c:v>31494.21464861973</c:v>
                  </c:pt>
                </c:numCache>
              </c:numRef>
            </c:plus>
            <c:minus>
              <c:numRef>
                <c:f>Tw_stampede_gordon!$B$3:$E$3</c:f>
                <c:numCache>
                  <c:formatCode>General</c:formatCode>
                  <c:ptCount val="4"/>
                  <c:pt idx="0">
                    <c:v>12389.03090102962</c:v>
                  </c:pt>
                  <c:pt idx="1">
                    <c:v>10902.21981601301</c:v>
                  </c:pt>
                  <c:pt idx="2">
                    <c:v>16372.31676489311</c:v>
                  </c:pt>
                  <c:pt idx="3">
                    <c:v>31494.21464861973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Tw_stampede_gordon!$B$1:$E$1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Tw_stampede_gordon!$B$2:$E$2</c:f>
              <c:numCache>
                <c:formatCode>General</c:formatCode>
                <c:ptCount val="4"/>
                <c:pt idx="0">
                  <c:v>16736.0</c:v>
                </c:pt>
                <c:pt idx="1">
                  <c:v>11440.75</c:v>
                </c:pt>
                <c:pt idx="2">
                  <c:v>15777.75</c:v>
                </c:pt>
                <c:pt idx="3">
                  <c:v>60593.5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89552"/>
        <c:axId val="-2141583520"/>
      </c:lineChart>
      <c:catAx>
        <c:axId val="-21415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41583520"/>
        <c:crosses val="autoZero"/>
        <c:auto val="1"/>
        <c:lblAlgn val="ctr"/>
        <c:lblOffset val="100"/>
        <c:noMultiLvlLbl val="0"/>
      </c:catAx>
      <c:valAx>
        <c:axId val="-2141583520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415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Execution Time (Te)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stage</a:t>
            </a:r>
            <a:r>
              <a:rPr lang="en-US" baseline="0"/>
              <a:t> in, executing , and stage out times. </a:t>
            </a:r>
          </a:p>
          <a:p>
            <a:pPr>
              <a:defRPr/>
            </a:pPr>
            <a:r>
              <a:rPr lang="en-US" baseline="0"/>
              <a:t>No staging, very little variation mostly due to log/bootstrap overheads.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Te_stampede_gordon!$B$3:$E$3</c:f>
                <c:numCache>
                  <c:formatCode>General</c:formatCode>
                  <c:ptCount val="4"/>
                  <c:pt idx="0">
                    <c:v>143.9962383767946</c:v>
                  </c:pt>
                  <c:pt idx="1">
                    <c:v>451.5119046049616</c:v>
                  </c:pt>
                  <c:pt idx="2">
                    <c:v>1266.917782125844</c:v>
                  </c:pt>
                  <c:pt idx="3">
                    <c:v>6888.781241990487</c:v>
                  </c:pt>
                </c:numCache>
              </c:numRef>
            </c:plus>
            <c:minus>
              <c:numRef>
                <c:f>Te_stampede_gordon!$B$3:$E$3</c:f>
                <c:numCache>
                  <c:formatCode>General</c:formatCode>
                  <c:ptCount val="4"/>
                  <c:pt idx="0">
                    <c:v>143.9962383767946</c:v>
                  </c:pt>
                  <c:pt idx="1">
                    <c:v>451.5119046049616</c:v>
                  </c:pt>
                  <c:pt idx="2">
                    <c:v>1266.917782125844</c:v>
                  </c:pt>
                  <c:pt idx="3">
                    <c:v>6888.781241990487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Te_stampede_gordon!$B$2:$E$2</c:f>
              <c:numCache>
                <c:formatCode>General</c:formatCode>
                <c:ptCount val="4"/>
                <c:pt idx="0">
                  <c:v>1759.75</c:v>
                </c:pt>
                <c:pt idx="1">
                  <c:v>1605.5</c:v>
                </c:pt>
                <c:pt idx="2">
                  <c:v>3188.0</c:v>
                </c:pt>
                <c:pt idx="3">
                  <c:v>17805.5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43648"/>
        <c:axId val="-2141537744"/>
      </c:lineChart>
      <c:catAx>
        <c:axId val="-21415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37744"/>
        <c:crosses val="autoZero"/>
        <c:auto val="1"/>
        <c:lblAlgn val="ctr"/>
        <c:lblOffset val="100"/>
        <c:noMultiLvlLbl val="0"/>
      </c:catAx>
      <c:valAx>
        <c:axId val="-2141537744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12520.85245700148</c:v>
                  </c:pt>
                  <c:pt idx="1">
                    <c:v>11133.18142610937</c:v>
                  </c:pt>
                  <c:pt idx="2">
                    <c:v>17459.32985302319</c:v>
                  </c:pt>
                  <c:pt idx="3">
                    <c:v>35739.54311403547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12520.85245700148</c:v>
                  </c:pt>
                  <c:pt idx="1">
                    <c:v>11133.18142610937</c:v>
                  </c:pt>
                  <c:pt idx="2">
                    <c:v>17459.32985302319</c:v>
                  </c:pt>
                  <c:pt idx="3">
                    <c:v>35739.54311403547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18496.75</c:v>
                </c:pt>
                <c:pt idx="1">
                  <c:v>13098.0</c:v>
                </c:pt>
                <c:pt idx="2">
                  <c:v>18966.75</c:v>
                </c:pt>
                <c:pt idx="3">
                  <c:v>78400.0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TTC_stampede_gordon!$M$2:$P$2</c:f>
              <c:numCache>
                <c:formatCode>0.00</c:formatCode>
                <c:ptCount val="4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912128"/>
        <c:axId val="-2046738192"/>
      </c:lineChart>
      <c:catAx>
        <c:axId val="-204591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6738192"/>
        <c:crosses val="autoZero"/>
        <c:auto val="1"/>
        <c:lblAlgn val="ctr"/>
        <c:lblOffset val="100"/>
        <c:noMultiLvlLbl val="0"/>
      </c:catAx>
      <c:valAx>
        <c:axId val="-2046738192"/>
        <c:scaling>
          <c:orientation val="minMax"/>
          <c:max val="12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5912128"/>
        <c:crosses val="autoZero"/>
        <c:crossBetween val="between"/>
        <c:minorUnit val="20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Tw_stampede_gordon!$B$3:$E$3</c:f>
                <c:numCache>
                  <c:formatCode>General</c:formatCode>
                  <c:ptCount val="4"/>
                  <c:pt idx="0">
                    <c:v>12389.03090102962</c:v>
                  </c:pt>
                  <c:pt idx="1">
                    <c:v>10902.21981601301</c:v>
                  </c:pt>
                  <c:pt idx="2">
                    <c:v>16372.31676489311</c:v>
                  </c:pt>
                  <c:pt idx="3">
                    <c:v>31494.21464861973</c:v>
                  </c:pt>
                </c:numCache>
              </c:numRef>
            </c:plus>
            <c:minus>
              <c:numRef>
                <c:f>Tw_stampede_gordon!$B$3:$E$3</c:f>
                <c:numCache>
                  <c:formatCode>General</c:formatCode>
                  <c:ptCount val="4"/>
                  <c:pt idx="0">
                    <c:v>12389.03090102962</c:v>
                  </c:pt>
                  <c:pt idx="1">
                    <c:v>10902.21981601301</c:v>
                  </c:pt>
                  <c:pt idx="2">
                    <c:v>16372.31676489311</c:v>
                  </c:pt>
                  <c:pt idx="3">
                    <c:v>31494.21464861973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Tw_stampede_gordon!$B$1:$E$1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Tw_stampede_gordon!$B$2:$E$2</c:f>
              <c:numCache>
                <c:formatCode>General</c:formatCode>
                <c:ptCount val="4"/>
                <c:pt idx="0">
                  <c:v>16736.0</c:v>
                </c:pt>
                <c:pt idx="1">
                  <c:v>11440.75</c:v>
                </c:pt>
                <c:pt idx="2">
                  <c:v>15777.75</c:v>
                </c:pt>
                <c:pt idx="3">
                  <c:v>60593.5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951984"/>
        <c:axId val="1766887072"/>
      </c:lineChart>
      <c:catAx>
        <c:axId val="-202395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1766887072"/>
        <c:crosses val="autoZero"/>
        <c:auto val="1"/>
        <c:lblAlgn val="ctr"/>
        <c:lblOffset val="100"/>
        <c:noMultiLvlLbl val="0"/>
      </c:catAx>
      <c:valAx>
        <c:axId val="1766887072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239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queuing, bootstrapping, stage in, execution, stage out, shutdown times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plus>
            <c:min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484176"/>
        <c:axId val="-2141478272"/>
      </c:lineChart>
      <c:catAx>
        <c:axId val="-214148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78272"/>
        <c:crosses val="autoZero"/>
        <c:auto val="1"/>
        <c:lblAlgn val="ctr"/>
        <c:lblOffset val="100"/>
        <c:noMultiLvlLbl val="0"/>
      </c:catAx>
      <c:valAx>
        <c:axId val="-2141478272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Waiting Time 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setup, queueing , and bootstrapping times.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>
                <a:effectLst/>
              </a:rPr>
              <a:t>Variation</a:t>
            </a:r>
            <a:r>
              <a:rPr lang="en-US" sz="1400" baseline="0">
                <a:effectLst/>
              </a:rPr>
              <a:t> shows anomalously uniform queuing times. More runs should increase variation.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plus>
            <c:min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441216"/>
        <c:axId val="-2141435312"/>
      </c:lineChart>
      <c:catAx>
        <c:axId val="-21414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35312"/>
        <c:crosses val="autoZero"/>
        <c:auto val="1"/>
        <c:lblAlgn val="ctr"/>
        <c:lblOffset val="100"/>
        <c:noMultiLvlLbl val="0"/>
      </c:catAx>
      <c:valAx>
        <c:axId val="-2141435312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Execution Time 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: stage in, executing , and stage out times.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No error bars, equal execution time</a:t>
            </a:r>
            <a:r>
              <a:rPr lang="en-US" sz="1400" baseline="0"/>
              <a:t> as expected on same machine and same n of blocks.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plus>
            <c:min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Te_stampede!$B$2:$E$2</c:f>
              <c:numCache>
                <c:formatCode>General</c:formatCode>
                <c:ptCount val="4"/>
                <c:pt idx="0">
                  <c:v>900.5</c:v>
                </c:pt>
                <c:pt idx="1">
                  <c:v>903.75</c:v>
                </c:pt>
                <c:pt idx="2">
                  <c:v>975.5</c:v>
                </c:pt>
                <c:pt idx="3">
                  <c:v>7317.0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97392"/>
        <c:axId val="-2141391488"/>
      </c:lineChart>
      <c:catAx>
        <c:axId val="-21413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391488"/>
        <c:crosses val="autoZero"/>
        <c:auto val="1"/>
        <c:lblAlgn val="ctr"/>
        <c:lblOffset val="100"/>
        <c:noMultiLvlLbl val="0"/>
      </c:catAx>
      <c:valAx>
        <c:axId val="-2141391488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3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16933</xdr:colOff>
      <xdr:row>0</xdr:row>
      <xdr:rowOff>67733</xdr:rowOff>
    </xdr:from>
    <xdr:to>
      <xdr:col>20</xdr:col>
      <xdr:colOff>778933</xdr:colOff>
      <xdr:row>14</xdr:row>
      <xdr:rowOff>149013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20</xdr:col>
      <xdr:colOff>762000</xdr:colOff>
      <xdr:row>39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C-Time_to_completion-stamped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-Submitting_task-stampede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-Executing_task-stamped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stampede_gordon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-Submitting_task-stampede_gordon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-Executing_task-stampede_gordon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2" width="5.1640625" customWidth="1"/>
    <col min="3" max="4" width="5.1640625" bestFit="1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999</v>
      </c>
      <c r="C2" s="5">
        <f>AVERAGE(C4:INDEX(C4:C26, MATCH(9.99999999999999E+307,C4:C26)))</f>
        <v>1006.5</v>
      </c>
      <c r="D2" s="5">
        <f>AVERAGE(D4:INDEX(D4:D26, MATCH(9.99999999999999E+307,D4:D26)))</f>
        <v>1071</v>
      </c>
      <c r="E2" s="5">
        <f>AVERAGE(E4:INDEX(E4:E26, MATCH(9.99999999999999E+307,E4:E26)))</f>
        <v>7926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7.4049532971743544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46.538514515757093</v>
      </c>
    </row>
    <row r="4" spans="1:5" x14ac:dyDescent="0.2">
      <c r="A4" s="3" t="s">
        <v>2</v>
      </c>
      <c r="B4">
        <v>994</v>
      </c>
      <c r="C4">
        <v>1006</v>
      </c>
      <c r="D4">
        <v>1045</v>
      </c>
      <c r="E4">
        <v>7853</v>
      </c>
    </row>
    <row r="5" spans="1:5" x14ac:dyDescent="0.2">
      <c r="A5" s="3" t="s">
        <v>3</v>
      </c>
      <c r="B5">
        <v>989</v>
      </c>
      <c r="C5">
        <v>998</v>
      </c>
      <c r="D5">
        <v>1037</v>
      </c>
      <c r="E5">
        <v>7885</v>
      </c>
    </row>
    <row r="6" spans="1:5" x14ac:dyDescent="0.2">
      <c r="A6" s="3" t="s">
        <v>4</v>
      </c>
      <c r="B6">
        <v>1021</v>
      </c>
      <c r="C6">
        <v>1016</v>
      </c>
      <c r="D6">
        <v>1102</v>
      </c>
      <c r="E6">
        <v>8062</v>
      </c>
    </row>
    <row r="7" spans="1:5" x14ac:dyDescent="0.2">
      <c r="A7" s="3" t="s">
        <v>5</v>
      </c>
      <c r="B7">
        <v>992</v>
      </c>
      <c r="C7">
        <v>1006</v>
      </c>
      <c r="D7">
        <v>1100</v>
      </c>
      <c r="E7">
        <v>7904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4" width="4.1640625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97</v>
      </c>
      <c r="C2" s="5">
        <f>AVERAGE(C4:INDEX(C4:C26, MATCH(9.99999999999999E+307,C4:C26)))</f>
        <v>105.5</v>
      </c>
      <c r="D2" s="5">
        <f>AVERAGE(D4:INDEX(D4:D26, MATCH(9.99999999999999E+307,D4:D26)))</f>
        <v>169</v>
      </c>
      <c r="E2" s="5">
        <f>AVERAGE(E4:INDEX(E4:E26, MATCH(9.99999999999999E+307,E4:E26)))</f>
        <v>7024.75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7.7567175188133968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46.578562665672713</v>
      </c>
    </row>
    <row r="4" spans="1:5" x14ac:dyDescent="0.2">
      <c r="A4" s="3" t="s">
        <v>2</v>
      </c>
      <c r="B4">
        <v>91</v>
      </c>
      <c r="C4">
        <v>105</v>
      </c>
      <c r="D4">
        <v>143</v>
      </c>
      <c r="E4">
        <v>6952</v>
      </c>
    </row>
    <row r="5" spans="1:5" x14ac:dyDescent="0.2">
      <c r="A5" s="3" t="s">
        <v>3</v>
      </c>
      <c r="B5">
        <v>86</v>
      </c>
      <c r="C5">
        <v>97</v>
      </c>
      <c r="D5">
        <v>135</v>
      </c>
      <c r="E5">
        <v>6984</v>
      </c>
    </row>
    <row r="6" spans="1:5" x14ac:dyDescent="0.2">
      <c r="A6" s="3" t="s">
        <v>4</v>
      </c>
      <c r="B6">
        <v>120</v>
      </c>
      <c r="C6">
        <v>115</v>
      </c>
      <c r="D6">
        <v>200</v>
      </c>
      <c r="E6">
        <v>7161</v>
      </c>
    </row>
    <row r="7" spans="1:5" x14ac:dyDescent="0.2">
      <c r="A7" s="3" t="s">
        <v>5</v>
      </c>
      <c r="B7">
        <v>91</v>
      </c>
      <c r="C7">
        <v>105</v>
      </c>
      <c r="D7">
        <v>198</v>
      </c>
      <c r="E7">
        <v>7002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3" width="4.1640625" customWidth="1"/>
    <col min="4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900.5</v>
      </c>
      <c r="C2" s="5">
        <f>AVERAGE(C4:INDEX(C4:C26, MATCH(9.99999999999999E+307,C4:C26)))</f>
        <v>903.75</v>
      </c>
      <c r="D2" s="5">
        <f>AVERAGE(D4:INDEX(D4:D26, MATCH(9.99999999999999E+307,D4:D26)))</f>
        <v>975.5</v>
      </c>
      <c r="E2" s="5">
        <f>AVERAGE(E4:INDEX(E4:E26, MATCH(9.99999999999999E+307,E4:E26)))</f>
        <v>7317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0.28867513459481287</v>
      </c>
      <c r="C3" s="2">
        <f>_xlfn.STDEV.S(C4:INDEX(C4:C26, MATCH(9.99999999999999E+307,C4:C26)))/SQRT(COUNT(C4:INDEX(C4:C26, MATCH(9.99999999999999E+307,C4:C26))))</f>
        <v>2.4281337140555777</v>
      </c>
      <c r="D3" s="2">
        <f>_xlfn.STDEV.S(D4:INDEX(D4:D26, MATCH(9.99999999999999E+307,D4:D26)))/SQRT(COUNT(D4:INDEX(D4:D26, MATCH(9.99999999999999E+307,D4:D26))))</f>
        <v>16.904141504376966</v>
      </c>
      <c r="E3" s="2">
        <f>_xlfn.STDEV.S(E4:INDEX(E4:E26, MATCH(9.99999999999999E+307,E4:E26)))/SQRT(COUNT(E4:INDEX(E4:E26, MATCH(9.99999999999999E+307,E4:E26))))</f>
        <v>171.09792517736736</v>
      </c>
    </row>
    <row r="4" spans="1:5" x14ac:dyDescent="0.2">
      <c r="A4" s="3" t="s">
        <v>2</v>
      </c>
      <c r="B4">
        <v>901</v>
      </c>
      <c r="C4">
        <v>902</v>
      </c>
      <c r="D4">
        <v>952</v>
      </c>
      <c r="E4">
        <v>7137</v>
      </c>
    </row>
    <row r="5" spans="1:5" x14ac:dyDescent="0.2">
      <c r="A5" s="3" t="s">
        <v>3</v>
      </c>
      <c r="B5">
        <v>901</v>
      </c>
      <c r="C5">
        <v>901</v>
      </c>
      <c r="D5">
        <v>941</v>
      </c>
      <c r="E5">
        <v>7060</v>
      </c>
    </row>
    <row r="6" spans="1:5" x14ac:dyDescent="0.2">
      <c r="A6" s="3" t="s">
        <v>4</v>
      </c>
      <c r="B6">
        <v>900</v>
      </c>
      <c r="C6">
        <v>901</v>
      </c>
      <c r="D6">
        <v>1003</v>
      </c>
      <c r="E6">
        <v>7816</v>
      </c>
    </row>
    <row r="7" spans="1:5" x14ac:dyDescent="0.2">
      <c r="A7" s="3" t="s">
        <v>5</v>
      </c>
      <c r="B7">
        <v>900</v>
      </c>
      <c r="C7">
        <v>911</v>
      </c>
      <c r="D7">
        <v>1006</v>
      </c>
      <c r="E7">
        <v>7255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E13" sqref="E13:H13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16" x14ac:dyDescent="0.2">
      <c r="A1" s="4"/>
      <c r="B1" s="1">
        <v>8</v>
      </c>
      <c r="C1" s="1">
        <v>32</v>
      </c>
      <c r="D1" s="1">
        <v>256</v>
      </c>
      <c r="E1" s="1">
        <v>2048</v>
      </c>
      <c r="G1" s="1">
        <v>8</v>
      </c>
      <c r="H1" s="1">
        <v>32</v>
      </c>
      <c r="I1" s="1">
        <v>256</v>
      </c>
      <c r="J1" s="1">
        <v>2048</v>
      </c>
      <c r="K1" t="s">
        <v>0</v>
      </c>
      <c r="M1" s="1">
        <v>8</v>
      </c>
      <c r="N1" s="1">
        <v>32</v>
      </c>
      <c r="O1" s="1">
        <v>256</v>
      </c>
      <c r="P1" s="1">
        <v>2048</v>
      </c>
    </row>
    <row r="2" spans="1:16" x14ac:dyDescent="0.2">
      <c r="A2" s="3" t="s">
        <v>0</v>
      </c>
      <c r="B2" s="5">
        <f>AVERAGE(B4:B7)</f>
        <v>18496.75</v>
      </c>
      <c r="C2" s="5">
        <f t="shared" ref="C2:E2" si="0">AVERAGE(C4:C7)</f>
        <v>13098</v>
      </c>
      <c r="D2" s="5">
        <f t="shared" si="0"/>
        <v>18966.75</v>
      </c>
      <c r="E2" s="5">
        <f t="shared" si="0"/>
        <v>78400</v>
      </c>
      <c r="G2" s="7">
        <f>AVERAGE(G4:G7)</f>
        <v>22.150514737407136</v>
      </c>
      <c r="H2" s="7">
        <f t="shared" ref="H2:J2" si="1">AVERAGE(H4:H7)</f>
        <v>30.726070584865873</v>
      </c>
      <c r="I2" s="7">
        <f t="shared" si="1"/>
        <v>18.787025518696193</v>
      </c>
      <c r="J2" s="7">
        <f t="shared" si="1"/>
        <v>7.1662792352561411</v>
      </c>
      <c r="K2" s="7">
        <f>AVERAGE(G2:J2)</f>
        <v>19.707472519056335</v>
      </c>
      <c r="M2" s="6">
        <v>1200</v>
      </c>
      <c r="N2" s="6">
        <v>1200</v>
      </c>
      <c r="O2" s="6">
        <v>1200</v>
      </c>
      <c r="P2" s="6">
        <v>4800</v>
      </c>
    </row>
    <row r="3" spans="1:16" x14ac:dyDescent="0.2">
      <c r="A3" s="3" t="s">
        <v>1</v>
      </c>
      <c r="B3" s="2">
        <f>_xlfn.STDEV.S(B4:B7)</f>
        <v>12520.85245700148</v>
      </c>
      <c r="C3" s="2">
        <f t="shared" ref="C3:E3" si="2">_xlfn.STDEV.S(C4:C7)</f>
        <v>11133.18142610937</v>
      </c>
      <c r="D3" s="2">
        <f t="shared" si="2"/>
        <v>17459.329853023188</v>
      </c>
      <c r="E3" s="2">
        <f t="shared" si="2"/>
        <v>35739.54311403547</v>
      </c>
      <c r="G3" s="7">
        <f>_xlfn.STDEV.S(G4:G7)</f>
        <v>33.746112810943224</v>
      </c>
      <c r="H3" s="7">
        <f t="shared" ref="H3:J3" si="3">_xlfn.STDEV.S(H4:H7)</f>
        <v>44.809702196543384</v>
      </c>
      <c r="I3" s="7">
        <f t="shared" si="3"/>
        <v>25.275771691985366</v>
      </c>
      <c r="J3" s="7">
        <f t="shared" si="3"/>
        <v>3.2917045956601072</v>
      </c>
      <c r="K3" s="7"/>
      <c r="M3" s="6"/>
      <c r="N3" s="6"/>
      <c r="O3" s="6"/>
      <c r="P3" s="6"/>
    </row>
    <row r="4" spans="1:16" x14ac:dyDescent="0.2">
      <c r="A4" s="3" t="s">
        <v>2</v>
      </c>
      <c r="B4">
        <v>1650</v>
      </c>
      <c r="C4">
        <v>1227</v>
      </c>
      <c r="D4">
        <v>2123</v>
      </c>
      <c r="E4">
        <v>41107</v>
      </c>
      <c r="G4" s="7">
        <f>(M4/B4)*100</f>
        <v>72.727272727272734</v>
      </c>
      <c r="H4" s="7">
        <f t="shared" ref="H4:J7" si="4">(N4/C4)*100</f>
        <v>97.799511002444987</v>
      </c>
      <c r="I4" s="7">
        <f t="shared" si="4"/>
        <v>56.52378709373528</v>
      </c>
      <c r="J4" s="7">
        <f t="shared" si="4"/>
        <v>11.676843360011677</v>
      </c>
      <c r="K4" s="7"/>
      <c r="M4" s="6">
        <v>1200</v>
      </c>
      <c r="N4" s="6">
        <v>1200</v>
      </c>
      <c r="O4" s="6">
        <v>1200</v>
      </c>
      <c r="P4" s="6">
        <v>4800</v>
      </c>
    </row>
    <row r="5" spans="1:16" x14ac:dyDescent="0.2">
      <c r="A5" s="3" t="s">
        <v>3</v>
      </c>
      <c r="B5">
        <v>29871</v>
      </c>
      <c r="C5">
        <v>28128</v>
      </c>
      <c r="D5">
        <v>15061</v>
      </c>
      <c r="E5">
        <v>74328</v>
      </c>
      <c r="G5" s="7">
        <f t="shared" ref="G5:G7" si="5">(M5/B5)*100</f>
        <v>4.017274279401426</v>
      </c>
      <c r="H5" s="7">
        <f t="shared" si="4"/>
        <v>4.2662116040955631</v>
      </c>
      <c r="I5" s="7">
        <f t="shared" si="4"/>
        <v>7.9675984330389751</v>
      </c>
      <c r="J5" s="7">
        <f t="shared" si="4"/>
        <v>6.4578624475298678</v>
      </c>
      <c r="K5" s="7"/>
      <c r="M5" s="6">
        <v>1200</v>
      </c>
      <c r="N5" s="6">
        <v>1200</v>
      </c>
      <c r="O5" s="6">
        <v>1200</v>
      </c>
      <c r="P5" s="6">
        <v>4800</v>
      </c>
    </row>
    <row r="6" spans="1:16" x14ac:dyDescent="0.2">
      <c r="A6" s="3" t="s">
        <v>4</v>
      </c>
      <c r="B6">
        <v>25824</v>
      </c>
      <c r="C6">
        <v>11645</v>
      </c>
      <c r="D6">
        <v>15195</v>
      </c>
      <c r="E6">
        <v>127092</v>
      </c>
      <c r="G6" s="7">
        <f t="shared" si="5"/>
        <v>4.6468401486988844</v>
      </c>
      <c r="H6" s="7">
        <f t="shared" si="4"/>
        <v>10.304851867754401</v>
      </c>
      <c r="I6" s="7">
        <f t="shared" si="4"/>
        <v>7.8973346495557744</v>
      </c>
      <c r="J6" s="7">
        <f t="shared" si="4"/>
        <v>3.7767916155226136</v>
      </c>
      <c r="K6" s="7"/>
      <c r="M6" s="6">
        <v>1200</v>
      </c>
      <c r="N6" s="6">
        <v>1200</v>
      </c>
      <c r="O6" s="6">
        <v>1200</v>
      </c>
      <c r="P6" s="6">
        <v>4800</v>
      </c>
    </row>
    <row r="7" spans="1:16" x14ac:dyDescent="0.2">
      <c r="A7" s="3" t="s">
        <v>5</v>
      </c>
      <c r="B7">
        <v>16642</v>
      </c>
      <c r="C7">
        <v>11392</v>
      </c>
      <c r="D7">
        <v>43488</v>
      </c>
      <c r="E7">
        <v>71073</v>
      </c>
      <c r="G7" s="7">
        <f t="shared" si="5"/>
        <v>7.2106717942554983</v>
      </c>
      <c r="H7" s="7">
        <f t="shared" si="4"/>
        <v>10.533707865168539</v>
      </c>
      <c r="I7" s="7">
        <f t="shared" si="4"/>
        <v>2.759381898454746</v>
      </c>
      <c r="J7" s="7">
        <f t="shared" si="4"/>
        <v>6.7536195179604075</v>
      </c>
      <c r="K7" s="7"/>
      <c r="M7" s="6">
        <v>1200</v>
      </c>
      <c r="N7" s="6">
        <v>1200</v>
      </c>
      <c r="O7" s="6">
        <v>1200</v>
      </c>
      <c r="P7" s="6">
        <v>4800</v>
      </c>
    </row>
    <row r="8" spans="1:16" x14ac:dyDescent="0.2">
      <c r="A8" s="3" t="s">
        <v>6</v>
      </c>
    </row>
    <row r="9" spans="1:16" x14ac:dyDescent="0.2">
      <c r="A9" s="3" t="s">
        <v>7</v>
      </c>
    </row>
    <row r="10" spans="1:16" x14ac:dyDescent="0.2">
      <c r="A10" s="3" t="s">
        <v>8</v>
      </c>
    </row>
    <row r="11" spans="1:16" x14ac:dyDescent="0.2">
      <c r="A11" s="3" t="s">
        <v>9</v>
      </c>
    </row>
    <row r="13" spans="1:16" x14ac:dyDescent="0.2">
      <c r="E13">
        <v>41107</v>
      </c>
      <c r="F13">
        <v>74328</v>
      </c>
      <c r="G13">
        <v>127092</v>
      </c>
      <c r="H13">
        <v>71073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5" sqref="B5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AVERAGE(B4:B7)</f>
        <v>16736</v>
      </c>
      <c r="C2" s="5">
        <f t="shared" ref="C2:E2" si="0">AVERAGE(C4:C7)</f>
        <v>11440.75</v>
      </c>
      <c r="D2" s="5">
        <f t="shared" si="0"/>
        <v>15777.75</v>
      </c>
      <c r="E2" s="5">
        <f t="shared" si="0"/>
        <v>60593.5</v>
      </c>
    </row>
    <row r="3" spans="1:5" x14ac:dyDescent="0.2">
      <c r="A3" s="3" t="s">
        <v>1</v>
      </c>
      <c r="B3" s="2">
        <f>_xlfn.STDEV.S(B4:B7)</f>
        <v>12389.030901029615</v>
      </c>
      <c r="C3" s="2">
        <f t="shared" ref="C3:E3" si="1">_xlfn.STDEV.S(C4:C7)</f>
        <v>10902.219816013006</v>
      </c>
      <c r="D3" s="2">
        <f t="shared" si="1"/>
        <v>16372.31676489311</v>
      </c>
      <c r="E3" s="2">
        <f t="shared" si="1"/>
        <v>31494.214648619727</v>
      </c>
    </row>
    <row r="4" spans="1:5" x14ac:dyDescent="0.2">
      <c r="A4" s="3" t="s">
        <v>2</v>
      </c>
      <c r="B4">
        <v>105</v>
      </c>
      <c r="C4">
        <v>95</v>
      </c>
      <c r="D4">
        <v>78</v>
      </c>
      <c r="E4">
        <v>31032</v>
      </c>
    </row>
    <row r="5" spans="1:5" x14ac:dyDescent="0.2">
      <c r="A5" s="3" t="s">
        <v>3</v>
      </c>
      <c r="B5">
        <v>28033</v>
      </c>
      <c r="C5">
        <v>26326</v>
      </c>
      <c r="D5">
        <v>11292</v>
      </c>
      <c r="E5">
        <v>49461</v>
      </c>
    </row>
    <row r="6" spans="1:5" x14ac:dyDescent="0.2">
      <c r="A6" s="3" t="s">
        <v>4</v>
      </c>
      <c r="B6">
        <v>23987</v>
      </c>
      <c r="C6">
        <v>9756</v>
      </c>
      <c r="D6">
        <v>12951</v>
      </c>
      <c r="E6">
        <v>104918</v>
      </c>
    </row>
    <row r="7" spans="1:5" x14ac:dyDescent="0.2">
      <c r="A7" s="3" t="s">
        <v>5</v>
      </c>
      <c r="B7">
        <v>14819</v>
      </c>
      <c r="C7">
        <v>9586</v>
      </c>
      <c r="D7">
        <v>38790</v>
      </c>
      <c r="E7">
        <v>56963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" sqref="G1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AVERAGE(B4:B7)</f>
        <v>1759.75</v>
      </c>
      <c r="C2" s="5">
        <f t="shared" ref="C2:E2" si="0">AVERAGE(C4:C7)</f>
        <v>1605.5</v>
      </c>
      <c r="D2" s="5">
        <f t="shared" si="0"/>
        <v>3188</v>
      </c>
      <c r="E2" s="5">
        <f t="shared" si="0"/>
        <v>17805.5</v>
      </c>
    </row>
    <row r="3" spans="1:5" x14ac:dyDescent="0.2">
      <c r="A3" s="3" t="s">
        <v>1</v>
      </c>
      <c r="B3" s="2">
        <f>_xlfn.STDEV.S(B4:B7)</f>
        <v>143.99623837679465</v>
      </c>
      <c r="C3" s="2">
        <f t="shared" ref="C3:E3" si="1">_xlfn.STDEV.S(C4:C7)</f>
        <v>451.51190460496167</v>
      </c>
      <c r="D3" s="2">
        <f t="shared" si="1"/>
        <v>1266.9177821258436</v>
      </c>
      <c r="E3" s="2">
        <f t="shared" si="1"/>
        <v>6888.7812419904876</v>
      </c>
    </row>
    <row r="4" spans="1:5" x14ac:dyDescent="0.2">
      <c r="A4" s="3" t="s">
        <v>2</v>
      </c>
      <c r="B4">
        <v>1544</v>
      </c>
      <c r="C4">
        <v>931</v>
      </c>
      <c r="D4">
        <v>2044</v>
      </c>
      <c r="E4">
        <v>10074</v>
      </c>
    </row>
    <row r="5" spans="1:5" x14ac:dyDescent="0.2">
      <c r="A5" s="3" t="s">
        <v>3</v>
      </c>
      <c r="B5">
        <v>1837</v>
      </c>
      <c r="C5">
        <v>1801</v>
      </c>
      <c r="D5">
        <v>3768</v>
      </c>
      <c r="E5">
        <v>24866</v>
      </c>
    </row>
    <row r="6" spans="1:5" x14ac:dyDescent="0.2">
      <c r="A6" s="3" t="s">
        <v>4</v>
      </c>
      <c r="B6">
        <v>1836</v>
      </c>
      <c r="C6">
        <v>1888</v>
      </c>
      <c r="D6">
        <v>2243</v>
      </c>
      <c r="E6">
        <v>22173</v>
      </c>
    </row>
    <row r="7" spans="1:5" x14ac:dyDescent="0.2">
      <c r="A7" s="3" t="s">
        <v>5</v>
      </c>
      <c r="B7">
        <v>1822</v>
      </c>
      <c r="C7">
        <v>1802</v>
      </c>
      <c r="D7">
        <v>4697</v>
      </c>
      <c r="E7">
        <v>14109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5" zoomScaleNormal="75" zoomScalePageLayoutView="75" workbookViewId="0">
      <selection activeCell="L26" sqref="L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1" sqref="A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TTC_stampede</vt:lpstr>
      <vt:lpstr>Tw_stampede</vt:lpstr>
      <vt:lpstr>Te_stampede</vt:lpstr>
      <vt:lpstr>TTC_stampede_gordon</vt:lpstr>
      <vt:lpstr>Tw_stampede_gordon</vt:lpstr>
      <vt:lpstr>Te_stampede_gordon</vt:lpstr>
      <vt:lpstr>plots</vt:lpstr>
      <vt:lpstr>plots 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2016-02-05T21:55:56Z</dcterms:created>
  <dcterms:modified xsi:type="dcterms:W3CDTF">2016-05-24T04:30:18Z</dcterms:modified>
</cp:coreProperties>
</file>