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9076EE3E-D1AB-427B-B968-0ABF393123A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FER-2013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FER-2013_Arch_2" sheetId="8" r:id="rId7"/>
    <sheet name="FER-2013_Arch_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6" i="1"/>
  <c r="H6" i="1" s="1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A3" i="6"/>
  <c r="A4" i="6"/>
  <c r="A5" i="6"/>
  <c r="A6" i="6"/>
  <c r="A2" i="6"/>
  <c r="B2" i="5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A3" i="5"/>
  <c r="A4" i="5"/>
  <c r="A5" i="5"/>
  <c r="A6" i="5"/>
  <c r="A2" i="5"/>
  <c r="B2" i="4"/>
  <c r="C2" i="4"/>
  <c r="D2" i="4"/>
  <c r="E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A3" i="4"/>
  <c r="A4" i="4"/>
  <c r="A5" i="4"/>
  <c r="A6" i="4"/>
  <c r="A2" i="4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A3" i="3"/>
  <c r="A4" i="3"/>
  <c r="A5" i="3"/>
  <c r="A6" i="3"/>
  <c r="A2" i="3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A3" i="2"/>
  <c r="A4" i="2"/>
  <c r="A5" i="2"/>
  <c r="A6" i="2"/>
  <c r="A2" i="2"/>
  <c r="F43" i="8"/>
  <c r="E43" i="8"/>
  <c r="D43" i="8"/>
  <c r="C43" i="8"/>
  <c r="B43" i="8"/>
  <c r="G43" i="8" s="1"/>
  <c r="H43" i="8" s="1"/>
  <c r="G42" i="8"/>
  <c r="H42" i="8" s="1"/>
  <c r="G41" i="8"/>
  <c r="H41" i="8" s="1"/>
  <c r="G40" i="8"/>
  <c r="H40" i="8" s="1"/>
  <c r="G39" i="8"/>
  <c r="H39" i="8" s="1"/>
  <c r="H38" i="8"/>
  <c r="G38" i="8"/>
  <c r="G34" i="8"/>
  <c r="H34" i="8" s="1"/>
  <c r="F34" i="8"/>
  <c r="E34" i="8"/>
  <c r="D34" i="8"/>
  <c r="C34" i="8"/>
  <c r="B34" i="8"/>
  <c r="G33" i="8"/>
  <c r="H33" i="8" s="1"/>
  <c r="G32" i="8"/>
  <c r="H32" i="8" s="1"/>
  <c r="G31" i="8"/>
  <c r="H31" i="8" s="1"/>
  <c r="G30" i="8"/>
  <c r="H30" i="8" s="1"/>
  <c r="H29" i="8"/>
  <c r="G29" i="8"/>
  <c r="F25" i="8"/>
  <c r="E25" i="8"/>
  <c r="D25" i="8"/>
  <c r="C25" i="8"/>
  <c r="B25" i="8"/>
  <c r="G25" i="8" s="1"/>
  <c r="H25" i="8" s="1"/>
  <c r="G24" i="8"/>
  <c r="H24" i="8" s="1"/>
  <c r="G23" i="8"/>
  <c r="H23" i="8" s="1"/>
  <c r="G22" i="8"/>
  <c r="H22" i="8" s="1"/>
  <c r="H21" i="8"/>
  <c r="G21" i="8"/>
  <c r="G20" i="8"/>
  <c r="H20" i="8" s="1"/>
  <c r="F16" i="8"/>
  <c r="E16" i="8"/>
  <c r="D16" i="8"/>
  <c r="C16" i="8"/>
  <c r="B16" i="8"/>
  <c r="G16" i="8" s="1"/>
  <c r="H16" i="8" s="1"/>
  <c r="G15" i="8"/>
  <c r="H15" i="8" s="1"/>
  <c r="G14" i="8"/>
  <c r="H14" i="8" s="1"/>
  <c r="G13" i="8"/>
  <c r="H13" i="8" s="1"/>
  <c r="H12" i="8"/>
  <c r="G12" i="8"/>
  <c r="H11" i="8"/>
  <c r="G11" i="8"/>
  <c r="F7" i="8"/>
  <c r="E7" i="8"/>
  <c r="D7" i="8"/>
  <c r="C7" i="8"/>
  <c r="B7" i="8"/>
  <c r="G7" i="8" s="1"/>
  <c r="H7" i="8" s="1"/>
  <c r="G6" i="8"/>
  <c r="H6" i="8" s="1"/>
  <c r="G5" i="8"/>
  <c r="H5" i="8" s="1"/>
  <c r="H4" i="8"/>
  <c r="G4" i="8"/>
  <c r="G3" i="8"/>
  <c r="H3" i="8" s="1"/>
  <c r="H2" i="8"/>
  <c r="G2" i="8"/>
  <c r="G2" i="1"/>
  <c r="H2" i="1" s="1"/>
  <c r="G3" i="1"/>
  <c r="H3" i="1" s="1"/>
  <c r="G4" i="1"/>
  <c r="H4" i="1" s="1"/>
  <c r="G5" i="1"/>
  <c r="H5" i="1" s="1"/>
  <c r="Y43" i="7"/>
  <c r="X43" i="7"/>
  <c r="W43" i="7"/>
  <c r="V43" i="7"/>
  <c r="U43" i="7"/>
  <c r="H43" i="7"/>
  <c r="G43" i="7"/>
  <c r="F43" i="7"/>
  <c r="E43" i="7"/>
  <c r="D43" i="7"/>
  <c r="C43" i="7"/>
  <c r="B43" i="7"/>
  <c r="I43" i="7" s="1"/>
  <c r="AA43" i="7" s="1"/>
  <c r="AA42" i="7"/>
  <c r="Z42" i="7"/>
  <c r="S42" i="7"/>
  <c r="M42" i="7" s="1"/>
  <c r="Q42" i="7"/>
  <c r="O42" i="7" s="1"/>
  <c r="N42" i="7"/>
  <c r="L42" i="7"/>
  <c r="K42" i="7"/>
  <c r="I42" i="7"/>
  <c r="Z41" i="7"/>
  <c r="AA41" i="7" s="1"/>
  <c r="S41" i="7"/>
  <c r="Q41" i="7"/>
  <c r="L41" i="7" s="1"/>
  <c r="O41" i="7"/>
  <c r="N41" i="7"/>
  <c r="M41" i="7"/>
  <c r="I41" i="7"/>
  <c r="Z40" i="7"/>
  <c r="S40" i="7"/>
  <c r="Q40" i="7"/>
  <c r="O40" i="7"/>
  <c r="N40" i="7"/>
  <c r="M40" i="7"/>
  <c r="L40" i="7"/>
  <c r="K40" i="7"/>
  <c r="I40" i="7"/>
  <c r="AA40" i="7" s="1"/>
  <c r="Z39" i="7"/>
  <c r="AA39" i="7" s="1"/>
  <c r="S39" i="7"/>
  <c r="O39" i="7" s="1"/>
  <c r="Q39" i="7"/>
  <c r="M39" i="7" s="1"/>
  <c r="I39" i="7"/>
  <c r="AA38" i="7"/>
  <c r="Z38" i="7"/>
  <c r="Z43" i="7" s="1"/>
  <c r="S38" i="7"/>
  <c r="Q38" i="7"/>
  <c r="O38" i="7"/>
  <c r="N38" i="7"/>
  <c r="M38" i="7"/>
  <c r="L38" i="7"/>
  <c r="K38" i="7"/>
  <c r="I38" i="7"/>
  <c r="O37" i="7"/>
  <c r="N37" i="7"/>
  <c r="M37" i="7"/>
  <c r="L37" i="7"/>
  <c r="K37" i="7"/>
  <c r="Y34" i="7"/>
  <c r="X34" i="7"/>
  <c r="W34" i="7"/>
  <c r="V34" i="7"/>
  <c r="U34" i="7"/>
  <c r="H34" i="7"/>
  <c r="G34" i="7"/>
  <c r="I34" i="7" s="1"/>
  <c r="AA34" i="7" s="1"/>
  <c r="F34" i="7"/>
  <c r="E34" i="7"/>
  <c r="D34" i="7"/>
  <c r="C34" i="7"/>
  <c r="B34" i="7"/>
  <c r="Z33" i="7"/>
  <c r="S33" i="7"/>
  <c r="N33" i="7" s="1"/>
  <c r="Q33" i="7"/>
  <c r="O33" i="7" s="1"/>
  <c r="M33" i="7"/>
  <c r="L33" i="7"/>
  <c r="K33" i="7"/>
  <c r="I33" i="7"/>
  <c r="AA33" i="7" s="1"/>
  <c r="AA32" i="7"/>
  <c r="Z32" i="7"/>
  <c r="S32" i="7"/>
  <c r="Q32" i="7"/>
  <c r="O32" i="7" s="1"/>
  <c r="N32" i="7"/>
  <c r="L32" i="7"/>
  <c r="K32" i="7"/>
  <c r="I32" i="7"/>
  <c r="Z31" i="7"/>
  <c r="AA31" i="7" s="1"/>
  <c r="S31" i="7"/>
  <c r="Q31" i="7"/>
  <c r="L31" i="7" s="1"/>
  <c r="O31" i="7"/>
  <c r="N31" i="7"/>
  <c r="M31" i="7"/>
  <c r="I31" i="7"/>
  <c r="Z30" i="7"/>
  <c r="S30" i="7"/>
  <c r="Q30" i="7"/>
  <c r="O30" i="7"/>
  <c r="N30" i="7"/>
  <c r="M30" i="7"/>
  <c r="L30" i="7"/>
  <c r="K30" i="7"/>
  <c r="I30" i="7"/>
  <c r="AA30" i="7" s="1"/>
  <c r="Z29" i="7"/>
  <c r="Z34" i="7" s="1"/>
  <c r="S29" i="7"/>
  <c r="O29" i="7" s="1"/>
  <c r="Q29" i="7"/>
  <c r="I29" i="7"/>
  <c r="O28" i="7"/>
  <c r="N28" i="7"/>
  <c r="M28" i="7"/>
  <c r="L28" i="7"/>
  <c r="K28" i="7"/>
  <c r="Y25" i="7"/>
  <c r="X25" i="7"/>
  <c r="W25" i="7"/>
  <c r="V25" i="7"/>
  <c r="U25" i="7"/>
  <c r="H25" i="7"/>
  <c r="G25" i="7"/>
  <c r="F25" i="7"/>
  <c r="E25" i="7"/>
  <c r="D25" i="7"/>
  <c r="C25" i="7"/>
  <c r="B25" i="7"/>
  <c r="I25" i="7" s="1"/>
  <c r="AA25" i="7" s="1"/>
  <c r="AA24" i="7"/>
  <c r="Z24" i="7"/>
  <c r="S24" i="7"/>
  <c r="Q24" i="7"/>
  <c r="N24" i="7" s="1"/>
  <c r="I24" i="7"/>
  <c r="Z23" i="7"/>
  <c r="S23" i="7"/>
  <c r="Q23" i="7"/>
  <c r="O23" i="7" s="1"/>
  <c r="M23" i="7"/>
  <c r="L23" i="7"/>
  <c r="K23" i="7"/>
  <c r="I23" i="7"/>
  <c r="AA23" i="7" s="1"/>
  <c r="AA22" i="7"/>
  <c r="Z22" i="7"/>
  <c r="S22" i="7"/>
  <c r="Q22" i="7"/>
  <c r="O22" i="7" s="1"/>
  <c r="N22" i="7"/>
  <c r="M22" i="7"/>
  <c r="L22" i="7"/>
  <c r="K22" i="7"/>
  <c r="I22" i="7"/>
  <c r="Z21" i="7"/>
  <c r="AA21" i="7" s="1"/>
  <c r="S21" i="7"/>
  <c r="O21" i="7" s="1"/>
  <c r="Q21" i="7"/>
  <c r="L21" i="7" s="1"/>
  <c r="N21" i="7"/>
  <c r="I21" i="7"/>
  <c r="Z20" i="7"/>
  <c r="Z25" i="7" s="1"/>
  <c r="S20" i="7"/>
  <c r="Q20" i="7"/>
  <c r="O20" i="7"/>
  <c r="N20" i="7"/>
  <c r="M20" i="7"/>
  <c r="L20" i="7"/>
  <c r="K20" i="7"/>
  <c r="I20" i="7"/>
  <c r="AA20" i="7" s="1"/>
  <c r="O19" i="7"/>
  <c r="N19" i="7"/>
  <c r="M19" i="7"/>
  <c r="L19" i="7"/>
  <c r="K19" i="7"/>
  <c r="Y16" i="7"/>
  <c r="X16" i="7"/>
  <c r="W16" i="7"/>
  <c r="V16" i="7"/>
  <c r="U16" i="7"/>
  <c r="H16" i="7"/>
  <c r="G16" i="7"/>
  <c r="F16" i="7"/>
  <c r="E16" i="7"/>
  <c r="D16" i="7"/>
  <c r="C16" i="7"/>
  <c r="I16" i="7" s="1"/>
  <c r="AA16" i="7" s="1"/>
  <c r="B16" i="7"/>
  <c r="Z15" i="7"/>
  <c r="S15" i="7"/>
  <c r="Q15" i="7"/>
  <c r="O15" i="7" s="1"/>
  <c r="I15" i="7"/>
  <c r="AA15" i="7" s="1"/>
  <c r="AA14" i="7"/>
  <c r="Z14" i="7"/>
  <c r="S14" i="7"/>
  <c r="Q14" i="7"/>
  <c r="N14" i="7" s="1"/>
  <c r="I14" i="7"/>
  <c r="Z13" i="7"/>
  <c r="S13" i="7"/>
  <c r="Q13" i="7"/>
  <c r="O13" i="7"/>
  <c r="N13" i="7"/>
  <c r="M13" i="7"/>
  <c r="L13" i="7"/>
  <c r="K13" i="7"/>
  <c r="I13" i="7"/>
  <c r="AA13" i="7" s="1"/>
  <c r="AA12" i="7"/>
  <c r="Z12" i="7"/>
  <c r="S12" i="7"/>
  <c r="Q12" i="7"/>
  <c r="O12" i="7" s="1"/>
  <c r="N12" i="7"/>
  <c r="K12" i="7"/>
  <c r="I12" i="7"/>
  <c r="Z11" i="7"/>
  <c r="Z16" i="7" s="1"/>
  <c r="S11" i="7"/>
  <c r="O11" i="7" s="1"/>
  <c r="Q11" i="7"/>
  <c r="L11" i="7" s="1"/>
  <c r="N11" i="7"/>
  <c r="I11" i="7"/>
  <c r="O10" i="7"/>
  <c r="N10" i="7"/>
  <c r="M10" i="7"/>
  <c r="L10" i="7"/>
  <c r="K10" i="7"/>
  <c r="Y7" i="7"/>
  <c r="X7" i="7"/>
  <c r="W7" i="7"/>
  <c r="V7" i="7"/>
  <c r="U7" i="7"/>
  <c r="I7" i="7"/>
  <c r="H7" i="7"/>
  <c r="G7" i="7"/>
  <c r="F7" i="7"/>
  <c r="E7" i="7"/>
  <c r="D7" i="7"/>
  <c r="C7" i="7"/>
  <c r="B7" i="7"/>
  <c r="AA6" i="7"/>
  <c r="Z6" i="7"/>
  <c r="S6" i="7"/>
  <c r="Q6" i="7"/>
  <c r="N6" i="7" s="1"/>
  <c r="O6" i="7"/>
  <c r="M6" i="7"/>
  <c r="L6" i="7"/>
  <c r="K6" i="7"/>
  <c r="I6" i="7"/>
  <c r="Z5" i="7"/>
  <c r="S5" i="7"/>
  <c r="Q5" i="7"/>
  <c r="O5" i="7" s="1"/>
  <c r="I5" i="7"/>
  <c r="AA5" i="7" s="1"/>
  <c r="AA4" i="7"/>
  <c r="Z4" i="7"/>
  <c r="Z7" i="7" s="1"/>
  <c r="S4" i="7"/>
  <c r="Q4" i="7"/>
  <c r="N4" i="7" s="1"/>
  <c r="I4" i="7"/>
  <c r="Z3" i="7"/>
  <c r="S3" i="7"/>
  <c r="Q3" i="7"/>
  <c r="O3" i="7"/>
  <c r="N3" i="7"/>
  <c r="M3" i="7"/>
  <c r="L3" i="7"/>
  <c r="K3" i="7"/>
  <c r="I3" i="7"/>
  <c r="AA3" i="7" s="1"/>
  <c r="AA2" i="7"/>
  <c r="Z2" i="7"/>
  <c r="S2" i="7"/>
  <c r="Q2" i="7"/>
  <c r="O2" i="7" s="1"/>
  <c r="N2" i="7"/>
  <c r="L2" i="7"/>
  <c r="K2" i="7"/>
  <c r="I2" i="7"/>
  <c r="O1" i="7"/>
  <c r="N1" i="7"/>
  <c r="M1" i="7"/>
  <c r="L1" i="7"/>
  <c r="K1" i="7"/>
  <c r="B7" i="1"/>
  <c r="AA7" i="7" l="1"/>
  <c r="O4" i="7"/>
  <c r="M11" i="7"/>
  <c r="O14" i="7"/>
  <c r="M21" i="7"/>
  <c r="O24" i="7"/>
  <c r="AA29" i="7"/>
  <c r="N23" i="7"/>
  <c r="K5" i="7"/>
  <c r="AA11" i="7"/>
  <c r="K15" i="7"/>
  <c r="L5" i="7"/>
  <c r="L15" i="7"/>
  <c r="M5" i="7"/>
  <c r="M15" i="7"/>
  <c r="N5" i="7"/>
  <c r="L12" i="7"/>
  <c r="N15" i="7"/>
  <c r="M2" i="7"/>
  <c r="M12" i="7"/>
  <c r="K29" i="7"/>
  <c r="M32" i="7"/>
  <c r="K39" i="7"/>
  <c r="L29" i="7"/>
  <c r="L39" i="7"/>
  <c r="K4" i="7"/>
  <c r="K14" i="7"/>
  <c r="K24" i="7"/>
  <c r="M29" i="7"/>
  <c r="L4" i="7"/>
  <c r="L14" i="7"/>
  <c r="L24" i="7"/>
  <c r="N29" i="7"/>
  <c r="N39" i="7"/>
  <c r="M4" i="7"/>
  <c r="K11" i="7"/>
  <c r="M14" i="7"/>
  <c r="K21" i="7"/>
  <c r="M24" i="7"/>
  <c r="K31" i="7"/>
  <c r="K41" i="7"/>
  <c r="F43" i="1"/>
  <c r="E43" i="1"/>
  <c r="D43" i="1"/>
  <c r="C43" i="1"/>
  <c r="B43" i="1"/>
  <c r="G42" i="1"/>
  <c r="H42" i="1" s="1"/>
  <c r="G41" i="1"/>
  <c r="H41" i="1" s="1"/>
  <c r="G40" i="1"/>
  <c r="H40" i="1" s="1"/>
  <c r="G39" i="1"/>
  <c r="H39" i="1" s="1"/>
  <c r="H38" i="1"/>
  <c r="F34" i="1"/>
  <c r="E34" i="1"/>
  <c r="D34" i="1"/>
  <c r="C34" i="1"/>
  <c r="B34" i="1"/>
  <c r="G33" i="1"/>
  <c r="H33" i="1" s="1"/>
  <c r="G32" i="1"/>
  <c r="H32" i="1" s="1"/>
  <c r="G31" i="1"/>
  <c r="H31" i="1" s="1"/>
  <c r="G30" i="1"/>
  <c r="H30" i="1" s="1"/>
  <c r="G29" i="1"/>
  <c r="H29" i="1" s="1"/>
  <c r="F25" i="1"/>
  <c r="E25" i="1"/>
  <c r="D25" i="1"/>
  <c r="C25" i="1"/>
  <c r="B25" i="1"/>
  <c r="G24" i="1"/>
  <c r="H24" i="1" s="1"/>
  <c r="G23" i="1"/>
  <c r="H23" i="1" s="1"/>
  <c r="G22" i="1"/>
  <c r="H22" i="1" s="1"/>
  <c r="G21" i="1"/>
  <c r="H21" i="1" s="1"/>
  <c r="G20" i="1"/>
  <c r="H20" i="1" s="1"/>
  <c r="G11" i="1"/>
  <c r="H11" i="1" s="1"/>
  <c r="F16" i="1"/>
  <c r="E16" i="1"/>
  <c r="D16" i="1"/>
  <c r="C16" i="1"/>
  <c r="B16" i="1"/>
  <c r="G15" i="1"/>
  <c r="H15" i="1" s="1"/>
  <c r="G14" i="1"/>
  <c r="H14" i="1" s="1"/>
  <c r="G13" i="1"/>
  <c r="H13" i="1" s="1"/>
  <c r="G12" i="1"/>
  <c r="H12" i="1" s="1"/>
  <c r="C7" i="1"/>
  <c r="D7" i="1"/>
  <c r="E7" i="1"/>
  <c r="F7" i="1"/>
  <c r="G7" i="1" l="1"/>
  <c r="H7" i="1" s="1"/>
  <c r="G16" i="1"/>
  <c r="H16" i="1" s="1"/>
  <c r="G34" i="1"/>
  <c r="H34" i="1" s="1"/>
  <c r="G43" i="1"/>
  <c r="H43" i="1" s="1"/>
  <c r="G25" i="1"/>
  <c r="H25" i="1" s="1"/>
</calcChain>
</file>

<file path=xl/sharedStrings.xml><?xml version="1.0" encoding="utf-8"?>
<sst xmlns="http://schemas.openxmlformats.org/spreadsheetml/2006/main" count="215" uniqueCount="13">
  <si>
    <t>angry</t>
  </si>
  <si>
    <t>disgust</t>
  </si>
  <si>
    <t>fear</t>
  </si>
  <si>
    <t>happy</t>
  </si>
  <si>
    <t>neutral</t>
  </si>
  <si>
    <t>sad</t>
  </si>
  <si>
    <t>surprise</t>
  </si>
  <si>
    <t>Model_1</t>
  </si>
  <si>
    <t>predicted</t>
  </si>
  <si>
    <t>Model_2</t>
  </si>
  <si>
    <t>Model_3</t>
  </si>
  <si>
    <t>Model_4</t>
  </si>
  <si>
    <t>Model_5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</si>
</sst>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25" workbookViewId="0">
      <selection activeCell="M37" sqref="M37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881</v>
      </c>
      <c r="C2" s="2">
        <v>32</v>
      </c>
      <c r="D2" s="2">
        <v>15</v>
      </c>
      <c r="E2" s="2">
        <v>22</v>
      </c>
      <c r="F2" s="3">
        <v>8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18</v>
      </c>
      <c r="C3" s="9">
        <v>872</v>
      </c>
      <c r="D3" s="9">
        <v>7</v>
      </c>
      <c r="E3" s="9">
        <v>60</v>
      </c>
      <c r="F3" s="5">
        <v>67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35</v>
      </c>
      <c r="C4" s="9">
        <v>86</v>
      </c>
      <c r="D4" s="9">
        <v>1511</v>
      </c>
      <c r="E4" s="9">
        <v>69</v>
      </c>
      <c r="F4" s="5">
        <v>73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27</v>
      </c>
      <c r="C5" s="9">
        <v>44</v>
      </c>
      <c r="D5" s="9">
        <v>44</v>
      </c>
      <c r="E5" s="9">
        <v>1063</v>
      </c>
      <c r="F5" s="5">
        <v>55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30</v>
      </c>
      <c r="C6" s="7">
        <v>13</v>
      </c>
      <c r="D6" s="7">
        <v>60</v>
      </c>
      <c r="E6" s="7">
        <v>55</v>
      </c>
      <c r="F6" s="8">
        <v>1089</v>
      </c>
      <c r="G6">
        <f>SUM(B6:F6)</f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991</v>
      </c>
      <c r="C7">
        <f>SUM(C2:C6)</f>
        <v>1047</v>
      </c>
      <c r="D7">
        <f>SUM(D2:D6)</f>
        <v>1637</v>
      </c>
      <c r="E7">
        <f>SUM(E2:E6)</f>
        <v>1269</v>
      </c>
      <c r="F7">
        <f>SUM(F2:F6)</f>
        <v>1292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825</v>
      </c>
      <c r="C11" s="2">
        <v>45</v>
      </c>
      <c r="D11" s="2">
        <v>17</v>
      </c>
      <c r="E11" s="2">
        <v>39</v>
      </c>
      <c r="F11" s="3">
        <v>32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21</v>
      </c>
      <c r="C12" s="9">
        <v>885</v>
      </c>
      <c r="D12" s="9">
        <v>22</v>
      </c>
      <c r="E12" s="9">
        <v>42</v>
      </c>
      <c r="F12" s="5">
        <v>54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31</v>
      </c>
      <c r="C13" s="9">
        <v>22</v>
      </c>
      <c r="D13" s="9">
        <v>1584</v>
      </c>
      <c r="E13" s="9">
        <v>64</v>
      </c>
      <c r="F13" s="5">
        <v>73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84</v>
      </c>
      <c r="C14" s="9">
        <v>68</v>
      </c>
      <c r="D14" s="9">
        <v>30</v>
      </c>
      <c r="E14" s="9">
        <v>963</v>
      </c>
      <c r="F14" s="5">
        <v>88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67</v>
      </c>
      <c r="C15" s="7">
        <v>36</v>
      </c>
      <c r="D15" s="7">
        <v>25</v>
      </c>
      <c r="E15" s="7">
        <v>94</v>
      </c>
      <c r="F15" s="8">
        <v>1025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1028</v>
      </c>
      <c r="C16">
        <f>SUM(C11:C15)</f>
        <v>1056</v>
      </c>
      <c r="D16">
        <f>SUM(D11:D15)</f>
        <v>1678</v>
      </c>
      <c r="E16">
        <f>SUM(E11:E15)</f>
        <v>1202</v>
      </c>
      <c r="F16">
        <f>SUM(F11:F15)</f>
        <v>1272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858</v>
      </c>
      <c r="C20" s="2">
        <v>17</v>
      </c>
      <c r="D20" s="2">
        <v>3</v>
      </c>
      <c r="E20" s="2">
        <v>37</v>
      </c>
      <c r="F20" s="3">
        <v>43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73</v>
      </c>
      <c r="C21" s="9">
        <v>802</v>
      </c>
      <c r="D21" s="9">
        <v>9</v>
      </c>
      <c r="E21" s="9">
        <v>59</v>
      </c>
      <c r="F21" s="5">
        <v>81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60</v>
      </c>
      <c r="C22" s="9">
        <v>32</v>
      </c>
      <c r="D22" s="9">
        <v>1602</v>
      </c>
      <c r="E22" s="9">
        <v>42</v>
      </c>
      <c r="F22" s="5">
        <v>38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54</v>
      </c>
      <c r="C23" s="9">
        <v>19</v>
      </c>
      <c r="D23" s="9">
        <v>12</v>
      </c>
      <c r="E23" s="9">
        <v>1086</v>
      </c>
      <c r="F23" s="5">
        <v>62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97</v>
      </c>
      <c r="C24" s="7">
        <v>49</v>
      </c>
      <c r="D24" s="7">
        <v>10</v>
      </c>
      <c r="E24" s="7">
        <v>78</v>
      </c>
      <c r="F24" s="8">
        <v>1013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1142</v>
      </c>
      <c r="C25">
        <f>SUM(C20:C24)</f>
        <v>919</v>
      </c>
      <c r="D25">
        <f>SUM(D20:D24)</f>
        <v>1636</v>
      </c>
      <c r="E25">
        <f>SUM(E20:E24)</f>
        <v>1302</v>
      </c>
      <c r="F25">
        <f>SUM(F20:F24)</f>
        <v>1237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822</v>
      </c>
      <c r="C29" s="2">
        <v>37</v>
      </c>
      <c r="D29" s="2">
        <v>15</v>
      </c>
      <c r="E29" s="2">
        <v>51</v>
      </c>
      <c r="F29" s="3">
        <v>33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19</v>
      </c>
      <c r="C30" s="9">
        <v>920</v>
      </c>
      <c r="D30" s="9">
        <v>18</v>
      </c>
      <c r="E30" s="9">
        <v>38</v>
      </c>
      <c r="F30" s="5">
        <v>29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20</v>
      </c>
      <c r="C31" s="9">
        <v>30</v>
      </c>
      <c r="D31" s="9">
        <v>1631</v>
      </c>
      <c r="E31" s="9">
        <v>52</v>
      </c>
      <c r="F31" s="5">
        <v>41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45</v>
      </c>
      <c r="C32" s="9">
        <v>63</v>
      </c>
      <c r="D32" s="9">
        <v>27</v>
      </c>
      <c r="E32" s="9">
        <v>995</v>
      </c>
      <c r="F32" s="5">
        <v>103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37</v>
      </c>
      <c r="C33" s="7">
        <v>42</v>
      </c>
      <c r="D33" s="7">
        <v>18</v>
      </c>
      <c r="E33" s="7">
        <v>55</v>
      </c>
      <c r="F33" s="8">
        <v>1095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943</v>
      </c>
      <c r="C34">
        <f>SUM(C29:C33)</f>
        <v>1092</v>
      </c>
      <c r="D34">
        <f>SUM(D29:D33)</f>
        <v>1709</v>
      </c>
      <c r="E34">
        <f>SUM(E29:E33)</f>
        <v>1191</v>
      </c>
      <c r="F34">
        <f>SUM(F29:F33)</f>
        <v>1301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795</v>
      </c>
      <c r="C38" s="2">
        <v>34</v>
      </c>
      <c r="D38" s="2">
        <v>29</v>
      </c>
      <c r="E38" s="2">
        <v>48</v>
      </c>
      <c r="F38" s="3">
        <v>52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36</v>
      </c>
      <c r="C39" s="9">
        <v>884</v>
      </c>
      <c r="D39" s="9">
        <v>17</v>
      </c>
      <c r="E39" s="9">
        <v>53</v>
      </c>
      <c r="F39" s="5">
        <v>34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11</v>
      </c>
      <c r="C40" s="9">
        <v>15</v>
      </c>
      <c r="D40" s="9">
        <v>1641</v>
      </c>
      <c r="E40" s="9">
        <v>61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22</v>
      </c>
      <c r="C41" s="9">
        <v>45</v>
      </c>
      <c r="D41" s="9">
        <v>16</v>
      </c>
      <c r="E41" s="9">
        <v>1102</v>
      </c>
      <c r="F41" s="5">
        <v>48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58</v>
      </c>
      <c r="C42" s="7">
        <v>48</v>
      </c>
      <c r="D42" s="7">
        <v>9</v>
      </c>
      <c r="E42" s="7">
        <v>69</v>
      </c>
      <c r="F42" s="8">
        <v>1063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922</v>
      </c>
      <c r="C43">
        <f>SUM(C38:C42)</f>
        <v>1026</v>
      </c>
      <c r="D43">
        <f>SUM(D38:D42)</f>
        <v>1712</v>
      </c>
      <c r="E43">
        <f>SUM(E38:E42)</f>
        <v>1333</v>
      </c>
      <c r="F43">
        <f>SUM(F38:F42)</f>
        <v>1243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AB4-792F-4AA2-8B21-C93E611E641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</f>
        <v>881</v>
      </c>
      <c r="B2">
        <f>'FER-2013'!C2</f>
        <v>32</v>
      </c>
      <c r="C2">
        <f>'FER-2013'!D2</f>
        <v>15</v>
      </c>
      <c r="D2">
        <f>'FER-2013'!E2</f>
        <v>22</v>
      </c>
      <c r="E2">
        <f>'FER-2013'!F2</f>
        <v>8</v>
      </c>
    </row>
    <row r="3" spans="1:5" x14ac:dyDescent="0.35">
      <c r="A3">
        <f>'FER-2013'!B3</f>
        <v>18</v>
      </c>
      <c r="B3">
        <f>'FER-2013'!C3</f>
        <v>872</v>
      </c>
      <c r="C3">
        <f>'FER-2013'!D3</f>
        <v>7</v>
      </c>
      <c r="D3">
        <f>'FER-2013'!E3</f>
        <v>60</v>
      </c>
      <c r="E3">
        <f>'FER-2013'!F3</f>
        <v>67</v>
      </c>
    </row>
    <row r="4" spans="1:5" x14ac:dyDescent="0.35">
      <c r="A4">
        <f>'FER-2013'!B4</f>
        <v>35</v>
      </c>
      <c r="B4">
        <f>'FER-2013'!C4</f>
        <v>86</v>
      </c>
      <c r="C4">
        <f>'FER-2013'!D4</f>
        <v>1511</v>
      </c>
      <c r="D4">
        <f>'FER-2013'!E4</f>
        <v>69</v>
      </c>
      <c r="E4">
        <f>'FER-2013'!F4</f>
        <v>73</v>
      </c>
    </row>
    <row r="5" spans="1:5" x14ac:dyDescent="0.35">
      <c r="A5">
        <f>'FER-2013'!B5</f>
        <v>27</v>
      </c>
      <c r="B5">
        <f>'FER-2013'!C5</f>
        <v>44</v>
      </c>
      <c r="C5">
        <f>'FER-2013'!D5</f>
        <v>44</v>
      </c>
      <c r="D5">
        <f>'FER-2013'!E5</f>
        <v>1063</v>
      </c>
      <c r="E5">
        <f>'FER-2013'!F5</f>
        <v>55</v>
      </c>
    </row>
    <row r="6" spans="1:5" x14ac:dyDescent="0.35">
      <c r="A6">
        <f>'FER-2013'!B6</f>
        <v>30</v>
      </c>
      <c r="B6">
        <f>'FER-2013'!C6</f>
        <v>13</v>
      </c>
      <c r="C6">
        <f>'FER-2013'!D6</f>
        <v>60</v>
      </c>
      <c r="D6">
        <f>'FER-2013'!E6</f>
        <v>55</v>
      </c>
      <c r="E6">
        <f>'FER-2013'!F6</f>
        <v>1089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B30-9FDD-46BE-9119-5153D632AA00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'FER-2013'!B11</f>
        <v>825</v>
      </c>
      <c r="B2">
        <f>'FER-2013'!C11</f>
        <v>45</v>
      </c>
      <c r="C2">
        <f>'FER-2013'!D11</f>
        <v>17</v>
      </c>
      <c r="D2">
        <f>'FER-2013'!E11</f>
        <v>39</v>
      </c>
      <c r="E2">
        <f>'FER-2013'!F11</f>
        <v>32</v>
      </c>
    </row>
    <row r="3" spans="1:5" x14ac:dyDescent="0.35">
      <c r="A3">
        <f>'FER-2013'!B12</f>
        <v>21</v>
      </c>
      <c r="B3">
        <f>'FER-2013'!C12</f>
        <v>885</v>
      </c>
      <c r="C3">
        <f>'FER-2013'!D12</f>
        <v>22</v>
      </c>
      <c r="D3">
        <f>'FER-2013'!E12</f>
        <v>42</v>
      </c>
      <c r="E3">
        <f>'FER-2013'!F12</f>
        <v>54</v>
      </c>
    </row>
    <row r="4" spans="1:5" x14ac:dyDescent="0.35">
      <c r="A4">
        <f>'FER-2013'!B13</f>
        <v>31</v>
      </c>
      <c r="B4">
        <f>'FER-2013'!C13</f>
        <v>22</v>
      </c>
      <c r="C4">
        <f>'FER-2013'!D13</f>
        <v>1584</v>
      </c>
      <c r="D4">
        <f>'FER-2013'!E13</f>
        <v>64</v>
      </c>
      <c r="E4">
        <f>'FER-2013'!F13</f>
        <v>73</v>
      </c>
    </row>
    <row r="5" spans="1:5" x14ac:dyDescent="0.35">
      <c r="A5">
        <f>'FER-2013'!B14</f>
        <v>84</v>
      </c>
      <c r="B5">
        <f>'FER-2013'!C14</f>
        <v>68</v>
      </c>
      <c r="C5">
        <f>'FER-2013'!D14</f>
        <v>30</v>
      </c>
      <c r="D5">
        <f>'FER-2013'!E14</f>
        <v>963</v>
      </c>
      <c r="E5">
        <f>'FER-2013'!F14</f>
        <v>88</v>
      </c>
    </row>
    <row r="6" spans="1:5" x14ac:dyDescent="0.35">
      <c r="A6">
        <f>'FER-2013'!B15</f>
        <v>67</v>
      </c>
      <c r="B6">
        <f>'FER-2013'!C15</f>
        <v>36</v>
      </c>
      <c r="C6">
        <f>'FER-2013'!D15</f>
        <v>25</v>
      </c>
      <c r="D6">
        <f>'FER-2013'!E15</f>
        <v>94</v>
      </c>
      <c r="E6">
        <f>'FER-2013'!F15</f>
        <v>1025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472-6522-4F4D-8666-E7094112033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'FER-2013'!B20</f>
        <v>858</v>
      </c>
      <c r="B2">
        <f>'FER-2013'!C20</f>
        <v>17</v>
      </c>
      <c r="C2">
        <f>'FER-2013'!D20</f>
        <v>3</v>
      </c>
      <c r="D2">
        <f>'FER-2013'!E20</f>
        <v>37</v>
      </c>
      <c r="E2">
        <f>'FER-2013'!F20</f>
        <v>43</v>
      </c>
    </row>
    <row r="3" spans="1:5" x14ac:dyDescent="0.35">
      <c r="A3">
        <f>'FER-2013'!B21</f>
        <v>73</v>
      </c>
      <c r="B3">
        <f>'FER-2013'!C21</f>
        <v>802</v>
      </c>
      <c r="C3">
        <f>'FER-2013'!D21</f>
        <v>9</v>
      </c>
      <c r="D3">
        <f>'FER-2013'!E21</f>
        <v>59</v>
      </c>
      <c r="E3">
        <f>'FER-2013'!F21</f>
        <v>81</v>
      </c>
    </row>
    <row r="4" spans="1:5" x14ac:dyDescent="0.35">
      <c r="A4">
        <f>'FER-2013'!B22</f>
        <v>60</v>
      </c>
      <c r="B4">
        <f>'FER-2013'!C22</f>
        <v>32</v>
      </c>
      <c r="C4">
        <f>'FER-2013'!D22</f>
        <v>1602</v>
      </c>
      <c r="D4">
        <f>'FER-2013'!E22</f>
        <v>42</v>
      </c>
      <c r="E4">
        <f>'FER-2013'!F22</f>
        <v>38</v>
      </c>
    </row>
    <row r="5" spans="1:5" x14ac:dyDescent="0.35">
      <c r="A5">
        <f>'FER-2013'!B23</f>
        <v>54</v>
      </c>
      <c r="B5">
        <f>'FER-2013'!C23</f>
        <v>19</v>
      </c>
      <c r="C5">
        <f>'FER-2013'!D23</f>
        <v>12</v>
      </c>
      <c r="D5">
        <f>'FER-2013'!E23</f>
        <v>1086</v>
      </c>
      <c r="E5">
        <f>'FER-2013'!F23</f>
        <v>62</v>
      </c>
    </row>
    <row r="6" spans="1:5" x14ac:dyDescent="0.35">
      <c r="A6">
        <f>'FER-2013'!B24</f>
        <v>97</v>
      </c>
      <c r="B6">
        <f>'FER-2013'!C24</f>
        <v>49</v>
      </c>
      <c r="C6">
        <f>'FER-2013'!D24</f>
        <v>10</v>
      </c>
      <c r="D6">
        <f>'FER-2013'!E24</f>
        <v>78</v>
      </c>
      <c r="E6">
        <f>'FER-2013'!F24</f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A5F-450C-425E-BD4D-EC044483AB2C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'FER-2013'!B29</f>
        <v>822</v>
      </c>
      <c r="B2">
        <f>'FER-2013'!C29</f>
        <v>37</v>
      </c>
      <c r="C2">
        <f>'FER-2013'!D29</f>
        <v>15</v>
      </c>
      <c r="D2">
        <f>'FER-2013'!E29</f>
        <v>51</v>
      </c>
      <c r="E2">
        <f>'FER-2013'!F29</f>
        <v>33</v>
      </c>
    </row>
    <row r="3" spans="1:5" x14ac:dyDescent="0.35">
      <c r="A3">
        <f>'FER-2013'!B30</f>
        <v>19</v>
      </c>
      <c r="B3">
        <f>'FER-2013'!C30</f>
        <v>920</v>
      </c>
      <c r="C3">
        <f>'FER-2013'!D30</f>
        <v>18</v>
      </c>
      <c r="D3">
        <f>'FER-2013'!E30</f>
        <v>38</v>
      </c>
      <c r="E3">
        <f>'FER-2013'!F30</f>
        <v>29</v>
      </c>
    </row>
    <row r="4" spans="1:5" x14ac:dyDescent="0.35">
      <c r="A4">
        <f>'FER-2013'!B31</f>
        <v>20</v>
      </c>
      <c r="B4">
        <f>'FER-2013'!C31</f>
        <v>30</v>
      </c>
      <c r="C4">
        <f>'FER-2013'!D31</f>
        <v>1631</v>
      </c>
      <c r="D4">
        <f>'FER-2013'!E31</f>
        <v>52</v>
      </c>
      <c r="E4">
        <f>'FER-2013'!F31</f>
        <v>41</v>
      </c>
    </row>
    <row r="5" spans="1:5" x14ac:dyDescent="0.35">
      <c r="A5">
        <f>'FER-2013'!B32</f>
        <v>45</v>
      </c>
      <c r="B5">
        <f>'FER-2013'!C32</f>
        <v>63</v>
      </c>
      <c r="C5">
        <f>'FER-2013'!D32</f>
        <v>27</v>
      </c>
      <c r="D5">
        <f>'FER-2013'!E32</f>
        <v>995</v>
      </c>
      <c r="E5">
        <f>'FER-2013'!F32</f>
        <v>103</v>
      </c>
    </row>
    <row r="6" spans="1:5" x14ac:dyDescent="0.35">
      <c r="A6">
        <f>'FER-2013'!B33</f>
        <v>37</v>
      </c>
      <c r="B6">
        <f>'FER-2013'!C33</f>
        <v>42</v>
      </c>
      <c r="C6">
        <f>'FER-2013'!D33</f>
        <v>18</v>
      </c>
      <c r="D6">
        <f>'FER-2013'!E33</f>
        <v>55</v>
      </c>
      <c r="E6">
        <f>'FER-2013'!F33</f>
        <v>1095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9B67-AC28-4F13-A388-D227C87EC7E9}">
  <dimension ref="A1:E6"/>
  <sheetViews>
    <sheetView workbookViewId="0">
      <selection activeCell="F22" sqref="F22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'FER-2013'!B38</f>
        <v>795</v>
      </c>
      <c r="B2">
        <f>'FER-2013'!C38</f>
        <v>34</v>
      </c>
      <c r="C2">
        <f>'FER-2013'!D38</f>
        <v>29</v>
      </c>
      <c r="D2">
        <f>'FER-2013'!E38</f>
        <v>48</v>
      </c>
      <c r="E2">
        <f>'FER-2013'!F38</f>
        <v>52</v>
      </c>
    </row>
    <row r="3" spans="1:5" x14ac:dyDescent="0.35">
      <c r="A3">
        <f>'FER-2013'!B39</f>
        <v>36</v>
      </c>
      <c r="B3">
        <f>'FER-2013'!C39</f>
        <v>884</v>
      </c>
      <c r="C3">
        <f>'FER-2013'!D39</f>
        <v>17</v>
      </c>
      <c r="D3">
        <f>'FER-2013'!E39</f>
        <v>53</v>
      </c>
      <c r="E3">
        <f>'FER-2013'!F39</f>
        <v>34</v>
      </c>
    </row>
    <row r="4" spans="1:5" x14ac:dyDescent="0.35">
      <c r="A4">
        <f>'FER-2013'!B40</f>
        <v>11</v>
      </c>
      <c r="B4">
        <f>'FER-2013'!C40</f>
        <v>15</v>
      </c>
      <c r="C4">
        <f>'FER-2013'!D40</f>
        <v>1641</v>
      </c>
      <c r="D4">
        <f>'FER-2013'!E40</f>
        <v>61</v>
      </c>
      <c r="E4">
        <f>'FER-2013'!F40</f>
        <v>46</v>
      </c>
    </row>
    <row r="5" spans="1:5" x14ac:dyDescent="0.35">
      <c r="A5">
        <f>'FER-2013'!B41</f>
        <v>22</v>
      </c>
      <c r="B5">
        <f>'FER-2013'!C41</f>
        <v>45</v>
      </c>
      <c r="C5">
        <f>'FER-2013'!D41</f>
        <v>16</v>
      </c>
      <c r="D5">
        <f>'FER-2013'!E41</f>
        <v>1102</v>
      </c>
      <c r="E5">
        <f>'FER-2013'!F41</f>
        <v>48</v>
      </c>
    </row>
    <row r="6" spans="1:5" x14ac:dyDescent="0.35">
      <c r="A6">
        <f>'FER-2013'!B42</f>
        <v>58</v>
      </c>
      <c r="B6">
        <f>'FER-2013'!C42</f>
        <v>48</v>
      </c>
      <c r="C6">
        <f>'FER-2013'!D42</f>
        <v>9</v>
      </c>
      <c r="D6">
        <f>'FER-2013'!E42</f>
        <v>69</v>
      </c>
      <c r="E6">
        <f>'FER-2013'!F42</f>
        <v>1063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A124-3DEB-4289-9DEA-4F7D11BB8308}">
  <dimension ref="A1:J43"/>
  <sheetViews>
    <sheetView workbookViewId="0">
      <selection activeCell="C2" sqref="C2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172</v>
      </c>
      <c r="C2" s="2">
        <v>155</v>
      </c>
      <c r="D2" s="2">
        <v>257</v>
      </c>
      <c r="E2" s="2">
        <v>197</v>
      </c>
      <c r="F2" s="3">
        <v>177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163</v>
      </c>
      <c r="C3">
        <v>146</v>
      </c>
      <c r="D3">
        <v>263</v>
      </c>
      <c r="E3">
        <v>235</v>
      </c>
      <c r="F3" s="5">
        <v>217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288</v>
      </c>
      <c r="C4">
        <v>268</v>
      </c>
      <c r="D4">
        <v>499</v>
      </c>
      <c r="E4">
        <v>389</v>
      </c>
      <c r="F4" s="5">
        <v>330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208</v>
      </c>
      <c r="C5">
        <v>162</v>
      </c>
      <c r="D5">
        <v>334</v>
      </c>
      <c r="E5">
        <v>274</v>
      </c>
      <c r="F5" s="5">
        <v>255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212</v>
      </c>
      <c r="C6" s="7">
        <v>163</v>
      </c>
      <c r="D6" s="7">
        <v>378</v>
      </c>
      <c r="E6" s="7">
        <v>264</v>
      </c>
      <c r="F6" s="8">
        <v>230</v>
      </c>
      <c r="G6">
        <f t="shared" si="0"/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1043</v>
      </c>
      <c r="C7">
        <f>SUM(C2:C6)</f>
        <v>894</v>
      </c>
      <c r="D7">
        <f>SUM(D2:D6)</f>
        <v>1731</v>
      </c>
      <c r="E7">
        <f>SUM(E2:E6)</f>
        <v>1359</v>
      </c>
      <c r="F7">
        <f>SUM(F2:F6)</f>
        <v>1209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157</v>
      </c>
      <c r="C11" s="2">
        <v>120</v>
      </c>
      <c r="D11" s="2">
        <v>277</v>
      </c>
      <c r="E11" s="2">
        <v>211</v>
      </c>
      <c r="F11" s="3">
        <v>193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158</v>
      </c>
      <c r="C12">
        <v>150</v>
      </c>
      <c r="D12">
        <v>284</v>
      </c>
      <c r="E12">
        <v>239</v>
      </c>
      <c r="F12" s="5">
        <v>193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267</v>
      </c>
      <c r="C13">
        <v>252</v>
      </c>
      <c r="D13">
        <v>494</v>
      </c>
      <c r="E13">
        <v>393</v>
      </c>
      <c r="F13" s="5">
        <v>368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203</v>
      </c>
      <c r="C14">
        <v>186</v>
      </c>
      <c r="D14">
        <v>308</v>
      </c>
      <c r="E14">
        <v>280</v>
      </c>
      <c r="F14" s="5">
        <v>256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227</v>
      </c>
      <c r="C15" s="7">
        <v>179</v>
      </c>
      <c r="D15" s="7">
        <v>321</v>
      </c>
      <c r="E15" s="7">
        <v>267</v>
      </c>
      <c r="F15" s="8">
        <v>253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1012</v>
      </c>
      <c r="C16">
        <f>SUM(C11:C15)</f>
        <v>887</v>
      </c>
      <c r="D16">
        <f>SUM(D11:D15)</f>
        <v>1684</v>
      </c>
      <c r="E16">
        <f>SUM(E11:E15)</f>
        <v>1390</v>
      </c>
      <c r="F16">
        <f>SUM(F11:F15)</f>
        <v>1263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703</v>
      </c>
      <c r="C20" s="2">
        <v>67</v>
      </c>
      <c r="D20" s="2">
        <v>13</v>
      </c>
      <c r="E20" s="2">
        <v>92</v>
      </c>
      <c r="F20" s="3">
        <v>83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230</v>
      </c>
      <c r="C21">
        <v>459</v>
      </c>
      <c r="D21">
        <v>23</v>
      </c>
      <c r="E21">
        <v>128</v>
      </c>
      <c r="F21" s="5">
        <v>184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114</v>
      </c>
      <c r="C22">
        <v>42</v>
      </c>
      <c r="D22">
        <v>1432</v>
      </c>
      <c r="E22">
        <v>142</v>
      </c>
      <c r="F22" s="5">
        <v>44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122</v>
      </c>
      <c r="C23">
        <v>54</v>
      </c>
      <c r="D23">
        <v>42</v>
      </c>
      <c r="E23">
        <v>864</v>
      </c>
      <c r="F23" s="5">
        <v>151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227</v>
      </c>
      <c r="C24" s="7">
        <v>129</v>
      </c>
      <c r="D24" s="7">
        <v>21</v>
      </c>
      <c r="E24" s="7">
        <v>228</v>
      </c>
      <c r="F24" s="8">
        <v>642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1396</v>
      </c>
      <c r="C25">
        <f>SUM(C20:C24)</f>
        <v>751</v>
      </c>
      <c r="D25">
        <f>SUM(D20:D24)</f>
        <v>1531</v>
      </c>
      <c r="E25">
        <f>SUM(E20:E24)</f>
        <v>1454</v>
      </c>
      <c r="F25">
        <f>SUM(F20:F24)</f>
        <v>1104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167</v>
      </c>
      <c r="C29" s="2">
        <v>137</v>
      </c>
      <c r="D29" s="2">
        <v>251</v>
      </c>
      <c r="E29" s="2">
        <v>211</v>
      </c>
      <c r="F29" s="3">
        <v>192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181</v>
      </c>
      <c r="C30">
        <v>143</v>
      </c>
      <c r="D30">
        <v>289</v>
      </c>
      <c r="E30">
        <v>222</v>
      </c>
      <c r="F30" s="5">
        <v>189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307</v>
      </c>
      <c r="C31">
        <v>265</v>
      </c>
      <c r="D31">
        <v>464</v>
      </c>
      <c r="E31">
        <v>408</v>
      </c>
      <c r="F31" s="5">
        <v>330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215</v>
      </c>
      <c r="C32">
        <v>163</v>
      </c>
      <c r="D32">
        <v>337</v>
      </c>
      <c r="E32">
        <v>275</v>
      </c>
      <c r="F32" s="5">
        <v>243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215</v>
      </c>
      <c r="C33" s="7">
        <v>164</v>
      </c>
      <c r="D33" s="7">
        <v>348</v>
      </c>
      <c r="E33" s="7">
        <v>281</v>
      </c>
      <c r="F33" s="8">
        <v>239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1085</v>
      </c>
      <c r="C34">
        <f>SUM(C29:C33)</f>
        <v>872</v>
      </c>
      <c r="D34">
        <f>SUM(D29:D33)</f>
        <v>1689</v>
      </c>
      <c r="E34">
        <f>SUM(E29:E33)</f>
        <v>1397</v>
      </c>
      <c r="F34">
        <f>SUM(F29:F33)</f>
        <v>1193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651</v>
      </c>
      <c r="C38" s="2">
        <v>72</v>
      </c>
      <c r="D38" s="2">
        <v>39</v>
      </c>
      <c r="E38" s="2">
        <v>81</v>
      </c>
      <c r="F38" s="3">
        <v>115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146</v>
      </c>
      <c r="C39">
        <v>490</v>
      </c>
      <c r="D39">
        <v>46</v>
      </c>
      <c r="E39">
        <v>121</v>
      </c>
      <c r="F39" s="5">
        <v>221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44</v>
      </c>
      <c r="C40">
        <v>25</v>
      </c>
      <c r="D40">
        <v>1568</v>
      </c>
      <c r="E40">
        <v>91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72</v>
      </c>
      <c r="C41">
        <v>67</v>
      </c>
      <c r="D41">
        <v>66</v>
      </c>
      <c r="E41">
        <v>886</v>
      </c>
      <c r="F41" s="5">
        <v>142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132</v>
      </c>
      <c r="C42" s="7">
        <v>102</v>
      </c>
      <c r="D42" s="7">
        <v>53</v>
      </c>
      <c r="E42" s="7">
        <v>219</v>
      </c>
      <c r="F42" s="8">
        <v>741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1045</v>
      </c>
      <c r="C43">
        <f>SUM(C38:C42)</f>
        <v>756</v>
      </c>
      <c r="D43">
        <f>SUM(D38:D42)</f>
        <v>1772</v>
      </c>
      <c r="E43">
        <f>SUM(E38:E42)</f>
        <v>1398</v>
      </c>
      <c r="F43">
        <f>SUM(F38:F42)</f>
        <v>1265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2884-B856-4883-AB8E-3A546A03DD3B}">
  <dimension ref="A1:AA43"/>
  <sheetViews>
    <sheetView topLeftCell="C1" workbookViewId="0">
      <selection activeCell="U38" sqref="U38:Y42"/>
    </sheetView>
  </sheetViews>
  <sheetFormatPr defaultRowHeight="14.5" x14ac:dyDescent="0.35"/>
  <sheetData>
    <row r="1" spans="1:27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b">
        <v>1</v>
      </c>
      <c r="K1" t="str">
        <f>B1</f>
        <v>angry</v>
      </c>
      <c r="L1" t="str">
        <f>D1</f>
        <v>fear</v>
      </c>
      <c r="M1" t="str">
        <f>E1</f>
        <v>happy</v>
      </c>
      <c r="N1" t="str">
        <f>F1</f>
        <v>neutral</v>
      </c>
      <c r="O1" t="str">
        <f>G1</f>
        <v>sad</v>
      </c>
    </row>
    <row r="2" spans="1:27" x14ac:dyDescent="0.35">
      <c r="A2" t="s">
        <v>0</v>
      </c>
      <c r="B2" s="1">
        <v>148</v>
      </c>
      <c r="C2" s="2">
        <v>12</v>
      </c>
      <c r="D2" s="2">
        <v>131</v>
      </c>
      <c r="E2" s="2">
        <v>233</v>
      </c>
      <c r="F2" s="2">
        <v>173</v>
      </c>
      <c r="G2" s="2">
        <v>153</v>
      </c>
      <c r="H2" s="3">
        <v>108</v>
      </c>
      <c r="I2">
        <f t="shared" ref="I2:I7" si="0">SUM(B2:H2)</f>
        <v>958</v>
      </c>
      <c r="K2">
        <f>B2+$Q2+$S2</f>
        <v>172</v>
      </c>
      <c r="L2">
        <f>D2+$Q2+$S2</f>
        <v>155</v>
      </c>
      <c r="M2">
        <f>E2+$Q2+$S2</f>
        <v>257</v>
      </c>
      <c r="N2">
        <f>F2+$Q2+$S2</f>
        <v>197</v>
      </c>
      <c r="O2">
        <f>G2+$Q2+$S2</f>
        <v>177</v>
      </c>
      <c r="Q2">
        <f>C2/5</f>
        <v>2.4</v>
      </c>
      <c r="S2">
        <f>H2/5</f>
        <v>21.6</v>
      </c>
      <c r="U2">
        <v>172</v>
      </c>
      <c r="V2">
        <v>155</v>
      </c>
      <c r="W2">
        <v>257</v>
      </c>
      <c r="X2">
        <v>197</v>
      </c>
      <c r="Y2">
        <v>177</v>
      </c>
      <c r="Z2">
        <f>SUM(U2:Y2)</f>
        <v>958</v>
      </c>
      <c r="AA2">
        <f>I2-Z2</f>
        <v>0</v>
      </c>
    </row>
    <row r="3" spans="1:27" x14ac:dyDescent="0.35">
      <c r="A3" t="s">
        <v>2</v>
      </c>
      <c r="B3" s="4">
        <v>138</v>
      </c>
      <c r="C3">
        <v>15</v>
      </c>
      <c r="D3">
        <v>121</v>
      </c>
      <c r="E3">
        <v>238</v>
      </c>
      <c r="F3">
        <v>210</v>
      </c>
      <c r="G3">
        <v>192</v>
      </c>
      <c r="H3" s="5">
        <v>110</v>
      </c>
      <c r="I3">
        <f t="shared" si="0"/>
        <v>1024</v>
      </c>
      <c r="K3">
        <f t="shared" ref="K3:K6" si="1">B3+$Q3+$S3</f>
        <v>163</v>
      </c>
      <c r="L3">
        <f t="shared" ref="L3:O6" si="2">D3+$Q3+$S3</f>
        <v>146</v>
      </c>
      <c r="M3">
        <f t="shared" si="2"/>
        <v>263</v>
      </c>
      <c r="N3">
        <f t="shared" si="2"/>
        <v>235</v>
      </c>
      <c r="O3">
        <f t="shared" si="2"/>
        <v>217</v>
      </c>
      <c r="Q3">
        <f t="shared" ref="Q3:Q6" si="3">C3/5</f>
        <v>3</v>
      </c>
      <c r="S3">
        <f t="shared" ref="S3:S6" si="4">H3/5</f>
        <v>22</v>
      </c>
      <c r="U3">
        <v>163</v>
      </c>
      <c r="V3">
        <v>146</v>
      </c>
      <c r="W3">
        <v>263</v>
      </c>
      <c r="X3">
        <v>235</v>
      </c>
      <c r="Y3">
        <v>217</v>
      </c>
      <c r="Z3">
        <f t="shared" ref="Z3:Z6" si="5">SUM(U3:Y3)</f>
        <v>1024</v>
      </c>
      <c r="AA3">
        <f t="shared" ref="AA3:AA43" si="6">I3-Z3</f>
        <v>0</v>
      </c>
    </row>
    <row r="4" spans="1:27" x14ac:dyDescent="0.35">
      <c r="A4" t="s">
        <v>3</v>
      </c>
      <c r="B4" s="4">
        <v>238</v>
      </c>
      <c r="C4">
        <v>22</v>
      </c>
      <c r="D4">
        <v>218</v>
      </c>
      <c r="E4">
        <v>449</v>
      </c>
      <c r="F4">
        <v>339</v>
      </c>
      <c r="G4">
        <v>280</v>
      </c>
      <c r="H4" s="5">
        <v>228</v>
      </c>
      <c r="I4">
        <f t="shared" si="0"/>
        <v>1774</v>
      </c>
      <c r="K4">
        <f t="shared" si="1"/>
        <v>288</v>
      </c>
      <c r="L4">
        <f t="shared" si="2"/>
        <v>268</v>
      </c>
      <c r="M4">
        <f t="shared" si="2"/>
        <v>499</v>
      </c>
      <c r="N4">
        <f t="shared" si="2"/>
        <v>389</v>
      </c>
      <c r="O4">
        <f t="shared" si="2"/>
        <v>330</v>
      </c>
      <c r="Q4">
        <f t="shared" si="3"/>
        <v>4.4000000000000004</v>
      </c>
      <c r="S4">
        <f t="shared" si="4"/>
        <v>45.6</v>
      </c>
      <c r="U4">
        <v>288</v>
      </c>
      <c r="V4">
        <v>268</v>
      </c>
      <c r="W4">
        <v>499</v>
      </c>
      <c r="X4">
        <v>389</v>
      </c>
      <c r="Y4">
        <v>330</v>
      </c>
      <c r="Z4">
        <f t="shared" si="5"/>
        <v>1774</v>
      </c>
      <c r="AA4">
        <f t="shared" si="6"/>
        <v>0</v>
      </c>
    </row>
    <row r="5" spans="1:27" x14ac:dyDescent="0.35">
      <c r="A5" t="s">
        <v>4</v>
      </c>
      <c r="B5" s="4">
        <v>179</v>
      </c>
      <c r="C5">
        <v>7</v>
      </c>
      <c r="D5">
        <v>133</v>
      </c>
      <c r="E5">
        <v>305</v>
      </c>
      <c r="F5">
        <v>244</v>
      </c>
      <c r="G5">
        <v>225</v>
      </c>
      <c r="H5" s="5">
        <v>140</v>
      </c>
      <c r="I5">
        <f t="shared" si="0"/>
        <v>1233</v>
      </c>
      <c r="K5">
        <f t="shared" si="1"/>
        <v>208.4</v>
      </c>
      <c r="L5">
        <f t="shared" si="2"/>
        <v>162.4</v>
      </c>
      <c r="M5">
        <f t="shared" si="2"/>
        <v>334.4</v>
      </c>
      <c r="N5">
        <f t="shared" si="2"/>
        <v>273.39999999999998</v>
      </c>
      <c r="O5">
        <f t="shared" si="2"/>
        <v>254.4</v>
      </c>
      <c r="Q5">
        <f t="shared" si="3"/>
        <v>1.4</v>
      </c>
      <c r="S5">
        <f t="shared" si="4"/>
        <v>28</v>
      </c>
      <c r="U5">
        <v>208</v>
      </c>
      <c r="V5">
        <v>162</v>
      </c>
      <c r="W5">
        <v>334</v>
      </c>
      <c r="X5">
        <v>274</v>
      </c>
      <c r="Y5">
        <v>255</v>
      </c>
      <c r="Z5">
        <f t="shared" si="5"/>
        <v>1233</v>
      </c>
      <c r="AA5">
        <f t="shared" si="6"/>
        <v>0</v>
      </c>
    </row>
    <row r="6" spans="1:27" x14ac:dyDescent="0.35">
      <c r="A6" t="s">
        <v>5</v>
      </c>
      <c r="B6" s="4">
        <v>183</v>
      </c>
      <c r="C6">
        <v>10</v>
      </c>
      <c r="D6">
        <v>134</v>
      </c>
      <c r="E6">
        <v>349</v>
      </c>
      <c r="F6">
        <v>236</v>
      </c>
      <c r="G6">
        <v>202</v>
      </c>
      <c r="H6" s="5">
        <v>133</v>
      </c>
      <c r="I6">
        <f t="shared" si="0"/>
        <v>1247</v>
      </c>
      <c r="K6">
        <f t="shared" si="1"/>
        <v>211.6</v>
      </c>
      <c r="L6">
        <f t="shared" si="2"/>
        <v>162.6</v>
      </c>
      <c r="M6">
        <f t="shared" si="2"/>
        <v>377.6</v>
      </c>
      <c r="N6">
        <f t="shared" si="2"/>
        <v>264.60000000000002</v>
      </c>
      <c r="O6">
        <f t="shared" si="2"/>
        <v>230.6</v>
      </c>
      <c r="Q6">
        <f t="shared" si="3"/>
        <v>2</v>
      </c>
      <c r="S6">
        <f t="shared" si="4"/>
        <v>26.6</v>
      </c>
      <c r="U6">
        <v>212</v>
      </c>
      <c r="V6">
        <v>163</v>
      </c>
      <c r="W6">
        <v>378</v>
      </c>
      <c r="X6">
        <v>264</v>
      </c>
      <c r="Y6">
        <v>230</v>
      </c>
      <c r="Z6">
        <f t="shared" si="5"/>
        <v>1247</v>
      </c>
      <c r="AA6">
        <f t="shared" si="6"/>
        <v>0</v>
      </c>
    </row>
    <row r="7" spans="1:27" x14ac:dyDescent="0.35">
      <c r="A7" t="s">
        <v>8</v>
      </c>
      <c r="B7">
        <f t="shared" ref="B7:H7" si="7">SUM(B2:B6)</f>
        <v>886</v>
      </c>
      <c r="C7">
        <f t="shared" si="7"/>
        <v>66</v>
      </c>
      <c r="D7">
        <f t="shared" si="7"/>
        <v>737</v>
      </c>
      <c r="E7">
        <f t="shared" si="7"/>
        <v>1574</v>
      </c>
      <c r="F7">
        <f t="shared" si="7"/>
        <v>1202</v>
      </c>
      <c r="G7">
        <f t="shared" si="7"/>
        <v>1052</v>
      </c>
      <c r="H7">
        <f t="shared" si="7"/>
        <v>719</v>
      </c>
      <c r="I7">
        <f t="shared" si="0"/>
        <v>6236</v>
      </c>
      <c r="U7">
        <f>SUM(U2:U6)</f>
        <v>1043</v>
      </c>
      <c r="V7">
        <f t="shared" ref="V7:Z7" si="8">SUM(V2:V6)</f>
        <v>894</v>
      </c>
      <c r="W7">
        <f t="shared" si="8"/>
        <v>1731</v>
      </c>
      <c r="X7">
        <f t="shared" si="8"/>
        <v>1359</v>
      </c>
      <c r="Y7">
        <f t="shared" si="8"/>
        <v>1209</v>
      </c>
      <c r="Z7">
        <f t="shared" si="8"/>
        <v>6236</v>
      </c>
      <c r="AA7">
        <f t="shared" si="6"/>
        <v>0</v>
      </c>
    </row>
    <row r="10" spans="1:27" x14ac:dyDescent="0.35">
      <c r="A10" t="s">
        <v>9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b">
        <v>1</v>
      </c>
      <c r="K10" t="str">
        <f>B10</f>
        <v>angry</v>
      </c>
      <c r="L10" t="str">
        <f>D10</f>
        <v>fear</v>
      </c>
      <c r="M10" t="str">
        <f>E10</f>
        <v>happy</v>
      </c>
      <c r="N10" t="str">
        <f>F10</f>
        <v>neutral</v>
      </c>
      <c r="O10" t="str">
        <f>G10</f>
        <v>sad</v>
      </c>
    </row>
    <row r="11" spans="1:27" x14ac:dyDescent="0.35">
      <c r="A11" t="s">
        <v>0</v>
      </c>
      <c r="B11" s="1">
        <v>133</v>
      </c>
      <c r="C11" s="2">
        <v>12</v>
      </c>
      <c r="D11" s="2">
        <v>96</v>
      </c>
      <c r="E11" s="2">
        <v>253</v>
      </c>
      <c r="F11" s="2">
        <v>187</v>
      </c>
      <c r="G11" s="2">
        <v>169</v>
      </c>
      <c r="H11" s="3">
        <v>108</v>
      </c>
      <c r="I11">
        <f t="shared" ref="I11:I16" si="9">SUM(B11:H11)</f>
        <v>958</v>
      </c>
      <c r="K11">
        <f>B11+$Q11+$S11</f>
        <v>157</v>
      </c>
      <c r="L11">
        <f>D11+$Q11+$S11</f>
        <v>120</v>
      </c>
      <c r="M11">
        <f>E11+$Q11+$S11</f>
        <v>277</v>
      </c>
      <c r="N11">
        <f>F11+$Q11+$S11</f>
        <v>211</v>
      </c>
      <c r="O11">
        <f>G11+$Q11+$S11</f>
        <v>193</v>
      </c>
      <c r="Q11">
        <f>C11/5</f>
        <v>2.4</v>
      </c>
      <c r="S11">
        <f>H11/5</f>
        <v>21.6</v>
      </c>
      <c r="U11">
        <v>157</v>
      </c>
      <c r="V11">
        <v>120</v>
      </c>
      <c r="W11">
        <v>277</v>
      </c>
      <c r="X11">
        <v>211</v>
      </c>
      <c r="Y11">
        <v>193</v>
      </c>
      <c r="Z11">
        <f>SUM(U11:Y11)</f>
        <v>958</v>
      </c>
      <c r="AA11">
        <f t="shared" si="6"/>
        <v>0</v>
      </c>
    </row>
    <row r="12" spans="1:27" x14ac:dyDescent="0.35">
      <c r="A12" t="s">
        <v>2</v>
      </c>
      <c r="B12" s="4">
        <v>131</v>
      </c>
      <c r="C12">
        <v>9</v>
      </c>
      <c r="D12">
        <v>123</v>
      </c>
      <c r="E12">
        <v>259</v>
      </c>
      <c r="F12">
        <v>212</v>
      </c>
      <c r="G12">
        <v>166</v>
      </c>
      <c r="H12" s="5">
        <v>124</v>
      </c>
      <c r="I12">
        <f t="shared" si="9"/>
        <v>1024</v>
      </c>
      <c r="K12">
        <f t="shared" ref="K12:K15" si="10">B12+$Q12+$S12</f>
        <v>157.60000000000002</v>
      </c>
      <c r="L12">
        <f t="shared" ref="L12:O15" si="11">D12+$Q12+$S12</f>
        <v>149.6</v>
      </c>
      <c r="M12">
        <f t="shared" si="11"/>
        <v>285.60000000000002</v>
      </c>
      <c r="N12">
        <f t="shared" si="11"/>
        <v>238.60000000000002</v>
      </c>
      <c r="O12">
        <f t="shared" si="11"/>
        <v>192.60000000000002</v>
      </c>
      <c r="Q12">
        <f t="shared" ref="Q12:Q15" si="12">C12/5</f>
        <v>1.8</v>
      </c>
      <c r="S12">
        <f t="shared" ref="S12:S15" si="13">H12/5</f>
        <v>24.8</v>
      </c>
      <c r="U12">
        <v>158</v>
      </c>
      <c r="V12">
        <v>150</v>
      </c>
      <c r="W12">
        <v>284</v>
      </c>
      <c r="X12">
        <v>239</v>
      </c>
      <c r="Y12">
        <v>193</v>
      </c>
      <c r="Z12">
        <f t="shared" ref="Z12:Z15" si="14">SUM(U12:Y12)</f>
        <v>1024</v>
      </c>
      <c r="AA12">
        <f t="shared" si="6"/>
        <v>0</v>
      </c>
    </row>
    <row r="13" spans="1:27" x14ac:dyDescent="0.35">
      <c r="A13" t="s">
        <v>3</v>
      </c>
      <c r="B13" s="4">
        <v>223</v>
      </c>
      <c r="C13">
        <v>18</v>
      </c>
      <c r="D13">
        <v>209</v>
      </c>
      <c r="E13">
        <v>450</v>
      </c>
      <c r="F13">
        <v>349</v>
      </c>
      <c r="G13">
        <v>324</v>
      </c>
      <c r="H13" s="5">
        <v>201</v>
      </c>
      <c r="I13">
        <f t="shared" si="9"/>
        <v>1774</v>
      </c>
      <c r="K13">
        <f t="shared" si="10"/>
        <v>266.8</v>
      </c>
      <c r="L13">
        <f t="shared" si="11"/>
        <v>252.8</v>
      </c>
      <c r="M13">
        <f t="shared" si="11"/>
        <v>493.8</v>
      </c>
      <c r="N13">
        <f t="shared" si="11"/>
        <v>392.8</v>
      </c>
      <c r="O13">
        <f t="shared" si="11"/>
        <v>367.8</v>
      </c>
      <c r="Q13">
        <f t="shared" si="12"/>
        <v>3.6</v>
      </c>
      <c r="S13">
        <f t="shared" si="13"/>
        <v>40.200000000000003</v>
      </c>
      <c r="U13">
        <v>267</v>
      </c>
      <c r="V13">
        <v>252</v>
      </c>
      <c r="W13">
        <v>494</v>
      </c>
      <c r="X13">
        <v>393</v>
      </c>
      <c r="Y13">
        <v>368</v>
      </c>
      <c r="Z13">
        <f t="shared" si="14"/>
        <v>1774</v>
      </c>
      <c r="AA13">
        <f t="shared" si="6"/>
        <v>0</v>
      </c>
    </row>
    <row r="14" spans="1:27" x14ac:dyDescent="0.35">
      <c r="A14" t="s">
        <v>4</v>
      </c>
      <c r="B14" s="4">
        <v>177</v>
      </c>
      <c r="C14">
        <v>10</v>
      </c>
      <c r="D14">
        <v>160</v>
      </c>
      <c r="E14">
        <v>281</v>
      </c>
      <c r="F14">
        <v>253</v>
      </c>
      <c r="G14">
        <v>229</v>
      </c>
      <c r="H14" s="5">
        <v>123</v>
      </c>
      <c r="I14">
        <f t="shared" si="9"/>
        <v>1233</v>
      </c>
      <c r="K14">
        <f t="shared" si="10"/>
        <v>203.6</v>
      </c>
      <c r="L14">
        <f t="shared" si="11"/>
        <v>186.6</v>
      </c>
      <c r="M14">
        <f t="shared" si="11"/>
        <v>307.60000000000002</v>
      </c>
      <c r="N14">
        <f t="shared" si="11"/>
        <v>279.60000000000002</v>
      </c>
      <c r="O14">
        <f t="shared" si="11"/>
        <v>255.6</v>
      </c>
      <c r="Q14">
        <f t="shared" si="12"/>
        <v>2</v>
      </c>
      <c r="S14">
        <f t="shared" si="13"/>
        <v>24.6</v>
      </c>
      <c r="U14">
        <v>203</v>
      </c>
      <c r="V14">
        <v>186</v>
      </c>
      <c r="W14">
        <v>308</v>
      </c>
      <c r="X14">
        <v>280</v>
      </c>
      <c r="Y14">
        <v>256</v>
      </c>
      <c r="Z14">
        <f t="shared" si="14"/>
        <v>1233</v>
      </c>
      <c r="AA14">
        <f t="shared" si="6"/>
        <v>0</v>
      </c>
    </row>
    <row r="15" spans="1:27" x14ac:dyDescent="0.35">
      <c r="A15" t="s">
        <v>5</v>
      </c>
      <c r="B15" s="4">
        <v>194</v>
      </c>
      <c r="C15">
        <v>12</v>
      </c>
      <c r="D15">
        <v>146</v>
      </c>
      <c r="E15">
        <v>287</v>
      </c>
      <c r="F15">
        <v>235</v>
      </c>
      <c r="G15">
        <v>220</v>
      </c>
      <c r="H15" s="5">
        <v>153</v>
      </c>
      <c r="I15">
        <f t="shared" si="9"/>
        <v>1247</v>
      </c>
      <c r="K15">
        <f t="shared" si="10"/>
        <v>227</v>
      </c>
      <c r="L15">
        <f t="shared" si="11"/>
        <v>179</v>
      </c>
      <c r="M15">
        <f t="shared" si="11"/>
        <v>320</v>
      </c>
      <c r="N15">
        <f t="shared" si="11"/>
        <v>268</v>
      </c>
      <c r="O15">
        <f>G15+$Q15+$S15</f>
        <v>253</v>
      </c>
      <c r="Q15">
        <f t="shared" si="12"/>
        <v>2.4</v>
      </c>
      <c r="S15">
        <f t="shared" si="13"/>
        <v>30.6</v>
      </c>
      <c r="U15">
        <v>227</v>
      </c>
      <c r="V15">
        <v>179</v>
      </c>
      <c r="W15">
        <v>321</v>
      </c>
      <c r="X15">
        <v>267</v>
      </c>
      <c r="Y15">
        <v>253</v>
      </c>
      <c r="Z15">
        <f t="shared" si="14"/>
        <v>1247</v>
      </c>
      <c r="AA15">
        <f t="shared" si="6"/>
        <v>0</v>
      </c>
    </row>
    <row r="16" spans="1:27" x14ac:dyDescent="0.35">
      <c r="A16" t="s">
        <v>8</v>
      </c>
      <c r="B16">
        <f t="shared" ref="B16:H16" si="15">SUM(B11:B15)</f>
        <v>858</v>
      </c>
      <c r="C16">
        <f t="shared" si="15"/>
        <v>61</v>
      </c>
      <c r="D16">
        <f t="shared" si="15"/>
        <v>734</v>
      </c>
      <c r="E16">
        <f t="shared" si="15"/>
        <v>1530</v>
      </c>
      <c r="F16">
        <f t="shared" si="15"/>
        <v>1236</v>
      </c>
      <c r="G16">
        <f t="shared" si="15"/>
        <v>1108</v>
      </c>
      <c r="H16">
        <f t="shared" si="15"/>
        <v>709</v>
      </c>
      <c r="I16">
        <f t="shared" si="9"/>
        <v>6236</v>
      </c>
      <c r="U16">
        <f>SUM(U11:U15)</f>
        <v>1012</v>
      </c>
      <c r="V16">
        <f t="shared" ref="V16:Z16" si="16">SUM(V11:V15)</f>
        <v>887</v>
      </c>
      <c r="W16">
        <f t="shared" si="16"/>
        <v>1684</v>
      </c>
      <c r="X16">
        <f t="shared" si="16"/>
        <v>1390</v>
      </c>
      <c r="Y16">
        <f t="shared" si="16"/>
        <v>1263</v>
      </c>
      <c r="Z16">
        <f t="shared" si="16"/>
        <v>6236</v>
      </c>
      <c r="AA16">
        <f t="shared" si="6"/>
        <v>0</v>
      </c>
    </row>
    <row r="19" spans="1:27" x14ac:dyDescent="0.35">
      <c r="A19" t="s">
        <v>10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b">
        <v>1</v>
      </c>
      <c r="K19" t="str">
        <f>B19</f>
        <v>angry</v>
      </c>
      <c r="L19" t="str">
        <f>D19</f>
        <v>fear</v>
      </c>
      <c r="M19" t="str">
        <f>E19</f>
        <v>happy</v>
      </c>
      <c r="N19" t="str">
        <f>F19</f>
        <v>neutral</v>
      </c>
      <c r="O19" t="str">
        <f>G19</f>
        <v>sad</v>
      </c>
    </row>
    <row r="20" spans="1:27" x14ac:dyDescent="0.35">
      <c r="A20" t="s">
        <v>0</v>
      </c>
      <c r="B20" s="1">
        <v>700</v>
      </c>
      <c r="C20" s="2">
        <v>11</v>
      </c>
      <c r="D20" s="2">
        <v>64</v>
      </c>
      <c r="E20" s="2">
        <v>9</v>
      </c>
      <c r="F20" s="2">
        <v>89</v>
      </c>
      <c r="G20" s="2">
        <v>80</v>
      </c>
      <c r="H20" s="3">
        <v>5</v>
      </c>
      <c r="I20">
        <f t="shared" ref="I20:I25" si="17">SUM(B20:H20)</f>
        <v>958</v>
      </c>
      <c r="K20">
        <f>B20+$Q20+$S20</f>
        <v>703.2</v>
      </c>
      <c r="L20">
        <f>D20+$Q20+$S20</f>
        <v>67.2</v>
      </c>
      <c r="M20">
        <f>E20+$Q20+$S20</f>
        <v>12.2</v>
      </c>
      <c r="N20">
        <f>F20+$Q20+$S20</f>
        <v>92.2</v>
      </c>
      <c r="O20">
        <f>G20+$Q20+$S20</f>
        <v>83.2</v>
      </c>
      <c r="Q20">
        <f>C20/5</f>
        <v>2.2000000000000002</v>
      </c>
      <c r="S20">
        <f>H20/5</f>
        <v>1</v>
      </c>
      <c r="U20">
        <v>703</v>
      </c>
      <c r="V20">
        <v>67</v>
      </c>
      <c r="W20">
        <v>13</v>
      </c>
      <c r="X20">
        <v>92</v>
      </c>
      <c r="Y20">
        <v>83</v>
      </c>
      <c r="Z20">
        <f>SUM(U20:Y20)</f>
        <v>958</v>
      </c>
      <c r="AA20">
        <f t="shared" si="6"/>
        <v>0</v>
      </c>
    </row>
    <row r="21" spans="1:27" x14ac:dyDescent="0.35">
      <c r="A21" t="s">
        <v>2</v>
      </c>
      <c r="B21" s="4">
        <v>217</v>
      </c>
      <c r="C21">
        <v>6</v>
      </c>
      <c r="D21">
        <v>446</v>
      </c>
      <c r="E21">
        <v>11</v>
      </c>
      <c r="F21">
        <v>115</v>
      </c>
      <c r="G21">
        <v>171</v>
      </c>
      <c r="H21" s="5">
        <v>58</v>
      </c>
      <c r="I21">
        <f t="shared" si="17"/>
        <v>1024</v>
      </c>
      <c r="K21">
        <f t="shared" ref="K21:K24" si="18">B21+$Q21+$S21</f>
        <v>229.79999999999998</v>
      </c>
      <c r="L21">
        <f t="shared" ref="L21:O24" si="19">D21+$Q21+$S21</f>
        <v>458.8</v>
      </c>
      <c r="M21">
        <f t="shared" si="19"/>
        <v>23.799999999999997</v>
      </c>
      <c r="N21">
        <f t="shared" si="19"/>
        <v>127.8</v>
      </c>
      <c r="O21">
        <f t="shared" si="19"/>
        <v>183.79999999999998</v>
      </c>
      <c r="Q21">
        <f t="shared" ref="Q21:Q24" si="20">C21/5</f>
        <v>1.2</v>
      </c>
      <c r="S21">
        <f t="shared" ref="S21:S24" si="21">H21/5</f>
        <v>11.6</v>
      </c>
      <c r="U21">
        <v>230</v>
      </c>
      <c r="V21">
        <v>459</v>
      </c>
      <c r="W21">
        <v>23</v>
      </c>
      <c r="X21">
        <v>128</v>
      </c>
      <c r="Y21">
        <v>184</v>
      </c>
      <c r="Z21">
        <f t="shared" ref="Z21:Z24" si="22">SUM(U21:Y21)</f>
        <v>1024</v>
      </c>
      <c r="AA21">
        <f t="shared" si="6"/>
        <v>0</v>
      </c>
    </row>
    <row r="22" spans="1:27" x14ac:dyDescent="0.35">
      <c r="A22" t="s">
        <v>3</v>
      </c>
      <c r="B22" s="4">
        <v>108</v>
      </c>
      <c r="C22">
        <v>5</v>
      </c>
      <c r="D22">
        <v>36</v>
      </c>
      <c r="E22">
        <v>1427</v>
      </c>
      <c r="F22">
        <v>136</v>
      </c>
      <c r="G22">
        <v>38</v>
      </c>
      <c r="H22" s="5">
        <v>24</v>
      </c>
      <c r="I22">
        <f t="shared" si="17"/>
        <v>1774</v>
      </c>
      <c r="K22">
        <f t="shared" si="18"/>
        <v>113.8</v>
      </c>
      <c r="L22">
        <f t="shared" si="19"/>
        <v>41.8</v>
      </c>
      <c r="M22">
        <f t="shared" si="19"/>
        <v>1432.8</v>
      </c>
      <c r="N22">
        <f t="shared" si="19"/>
        <v>141.80000000000001</v>
      </c>
      <c r="O22">
        <f t="shared" si="19"/>
        <v>43.8</v>
      </c>
      <c r="Q22">
        <f t="shared" si="20"/>
        <v>1</v>
      </c>
      <c r="S22">
        <f t="shared" si="21"/>
        <v>4.8</v>
      </c>
      <c r="U22">
        <v>114</v>
      </c>
      <c r="V22">
        <v>42</v>
      </c>
      <c r="W22">
        <v>1432</v>
      </c>
      <c r="X22">
        <v>142</v>
      </c>
      <c r="Y22">
        <v>44</v>
      </c>
      <c r="Z22">
        <f t="shared" si="22"/>
        <v>1774</v>
      </c>
      <c r="AA22">
        <f t="shared" si="6"/>
        <v>0</v>
      </c>
    </row>
    <row r="23" spans="1:27" x14ac:dyDescent="0.35">
      <c r="A23" t="s">
        <v>4</v>
      </c>
      <c r="B23" s="4">
        <v>119</v>
      </c>
      <c r="C23">
        <v>8</v>
      </c>
      <c r="D23">
        <v>51</v>
      </c>
      <c r="E23">
        <v>39</v>
      </c>
      <c r="F23">
        <v>861</v>
      </c>
      <c r="G23">
        <v>148</v>
      </c>
      <c r="H23" s="5">
        <v>7</v>
      </c>
      <c r="I23">
        <f t="shared" si="17"/>
        <v>1233</v>
      </c>
      <c r="K23">
        <f t="shared" si="18"/>
        <v>122</v>
      </c>
      <c r="L23">
        <f t="shared" si="19"/>
        <v>54</v>
      </c>
      <c r="M23">
        <f t="shared" si="19"/>
        <v>42</v>
      </c>
      <c r="N23">
        <f t="shared" si="19"/>
        <v>864</v>
      </c>
      <c r="O23">
        <f t="shared" si="19"/>
        <v>151</v>
      </c>
      <c r="Q23">
        <f t="shared" si="20"/>
        <v>1.6</v>
      </c>
      <c r="S23">
        <f t="shared" si="21"/>
        <v>1.4</v>
      </c>
      <c r="U23">
        <v>122</v>
      </c>
      <c r="V23">
        <v>54</v>
      </c>
      <c r="W23">
        <v>42</v>
      </c>
      <c r="X23">
        <v>864</v>
      </c>
      <c r="Y23">
        <v>151</v>
      </c>
      <c r="Z23">
        <f t="shared" si="22"/>
        <v>1233</v>
      </c>
      <c r="AA23">
        <f t="shared" si="6"/>
        <v>0</v>
      </c>
    </row>
    <row r="24" spans="1:27" x14ac:dyDescent="0.35">
      <c r="A24" t="s">
        <v>5</v>
      </c>
      <c r="B24" s="4">
        <v>224</v>
      </c>
      <c r="C24">
        <v>4</v>
      </c>
      <c r="D24">
        <v>126</v>
      </c>
      <c r="E24">
        <v>19</v>
      </c>
      <c r="F24">
        <v>226</v>
      </c>
      <c r="G24">
        <v>640</v>
      </c>
      <c r="H24" s="5">
        <v>8</v>
      </c>
      <c r="I24">
        <f t="shared" si="17"/>
        <v>1247</v>
      </c>
      <c r="K24">
        <f t="shared" si="18"/>
        <v>226.4</v>
      </c>
      <c r="L24">
        <f t="shared" si="19"/>
        <v>128.4</v>
      </c>
      <c r="M24">
        <f t="shared" si="19"/>
        <v>21.400000000000002</v>
      </c>
      <c r="N24">
        <f t="shared" si="19"/>
        <v>228.4</v>
      </c>
      <c r="O24">
        <f>G24+$Q24+$S24</f>
        <v>642.4</v>
      </c>
      <c r="Q24">
        <f t="shared" si="20"/>
        <v>0.8</v>
      </c>
      <c r="S24">
        <f t="shared" si="21"/>
        <v>1.6</v>
      </c>
      <c r="U24">
        <v>227</v>
      </c>
      <c r="V24">
        <v>129</v>
      </c>
      <c r="W24">
        <v>21</v>
      </c>
      <c r="X24">
        <v>228</v>
      </c>
      <c r="Y24">
        <v>642</v>
      </c>
      <c r="Z24">
        <f t="shared" si="22"/>
        <v>1247</v>
      </c>
      <c r="AA24">
        <f t="shared" si="6"/>
        <v>0</v>
      </c>
    </row>
    <row r="25" spans="1:27" x14ac:dyDescent="0.35">
      <c r="A25" t="s">
        <v>8</v>
      </c>
      <c r="B25">
        <f t="shared" ref="B25:H25" si="23">SUM(B20:B24)</f>
        <v>1368</v>
      </c>
      <c r="C25">
        <f t="shared" si="23"/>
        <v>34</v>
      </c>
      <c r="D25">
        <f t="shared" si="23"/>
        <v>723</v>
      </c>
      <c r="E25">
        <f t="shared" si="23"/>
        <v>1505</v>
      </c>
      <c r="F25">
        <f t="shared" si="23"/>
        <v>1427</v>
      </c>
      <c r="G25">
        <f t="shared" si="23"/>
        <v>1077</v>
      </c>
      <c r="H25">
        <f t="shared" si="23"/>
        <v>102</v>
      </c>
      <c r="I25">
        <f t="shared" si="17"/>
        <v>6236</v>
      </c>
      <c r="U25">
        <f>SUM(U20:U24)</f>
        <v>1396</v>
      </c>
      <c r="V25">
        <f t="shared" ref="V25:Z25" si="24">SUM(V20:V24)</f>
        <v>751</v>
      </c>
      <c r="W25">
        <f t="shared" si="24"/>
        <v>1531</v>
      </c>
      <c r="X25">
        <f t="shared" si="24"/>
        <v>1454</v>
      </c>
      <c r="Y25">
        <f t="shared" si="24"/>
        <v>1104</v>
      </c>
      <c r="Z25">
        <f t="shared" si="24"/>
        <v>6236</v>
      </c>
      <c r="AA25">
        <f t="shared" si="6"/>
        <v>0</v>
      </c>
    </row>
    <row r="28" spans="1:27" x14ac:dyDescent="0.35">
      <c r="A28" t="s">
        <v>11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b">
        <v>1</v>
      </c>
      <c r="K28" t="str">
        <f>B28</f>
        <v>angry</v>
      </c>
      <c r="L28" t="str">
        <f>D28</f>
        <v>fear</v>
      </c>
      <c r="M28" t="str">
        <f>E28</f>
        <v>happy</v>
      </c>
      <c r="N28" t="str">
        <f>F28</f>
        <v>neutral</v>
      </c>
      <c r="O28" t="str">
        <f>G28</f>
        <v>sad</v>
      </c>
    </row>
    <row r="29" spans="1:27" x14ac:dyDescent="0.35">
      <c r="A29" t="s">
        <v>0</v>
      </c>
      <c r="B29" s="1">
        <v>144</v>
      </c>
      <c r="C29" s="2">
        <v>9</v>
      </c>
      <c r="D29" s="2">
        <v>114</v>
      </c>
      <c r="E29" s="2">
        <v>228</v>
      </c>
      <c r="F29" s="2">
        <v>188</v>
      </c>
      <c r="G29" s="2">
        <v>168</v>
      </c>
      <c r="H29" s="3">
        <v>107</v>
      </c>
      <c r="I29">
        <f t="shared" ref="I29:I34" si="25">SUM(B29:H29)</f>
        <v>958</v>
      </c>
      <c r="K29">
        <f>B29+$Q29+$S29</f>
        <v>167.20000000000002</v>
      </c>
      <c r="L29">
        <f>D29+$Q29+$S29</f>
        <v>137.19999999999999</v>
      </c>
      <c r="M29">
        <f>E29+$Q29+$S29</f>
        <v>251.20000000000002</v>
      </c>
      <c r="N29">
        <f>F29+$Q29+$S29</f>
        <v>211.20000000000002</v>
      </c>
      <c r="O29">
        <f>G29+$Q29+$S29</f>
        <v>191.20000000000002</v>
      </c>
      <c r="Q29">
        <f>C29/5</f>
        <v>1.8</v>
      </c>
      <c r="S29">
        <f>H29/5</f>
        <v>21.4</v>
      </c>
      <c r="U29">
        <v>167</v>
      </c>
      <c r="V29">
        <v>137</v>
      </c>
      <c r="W29">
        <v>251</v>
      </c>
      <c r="X29">
        <v>211</v>
      </c>
      <c r="Y29">
        <v>192</v>
      </c>
      <c r="Z29">
        <f>SUM(U29:Y29)</f>
        <v>958</v>
      </c>
      <c r="AA29">
        <f t="shared" si="6"/>
        <v>0</v>
      </c>
    </row>
    <row r="30" spans="1:27" x14ac:dyDescent="0.35">
      <c r="A30" t="s">
        <v>2</v>
      </c>
      <c r="B30" s="4">
        <v>156</v>
      </c>
      <c r="C30">
        <v>8</v>
      </c>
      <c r="D30">
        <v>117</v>
      </c>
      <c r="E30">
        <v>264</v>
      </c>
      <c r="F30">
        <v>196</v>
      </c>
      <c r="G30">
        <v>164</v>
      </c>
      <c r="H30" s="5">
        <v>119</v>
      </c>
      <c r="I30">
        <f t="shared" si="25"/>
        <v>1024</v>
      </c>
      <c r="K30">
        <f t="shared" ref="K30:K33" si="26">B30+$Q30+$S30</f>
        <v>181.4</v>
      </c>
      <c r="L30">
        <f t="shared" ref="L30:O33" si="27">D30+$Q30+$S30</f>
        <v>142.4</v>
      </c>
      <c r="M30">
        <f t="shared" si="27"/>
        <v>289.40000000000003</v>
      </c>
      <c r="N30">
        <f t="shared" si="27"/>
        <v>221.4</v>
      </c>
      <c r="O30">
        <f t="shared" si="27"/>
        <v>189.4</v>
      </c>
      <c r="Q30">
        <f t="shared" ref="Q30:Q33" si="28">C30/5</f>
        <v>1.6</v>
      </c>
      <c r="S30">
        <f t="shared" ref="S30:S33" si="29">H30/5</f>
        <v>23.8</v>
      </c>
      <c r="U30">
        <v>181</v>
      </c>
      <c r="V30">
        <v>143</v>
      </c>
      <c r="W30">
        <v>289</v>
      </c>
      <c r="X30">
        <v>222</v>
      </c>
      <c r="Y30">
        <v>189</v>
      </c>
      <c r="Z30">
        <f t="shared" ref="Z30:Z33" si="30">SUM(U30:Y30)</f>
        <v>1024</v>
      </c>
      <c r="AA30">
        <f t="shared" si="6"/>
        <v>0</v>
      </c>
    </row>
    <row r="31" spans="1:27" x14ac:dyDescent="0.35">
      <c r="A31" t="s">
        <v>3</v>
      </c>
      <c r="B31" s="4">
        <v>260</v>
      </c>
      <c r="C31">
        <v>14</v>
      </c>
      <c r="D31">
        <v>217</v>
      </c>
      <c r="E31">
        <v>417</v>
      </c>
      <c r="F31">
        <v>361</v>
      </c>
      <c r="G31">
        <v>283</v>
      </c>
      <c r="H31" s="5">
        <v>222</v>
      </c>
      <c r="I31">
        <f t="shared" si="25"/>
        <v>1774</v>
      </c>
      <c r="K31">
        <f t="shared" si="26"/>
        <v>307.2</v>
      </c>
      <c r="L31">
        <f t="shared" si="27"/>
        <v>264.2</v>
      </c>
      <c r="M31">
        <f t="shared" si="27"/>
        <v>464.2</v>
      </c>
      <c r="N31">
        <f t="shared" si="27"/>
        <v>408.2</v>
      </c>
      <c r="O31">
        <f t="shared" si="27"/>
        <v>330.2</v>
      </c>
      <c r="Q31">
        <f t="shared" si="28"/>
        <v>2.8</v>
      </c>
      <c r="S31">
        <f t="shared" si="29"/>
        <v>44.4</v>
      </c>
      <c r="U31">
        <v>307</v>
      </c>
      <c r="V31">
        <v>265</v>
      </c>
      <c r="W31">
        <v>464</v>
      </c>
      <c r="X31">
        <v>408</v>
      </c>
      <c r="Y31">
        <v>330</v>
      </c>
      <c r="Z31">
        <f t="shared" si="30"/>
        <v>1774</v>
      </c>
      <c r="AA31">
        <f t="shared" si="6"/>
        <v>0</v>
      </c>
    </row>
    <row r="32" spans="1:27" x14ac:dyDescent="0.35">
      <c r="A32" t="s">
        <v>4</v>
      </c>
      <c r="B32" s="4">
        <v>184</v>
      </c>
      <c r="C32">
        <v>8</v>
      </c>
      <c r="D32">
        <v>132</v>
      </c>
      <c r="E32">
        <v>306</v>
      </c>
      <c r="F32">
        <v>244</v>
      </c>
      <c r="G32">
        <v>213</v>
      </c>
      <c r="H32" s="5">
        <v>146</v>
      </c>
      <c r="I32">
        <f t="shared" si="25"/>
        <v>1233</v>
      </c>
      <c r="K32">
        <f t="shared" si="26"/>
        <v>214.79999999999998</v>
      </c>
      <c r="L32">
        <f t="shared" si="27"/>
        <v>162.79999999999998</v>
      </c>
      <c r="M32">
        <f t="shared" si="27"/>
        <v>336.8</v>
      </c>
      <c r="N32">
        <f t="shared" si="27"/>
        <v>274.8</v>
      </c>
      <c r="O32">
        <f t="shared" si="27"/>
        <v>243.79999999999998</v>
      </c>
      <c r="Q32">
        <f t="shared" si="28"/>
        <v>1.6</v>
      </c>
      <c r="S32">
        <f t="shared" si="29"/>
        <v>29.2</v>
      </c>
      <c r="U32">
        <v>215</v>
      </c>
      <c r="V32">
        <v>163</v>
      </c>
      <c r="W32">
        <v>337</v>
      </c>
      <c r="X32">
        <v>275</v>
      </c>
      <c r="Y32">
        <v>243</v>
      </c>
      <c r="Z32">
        <f t="shared" si="30"/>
        <v>1233</v>
      </c>
      <c r="AA32">
        <f t="shared" si="6"/>
        <v>0</v>
      </c>
    </row>
    <row r="33" spans="1:27" x14ac:dyDescent="0.35">
      <c r="A33" t="s">
        <v>5</v>
      </c>
      <c r="B33" s="4">
        <v>182</v>
      </c>
      <c r="C33">
        <v>12</v>
      </c>
      <c r="D33">
        <v>132</v>
      </c>
      <c r="E33">
        <v>315</v>
      </c>
      <c r="F33">
        <v>248</v>
      </c>
      <c r="G33">
        <v>206</v>
      </c>
      <c r="H33" s="5">
        <v>152</v>
      </c>
      <c r="I33">
        <f t="shared" si="25"/>
        <v>1247</v>
      </c>
      <c r="K33">
        <f t="shared" si="26"/>
        <v>214.8</v>
      </c>
      <c r="L33">
        <f t="shared" si="27"/>
        <v>164.8</v>
      </c>
      <c r="M33">
        <f t="shared" si="27"/>
        <v>347.79999999999995</v>
      </c>
      <c r="N33">
        <f t="shared" si="27"/>
        <v>280.8</v>
      </c>
      <c r="O33">
        <f>G33+$Q33+$S33</f>
        <v>238.8</v>
      </c>
      <c r="Q33">
        <f t="shared" si="28"/>
        <v>2.4</v>
      </c>
      <c r="S33">
        <f t="shared" si="29"/>
        <v>30.4</v>
      </c>
      <c r="U33">
        <v>215</v>
      </c>
      <c r="V33">
        <v>164</v>
      </c>
      <c r="W33">
        <v>348</v>
      </c>
      <c r="X33">
        <v>281</v>
      </c>
      <c r="Y33">
        <v>239</v>
      </c>
      <c r="Z33">
        <f t="shared" si="30"/>
        <v>1247</v>
      </c>
      <c r="AA33">
        <f t="shared" si="6"/>
        <v>0</v>
      </c>
    </row>
    <row r="34" spans="1:27" x14ac:dyDescent="0.35">
      <c r="A34" t="s">
        <v>8</v>
      </c>
      <c r="B34">
        <f t="shared" ref="B34:H34" si="31">SUM(B29:B33)</f>
        <v>926</v>
      </c>
      <c r="C34">
        <f t="shared" si="31"/>
        <v>51</v>
      </c>
      <c r="D34">
        <f t="shared" si="31"/>
        <v>712</v>
      </c>
      <c r="E34">
        <f t="shared" si="31"/>
        <v>1530</v>
      </c>
      <c r="F34">
        <f t="shared" si="31"/>
        <v>1237</v>
      </c>
      <c r="G34">
        <f t="shared" si="31"/>
        <v>1034</v>
      </c>
      <c r="H34">
        <f t="shared" si="31"/>
        <v>746</v>
      </c>
      <c r="I34">
        <f t="shared" si="25"/>
        <v>6236</v>
      </c>
      <c r="U34">
        <f>SUM(U29:U33)</f>
        <v>1085</v>
      </c>
      <c r="V34">
        <f t="shared" ref="V34:Z34" si="32">SUM(V29:V33)</f>
        <v>872</v>
      </c>
      <c r="W34">
        <f t="shared" si="32"/>
        <v>1689</v>
      </c>
      <c r="X34">
        <f t="shared" si="32"/>
        <v>1397</v>
      </c>
      <c r="Y34">
        <f t="shared" si="32"/>
        <v>1193</v>
      </c>
      <c r="Z34">
        <f t="shared" si="32"/>
        <v>6236</v>
      </c>
      <c r="AA34">
        <f t="shared" si="6"/>
        <v>0</v>
      </c>
    </row>
    <row r="37" spans="1:27" x14ac:dyDescent="0.35">
      <c r="A37" t="s">
        <v>12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b">
        <v>1</v>
      </c>
      <c r="K37" t="str">
        <f>B37</f>
        <v>angry</v>
      </c>
      <c r="L37" t="str">
        <f>D37</f>
        <v>fear</v>
      </c>
      <c r="M37" t="str">
        <f>E37</f>
        <v>happy</v>
      </c>
      <c r="N37" t="str">
        <f>F37</f>
        <v>neutral</v>
      </c>
      <c r="O37" t="str">
        <f>G37</f>
        <v>sad</v>
      </c>
    </row>
    <row r="38" spans="1:27" x14ac:dyDescent="0.35">
      <c r="A38" t="s">
        <v>0</v>
      </c>
      <c r="B38" s="1">
        <v>620</v>
      </c>
      <c r="C38" s="2">
        <v>15</v>
      </c>
      <c r="D38" s="2">
        <v>76</v>
      </c>
      <c r="E38" s="2">
        <v>34</v>
      </c>
      <c r="F38" s="2">
        <v>85</v>
      </c>
      <c r="G38" s="2">
        <v>114</v>
      </c>
      <c r="H38" s="3">
        <v>14</v>
      </c>
      <c r="I38">
        <f t="shared" ref="I38:I43" si="33">SUM(B38:H38)</f>
        <v>958</v>
      </c>
      <c r="K38">
        <f>B38+$Q38+$S38</f>
        <v>625.79999999999995</v>
      </c>
      <c r="L38">
        <f>D38+$Q38+$S38</f>
        <v>81.8</v>
      </c>
      <c r="M38">
        <f>E38+$Q38+$S38</f>
        <v>39.799999999999997</v>
      </c>
      <c r="N38">
        <f>F38+$Q38+$S38</f>
        <v>90.8</v>
      </c>
      <c r="O38">
        <f>G38+$Q38+$S38</f>
        <v>119.8</v>
      </c>
      <c r="Q38">
        <f>C38/5</f>
        <v>3</v>
      </c>
      <c r="S38">
        <f>H38/5</f>
        <v>2.8</v>
      </c>
      <c r="U38">
        <v>626</v>
      </c>
      <c r="V38">
        <v>82</v>
      </c>
      <c r="W38">
        <v>39</v>
      </c>
      <c r="X38">
        <v>91</v>
      </c>
      <c r="Y38">
        <v>120</v>
      </c>
      <c r="Z38">
        <f>SUM(U38:Y38)</f>
        <v>958</v>
      </c>
      <c r="AA38">
        <f t="shared" si="6"/>
        <v>0</v>
      </c>
    </row>
    <row r="39" spans="1:27" x14ac:dyDescent="0.35">
      <c r="A39" t="s">
        <v>2</v>
      </c>
      <c r="B39" s="4">
        <v>128</v>
      </c>
      <c r="C39">
        <v>4</v>
      </c>
      <c r="D39">
        <v>462</v>
      </c>
      <c r="E39">
        <v>27</v>
      </c>
      <c r="F39">
        <v>103</v>
      </c>
      <c r="G39">
        <v>213</v>
      </c>
      <c r="H39" s="5">
        <v>87</v>
      </c>
      <c r="I39">
        <f t="shared" si="33"/>
        <v>1024</v>
      </c>
      <c r="K39">
        <f t="shared" ref="K39:K42" si="34">B39+$Q39+$S39</f>
        <v>146.20000000000002</v>
      </c>
      <c r="L39">
        <f t="shared" ref="L39:O42" si="35">D39+$Q39+$S39</f>
        <v>480.2</v>
      </c>
      <c r="M39">
        <f t="shared" si="35"/>
        <v>45.2</v>
      </c>
      <c r="N39">
        <f t="shared" si="35"/>
        <v>121.19999999999999</v>
      </c>
      <c r="O39">
        <f t="shared" si="35"/>
        <v>231.20000000000002</v>
      </c>
      <c r="Q39">
        <f t="shared" ref="Q39:Q42" si="36">C39/5</f>
        <v>0.8</v>
      </c>
      <c r="S39">
        <f t="shared" ref="S39:S42" si="37">H39/5</f>
        <v>17.399999999999999</v>
      </c>
      <c r="U39">
        <v>146</v>
      </c>
      <c r="V39">
        <v>480</v>
      </c>
      <c r="W39">
        <v>46</v>
      </c>
      <c r="X39">
        <v>121</v>
      </c>
      <c r="Y39">
        <v>231</v>
      </c>
      <c r="Z39">
        <f t="shared" ref="Z39:Z42" si="38">SUM(U39:Y39)</f>
        <v>1024</v>
      </c>
      <c r="AA39">
        <f t="shared" si="6"/>
        <v>0</v>
      </c>
    </row>
    <row r="40" spans="1:27" x14ac:dyDescent="0.35">
      <c r="A40" t="s">
        <v>3</v>
      </c>
      <c r="B40" s="4">
        <v>35</v>
      </c>
      <c r="C40">
        <v>2</v>
      </c>
      <c r="D40">
        <v>21</v>
      </c>
      <c r="E40">
        <v>1554</v>
      </c>
      <c r="F40">
        <v>82</v>
      </c>
      <c r="G40">
        <v>38</v>
      </c>
      <c r="H40" s="5">
        <v>42</v>
      </c>
      <c r="I40">
        <f t="shared" si="33"/>
        <v>1774</v>
      </c>
      <c r="K40">
        <f t="shared" si="34"/>
        <v>43.8</v>
      </c>
      <c r="L40">
        <f t="shared" si="35"/>
        <v>29.799999999999997</v>
      </c>
      <c r="M40">
        <f t="shared" si="35"/>
        <v>1562.8000000000002</v>
      </c>
      <c r="N40">
        <f t="shared" si="35"/>
        <v>90.800000000000011</v>
      </c>
      <c r="O40">
        <f t="shared" si="35"/>
        <v>46.8</v>
      </c>
      <c r="Q40">
        <f t="shared" si="36"/>
        <v>0.4</v>
      </c>
      <c r="S40">
        <f t="shared" si="37"/>
        <v>8.4</v>
      </c>
      <c r="U40">
        <v>44</v>
      </c>
      <c r="V40">
        <v>30</v>
      </c>
      <c r="W40">
        <v>1563</v>
      </c>
      <c r="X40">
        <v>91</v>
      </c>
      <c r="Y40">
        <v>46</v>
      </c>
      <c r="Z40">
        <f t="shared" si="38"/>
        <v>1774</v>
      </c>
      <c r="AA40">
        <f t="shared" si="6"/>
        <v>0</v>
      </c>
    </row>
    <row r="41" spans="1:27" x14ac:dyDescent="0.35">
      <c r="A41" t="s">
        <v>4</v>
      </c>
      <c r="B41" s="4">
        <v>70</v>
      </c>
      <c r="C41">
        <v>3</v>
      </c>
      <c r="D41">
        <v>64</v>
      </c>
      <c r="E41">
        <v>63</v>
      </c>
      <c r="F41">
        <v>873</v>
      </c>
      <c r="G41">
        <v>149</v>
      </c>
      <c r="H41" s="5">
        <v>11</v>
      </c>
      <c r="I41">
        <f t="shared" si="33"/>
        <v>1233</v>
      </c>
      <c r="K41">
        <f t="shared" si="34"/>
        <v>72.8</v>
      </c>
      <c r="L41">
        <f t="shared" si="35"/>
        <v>66.8</v>
      </c>
      <c r="M41">
        <f t="shared" si="35"/>
        <v>65.8</v>
      </c>
      <c r="N41">
        <f t="shared" si="35"/>
        <v>875.80000000000007</v>
      </c>
      <c r="O41">
        <f t="shared" si="35"/>
        <v>151.79999999999998</v>
      </c>
      <c r="Q41">
        <f t="shared" si="36"/>
        <v>0.6</v>
      </c>
      <c r="S41">
        <f t="shared" si="37"/>
        <v>2.2000000000000002</v>
      </c>
      <c r="U41">
        <v>72</v>
      </c>
      <c r="V41">
        <v>67</v>
      </c>
      <c r="W41">
        <v>66</v>
      </c>
      <c r="X41">
        <v>876</v>
      </c>
      <c r="Y41">
        <v>152</v>
      </c>
      <c r="Z41">
        <f t="shared" si="38"/>
        <v>1233</v>
      </c>
      <c r="AA41">
        <f t="shared" si="6"/>
        <v>0</v>
      </c>
    </row>
    <row r="42" spans="1:27" x14ac:dyDescent="0.35">
      <c r="A42" t="s">
        <v>5</v>
      </c>
      <c r="B42" s="4">
        <v>129</v>
      </c>
      <c r="C42">
        <v>2</v>
      </c>
      <c r="D42">
        <v>109</v>
      </c>
      <c r="E42">
        <v>49</v>
      </c>
      <c r="F42">
        <v>225</v>
      </c>
      <c r="G42">
        <v>717</v>
      </c>
      <c r="H42" s="5">
        <v>16</v>
      </c>
      <c r="I42">
        <f t="shared" si="33"/>
        <v>1247</v>
      </c>
      <c r="K42">
        <f t="shared" si="34"/>
        <v>132.6</v>
      </c>
      <c r="L42">
        <f t="shared" si="35"/>
        <v>112.60000000000001</v>
      </c>
      <c r="M42">
        <f t="shared" si="35"/>
        <v>52.6</v>
      </c>
      <c r="N42">
        <f t="shared" si="35"/>
        <v>228.6</v>
      </c>
      <c r="O42">
        <f>G42+$Q42+$S42</f>
        <v>720.6</v>
      </c>
      <c r="Q42">
        <f t="shared" si="36"/>
        <v>0.4</v>
      </c>
      <c r="S42">
        <f t="shared" si="37"/>
        <v>3.2</v>
      </c>
      <c r="U42">
        <v>132</v>
      </c>
      <c r="V42">
        <v>112</v>
      </c>
      <c r="W42">
        <v>53</v>
      </c>
      <c r="X42">
        <v>229</v>
      </c>
      <c r="Y42">
        <v>721</v>
      </c>
      <c r="Z42">
        <f t="shared" si="38"/>
        <v>1247</v>
      </c>
      <c r="AA42">
        <f t="shared" si="6"/>
        <v>0</v>
      </c>
    </row>
    <row r="43" spans="1:27" x14ac:dyDescent="0.35">
      <c r="A43" t="s">
        <v>8</v>
      </c>
      <c r="B43">
        <f t="shared" ref="B43:H43" si="39">SUM(B38:B42)</f>
        <v>982</v>
      </c>
      <c r="C43">
        <f t="shared" si="39"/>
        <v>26</v>
      </c>
      <c r="D43">
        <f t="shared" si="39"/>
        <v>732</v>
      </c>
      <c r="E43">
        <f t="shared" si="39"/>
        <v>1727</v>
      </c>
      <c r="F43">
        <f t="shared" si="39"/>
        <v>1368</v>
      </c>
      <c r="G43">
        <f t="shared" si="39"/>
        <v>1231</v>
      </c>
      <c r="H43">
        <f t="shared" si="39"/>
        <v>170</v>
      </c>
      <c r="I43">
        <f t="shared" si="33"/>
        <v>6236</v>
      </c>
      <c r="U43">
        <f>SUM(U38:U42)</f>
        <v>1020</v>
      </c>
      <c r="V43">
        <f t="shared" ref="V43:Z43" si="40">SUM(V38:V42)</f>
        <v>771</v>
      </c>
      <c r="W43">
        <f t="shared" si="40"/>
        <v>1767</v>
      </c>
      <c r="X43">
        <f t="shared" si="40"/>
        <v>1408</v>
      </c>
      <c r="Y43">
        <f t="shared" si="40"/>
        <v>1270</v>
      </c>
      <c r="Z43">
        <f t="shared" si="40"/>
        <v>6236</v>
      </c>
      <c r="AA43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FER-2013</vt:lpstr>
      <vt:lpstr>Sheet1</vt:lpstr>
      <vt:lpstr>Sheet2</vt:lpstr>
      <vt:lpstr>Sheet3</vt:lpstr>
      <vt:lpstr>Sheet4</vt:lpstr>
      <vt:lpstr>Sheet5</vt:lpstr>
      <vt:lpstr>FER-2013_Arch_2</vt:lpstr>
      <vt:lpstr>FER-2013_Arch_1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Radiuk</dc:creator>
  <cp:lastModifiedBy>Pavlo Radiuk</cp:lastModifiedBy>
  <dcterms:created xsi:type="dcterms:W3CDTF">2015-06-05T18:17:20Z</dcterms:created>
  <dcterms:modified xsi:type="dcterms:W3CDTF">2023-06-04T18:56:30Z</dcterms:modified>
</cp:coreProperties>
</file>