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25B835E6-40AD-4501-AE11-C49F431AE044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Sheet2!$J$57:$Q$82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9" i="2" l="1"/>
  <c r="K29" i="2"/>
  <c r="L108" i="2" l="1"/>
  <c r="L86" i="2"/>
  <c r="M86" i="2"/>
  <c r="N86" i="2"/>
  <c r="O86" i="2"/>
  <c r="P86" i="2"/>
  <c r="Q86" i="2"/>
  <c r="L87" i="2"/>
  <c r="M87" i="2"/>
  <c r="N87" i="2"/>
  <c r="O87" i="2"/>
  <c r="P87" i="2"/>
  <c r="Q87" i="2"/>
  <c r="L88" i="2"/>
  <c r="M88" i="2"/>
  <c r="N88" i="2"/>
  <c r="O88" i="2"/>
  <c r="P88" i="2"/>
  <c r="Q88" i="2"/>
  <c r="L89" i="2"/>
  <c r="M89" i="2"/>
  <c r="N89" i="2"/>
  <c r="O89" i="2"/>
  <c r="Q89" i="2"/>
  <c r="L90" i="2"/>
  <c r="M90" i="2"/>
  <c r="N90" i="2"/>
  <c r="O90" i="2"/>
  <c r="P90" i="2"/>
  <c r="Q90" i="2"/>
  <c r="L91" i="2"/>
  <c r="M91" i="2"/>
  <c r="N91" i="2"/>
  <c r="O91" i="2"/>
  <c r="P91" i="2"/>
  <c r="Q91" i="2"/>
  <c r="L92" i="2"/>
  <c r="M92" i="2"/>
  <c r="N92" i="2"/>
  <c r="O92" i="2"/>
  <c r="P92" i="2"/>
  <c r="Q92" i="2"/>
  <c r="L93" i="2"/>
  <c r="M93" i="2"/>
  <c r="N93" i="2"/>
  <c r="O93" i="2"/>
  <c r="P93" i="2"/>
  <c r="Q93" i="2"/>
  <c r="L94" i="2"/>
  <c r="M94" i="2"/>
  <c r="N94" i="2"/>
  <c r="O94" i="2"/>
  <c r="P94" i="2"/>
  <c r="Q94" i="2"/>
  <c r="L95" i="2"/>
  <c r="M95" i="2"/>
  <c r="N95" i="2"/>
  <c r="O95" i="2"/>
  <c r="P95" i="2"/>
  <c r="Q95" i="2"/>
  <c r="L96" i="2"/>
  <c r="M96" i="2"/>
  <c r="N96" i="2"/>
  <c r="O96" i="2"/>
  <c r="P96" i="2"/>
  <c r="Q96" i="2"/>
  <c r="L97" i="2"/>
  <c r="M97" i="2"/>
  <c r="N97" i="2"/>
  <c r="O97" i="2"/>
  <c r="P97" i="2"/>
  <c r="Q97" i="2"/>
  <c r="L98" i="2"/>
  <c r="M98" i="2"/>
  <c r="N98" i="2"/>
  <c r="O98" i="2"/>
  <c r="P98" i="2"/>
  <c r="Q98" i="2"/>
  <c r="L99" i="2"/>
  <c r="M99" i="2"/>
  <c r="N99" i="2"/>
  <c r="O99" i="2"/>
  <c r="P99" i="2"/>
  <c r="Q99" i="2"/>
  <c r="L100" i="2"/>
  <c r="M100" i="2"/>
  <c r="N100" i="2"/>
  <c r="O100" i="2"/>
  <c r="P100" i="2"/>
  <c r="Q100" i="2"/>
  <c r="L101" i="2"/>
  <c r="M101" i="2"/>
  <c r="N101" i="2"/>
  <c r="O101" i="2"/>
  <c r="P101" i="2"/>
  <c r="Q101" i="2"/>
  <c r="L102" i="2"/>
  <c r="M102" i="2"/>
  <c r="N102" i="2"/>
  <c r="O102" i="2"/>
  <c r="P102" i="2"/>
  <c r="Q102" i="2"/>
  <c r="L103" i="2"/>
  <c r="M103" i="2"/>
  <c r="N103" i="2"/>
  <c r="O103" i="2"/>
  <c r="P103" i="2"/>
  <c r="Q103" i="2"/>
  <c r="L104" i="2"/>
  <c r="M104" i="2"/>
  <c r="N104" i="2"/>
  <c r="O104" i="2"/>
  <c r="P104" i="2"/>
  <c r="Q104" i="2"/>
  <c r="L105" i="2"/>
  <c r="M105" i="2"/>
  <c r="N105" i="2"/>
  <c r="O105" i="2"/>
  <c r="P105" i="2"/>
  <c r="Q105" i="2"/>
  <c r="L106" i="2"/>
  <c r="M106" i="2"/>
  <c r="N106" i="2"/>
  <c r="O106" i="2"/>
  <c r="P106" i="2"/>
  <c r="Q106" i="2"/>
  <c r="L107" i="2"/>
  <c r="M107" i="2"/>
  <c r="N107" i="2"/>
  <c r="O107" i="2"/>
  <c r="P107" i="2"/>
  <c r="Q107" i="2"/>
  <c r="M108" i="2"/>
  <c r="N108" i="2"/>
  <c r="O108" i="2"/>
  <c r="P108" i="2"/>
  <c r="Q108" i="2"/>
  <c r="M85" i="2"/>
  <c r="N85" i="2"/>
  <c r="O85" i="2"/>
  <c r="P85" i="2"/>
  <c r="Q85" i="2"/>
  <c r="L85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L51" i="2"/>
  <c r="L52" i="2"/>
  <c r="L53" i="2"/>
  <c r="L54" i="2"/>
  <c r="L50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L46" i="2"/>
  <c r="L47" i="2"/>
  <c r="L48" i="2"/>
  <c r="L49" i="2"/>
  <c r="L45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L41" i="2"/>
  <c r="L42" i="2"/>
  <c r="L43" i="2"/>
  <c r="L44" i="2"/>
  <c r="L40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L36" i="2"/>
  <c r="L37" i="2"/>
  <c r="L38" i="2"/>
  <c r="L39" i="2"/>
  <c r="L35" i="2"/>
  <c r="L30" i="2"/>
  <c r="Q34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L31" i="2"/>
  <c r="L32" i="2"/>
  <c r="L33" i="2"/>
  <c r="L34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0" i="2"/>
  <c r="L29" i="2"/>
  <c r="M29" i="2"/>
  <c r="N29" i="2"/>
  <c r="O29" i="2"/>
  <c r="P29" i="2"/>
  <c r="Q29" i="2"/>
  <c r="J29" i="2"/>
  <c r="J1" i="2"/>
  <c r="K1" i="2"/>
  <c r="L1" i="2"/>
  <c r="M1" i="2"/>
  <c r="N1" i="2"/>
  <c r="O1" i="2"/>
  <c r="P1" i="2"/>
  <c r="Q1" i="2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S15" i="2" s="1"/>
  <c r="M26" i="2"/>
  <c r="N26" i="2"/>
  <c r="O26" i="2"/>
  <c r="P26" i="2"/>
  <c r="Q26" i="2"/>
  <c r="S2" i="2" l="1"/>
  <c r="S26" i="2"/>
  <c r="S24" i="2"/>
  <c r="S22" i="2"/>
  <c r="S20" i="2"/>
  <c r="S18" i="2"/>
  <c r="S16" i="2"/>
  <c r="S14" i="2"/>
  <c r="S12" i="2"/>
  <c r="S10" i="2"/>
  <c r="S8" i="2"/>
  <c r="S6" i="2"/>
  <c r="S4" i="2"/>
  <c r="S25" i="2"/>
  <c r="S21" i="2"/>
  <c r="S17" i="2"/>
  <c r="S3" i="2"/>
  <c r="S5" i="2"/>
  <c r="S9" i="2"/>
  <c r="S7" i="2"/>
  <c r="S11" i="2"/>
  <c r="S13" i="2"/>
  <c r="S23" i="2"/>
  <c r="S19" i="2"/>
</calcChain>
</file>

<file path=xl/sharedStrings.xml><?xml version="1.0" encoding="utf-8"?>
<sst xmlns="http://schemas.openxmlformats.org/spreadsheetml/2006/main" count="224" uniqueCount="20">
  <si>
    <t>Emotion</t>
  </si>
  <si>
    <t>Precision</t>
  </si>
  <si>
    <t>Recall</t>
  </si>
  <si>
    <t>F1-Score</t>
  </si>
  <si>
    <t>Accuracy</t>
  </si>
  <si>
    <t>FPR</t>
  </si>
  <si>
    <t>FNR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</si>
  <si>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</si>
  <si>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</si>
  <si>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</si>
  <si>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</si>
  <si>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</si>
  <si>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</si>
  <si>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</si>
  <si>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</si>
  <si>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</si>
  <si>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</si>
  <si>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</si>
  <si>
    <t>Емоційний стан</t>
  </si>
  <si>
    <t>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</si>
</sst>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O11" sqref="O1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 t="s">
        <v>8</v>
      </c>
      <c r="C2">
        <v>0.81256436663233778</v>
      </c>
      <c r="D2">
        <v>0.82359081419624214</v>
      </c>
      <c r="E2">
        <v>0.81804043545878691</v>
      </c>
      <c r="F2">
        <v>0.79153303399615138</v>
      </c>
      <c r="G2">
        <v>3.4482758620689648E-2</v>
      </c>
      <c r="H2">
        <v>0.17640918580375781</v>
      </c>
      <c r="I2" t="s">
        <v>9</v>
      </c>
    </row>
    <row r="3" spans="1:9" x14ac:dyDescent="0.35">
      <c r="A3" s="1">
        <v>1</v>
      </c>
      <c r="B3" t="s">
        <v>10</v>
      </c>
      <c r="C3">
        <v>0.75396825396825395</v>
      </c>
      <c r="D3">
        <v>0.7421875</v>
      </c>
      <c r="E3">
        <v>0.74803149606299213</v>
      </c>
      <c r="F3">
        <v>0.79153303399615138</v>
      </c>
      <c r="G3">
        <v>4.7582501918649267E-2</v>
      </c>
      <c r="H3">
        <v>0.2578125</v>
      </c>
      <c r="I3" t="s">
        <v>9</v>
      </c>
    </row>
    <row r="4" spans="1:9" x14ac:dyDescent="0.35">
      <c r="A4" s="1">
        <v>2</v>
      </c>
      <c r="B4" t="s">
        <v>11</v>
      </c>
      <c r="C4">
        <v>0.87269372693726932</v>
      </c>
      <c r="D4">
        <v>0.79988726042841041</v>
      </c>
      <c r="E4">
        <v>0.83470588235294108</v>
      </c>
      <c r="F4">
        <v>0.79153303399615138</v>
      </c>
      <c r="G4">
        <v>4.6391752577319589E-2</v>
      </c>
      <c r="H4">
        <v>0.20011273957158959</v>
      </c>
      <c r="I4" t="s">
        <v>9</v>
      </c>
    </row>
    <row r="5" spans="1:9" x14ac:dyDescent="0.35">
      <c r="A5" s="1">
        <v>3</v>
      </c>
      <c r="B5" t="s">
        <v>12</v>
      </c>
      <c r="C5">
        <v>0.74178762414056532</v>
      </c>
      <c r="D5">
        <v>0.78751013787510138</v>
      </c>
      <c r="E5">
        <v>0.76396538158929983</v>
      </c>
      <c r="F5">
        <v>0.79153303399615138</v>
      </c>
      <c r="G5">
        <v>6.7559464321407151E-2</v>
      </c>
      <c r="H5">
        <v>0.21248986212489859</v>
      </c>
      <c r="I5" t="s">
        <v>9</v>
      </c>
    </row>
    <row r="6" spans="1:9" x14ac:dyDescent="0.35">
      <c r="A6" s="1">
        <v>4</v>
      </c>
      <c r="B6" t="s">
        <v>13</v>
      </c>
      <c r="C6">
        <v>0.75416036308623302</v>
      </c>
      <c r="D6">
        <v>0.79951884522854855</v>
      </c>
      <c r="E6">
        <v>0.77617750097314131</v>
      </c>
      <c r="F6">
        <v>0.79153303399615138</v>
      </c>
      <c r="G6">
        <v>6.5143315293646017E-2</v>
      </c>
      <c r="H6">
        <v>0.20048115477145151</v>
      </c>
      <c r="I6" t="s">
        <v>9</v>
      </c>
    </row>
    <row r="7" spans="1:9" x14ac:dyDescent="0.35">
      <c r="A7" s="1">
        <v>5</v>
      </c>
      <c r="B7" t="s">
        <v>8</v>
      </c>
      <c r="C7">
        <v>0.71303501945525294</v>
      </c>
      <c r="D7">
        <v>0.76513569937369519</v>
      </c>
      <c r="E7">
        <v>0.73816717019133937</v>
      </c>
      <c r="F7">
        <v>0.77325208466966</v>
      </c>
      <c r="G7">
        <v>5.5892383478590373E-2</v>
      </c>
      <c r="H7">
        <v>0.23486430062630481</v>
      </c>
      <c r="I7" t="s">
        <v>14</v>
      </c>
    </row>
    <row r="8" spans="1:9" x14ac:dyDescent="0.35">
      <c r="A8" s="1">
        <v>6</v>
      </c>
      <c r="B8" t="s">
        <v>10</v>
      </c>
      <c r="C8">
        <v>0.75094696969696972</v>
      </c>
      <c r="D8">
        <v>0.7744140625</v>
      </c>
      <c r="E8">
        <v>0.76250000000000007</v>
      </c>
      <c r="F8">
        <v>0.77325208466966</v>
      </c>
      <c r="G8">
        <v>5.046047582501919E-2</v>
      </c>
      <c r="H8">
        <v>0.2255859375</v>
      </c>
      <c r="I8" t="s">
        <v>14</v>
      </c>
    </row>
    <row r="9" spans="1:9" x14ac:dyDescent="0.35">
      <c r="A9" s="1">
        <v>7</v>
      </c>
      <c r="B9" t="s">
        <v>11</v>
      </c>
      <c r="C9">
        <v>0.88915375446960665</v>
      </c>
      <c r="D9">
        <v>0.84103720405862459</v>
      </c>
      <c r="E9">
        <v>0.86442641946697563</v>
      </c>
      <c r="F9">
        <v>0.77325208466966</v>
      </c>
      <c r="G9">
        <v>4.1685342895562527E-2</v>
      </c>
      <c r="H9">
        <v>0.15896279594137541</v>
      </c>
      <c r="I9" t="s">
        <v>14</v>
      </c>
    </row>
    <row r="10" spans="1:9" x14ac:dyDescent="0.35">
      <c r="A10" s="1">
        <v>8</v>
      </c>
      <c r="B10" t="s">
        <v>12</v>
      </c>
      <c r="C10">
        <v>0.72462562396006658</v>
      </c>
      <c r="D10">
        <v>0.70640713706407132</v>
      </c>
      <c r="E10">
        <v>0.71540041067761806</v>
      </c>
      <c r="F10">
        <v>0.77325208466966</v>
      </c>
      <c r="G10">
        <v>6.6160303817709376E-2</v>
      </c>
      <c r="H10">
        <v>0.29359286293592862</v>
      </c>
      <c r="I10" t="s">
        <v>14</v>
      </c>
    </row>
    <row r="11" spans="1:9" x14ac:dyDescent="0.35">
      <c r="A11" s="1">
        <v>9</v>
      </c>
      <c r="B11" t="s">
        <v>13</v>
      </c>
      <c r="C11">
        <v>0.73349056603773588</v>
      </c>
      <c r="D11">
        <v>0.74819566960705697</v>
      </c>
      <c r="E11">
        <v>0.74077014688368392</v>
      </c>
      <c r="F11">
        <v>0.77325208466966</v>
      </c>
      <c r="G11">
        <v>6.7949488875526154E-2</v>
      </c>
      <c r="H11">
        <v>0.25180433039294309</v>
      </c>
      <c r="I11" t="s">
        <v>14</v>
      </c>
    </row>
    <row r="12" spans="1:9" x14ac:dyDescent="0.35">
      <c r="A12" s="1">
        <v>10</v>
      </c>
      <c r="B12" t="s">
        <v>8</v>
      </c>
      <c r="C12">
        <v>0.67075306479859897</v>
      </c>
      <c r="D12">
        <v>0.79958246346555328</v>
      </c>
      <c r="E12">
        <v>0.72952380952380946</v>
      </c>
      <c r="F12">
        <v>0.78592046183450925</v>
      </c>
      <c r="G12">
        <v>7.1239105721864343E-2</v>
      </c>
      <c r="H12">
        <v>0.2004175365344468</v>
      </c>
      <c r="I12" t="s">
        <v>15</v>
      </c>
    </row>
    <row r="13" spans="1:9" x14ac:dyDescent="0.35">
      <c r="A13" s="1">
        <v>11</v>
      </c>
      <c r="B13" t="s">
        <v>10</v>
      </c>
      <c r="C13">
        <v>0.77257889009793257</v>
      </c>
      <c r="D13">
        <v>0.693359375</v>
      </c>
      <c r="E13">
        <v>0.73082861554297474</v>
      </c>
      <c r="F13">
        <v>0.78592046183450925</v>
      </c>
      <c r="G13">
        <v>4.0099769762087491E-2</v>
      </c>
      <c r="H13">
        <v>0.306640625</v>
      </c>
      <c r="I13" t="s">
        <v>15</v>
      </c>
    </row>
    <row r="14" spans="1:9" x14ac:dyDescent="0.35">
      <c r="A14" s="1">
        <v>12</v>
      </c>
      <c r="B14" t="s">
        <v>11</v>
      </c>
      <c r="C14">
        <v>0.92298288508557458</v>
      </c>
      <c r="D14">
        <v>0.85118376550169106</v>
      </c>
      <c r="E14">
        <v>0.88563049853372444</v>
      </c>
      <c r="F14">
        <v>0.78592046183450925</v>
      </c>
      <c r="G14">
        <v>2.8238458090542359E-2</v>
      </c>
      <c r="H14">
        <v>0.14881623449830891</v>
      </c>
      <c r="I14" t="s">
        <v>15</v>
      </c>
    </row>
    <row r="15" spans="1:9" x14ac:dyDescent="0.35">
      <c r="A15" s="1">
        <v>13</v>
      </c>
      <c r="B15" t="s">
        <v>12</v>
      </c>
      <c r="C15">
        <v>0.76344086021505375</v>
      </c>
      <c r="D15">
        <v>0.80616382806163833</v>
      </c>
      <c r="E15">
        <v>0.78422090729783045</v>
      </c>
      <c r="F15">
        <v>0.78592046183450925</v>
      </c>
      <c r="G15">
        <v>6.1563062162702381E-2</v>
      </c>
      <c r="H15">
        <v>0.1938361719383617</v>
      </c>
      <c r="I15" t="s">
        <v>15</v>
      </c>
    </row>
    <row r="16" spans="1:9" x14ac:dyDescent="0.35">
      <c r="A16" s="1">
        <v>14</v>
      </c>
      <c r="B16" t="s">
        <v>13</v>
      </c>
      <c r="C16">
        <v>0.7445432497978981</v>
      </c>
      <c r="D16">
        <v>0.73857257417802724</v>
      </c>
      <c r="E16">
        <v>0.74154589371980661</v>
      </c>
      <c r="F16">
        <v>0.78592046183450925</v>
      </c>
      <c r="G16">
        <v>6.3339346562437365E-2</v>
      </c>
      <c r="H16">
        <v>0.26142742582197281</v>
      </c>
      <c r="I16" t="s">
        <v>15</v>
      </c>
    </row>
    <row r="17" spans="1:9" x14ac:dyDescent="0.35">
      <c r="A17" s="1">
        <v>15</v>
      </c>
      <c r="B17" t="s">
        <v>8</v>
      </c>
      <c r="C17">
        <v>0.77412513255567339</v>
      </c>
      <c r="D17">
        <v>0.76200417536534448</v>
      </c>
      <c r="E17">
        <v>0.76801683324566017</v>
      </c>
      <c r="F17">
        <v>0.80227710070558045</v>
      </c>
      <c r="G17">
        <v>4.035619552860932E-2</v>
      </c>
      <c r="H17">
        <v>0.23799582463465549</v>
      </c>
      <c r="I17" t="s">
        <v>16</v>
      </c>
    </row>
    <row r="18" spans="1:9" x14ac:dyDescent="0.35">
      <c r="A18" s="1">
        <v>16</v>
      </c>
      <c r="B18" t="s">
        <v>10</v>
      </c>
      <c r="C18">
        <v>0.75824175824175821</v>
      </c>
      <c r="D18">
        <v>0.80859375</v>
      </c>
      <c r="E18">
        <v>0.78260869565217384</v>
      </c>
      <c r="F18">
        <v>0.80227710070558045</v>
      </c>
      <c r="G18">
        <v>5.0652340752110517E-2</v>
      </c>
      <c r="H18">
        <v>0.19140625</v>
      </c>
      <c r="I18" t="s">
        <v>16</v>
      </c>
    </row>
    <row r="19" spans="1:9" x14ac:dyDescent="0.35">
      <c r="A19" s="1">
        <v>17</v>
      </c>
      <c r="B19" t="s">
        <v>11</v>
      </c>
      <c r="C19">
        <v>0.90052662375658277</v>
      </c>
      <c r="D19">
        <v>0.86753100338218714</v>
      </c>
      <c r="E19">
        <v>0.88372093023255804</v>
      </c>
      <c r="F19">
        <v>0.80227710070558045</v>
      </c>
      <c r="G19">
        <v>3.8099506947557149E-2</v>
      </c>
      <c r="H19">
        <v>0.13246899661781289</v>
      </c>
      <c r="I19" t="s">
        <v>16</v>
      </c>
    </row>
    <row r="20" spans="1:9" x14ac:dyDescent="0.35">
      <c r="A20" s="1">
        <v>18</v>
      </c>
      <c r="B20" t="s">
        <v>12</v>
      </c>
      <c r="C20">
        <v>0.75818639798488663</v>
      </c>
      <c r="D20">
        <v>0.73236009732360097</v>
      </c>
      <c r="E20">
        <v>0.74504950495049493</v>
      </c>
      <c r="F20">
        <v>0.80227710070558045</v>
      </c>
      <c r="G20">
        <v>5.7565460723565859E-2</v>
      </c>
      <c r="H20">
        <v>0.26763990267639898</v>
      </c>
      <c r="I20" t="s">
        <v>16</v>
      </c>
    </row>
    <row r="21" spans="1:9" x14ac:dyDescent="0.35">
      <c r="A21" s="1">
        <v>19</v>
      </c>
      <c r="B21" t="s">
        <v>13</v>
      </c>
      <c r="C21">
        <v>0.77094542659492693</v>
      </c>
      <c r="D21">
        <v>0.8043303929430633</v>
      </c>
      <c r="E21">
        <v>0.78728414442700145</v>
      </c>
      <c r="F21">
        <v>0.80227710070558045</v>
      </c>
      <c r="G21">
        <v>5.9731409100020047E-2</v>
      </c>
      <c r="H21">
        <v>0.19566960705693659</v>
      </c>
      <c r="I21" t="s">
        <v>16</v>
      </c>
    </row>
    <row r="22" spans="1:9" x14ac:dyDescent="0.35">
      <c r="A22" s="1">
        <v>20</v>
      </c>
      <c r="B22" t="s">
        <v>8</v>
      </c>
      <c r="C22">
        <v>0.78874734607218688</v>
      </c>
      <c r="D22">
        <v>0.77557411273486432</v>
      </c>
      <c r="E22">
        <v>0.78210526315789486</v>
      </c>
      <c r="F22">
        <v>0.82424631173829377</v>
      </c>
      <c r="G22">
        <v>3.7703675634710117E-2</v>
      </c>
      <c r="H22">
        <v>0.22442588726513571</v>
      </c>
      <c r="I22" t="s">
        <v>17</v>
      </c>
    </row>
    <row r="23" spans="1:9" x14ac:dyDescent="0.35">
      <c r="A23" s="1">
        <v>21</v>
      </c>
      <c r="B23" t="s">
        <v>10</v>
      </c>
      <c r="C23">
        <v>0.80153403643336529</v>
      </c>
      <c r="D23">
        <v>0.81640625</v>
      </c>
      <c r="E23">
        <v>0.80890179003386542</v>
      </c>
      <c r="F23">
        <v>0.82424631173829377</v>
      </c>
      <c r="G23">
        <v>3.9716039907904843E-2</v>
      </c>
      <c r="H23">
        <v>0.18359375</v>
      </c>
      <c r="I23" t="s">
        <v>17</v>
      </c>
    </row>
    <row r="24" spans="1:9" x14ac:dyDescent="0.35">
      <c r="A24" s="1">
        <v>22</v>
      </c>
      <c r="B24" t="s">
        <v>11</v>
      </c>
      <c r="C24">
        <v>0.92139479905437349</v>
      </c>
      <c r="D24">
        <v>0.87880496054114998</v>
      </c>
      <c r="E24">
        <v>0.89959607616849391</v>
      </c>
      <c r="F24">
        <v>0.82424631173829377</v>
      </c>
      <c r="G24">
        <v>2.9807261317794709E-2</v>
      </c>
      <c r="H24">
        <v>0.1211950394588501</v>
      </c>
      <c r="I24" t="s">
        <v>17</v>
      </c>
    </row>
    <row r="25" spans="1:9" x14ac:dyDescent="0.35">
      <c r="A25" s="1">
        <v>23</v>
      </c>
      <c r="B25" t="s">
        <v>12</v>
      </c>
      <c r="C25">
        <v>0.77099236641221369</v>
      </c>
      <c r="D25">
        <v>0.81914030819140304</v>
      </c>
      <c r="E25">
        <v>0.794337396775462</v>
      </c>
      <c r="F25">
        <v>0.82424631173829377</v>
      </c>
      <c r="G25">
        <v>5.9964021587047771E-2</v>
      </c>
      <c r="H25">
        <v>0.1808596918085969</v>
      </c>
      <c r="I25" t="s">
        <v>17</v>
      </c>
    </row>
    <row r="26" spans="1:9" x14ac:dyDescent="0.35">
      <c r="A26" s="1">
        <v>24</v>
      </c>
      <c r="B26" t="s">
        <v>13</v>
      </c>
      <c r="C26">
        <v>0.79423538831064855</v>
      </c>
      <c r="D26">
        <v>0.79550922213311948</v>
      </c>
      <c r="E26">
        <v>0.79487179487179482</v>
      </c>
      <c r="F26">
        <v>0.82424631173829377</v>
      </c>
      <c r="G26">
        <v>5.1513329324513933E-2</v>
      </c>
      <c r="H26">
        <v>0.2044907778668805</v>
      </c>
      <c r="I26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0226-B772-4265-B7C7-3F04A2877E1A}">
  <dimension ref="A1:S114"/>
  <sheetViews>
    <sheetView tabSelected="1" topLeftCell="A62" zoomScale="70" zoomScaleNormal="70" workbookViewId="0">
      <selection activeCell="P89" sqref="P89"/>
    </sheetView>
  </sheetViews>
  <sheetFormatPr defaultColWidth="8.81640625" defaultRowHeight="18" x14ac:dyDescent="0.4"/>
  <cols>
    <col min="1" max="8" width="9.36328125" style="2" customWidth="1"/>
    <col min="9" max="9" width="8.81640625" style="2"/>
    <col min="10" max="10" width="19.26953125" style="2" customWidth="1"/>
    <col min="11" max="16384" width="8.81640625" style="2"/>
  </cols>
  <sheetData>
    <row r="1" spans="1:19" x14ac:dyDescent="0.4">
      <c r="A1" s="5" t="s">
        <v>19</v>
      </c>
      <c r="B1" s="5" t="s">
        <v>18</v>
      </c>
      <c r="C1" s="5" t="s">
        <v>4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J1" s="5" t="str">
        <f t="shared" ref="J1:Q1" si="0">A1</f>
        <v>Модель</v>
      </c>
      <c r="K1" s="5" t="str">
        <f t="shared" si="0"/>
        <v>Емоційний стан</v>
      </c>
      <c r="L1" s="5" t="str">
        <f t="shared" si="0"/>
        <v>Accuracy</v>
      </c>
      <c r="M1" s="5" t="str">
        <f t="shared" si="0"/>
        <v>Precision</v>
      </c>
      <c r="N1" s="5" t="str">
        <f t="shared" si="0"/>
        <v>Recall</v>
      </c>
      <c r="O1" s="5" t="str">
        <f t="shared" si="0"/>
        <v>F1-Score</v>
      </c>
      <c r="P1" s="5" t="str">
        <f t="shared" si="0"/>
        <v>FPR</v>
      </c>
      <c r="Q1" s="5" t="str">
        <f t="shared" si="0"/>
        <v>FNR</v>
      </c>
    </row>
    <row r="2" spans="1:19" x14ac:dyDescent="0.4">
      <c r="A2" s="5" t="s">
        <v>9</v>
      </c>
      <c r="B2" s="5" t="s">
        <v>8</v>
      </c>
      <c r="C2" s="6">
        <v>0.79153303399615138</v>
      </c>
      <c r="D2" s="6">
        <v>0.81256436663233778</v>
      </c>
      <c r="E2" s="6">
        <v>0.82359081419624214</v>
      </c>
      <c r="F2" s="6">
        <v>0.81804043545878691</v>
      </c>
      <c r="G2" s="6">
        <v>3.4482758620689648E-2</v>
      </c>
      <c r="H2" s="5">
        <v>0.17640918580375781</v>
      </c>
      <c r="J2" s="5" t="s">
        <v>9</v>
      </c>
      <c r="K2" s="5" t="str">
        <f t="shared" ref="K2:K26" si="1">B2</f>
        <v>Злість</v>
      </c>
      <c r="L2" s="4">
        <f t="shared" ref="L2:L26" si="2">C2*100</f>
        <v>79.15330339961514</v>
      </c>
      <c r="M2" s="4">
        <f t="shared" ref="M2:M26" si="3">D2*100</f>
        <v>81.256436663233771</v>
      </c>
      <c r="N2" s="4">
        <f t="shared" ref="N2:N26" si="4">E2*100</f>
        <v>82.359081419624218</v>
      </c>
      <c r="O2" s="4">
        <f t="shared" ref="O2:O26" si="5">F2*100</f>
        <v>81.804043545878685</v>
      </c>
      <c r="P2" s="4">
        <f t="shared" ref="P2:P26" si="6">G2*100</f>
        <v>3.4482758620689649</v>
      </c>
      <c r="Q2" s="4">
        <f t="shared" ref="Q2:Q26" si="7">H2*100</f>
        <v>17.640918580375782</v>
      </c>
      <c r="S2" s="3">
        <f t="shared" ref="S2:S26" si="8">$L$26-L2</f>
        <v>3.2713277742142424</v>
      </c>
    </row>
    <row r="3" spans="1:19" x14ac:dyDescent="0.4">
      <c r="A3" s="5" t="s">
        <v>9</v>
      </c>
      <c r="B3" s="5" t="s">
        <v>10</v>
      </c>
      <c r="C3" s="6">
        <v>0.79153303399615138</v>
      </c>
      <c r="D3" s="6">
        <v>0.75396825396825395</v>
      </c>
      <c r="E3" s="6">
        <v>0.7421875</v>
      </c>
      <c r="F3" s="6">
        <v>0.74803149606299213</v>
      </c>
      <c r="G3" s="6">
        <v>4.7582501918649267E-2</v>
      </c>
      <c r="H3" s="5">
        <v>0.2578125</v>
      </c>
      <c r="J3" s="5" t="s">
        <v>9</v>
      </c>
      <c r="K3" s="5" t="str">
        <f t="shared" si="1"/>
        <v>Страх</v>
      </c>
      <c r="L3" s="4">
        <f t="shared" si="2"/>
        <v>79.15330339961514</v>
      </c>
      <c r="M3" s="4">
        <f t="shared" si="3"/>
        <v>75.396825396825392</v>
      </c>
      <c r="N3" s="4">
        <f t="shared" si="4"/>
        <v>74.21875</v>
      </c>
      <c r="O3" s="4">
        <f t="shared" si="5"/>
        <v>74.803149606299215</v>
      </c>
      <c r="P3" s="4">
        <f t="shared" si="6"/>
        <v>4.7582501918649269</v>
      </c>
      <c r="Q3" s="4">
        <f t="shared" si="7"/>
        <v>25.78125</v>
      </c>
      <c r="S3" s="3">
        <f t="shared" si="8"/>
        <v>3.2713277742142424</v>
      </c>
    </row>
    <row r="4" spans="1:19" x14ac:dyDescent="0.4">
      <c r="A4" s="5" t="s">
        <v>9</v>
      </c>
      <c r="B4" s="5" t="s">
        <v>11</v>
      </c>
      <c r="C4" s="6">
        <v>0.79153303399615138</v>
      </c>
      <c r="D4" s="6">
        <v>0.87269372693726932</v>
      </c>
      <c r="E4" s="6">
        <v>0.79988726042841041</v>
      </c>
      <c r="F4" s="6">
        <v>0.83470588235294108</v>
      </c>
      <c r="G4" s="6">
        <v>4.6391752577319589E-2</v>
      </c>
      <c r="H4" s="5">
        <v>0.20011273957158959</v>
      </c>
      <c r="J4" s="5" t="s">
        <v>9</v>
      </c>
      <c r="K4" s="5" t="str">
        <f t="shared" si="1"/>
        <v>Радість</v>
      </c>
      <c r="L4" s="4">
        <f t="shared" si="2"/>
        <v>79.15330339961514</v>
      </c>
      <c r="M4" s="4">
        <f t="shared" si="3"/>
        <v>87.269372693726936</v>
      </c>
      <c r="N4" s="4">
        <f t="shared" si="4"/>
        <v>79.988726042841037</v>
      </c>
      <c r="O4" s="4">
        <f t="shared" si="5"/>
        <v>83.470588235294102</v>
      </c>
      <c r="P4" s="4">
        <f t="shared" si="6"/>
        <v>4.6391752577319592</v>
      </c>
      <c r="Q4" s="4">
        <f t="shared" si="7"/>
        <v>20.011273957158959</v>
      </c>
      <c r="S4" s="3">
        <f t="shared" si="8"/>
        <v>3.2713277742142424</v>
      </c>
    </row>
    <row r="5" spans="1:19" x14ac:dyDescent="0.4">
      <c r="A5" s="5" t="s">
        <v>9</v>
      </c>
      <c r="B5" s="5" t="s">
        <v>12</v>
      </c>
      <c r="C5" s="6">
        <v>0.79153303399615138</v>
      </c>
      <c r="D5" s="6">
        <v>0.74178762414056532</v>
      </c>
      <c r="E5" s="6">
        <v>0.78751013787510138</v>
      </c>
      <c r="F5" s="6">
        <v>0.76396538158929983</v>
      </c>
      <c r="G5" s="6">
        <v>6.7559464321407151E-2</v>
      </c>
      <c r="H5" s="5">
        <v>0.21248986212489859</v>
      </c>
      <c r="J5" s="5" t="s">
        <v>9</v>
      </c>
      <c r="K5" s="5" t="str">
        <f t="shared" si="1"/>
        <v>Нейтр.</v>
      </c>
      <c r="L5" s="4">
        <f t="shared" si="2"/>
        <v>79.15330339961514</v>
      </c>
      <c r="M5" s="4">
        <f t="shared" si="3"/>
        <v>74.178762414056536</v>
      </c>
      <c r="N5" s="4">
        <f t="shared" si="4"/>
        <v>78.751013787510132</v>
      </c>
      <c r="O5" s="4">
        <f t="shared" si="5"/>
        <v>76.396538158929985</v>
      </c>
      <c r="P5" s="4">
        <f t="shared" si="6"/>
        <v>6.755946432140715</v>
      </c>
      <c r="Q5" s="4">
        <f t="shared" si="7"/>
        <v>21.248986212489861</v>
      </c>
      <c r="S5" s="3">
        <f t="shared" si="8"/>
        <v>3.2713277742142424</v>
      </c>
    </row>
    <row r="6" spans="1:19" x14ac:dyDescent="0.4">
      <c r="A6" s="5" t="s">
        <v>9</v>
      </c>
      <c r="B6" s="5" t="s">
        <v>13</v>
      </c>
      <c r="C6" s="6">
        <v>0.79153303399615138</v>
      </c>
      <c r="D6" s="6">
        <v>0.75416036308623302</v>
      </c>
      <c r="E6" s="6">
        <v>0.79951884522854855</v>
      </c>
      <c r="F6" s="6">
        <v>0.77617750097314131</v>
      </c>
      <c r="G6" s="6">
        <v>6.5143315293646017E-2</v>
      </c>
      <c r="H6" s="5">
        <v>0.20048115477145151</v>
      </c>
      <c r="J6" s="5" t="s">
        <v>9</v>
      </c>
      <c r="K6" s="5" t="str">
        <f t="shared" si="1"/>
        <v>Сум</v>
      </c>
      <c r="L6" s="4">
        <f t="shared" si="2"/>
        <v>79.15330339961514</v>
      </c>
      <c r="M6" s="4">
        <f t="shared" si="3"/>
        <v>75.416036308623305</v>
      </c>
      <c r="N6" s="4">
        <f t="shared" si="4"/>
        <v>79.951884522854854</v>
      </c>
      <c r="O6" s="4">
        <f t="shared" si="5"/>
        <v>77.617750097314129</v>
      </c>
      <c r="P6" s="4">
        <f t="shared" si="6"/>
        <v>6.5143315293646014</v>
      </c>
      <c r="Q6" s="4">
        <f t="shared" si="7"/>
        <v>20.048115477145149</v>
      </c>
      <c r="S6" s="3">
        <f t="shared" si="8"/>
        <v>3.2713277742142424</v>
      </c>
    </row>
    <row r="7" spans="1:19" x14ac:dyDescent="0.4">
      <c r="A7" s="5" t="s">
        <v>14</v>
      </c>
      <c r="B7" s="5" t="s">
        <v>8</v>
      </c>
      <c r="C7" s="6">
        <v>0.77325208466966</v>
      </c>
      <c r="D7" s="6">
        <v>0.71303501945525294</v>
      </c>
      <c r="E7" s="6">
        <v>0.76513569937369519</v>
      </c>
      <c r="F7" s="6">
        <v>0.73816717019133937</v>
      </c>
      <c r="G7" s="6">
        <v>5.5892383478590373E-2</v>
      </c>
      <c r="H7" s="5">
        <v>0.23486430062630481</v>
      </c>
      <c r="J7" s="5" t="s">
        <v>14</v>
      </c>
      <c r="K7" s="5" t="str">
        <f t="shared" si="1"/>
        <v>Злість</v>
      </c>
      <c r="L7" s="4">
        <f t="shared" si="2"/>
        <v>77.325208466966004</v>
      </c>
      <c r="M7" s="4">
        <f t="shared" si="3"/>
        <v>71.303501945525298</v>
      </c>
      <c r="N7" s="4">
        <f t="shared" si="4"/>
        <v>76.513569937369525</v>
      </c>
      <c r="O7" s="4">
        <f t="shared" si="5"/>
        <v>73.816717019133932</v>
      </c>
      <c r="P7" s="4">
        <f t="shared" si="6"/>
        <v>5.5892383478590375</v>
      </c>
      <c r="Q7" s="4">
        <f t="shared" si="7"/>
        <v>23.486430062630482</v>
      </c>
      <c r="S7" s="3">
        <f t="shared" si="8"/>
        <v>5.0994227068633791</v>
      </c>
    </row>
    <row r="8" spans="1:19" x14ac:dyDescent="0.4">
      <c r="A8" s="5" t="s">
        <v>14</v>
      </c>
      <c r="B8" s="5" t="s">
        <v>10</v>
      </c>
      <c r="C8" s="6">
        <v>0.77325208466966</v>
      </c>
      <c r="D8" s="6">
        <v>0.75094696969696972</v>
      </c>
      <c r="E8" s="6">
        <v>0.7744140625</v>
      </c>
      <c r="F8" s="6">
        <v>0.76250000000000007</v>
      </c>
      <c r="G8" s="6">
        <v>5.046047582501919E-2</v>
      </c>
      <c r="H8" s="5">
        <v>0.2255859375</v>
      </c>
      <c r="J8" s="5" t="s">
        <v>14</v>
      </c>
      <c r="K8" s="5" t="str">
        <f t="shared" si="1"/>
        <v>Страх</v>
      </c>
      <c r="L8" s="4">
        <f t="shared" si="2"/>
        <v>77.325208466966004</v>
      </c>
      <c r="M8" s="4">
        <f t="shared" si="3"/>
        <v>75.094696969696969</v>
      </c>
      <c r="N8" s="4">
        <f t="shared" si="4"/>
        <v>77.44140625</v>
      </c>
      <c r="O8" s="4">
        <f t="shared" si="5"/>
        <v>76.25</v>
      </c>
      <c r="P8" s="4">
        <f t="shared" si="6"/>
        <v>5.0460475825019193</v>
      </c>
      <c r="Q8" s="4">
        <f t="shared" si="7"/>
        <v>22.55859375</v>
      </c>
      <c r="S8" s="3">
        <f t="shared" si="8"/>
        <v>5.0994227068633791</v>
      </c>
    </row>
    <row r="9" spans="1:19" x14ac:dyDescent="0.4">
      <c r="A9" s="5" t="s">
        <v>14</v>
      </c>
      <c r="B9" s="5" t="s">
        <v>11</v>
      </c>
      <c r="C9" s="6">
        <v>0.77325208466966</v>
      </c>
      <c r="D9" s="6">
        <v>0.88915375446960665</v>
      </c>
      <c r="E9" s="6">
        <v>0.84103720405862459</v>
      </c>
      <c r="F9" s="6">
        <v>0.86442641946697563</v>
      </c>
      <c r="G9" s="6">
        <v>4.1685342895562527E-2</v>
      </c>
      <c r="H9" s="5">
        <v>0.15896279594137541</v>
      </c>
      <c r="J9" s="5" t="s">
        <v>14</v>
      </c>
      <c r="K9" s="5" t="str">
        <f t="shared" si="1"/>
        <v>Радість</v>
      </c>
      <c r="L9" s="4">
        <f t="shared" si="2"/>
        <v>77.325208466966004</v>
      </c>
      <c r="M9" s="4">
        <f t="shared" si="3"/>
        <v>88.915375446960667</v>
      </c>
      <c r="N9" s="4">
        <f t="shared" si="4"/>
        <v>84.103720405862461</v>
      </c>
      <c r="O9" s="4">
        <f t="shared" si="5"/>
        <v>86.442641946697563</v>
      </c>
      <c r="P9" s="4">
        <f t="shared" si="6"/>
        <v>4.1685342895562529</v>
      </c>
      <c r="Q9" s="4">
        <f t="shared" si="7"/>
        <v>15.896279594137541</v>
      </c>
      <c r="S9" s="3">
        <f t="shared" si="8"/>
        <v>5.0994227068633791</v>
      </c>
    </row>
    <row r="10" spans="1:19" x14ac:dyDescent="0.4">
      <c r="A10" s="5" t="s">
        <v>14</v>
      </c>
      <c r="B10" s="5" t="s">
        <v>12</v>
      </c>
      <c r="C10" s="6">
        <v>0.77325208466966</v>
      </c>
      <c r="D10" s="6">
        <v>0.72462562396006658</v>
      </c>
      <c r="E10" s="6">
        <v>0.70640713706407132</v>
      </c>
      <c r="F10" s="6">
        <v>0.71540041067761806</v>
      </c>
      <c r="G10" s="6">
        <v>6.6160303817709376E-2</v>
      </c>
      <c r="H10" s="5">
        <v>0.29359286293592862</v>
      </c>
      <c r="J10" s="5" t="s">
        <v>14</v>
      </c>
      <c r="K10" s="5" t="str">
        <f t="shared" si="1"/>
        <v>Нейтр.</v>
      </c>
      <c r="L10" s="4">
        <f t="shared" si="2"/>
        <v>77.325208466966004</v>
      </c>
      <c r="M10" s="4">
        <f t="shared" si="3"/>
        <v>72.46256239600666</v>
      </c>
      <c r="N10" s="4">
        <f t="shared" si="4"/>
        <v>70.640713706407126</v>
      </c>
      <c r="O10" s="4">
        <f t="shared" si="5"/>
        <v>71.540041067761805</v>
      </c>
      <c r="P10" s="4">
        <f t="shared" si="6"/>
        <v>6.6160303817709378</v>
      </c>
      <c r="Q10" s="4">
        <f t="shared" si="7"/>
        <v>29.359286293592863</v>
      </c>
      <c r="S10" s="3">
        <f t="shared" si="8"/>
        <v>5.0994227068633791</v>
      </c>
    </row>
    <row r="11" spans="1:19" x14ac:dyDescent="0.4">
      <c r="A11" s="5" t="s">
        <v>14</v>
      </c>
      <c r="B11" s="5" t="s">
        <v>13</v>
      </c>
      <c r="C11" s="6">
        <v>0.77325208466966</v>
      </c>
      <c r="D11" s="6">
        <v>0.73349056603773588</v>
      </c>
      <c r="E11" s="6">
        <v>0.74819566960705697</v>
      </c>
      <c r="F11" s="6">
        <v>0.74077014688368392</v>
      </c>
      <c r="G11" s="6">
        <v>6.7949488875526154E-2</v>
      </c>
      <c r="H11" s="5">
        <v>0.25180433039294309</v>
      </c>
      <c r="J11" s="5" t="s">
        <v>14</v>
      </c>
      <c r="K11" s="5" t="str">
        <f t="shared" si="1"/>
        <v>Сум</v>
      </c>
      <c r="L11" s="4">
        <f t="shared" si="2"/>
        <v>77.325208466966004</v>
      </c>
      <c r="M11" s="4">
        <f t="shared" si="3"/>
        <v>73.34905660377359</v>
      </c>
      <c r="N11" s="4">
        <f t="shared" si="4"/>
        <v>74.8195669607057</v>
      </c>
      <c r="O11" s="4">
        <f t="shared" si="5"/>
        <v>74.077014688368394</v>
      </c>
      <c r="P11" s="4">
        <f t="shared" si="6"/>
        <v>6.7949488875526152</v>
      </c>
      <c r="Q11" s="4">
        <f t="shared" si="7"/>
        <v>25.180433039294307</v>
      </c>
      <c r="S11" s="3">
        <f t="shared" si="8"/>
        <v>5.0994227068633791</v>
      </c>
    </row>
    <row r="12" spans="1:19" x14ac:dyDescent="0.4">
      <c r="A12" s="5" t="s">
        <v>15</v>
      </c>
      <c r="B12" s="5" t="s">
        <v>8</v>
      </c>
      <c r="C12" s="6">
        <v>0.78592046183450925</v>
      </c>
      <c r="D12" s="6">
        <v>0.67075306479859897</v>
      </c>
      <c r="E12" s="6">
        <v>0.79958246346555328</v>
      </c>
      <c r="F12" s="6">
        <v>0.72952380952380946</v>
      </c>
      <c r="G12" s="6">
        <v>7.1239105721864343E-2</v>
      </c>
      <c r="H12" s="5">
        <v>0.2004175365344468</v>
      </c>
      <c r="J12" s="5" t="s">
        <v>15</v>
      </c>
      <c r="K12" s="5" t="str">
        <f t="shared" si="1"/>
        <v>Злість</v>
      </c>
      <c r="L12" s="4">
        <f t="shared" si="2"/>
        <v>78.592046183450918</v>
      </c>
      <c r="M12" s="4">
        <f t="shared" si="3"/>
        <v>67.075306479859904</v>
      </c>
      <c r="N12" s="4">
        <f t="shared" si="4"/>
        <v>79.958246346555327</v>
      </c>
      <c r="O12" s="4">
        <f t="shared" si="5"/>
        <v>72.952380952380949</v>
      </c>
      <c r="P12" s="4">
        <f t="shared" si="6"/>
        <v>7.1239105721864346</v>
      </c>
      <c r="Q12" s="4">
        <f t="shared" si="7"/>
        <v>20.04175365344468</v>
      </c>
      <c r="S12" s="3">
        <f t="shared" si="8"/>
        <v>3.8325849903784643</v>
      </c>
    </row>
    <row r="13" spans="1:19" x14ac:dyDescent="0.4">
      <c r="A13" s="5" t="s">
        <v>15</v>
      </c>
      <c r="B13" s="5" t="s">
        <v>10</v>
      </c>
      <c r="C13" s="6">
        <v>0.78592046183450925</v>
      </c>
      <c r="D13" s="6">
        <v>0.77257889009793257</v>
      </c>
      <c r="E13" s="6">
        <v>0.693359375</v>
      </c>
      <c r="F13" s="6">
        <v>0.73082861554297474</v>
      </c>
      <c r="G13" s="6">
        <v>4.0099769762087491E-2</v>
      </c>
      <c r="H13" s="5">
        <v>0.306640625</v>
      </c>
      <c r="J13" s="5" t="s">
        <v>15</v>
      </c>
      <c r="K13" s="5" t="str">
        <f t="shared" si="1"/>
        <v>Страх</v>
      </c>
      <c r="L13" s="4">
        <f t="shared" si="2"/>
        <v>78.592046183450918</v>
      </c>
      <c r="M13" s="4">
        <f t="shared" si="3"/>
        <v>77.25788900979326</v>
      </c>
      <c r="N13" s="4">
        <f t="shared" si="4"/>
        <v>69.3359375</v>
      </c>
      <c r="O13" s="4">
        <f t="shared" si="5"/>
        <v>73.08286155429748</v>
      </c>
      <c r="P13" s="4">
        <f t="shared" si="6"/>
        <v>4.0099769762087494</v>
      </c>
      <c r="Q13" s="4">
        <f t="shared" si="7"/>
        <v>30.6640625</v>
      </c>
      <c r="S13" s="3">
        <f t="shared" si="8"/>
        <v>3.8325849903784643</v>
      </c>
    </row>
    <row r="14" spans="1:19" x14ac:dyDescent="0.4">
      <c r="A14" s="5" t="s">
        <v>15</v>
      </c>
      <c r="B14" s="5" t="s">
        <v>11</v>
      </c>
      <c r="C14" s="6">
        <v>0.78592046183450925</v>
      </c>
      <c r="D14" s="6">
        <v>0.92298288508557458</v>
      </c>
      <c r="E14" s="6">
        <v>0.85118376550169106</v>
      </c>
      <c r="F14" s="6">
        <v>0.88563049853372444</v>
      </c>
      <c r="G14" s="6">
        <v>2.8238458090542359E-2</v>
      </c>
      <c r="H14" s="5">
        <v>0.14881623449830891</v>
      </c>
      <c r="J14" s="5" t="s">
        <v>15</v>
      </c>
      <c r="K14" s="5" t="str">
        <f t="shared" si="1"/>
        <v>Радість</v>
      </c>
      <c r="L14" s="4">
        <f t="shared" si="2"/>
        <v>78.592046183450918</v>
      </c>
      <c r="M14" s="4">
        <f t="shared" si="3"/>
        <v>92.298288508557462</v>
      </c>
      <c r="N14" s="4">
        <f t="shared" si="4"/>
        <v>85.118376550169103</v>
      </c>
      <c r="O14" s="4">
        <f t="shared" si="5"/>
        <v>88.563049853372448</v>
      </c>
      <c r="P14" s="4">
        <f t="shared" si="6"/>
        <v>2.823845809054236</v>
      </c>
      <c r="Q14" s="4">
        <f t="shared" si="7"/>
        <v>14.881623449830892</v>
      </c>
      <c r="S14" s="3">
        <f t="shared" si="8"/>
        <v>3.8325849903784643</v>
      </c>
    </row>
    <row r="15" spans="1:19" x14ac:dyDescent="0.4">
      <c r="A15" s="5" t="s">
        <v>15</v>
      </c>
      <c r="B15" s="5" t="s">
        <v>12</v>
      </c>
      <c r="C15" s="6">
        <v>0.78592046183450925</v>
      </c>
      <c r="D15" s="6">
        <v>0.76344086021505375</v>
      </c>
      <c r="E15" s="6">
        <v>0.80616382806163833</v>
      </c>
      <c r="F15" s="6">
        <v>0.78422090729783045</v>
      </c>
      <c r="G15" s="6">
        <v>6.1563062162702381E-2</v>
      </c>
      <c r="H15" s="5">
        <v>0.1938361719383617</v>
      </c>
      <c r="J15" s="5" t="s">
        <v>15</v>
      </c>
      <c r="K15" s="5" t="str">
        <f t="shared" si="1"/>
        <v>Нейтр.</v>
      </c>
      <c r="L15" s="4">
        <f t="shared" si="2"/>
        <v>78.592046183450918</v>
      </c>
      <c r="M15" s="4">
        <f t="shared" si="3"/>
        <v>76.344086021505376</v>
      </c>
      <c r="N15" s="4">
        <f t="shared" si="4"/>
        <v>80.616382806163827</v>
      </c>
      <c r="O15" s="4">
        <f t="shared" si="5"/>
        <v>78.422090729783051</v>
      </c>
      <c r="P15" s="4">
        <f t="shared" si="6"/>
        <v>6.156306216270238</v>
      </c>
      <c r="Q15" s="4">
        <f t="shared" si="7"/>
        <v>19.383617193836169</v>
      </c>
      <c r="S15" s="3">
        <f t="shared" si="8"/>
        <v>3.8325849903784643</v>
      </c>
    </row>
    <row r="16" spans="1:19" x14ac:dyDescent="0.4">
      <c r="A16" s="5" t="s">
        <v>15</v>
      </c>
      <c r="B16" s="5" t="s">
        <v>13</v>
      </c>
      <c r="C16" s="6">
        <v>0.78592046183450925</v>
      </c>
      <c r="D16" s="6">
        <v>0.7445432497978981</v>
      </c>
      <c r="E16" s="6">
        <v>0.73857257417802724</v>
      </c>
      <c r="F16" s="6">
        <v>0.74154589371980661</v>
      </c>
      <c r="G16" s="6">
        <v>6.3339346562437365E-2</v>
      </c>
      <c r="H16" s="5">
        <v>0.26142742582197281</v>
      </c>
      <c r="J16" s="5" t="s">
        <v>15</v>
      </c>
      <c r="K16" s="5" t="str">
        <f t="shared" si="1"/>
        <v>Сум</v>
      </c>
      <c r="L16" s="4">
        <f t="shared" si="2"/>
        <v>78.592046183450918</v>
      </c>
      <c r="M16" s="4">
        <f t="shared" si="3"/>
        <v>74.454324979789817</v>
      </c>
      <c r="N16" s="4">
        <f t="shared" si="4"/>
        <v>73.857257417802728</v>
      </c>
      <c r="O16" s="4">
        <f t="shared" si="5"/>
        <v>74.154589371980663</v>
      </c>
      <c r="P16" s="4">
        <f t="shared" si="6"/>
        <v>6.3339346562437369</v>
      </c>
      <c r="Q16" s="4">
        <f t="shared" si="7"/>
        <v>26.142742582197283</v>
      </c>
      <c r="S16" s="3">
        <f t="shared" si="8"/>
        <v>3.8325849903784643</v>
      </c>
    </row>
    <row r="17" spans="1:19" x14ac:dyDescent="0.4">
      <c r="A17" s="5" t="s">
        <v>16</v>
      </c>
      <c r="B17" s="5" t="s">
        <v>8</v>
      </c>
      <c r="C17" s="6">
        <v>0.80227710070558045</v>
      </c>
      <c r="D17" s="6">
        <v>0.77412513255567339</v>
      </c>
      <c r="E17" s="6">
        <v>0.76200417536534448</v>
      </c>
      <c r="F17" s="6">
        <v>0.76801683324566017</v>
      </c>
      <c r="G17" s="6">
        <v>4.035619552860932E-2</v>
      </c>
      <c r="H17" s="5">
        <v>0.23799582463465549</v>
      </c>
      <c r="J17" s="5" t="s">
        <v>16</v>
      </c>
      <c r="K17" s="5" t="str">
        <f t="shared" si="1"/>
        <v>Злість</v>
      </c>
      <c r="L17" s="4">
        <f t="shared" si="2"/>
        <v>80.227710070558047</v>
      </c>
      <c r="M17" s="4">
        <f t="shared" si="3"/>
        <v>77.412513255567333</v>
      </c>
      <c r="N17" s="4">
        <f t="shared" si="4"/>
        <v>76.200417536534445</v>
      </c>
      <c r="O17" s="4">
        <f t="shared" si="5"/>
        <v>76.801683324566014</v>
      </c>
      <c r="P17" s="4">
        <f t="shared" si="6"/>
        <v>4.0356195528609318</v>
      </c>
      <c r="Q17" s="4">
        <f t="shared" si="7"/>
        <v>23.799582463465548</v>
      </c>
      <c r="S17" s="3">
        <f t="shared" si="8"/>
        <v>2.1969211032713361</v>
      </c>
    </row>
    <row r="18" spans="1:19" x14ac:dyDescent="0.4">
      <c r="A18" s="5" t="s">
        <v>16</v>
      </c>
      <c r="B18" s="5" t="s">
        <v>10</v>
      </c>
      <c r="C18" s="6">
        <v>0.80227710070558045</v>
      </c>
      <c r="D18" s="6">
        <v>0.75824175824175821</v>
      </c>
      <c r="E18" s="6">
        <v>0.80859375</v>
      </c>
      <c r="F18" s="6">
        <v>0.78260869565217384</v>
      </c>
      <c r="G18" s="6">
        <v>5.0652340752110517E-2</v>
      </c>
      <c r="H18" s="5">
        <v>0.19140625</v>
      </c>
      <c r="J18" s="5" t="s">
        <v>16</v>
      </c>
      <c r="K18" s="5" t="str">
        <f t="shared" si="1"/>
        <v>Страх</v>
      </c>
      <c r="L18" s="4">
        <f t="shared" si="2"/>
        <v>80.227710070558047</v>
      </c>
      <c r="M18" s="4">
        <f t="shared" si="3"/>
        <v>75.824175824175825</v>
      </c>
      <c r="N18" s="4">
        <f t="shared" si="4"/>
        <v>80.859375</v>
      </c>
      <c r="O18" s="4">
        <f t="shared" si="5"/>
        <v>78.260869565217376</v>
      </c>
      <c r="P18" s="4">
        <f t="shared" si="6"/>
        <v>5.0652340752110518</v>
      </c>
      <c r="Q18" s="4">
        <f t="shared" si="7"/>
        <v>19.140625</v>
      </c>
      <c r="S18" s="3">
        <f t="shared" si="8"/>
        <v>2.1969211032713361</v>
      </c>
    </row>
    <row r="19" spans="1:19" x14ac:dyDescent="0.4">
      <c r="A19" s="5" t="s">
        <v>16</v>
      </c>
      <c r="B19" s="5" t="s">
        <v>11</v>
      </c>
      <c r="C19" s="6">
        <v>0.80227710070558045</v>
      </c>
      <c r="D19" s="6">
        <v>0.90052662375658277</v>
      </c>
      <c r="E19" s="6">
        <v>0.86753100338218714</v>
      </c>
      <c r="F19" s="6">
        <v>0.88372093023255804</v>
      </c>
      <c r="G19" s="6">
        <v>3.8099506947557149E-2</v>
      </c>
      <c r="H19" s="5">
        <v>0.13246899661781289</v>
      </c>
      <c r="J19" s="5" t="s">
        <v>16</v>
      </c>
      <c r="K19" s="5" t="str">
        <f t="shared" si="1"/>
        <v>Радість</v>
      </c>
      <c r="L19" s="4">
        <f t="shared" si="2"/>
        <v>80.227710070558047</v>
      </c>
      <c r="M19" s="4">
        <f t="shared" si="3"/>
        <v>90.052662375658272</v>
      </c>
      <c r="N19" s="4">
        <f t="shared" si="4"/>
        <v>86.753100338218715</v>
      </c>
      <c r="O19" s="4">
        <f t="shared" si="5"/>
        <v>88.3720930232558</v>
      </c>
      <c r="P19" s="4">
        <f t="shared" si="6"/>
        <v>3.8099506947557149</v>
      </c>
      <c r="Q19" s="4">
        <f t="shared" si="7"/>
        <v>13.246899661781288</v>
      </c>
      <c r="S19" s="3">
        <f t="shared" si="8"/>
        <v>2.1969211032713361</v>
      </c>
    </row>
    <row r="20" spans="1:19" x14ac:dyDescent="0.4">
      <c r="A20" s="5" t="s">
        <v>16</v>
      </c>
      <c r="B20" s="5" t="s">
        <v>12</v>
      </c>
      <c r="C20" s="6">
        <v>0.80227710070558045</v>
      </c>
      <c r="D20" s="6">
        <v>0.75818639798488663</v>
      </c>
      <c r="E20" s="6">
        <v>0.73236009732360097</v>
      </c>
      <c r="F20" s="6">
        <v>0.74504950495049493</v>
      </c>
      <c r="G20" s="6">
        <v>5.7565460723565859E-2</v>
      </c>
      <c r="H20" s="5">
        <v>0.26763990267639898</v>
      </c>
      <c r="J20" s="5" t="s">
        <v>16</v>
      </c>
      <c r="K20" s="5" t="str">
        <f t="shared" si="1"/>
        <v>Нейтр.</v>
      </c>
      <c r="L20" s="4">
        <f t="shared" si="2"/>
        <v>80.227710070558047</v>
      </c>
      <c r="M20" s="4">
        <f t="shared" si="3"/>
        <v>75.818639798488661</v>
      </c>
      <c r="N20" s="4">
        <f t="shared" si="4"/>
        <v>73.236009732360102</v>
      </c>
      <c r="O20" s="4">
        <f t="shared" si="5"/>
        <v>74.504950495049499</v>
      </c>
      <c r="P20" s="4">
        <f t="shared" si="6"/>
        <v>5.7565460723565858</v>
      </c>
      <c r="Q20" s="4">
        <f t="shared" si="7"/>
        <v>26.763990267639898</v>
      </c>
      <c r="S20" s="3">
        <f t="shared" si="8"/>
        <v>2.1969211032713361</v>
      </c>
    </row>
    <row r="21" spans="1:19" x14ac:dyDescent="0.4">
      <c r="A21" s="5" t="s">
        <v>16</v>
      </c>
      <c r="B21" s="5" t="s">
        <v>13</v>
      </c>
      <c r="C21" s="6">
        <v>0.80227710070558045</v>
      </c>
      <c r="D21" s="6">
        <v>0.77094542659492693</v>
      </c>
      <c r="E21" s="6">
        <v>0.8043303929430633</v>
      </c>
      <c r="F21" s="6">
        <v>0.78728414442700145</v>
      </c>
      <c r="G21" s="6">
        <v>5.9731409100020047E-2</v>
      </c>
      <c r="H21" s="5">
        <v>0.19566960705693659</v>
      </c>
      <c r="J21" s="5" t="s">
        <v>16</v>
      </c>
      <c r="K21" s="5" t="str">
        <f t="shared" si="1"/>
        <v>Сум</v>
      </c>
      <c r="L21" s="4">
        <f t="shared" si="2"/>
        <v>80.227710070558047</v>
      </c>
      <c r="M21" s="4">
        <f t="shared" si="3"/>
        <v>77.094542659492689</v>
      </c>
      <c r="N21" s="4">
        <f t="shared" si="4"/>
        <v>80.433039294306326</v>
      </c>
      <c r="O21" s="4">
        <f t="shared" si="5"/>
        <v>78.728414442700142</v>
      </c>
      <c r="P21" s="4">
        <f t="shared" si="6"/>
        <v>5.9731409100020043</v>
      </c>
      <c r="Q21" s="4">
        <f t="shared" si="7"/>
        <v>19.56696070569366</v>
      </c>
      <c r="S21" s="3">
        <f t="shared" si="8"/>
        <v>2.1969211032713361</v>
      </c>
    </row>
    <row r="22" spans="1:19" x14ac:dyDescent="0.4">
      <c r="A22" s="5" t="s">
        <v>17</v>
      </c>
      <c r="B22" s="5" t="s">
        <v>8</v>
      </c>
      <c r="C22" s="6">
        <v>0.82424631173829377</v>
      </c>
      <c r="D22" s="6">
        <v>0.78874734607218688</v>
      </c>
      <c r="E22" s="6">
        <v>0.77557411273486432</v>
      </c>
      <c r="F22" s="6">
        <v>0.78210526315789486</v>
      </c>
      <c r="G22" s="6">
        <v>3.7703675634710117E-2</v>
      </c>
      <c r="H22" s="5">
        <v>0.22442588726513571</v>
      </c>
      <c r="J22" s="5" t="s">
        <v>17</v>
      </c>
      <c r="K22" s="5" t="str">
        <f t="shared" si="1"/>
        <v>Злість</v>
      </c>
      <c r="L22" s="4">
        <f t="shared" si="2"/>
        <v>82.424631173829383</v>
      </c>
      <c r="M22" s="4">
        <f t="shared" si="3"/>
        <v>78.874734607218684</v>
      </c>
      <c r="N22" s="4">
        <f t="shared" si="4"/>
        <v>77.557411273486437</v>
      </c>
      <c r="O22" s="4">
        <f t="shared" si="5"/>
        <v>78.21052631578948</v>
      </c>
      <c r="P22" s="4">
        <f t="shared" si="6"/>
        <v>3.7703675634710119</v>
      </c>
      <c r="Q22" s="4">
        <f t="shared" si="7"/>
        <v>22.44258872651357</v>
      </c>
      <c r="S22" s="3">
        <f t="shared" si="8"/>
        <v>0</v>
      </c>
    </row>
    <row r="23" spans="1:19" x14ac:dyDescent="0.4">
      <c r="A23" s="5" t="s">
        <v>17</v>
      </c>
      <c r="B23" s="5" t="s">
        <v>10</v>
      </c>
      <c r="C23" s="6">
        <v>0.82424631173829377</v>
      </c>
      <c r="D23" s="6">
        <v>0.80153403643336529</v>
      </c>
      <c r="E23" s="6">
        <v>0.81640625</v>
      </c>
      <c r="F23" s="6">
        <v>0.80890179003386542</v>
      </c>
      <c r="G23" s="6">
        <v>3.9716039907904843E-2</v>
      </c>
      <c r="H23" s="5">
        <v>0.18359375</v>
      </c>
      <c r="J23" s="5" t="s">
        <v>17</v>
      </c>
      <c r="K23" s="5" t="str">
        <f t="shared" si="1"/>
        <v>Страх</v>
      </c>
      <c r="L23" s="4">
        <f t="shared" si="2"/>
        <v>82.424631173829383</v>
      </c>
      <c r="M23" s="4">
        <f t="shared" si="3"/>
        <v>80.153403643336532</v>
      </c>
      <c r="N23" s="4">
        <f t="shared" si="4"/>
        <v>81.640625</v>
      </c>
      <c r="O23" s="4">
        <f t="shared" si="5"/>
        <v>80.890179003386535</v>
      </c>
      <c r="P23" s="4">
        <f t="shared" si="6"/>
        <v>3.9716039907904843</v>
      </c>
      <c r="Q23" s="4">
        <f t="shared" si="7"/>
        <v>18.359375</v>
      </c>
      <c r="S23" s="3">
        <f t="shared" si="8"/>
        <v>0</v>
      </c>
    </row>
    <row r="24" spans="1:19" x14ac:dyDescent="0.4">
      <c r="A24" s="5" t="s">
        <v>17</v>
      </c>
      <c r="B24" s="5" t="s">
        <v>11</v>
      </c>
      <c r="C24" s="6">
        <v>0.82424631173829377</v>
      </c>
      <c r="D24" s="6">
        <v>0.92139479905437349</v>
      </c>
      <c r="E24" s="6">
        <v>0.87880496054114998</v>
      </c>
      <c r="F24" s="6">
        <v>0.89959607616849391</v>
      </c>
      <c r="G24" s="6">
        <v>2.9807261317794709E-2</v>
      </c>
      <c r="H24" s="5">
        <v>0.1211950394588501</v>
      </c>
      <c r="J24" s="5" t="s">
        <v>17</v>
      </c>
      <c r="K24" s="5" t="str">
        <f t="shared" si="1"/>
        <v>Радість</v>
      </c>
      <c r="L24" s="4">
        <f t="shared" si="2"/>
        <v>82.424631173829383</v>
      </c>
      <c r="M24" s="4">
        <f t="shared" si="3"/>
        <v>92.139479905437355</v>
      </c>
      <c r="N24" s="4">
        <f t="shared" si="4"/>
        <v>87.880496054115</v>
      </c>
      <c r="O24" s="4">
        <f t="shared" si="5"/>
        <v>89.959607616849397</v>
      </c>
      <c r="P24" s="4">
        <f t="shared" si="6"/>
        <v>2.9807261317794707</v>
      </c>
      <c r="Q24" s="4">
        <f t="shared" si="7"/>
        <v>12.119503945885009</v>
      </c>
      <c r="S24" s="3">
        <f t="shared" si="8"/>
        <v>0</v>
      </c>
    </row>
    <row r="25" spans="1:19" x14ac:dyDescent="0.4">
      <c r="A25" s="5" t="s">
        <v>17</v>
      </c>
      <c r="B25" s="5" t="s">
        <v>12</v>
      </c>
      <c r="C25" s="6">
        <v>0.82424631173829377</v>
      </c>
      <c r="D25" s="6">
        <v>0.77099236641221369</v>
      </c>
      <c r="E25" s="6">
        <v>0.81914030819140304</v>
      </c>
      <c r="F25" s="6">
        <v>0.794337396775462</v>
      </c>
      <c r="G25" s="6">
        <v>5.9964021587047771E-2</v>
      </c>
      <c r="H25" s="5">
        <v>0.1808596918085969</v>
      </c>
      <c r="J25" s="5" t="s">
        <v>17</v>
      </c>
      <c r="K25" s="5" t="str">
        <f t="shared" si="1"/>
        <v>Нейтр.</v>
      </c>
      <c r="L25" s="4">
        <f t="shared" si="2"/>
        <v>82.424631173829383</v>
      </c>
      <c r="M25" s="4">
        <f t="shared" si="3"/>
        <v>77.099236641221367</v>
      </c>
      <c r="N25" s="4">
        <f t="shared" si="4"/>
        <v>81.914030819140308</v>
      </c>
      <c r="O25" s="4">
        <f t="shared" si="5"/>
        <v>79.4337396775462</v>
      </c>
      <c r="P25" s="4">
        <f t="shared" si="6"/>
        <v>5.9964021587047771</v>
      </c>
      <c r="Q25" s="4">
        <f t="shared" si="7"/>
        <v>18.085969180859689</v>
      </c>
      <c r="S25" s="3">
        <f t="shared" si="8"/>
        <v>0</v>
      </c>
    </row>
    <row r="26" spans="1:19" x14ac:dyDescent="0.4">
      <c r="A26" s="5" t="s">
        <v>17</v>
      </c>
      <c r="B26" s="5" t="s">
        <v>13</v>
      </c>
      <c r="C26" s="6">
        <v>0.82424631173829377</v>
      </c>
      <c r="D26" s="6">
        <v>0.79423538831064855</v>
      </c>
      <c r="E26" s="6">
        <v>0.79550922213311948</v>
      </c>
      <c r="F26" s="6">
        <v>0.79487179487179482</v>
      </c>
      <c r="G26" s="6">
        <v>5.1513329324513933E-2</v>
      </c>
      <c r="H26" s="5">
        <v>0.2044907778668805</v>
      </c>
      <c r="J26" s="5" t="s">
        <v>17</v>
      </c>
      <c r="K26" s="5" t="str">
        <f t="shared" si="1"/>
        <v>Сум</v>
      </c>
      <c r="L26" s="4">
        <f t="shared" si="2"/>
        <v>82.424631173829383</v>
      </c>
      <c r="M26" s="4">
        <f t="shared" si="3"/>
        <v>79.42353883106486</v>
      </c>
      <c r="N26" s="4">
        <f t="shared" si="4"/>
        <v>79.550922213311949</v>
      </c>
      <c r="O26" s="4">
        <f t="shared" si="5"/>
        <v>79.487179487179489</v>
      </c>
      <c r="P26" s="4">
        <f t="shared" si="6"/>
        <v>5.1513329324513935</v>
      </c>
      <c r="Q26" s="4">
        <f t="shared" si="7"/>
        <v>20.449077786688051</v>
      </c>
      <c r="S26" s="3">
        <f t="shared" si="8"/>
        <v>0</v>
      </c>
    </row>
    <row r="29" spans="1:19" x14ac:dyDescent="0.4">
      <c r="J29" s="5" t="str">
        <f>J1</f>
        <v>Модель</v>
      </c>
      <c r="K29" s="5" t="str">
        <f>K1</f>
        <v>Емоційний стан</v>
      </c>
      <c r="L29" s="5" t="str">
        <f t="shared" ref="L29:Q29" si="9">L1</f>
        <v>Accuracy</v>
      </c>
      <c r="M29" s="5" t="str">
        <f t="shared" si="9"/>
        <v>Precision</v>
      </c>
      <c r="N29" s="5" t="str">
        <f t="shared" si="9"/>
        <v>Recall</v>
      </c>
      <c r="O29" s="5" t="str">
        <f t="shared" si="9"/>
        <v>F1-Score</v>
      </c>
      <c r="P29" s="5" t="str">
        <f t="shared" si="9"/>
        <v>FPR</v>
      </c>
      <c r="Q29" s="5" t="str">
        <f t="shared" si="9"/>
        <v>FNR</v>
      </c>
    </row>
    <row r="30" spans="1:19" x14ac:dyDescent="0.4">
      <c r="J30" s="5" t="s">
        <v>9</v>
      </c>
      <c r="K30" s="5" t="str">
        <f>K2</f>
        <v>Злість</v>
      </c>
      <c r="L30" s="4">
        <f>AVERAGE(L$2:L$6)</f>
        <v>79.15330339961514</v>
      </c>
      <c r="M30" s="4">
        <f t="shared" ref="M30:Q30" si="10">AVERAGE(M$2:M$6)</f>
        <v>78.703486695293179</v>
      </c>
      <c r="N30" s="4">
        <f t="shared" si="10"/>
        <v>79.05389115456606</v>
      </c>
      <c r="O30" s="4">
        <f t="shared" si="10"/>
        <v>78.818413928743212</v>
      </c>
      <c r="P30" s="4">
        <f t="shared" si="10"/>
        <v>5.2231958546342332</v>
      </c>
      <c r="Q30" s="4">
        <f t="shared" si="10"/>
        <v>20.946108845433947</v>
      </c>
    </row>
    <row r="31" spans="1:19" x14ac:dyDescent="0.4">
      <c r="J31" s="5" t="s">
        <v>9</v>
      </c>
      <c r="K31" s="5" t="str">
        <f t="shared" ref="K31:K34" si="11">K3</f>
        <v>Страх</v>
      </c>
      <c r="L31" s="4">
        <f t="shared" ref="L31:Q34" si="12">AVERAGE(L$2:L$6)</f>
        <v>79.15330339961514</v>
      </c>
      <c r="M31" s="4">
        <f t="shared" si="12"/>
        <v>78.703486695293179</v>
      </c>
      <c r="N31" s="4">
        <f t="shared" si="12"/>
        <v>79.05389115456606</v>
      </c>
      <c r="O31" s="4">
        <f t="shared" si="12"/>
        <v>78.818413928743212</v>
      </c>
      <c r="P31" s="4">
        <f t="shared" si="12"/>
        <v>5.2231958546342332</v>
      </c>
      <c r="Q31" s="4">
        <f t="shared" si="12"/>
        <v>20.946108845433947</v>
      </c>
    </row>
    <row r="32" spans="1:19" x14ac:dyDescent="0.4">
      <c r="J32" s="5" t="s">
        <v>9</v>
      </c>
      <c r="K32" s="5" t="str">
        <f t="shared" si="11"/>
        <v>Радість</v>
      </c>
      <c r="L32" s="4">
        <f t="shared" si="12"/>
        <v>79.15330339961514</v>
      </c>
      <c r="M32" s="4">
        <f t="shared" si="12"/>
        <v>78.703486695293179</v>
      </c>
      <c r="N32" s="4">
        <f t="shared" si="12"/>
        <v>79.05389115456606</v>
      </c>
      <c r="O32" s="4">
        <f t="shared" si="12"/>
        <v>78.818413928743212</v>
      </c>
      <c r="P32" s="4">
        <f t="shared" si="12"/>
        <v>5.2231958546342332</v>
      </c>
      <c r="Q32" s="4">
        <f t="shared" si="12"/>
        <v>20.946108845433947</v>
      </c>
    </row>
    <row r="33" spans="10:17" x14ac:dyDescent="0.4">
      <c r="J33" s="5" t="s">
        <v>9</v>
      </c>
      <c r="K33" s="5" t="str">
        <f t="shared" si="11"/>
        <v>Нейтр.</v>
      </c>
      <c r="L33" s="4">
        <f t="shared" si="12"/>
        <v>79.15330339961514</v>
      </c>
      <c r="M33" s="4">
        <f t="shared" si="12"/>
        <v>78.703486695293179</v>
      </c>
      <c r="N33" s="4">
        <f t="shared" si="12"/>
        <v>79.05389115456606</v>
      </c>
      <c r="O33" s="4">
        <f t="shared" si="12"/>
        <v>78.818413928743212</v>
      </c>
      <c r="P33" s="4">
        <f t="shared" si="12"/>
        <v>5.2231958546342332</v>
      </c>
      <c r="Q33" s="4">
        <f t="shared" si="12"/>
        <v>20.946108845433947</v>
      </c>
    </row>
    <row r="34" spans="10:17" x14ac:dyDescent="0.4">
      <c r="J34" s="5" t="s">
        <v>9</v>
      </c>
      <c r="K34" s="5" t="str">
        <f t="shared" si="11"/>
        <v>Сум</v>
      </c>
      <c r="L34" s="4">
        <f t="shared" si="12"/>
        <v>79.15330339961514</v>
      </c>
      <c r="M34" s="4">
        <f t="shared" si="12"/>
        <v>78.703486695293179</v>
      </c>
      <c r="N34" s="4">
        <f t="shared" si="12"/>
        <v>79.05389115456606</v>
      </c>
      <c r="O34" s="4">
        <f t="shared" si="12"/>
        <v>78.818413928743212</v>
      </c>
      <c r="P34" s="4">
        <f t="shared" si="12"/>
        <v>5.2231958546342332</v>
      </c>
      <c r="Q34" s="4">
        <f>AVERAGE(Q$2:Q$6)</f>
        <v>20.946108845433947</v>
      </c>
    </row>
    <row r="35" spans="10:17" x14ac:dyDescent="0.4">
      <c r="J35" s="5" t="s">
        <v>14</v>
      </c>
      <c r="K35" s="5" t="str">
        <f t="shared" ref="K35:K54" si="13">K7</f>
        <v>Злість</v>
      </c>
      <c r="L35" s="4">
        <f>AVERAGE(L$7:L$11)</f>
        <v>77.325208466966004</v>
      </c>
      <c r="M35" s="4">
        <f t="shared" ref="M35:Q35" si="14">AVERAGE(M$7:M$11)</f>
        <v>76.225038672392643</v>
      </c>
      <c r="N35" s="4">
        <f t="shared" si="14"/>
        <v>76.70379545206896</v>
      </c>
      <c r="O35" s="4">
        <f t="shared" si="14"/>
        <v>76.42528294439235</v>
      </c>
      <c r="P35" s="4">
        <f t="shared" si="14"/>
        <v>5.6429598978481526</v>
      </c>
      <c r="Q35" s="4">
        <f t="shared" si="14"/>
        <v>23.29620454793104</v>
      </c>
    </row>
    <row r="36" spans="10:17" x14ac:dyDescent="0.4">
      <c r="J36" s="5" t="s">
        <v>14</v>
      </c>
      <c r="K36" s="5" t="str">
        <f t="shared" si="13"/>
        <v>Страх</v>
      </c>
      <c r="L36" s="4">
        <f t="shared" ref="L36:Q39" si="15">AVERAGE(L$7:L$11)</f>
        <v>77.325208466966004</v>
      </c>
      <c r="M36" s="4">
        <f t="shared" si="15"/>
        <v>76.225038672392643</v>
      </c>
      <c r="N36" s="4">
        <f t="shared" si="15"/>
        <v>76.70379545206896</v>
      </c>
      <c r="O36" s="4">
        <f t="shared" si="15"/>
        <v>76.42528294439235</v>
      </c>
      <c r="P36" s="4">
        <f t="shared" si="15"/>
        <v>5.6429598978481526</v>
      </c>
      <c r="Q36" s="4">
        <f t="shared" si="15"/>
        <v>23.29620454793104</v>
      </c>
    </row>
    <row r="37" spans="10:17" x14ac:dyDescent="0.4">
      <c r="J37" s="5" t="s">
        <v>14</v>
      </c>
      <c r="K37" s="5" t="str">
        <f t="shared" si="13"/>
        <v>Радість</v>
      </c>
      <c r="L37" s="4">
        <f t="shared" si="15"/>
        <v>77.325208466966004</v>
      </c>
      <c r="M37" s="4">
        <f t="shared" si="15"/>
        <v>76.225038672392643</v>
      </c>
      <c r="N37" s="4">
        <f t="shared" si="15"/>
        <v>76.70379545206896</v>
      </c>
      <c r="O37" s="4">
        <f t="shared" si="15"/>
        <v>76.42528294439235</v>
      </c>
      <c r="P37" s="4">
        <f t="shared" si="15"/>
        <v>5.6429598978481526</v>
      </c>
      <c r="Q37" s="4">
        <f t="shared" si="15"/>
        <v>23.29620454793104</v>
      </c>
    </row>
    <row r="38" spans="10:17" x14ac:dyDescent="0.4">
      <c r="J38" s="5" t="s">
        <v>14</v>
      </c>
      <c r="K38" s="5" t="str">
        <f t="shared" si="13"/>
        <v>Нейтр.</v>
      </c>
      <c r="L38" s="4">
        <f t="shared" si="15"/>
        <v>77.325208466966004</v>
      </c>
      <c r="M38" s="4">
        <f t="shared" si="15"/>
        <v>76.225038672392643</v>
      </c>
      <c r="N38" s="4">
        <f t="shared" si="15"/>
        <v>76.70379545206896</v>
      </c>
      <c r="O38" s="4">
        <f t="shared" si="15"/>
        <v>76.42528294439235</v>
      </c>
      <c r="P38" s="4">
        <f t="shared" si="15"/>
        <v>5.6429598978481526</v>
      </c>
      <c r="Q38" s="4">
        <f t="shared" si="15"/>
        <v>23.29620454793104</v>
      </c>
    </row>
    <row r="39" spans="10:17" x14ac:dyDescent="0.4">
      <c r="J39" s="5" t="s">
        <v>14</v>
      </c>
      <c r="K39" s="5" t="str">
        <f t="shared" si="13"/>
        <v>Сум</v>
      </c>
      <c r="L39" s="4">
        <f t="shared" si="15"/>
        <v>77.325208466966004</v>
      </c>
      <c r="M39" s="4">
        <f t="shared" si="15"/>
        <v>76.225038672392643</v>
      </c>
      <c r="N39" s="4">
        <f t="shared" si="15"/>
        <v>76.70379545206896</v>
      </c>
      <c r="O39" s="4">
        <f t="shared" si="15"/>
        <v>76.42528294439235</v>
      </c>
      <c r="P39" s="4">
        <f t="shared" si="15"/>
        <v>5.6429598978481526</v>
      </c>
      <c r="Q39" s="4">
        <f t="shared" si="15"/>
        <v>23.29620454793104</v>
      </c>
    </row>
    <row r="40" spans="10:17" x14ac:dyDescent="0.4">
      <c r="J40" s="5" t="s">
        <v>15</v>
      </c>
      <c r="K40" s="5" t="str">
        <f t="shared" si="13"/>
        <v>Злість</v>
      </c>
      <c r="L40" s="4">
        <f>AVERAGE(L$12:L$16)</f>
        <v>78.592046183450918</v>
      </c>
      <c r="M40" s="4">
        <f t="shared" ref="M40:Q40" si="16">AVERAGE(M$12:M$16)</f>
        <v>77.485978999901164</v>
      </c>
      <c r="N40" s="4">
        <f t="shared" si="16"/>
        <v>77.777240124138189</v>
      </c>
      <c r="O40" s="4">
        <f t="shared" si="16"/>
        <v>77.434994492362918</v>
      </c>
      <c r="P40" s="4">
        <f t="shared" si="16"/>
        <v>5.2895948459926796</v>
      </c>
      <c r="Q40" s="4">
        <f t="shared" si="16"/>
        <v>22.222759875861804</v>
      </c>
    </row>
    <row r="41" spans="10:17" x14ac:dyDescent="0.4">
      <c r="J41" s="5" t="s">
        <v>15</v>
      </c>
      <c r="K41" s="5" t="str">
        <f t="shared" si="13"/>
        <v>Страх</v>
      </c>
      <c r="L41" s="4">
        <f t="shared" ref="L41:Q44" si="17">AVERAGE(L$12:L$16)</f>
        <v>78.592046183450918</v>
      </c>
      <c r="M41" s="4">
        <f t="shared" si="17"/>
        <v>77.485978999901164</v>
      </c>
      <c r="N41" s="4">
        <f t="shared" si="17"/>
        <v>77.777240124138189</v>
      </c>
      <c r="O41" s="4">
        <f t="shared" si="17"/>
        <v>77.434994492362918</v>
      </c>
      <c r="P41" s="4">
        <f t="shared" si="17"/>
        <v>5.2895948459926796</v>
      </c>
      <c r="Q41" s="4">
        <f t="shared" si="17"/>
        <v>22.222759875861804</v>
      </c>
    </row>
    <row r="42" spans="10:17" x14ac:dyDescent="0.4">
      <c r="J42" s="5" t="s">
        <v>15</v>
      </c>
      <c r="K42" s="5" t="str">
        <f t="shared" si="13"/>
        <v>Радість</v>
      </c>
      <c r="L42" s="4">
        <f t="shared" si="17"/>
        <v>78.592046183450918</v>
      </c>
      <c r="M42" s="4">
        <f t="shared" si="17"/>
        <v>77.485978999901164</v>
      </c>
      <c r="N42" s="4">
        <f t="shared" si="17"/>
        <v>77.777240124138189</v>
      </c>
      <c r="O42" s="4">
        <f t="shared" si="17"/>
        <v>77.434994492362918</v>
      </c>
      <c r="P42" s="4">
        <f t="shared" si="17"/>
        <v>5.2895948459926796</v>
      </c>
      <c r="Q42" s="4">
        <f t="shared" si="17"/>
        <v>22.222759875861804</v>
      </c>
    </row>
    <row r="43" spans="10:17" x14ac:dyDescent="0.4">
      <c r="J43" s="5" t="s">
        <v>15</v>
      </c>
      <c r="K43" s="5" t="str">
        <f t="shared" si="13"/>
        <v>Нейтр.</v>
      </c>
      <c r="L43" s="4">
        <f t="shared" si="17"/>
        <v>78.592046183450918</v>
      </c>
      <c r="M43" s="4">
        <f t="shared" si="17"/>
        <v>77.485978999901164</v>
      </c>
      <c r="N43" s="4">
        <f t="shared" si="17"/>
        <v>77.777240124138189</v>
      </c>
      <c r="O43" s="4">
        <f t="shared" si="17"/>
        <v>77.434994492362918</v>
      </c>
      <c r="P43" s="4">
        <f t="shared" si="17"/>
        <v>5.2895948459926796</v>
      </c>
      <c r="Q43" s="4">
        <f t="shared" si="17"/>
        <v>22.222759875861804</v>
      </c>
    </row>
    <row r="44" spans="10:17" x14ac:dyDescent="0.4">
      <c r="J44" s="5" t="s">
        <v>15</v>
      </c>
      <c r="K44" s="5" t="str">
        <f t="shared" si="13"/>
        <v>Сум</v>
      </c>
      <c r="L44" s="4">
        <f t="shared" si="17"/>
        <v>78.592046183450918</v>
      </c>
      <c r="M44" s="4">
        <f t="shared" si="17"/>
        <v>77.485978999901164</v>
      </c>
      <c r="N44" s="4">
        <f t="shared" si="17"/>
        <v>77.777240124138189</v>
      </c>
      <c r="O44" s="4">
        <f t="shared" si="17"/>
        <v>77.434994492362918</v>
      </c>
      <c r="P44" s="4">
        <f t="shared" si="17"/>
        <v>5.2895948459926796</v>
      </c>
      <c r="Q44" s="4">
        <f t="shared" si="17"/>
        <v>22.222759875861804</v>
      </c>
    </row>
    <row r="45" spans="10:17" x14ac:dyDescent="0.4">
      <c r="J45" s="5" t="s">
        <v>16</v>
      </c>
      <c r="K45" s="5" t="str">
        <f t="shared" si="13"/>
        <v>Злість</v>
      </c>
      <c r="L45" s="4">
        <f>AVERAGE(L$17:L$21)</f>
        <v>80.227710070558047</v>
      </c>
      <c r="M45" s="4">
        <f t="shared" ref="M45:Q45" si="18">AVERAGE(M$17:M$21)</f>
        <v>79.240506782676547</v>
      </c>
      <c r="N45" s="4">
        <f t="shared" si="18"/>
        <v>79.496388380283932</v>
      </c>
      <c r="O45" s="4">
        <f t="shared" si="18"/>
        <v>79.333602170157775</v>
      </c>
      <c r="P45" s="4">
        <f t="shared" si="18"/>
        <v>4.9280982610372579</v>
      </c>
      <c r="Q45" s="4">
        <f t="shared" si="18"/>
        <v>20.503611619716079</v>
      </c>
    </row>
    <row r="46" spans="10:17" x14ac:dyDescent="0.4">
      <c r="J46" s="5" t="s">
        <v>16</v>
      </c>
      <c r="K46" s="5" t="str">
        <f t="shared" si="13"/>
        <v>Страх</v>
      </c>
      <c r="L46" s="4">
        <f t="shared" ref="L46:Q49" si="19">AVERAGE(L$17:L$21)</f>
        <v>80.227710070558047</v>
      </c>
      <c r="M46" s="4">
        <f t="shared" si="19"/>
        <v>79.240506782676547</v>
      </c>
      <c r="N46" s="4">
        <f t="shared" si="19"/>
        <v>79.496388380283932</v>
      </c>
      <c r="O46" s="4">
        <f t="shared" si="19"/>
        <v>79.333602170157775</v>
      </c>
      <c r="P46" s="4">
        <f t="shared" si="19"/>
        <v>4.9280982610372579</v>
      </c>
      <c r="Q46" s="4">
        <f t="shared" si="19"/>
        <v>20.503611619716079</v>
      </c>
    </row>
    <row r="47" spans="10:17" x14ac:dyDescent="0.4">
      <c r="J47" s="5" t="s">
        <v>16</v>
      </c>
      <c r="K47" s="5" t="str">
        <f t="shared" si="13"/>
        <v>Радість</v>
      </c>
      <c r="L47" s="4">
        <f t="shared" si="19"/>
        <v>80.227710070558047</v>
      </c>
      <c r="M47" s="4">
        <f t="shared" si="19"/>
        <v>79.240506782676547</v>
      </c>
      <c r="N47" s="4">
        <f t="shared" si="19"/>
        <v>79.496388380283932</v>
      </c>
      <c r="O47" s="4">
        <f t="shared" si="19"/>
        <v>79.333602170157775</v>
      </c>
      <c r="P47" s="4">
        <f t="shared" si="19"/>
        <v>4.9280982610372579</v>
      </c>
      <c r="Q47" s="4">
        <f t="shared" si="19"/>
        <v>20.503611619716079</v>
      </c>
    </row>
    <row r="48" spans="10:17" x14ac:dyDescent="0.4">
      <c r="J48" s="5" t="s">
        <v>16</v>
      </c>
      <c r="K48" s="5" t="str">
        <f t="shared" si="13"/>
        <v>Нейтр.</v>
      </c>
      <c r="L48" s="4">
        <f t="shared" si="19"/>
        <v>80.227710070558047</v>
      </c>
      <c r="M48" s="4">
        <f t="shared" si="19"/>
        <v>79.240506782676547</v>
      </c>
      <c r="N48" s="4">
        <f t="shared" si="19"/>
        <v>79.496388380283932</v>
      </c>
      <c r="O48" s="4">
        <f t="shared" si="19"/>
        <v>79.333602170157775</v>
      </c>
      <c r="P48" s="4">
        <f t="shared" si="19"/>
        <v>4.9280982610372579</v>
      </c>
      <c r="Q48" s="4">
        <f t="shared" si="19"/>
        <v>20.503611619716079</v>
      </c>
    </row>
    <row r="49" spans="10:17" x14ac:dyDescent="0.4">
      <c r="J49" s="5" t="s">
        <v>16</v>
      </c>
      <c r="K49" s="5" t="str">
        <f t="shared" si="13"/>
        <v>Сум</v>
      </c>
      <c r="L49" s="4">
        <f t="shared" si="19"/>
        <v>80.227710070558047</v>
      </c>
      <c r="M49" s="4">
        <f t="shared" si="19"/>
        <v>79.240506782676547</v>
      </c>
      <c r="N49" s="4">
        <f t="shared" si="19"/>
        <v>79.496388380283932</v>
      </c>
      <c r="O49" s="4">
        <f t="shared" si="19"/>
        <v>79.333602170157775</v>
      </c>
      <c r="P49" s="4">
        <f t="shared" si="19"/>
        <v>4.9280982610372579</v>
      </c>
      <c r="Q49" s="4">
        <f t="shared" si="19"/>
        <v>20.503611619716079</v>
      </c>
    </row>
    <row r="50" spans="10:17" x14ac:dyDescent="0.4">
      <c r="J50" s="5" t="s">
        <v>17</v>
      </c>
      <c r="K50" s="5" t="str">
        <f t="shared" si="13"/>
        <v>Злість</v>
      </c>
      <c r="L50" s="4">
        <f>AVERAGE(L$22:L$26)</f>
        <v>82.424631173829383</v>
      </c>
      <c r="M50" s="4">
        <f t="shared" ref="M50:Q50" si="20">AVERAGE(M$22:M$26)</f>
        <v>81.538078725655765</v>
      </c>
      <c r="N50" s="4">
        <f t="shared" si="20"/>
        <v>81.708697072010722</v>
      </c>
      <c r="O50" s="4">
        <f t="shared" si="20"/>
        <v>81.596246420150223</v>
      </c>
      <c r="P50" s="4">
        <f t="shared" si="20"/>
        <v>4.374086555439427</v>
      </c>
      <c r="Q50" s="4">
        <f t="shared" si="20"/>
        <v>18.291302927989264</v>
      </c>
    </row>
    <row r="51" spans="10:17" x14ac:dyDescent="0.4">
      <c r="J51" s="5" t="s">
        <v>17</v>
      </c>
      <c r="K51" s="5" t="str">
        <f t="shared" si="13"/>
        <v>Страх</v>
      </c>
      <c r="L51" s="4">
        <f t="shared" ref="L51:Q54" si="21">AVERAGE(L$22:L$26)</f>
        <v>82.424631173829383</v>
      </c>
      <c r="M51" s="4">
        <f t="shared" si="21"/>
        <v>81.538078725655765</v>
      </c>
      <c r="N51" s="4">
        <f t="shared" si="21"/>
        <v>81.708697072010722</v>
      </c>
      <c r="O51" s="4">
        <f t="shared" si="21"/>
        <v>81.596246420150223</v>
      </c>
      <c r="P51" s="4">
        <f t="shared" si="21"/>
        <v>4.374086555439427</v>
      </c>
      <c r="Q51" s="4">
        <f t="shared" si="21"/>
        <v>18.291302927989264</v>
      </c>
    </row>
    <row r="52" spans="10:17" x14ac:dyDescent="0.4">
      <c r="J52" s="5" t="s">
        <v>17</v>
      </c>
      <c r="K52" s="5" t="str">
        <f t="shared" si="13"/>
        <v>Радість</v>
      </c>
      <c r="L52" s="4">
        <f t="shared" si="21"/>
        <v>82.424631173829383</v>
      </c>
      <c r="M52" s="4">
        <f t="shared" si="21"/>
        <v>81.538078725655765</v>
      </c>
      <c r="N52" s="4">
        <f t="shared" si="21"/>
        <v>81.708697072010722</v>
      </c>
      <c r="O52" s="4">
        <f t="shared" si="21"/>
        <v>81.596246420150223</v>
      </c>
      <c r="P52" s="4">
        <f t="shared" si="21"/>
        <v>4.374086555439427</v>
      </c>
      <c r="Q52" s="4">
        <f t="shared" si="21"/>
        <v>18.291302927989264</v>
      </c>
    </row>
    <row r="53" spans="10:17" x14ac:dyDescent="0.4">
      <c r="J53" s="5" t="s">
        <v>17</v>
      </c>
      <c r="K53" s="5" t="str">
        <f t="shared" si="13"/>
        <v>Нейтр.</v>
      </c>
      <c r="L53" s="4">
        <f t="shared" si="21"/>
        <v>82.424631173829383</v>
      </c>
      <c r="M53" s="4">
        <f t="shared" si="21"/>
        <v>81.538078725655765</v>
      </c>
      <c r="N53" s="4">
        <f t="shared" si="21"/>
        <v>81.708697072010722</v>
      </c>
      <c r="O53" s="4">
        <f t="shared" si="21"/>
        <v>81.596246420150223</v>
      </c>
      <c r="P53" s="4">
        <f t="shared" si="21"/>
        <v>4.374086555439427</v>
      </c>
      <c r="Q53" s="4">
        <f t="shared" si="21"/>
        <v>18.291302927989264</v>
      </c>
    </row>
    <row r="54" spans="10:17" x14ac:dyDescent="0.4">
      <c r="J54" s="5" t="s">
        <v>17</v>
      </c>
      <c r="K54" s="5" t="str">
        <f t="shared" si="13"/>
        <v>Сум</v>
      </c>
      <c r="L54" s="4">
        <f t="shared" si="21"/>
        <v>82.424631173829383</v>
      </c>
      <c r="M54" s="4">
        <f t="shared" si="21"/>
        <v>81.538078725655765</v>
      </c>
      <c r="N54" s="4">
        <f t="shared" si="21"/>
        <v>81.708697072010722</v>
      </c>
      <c r="O54" s="4">
        <f t="shared" si="21"/>
        <v>81.596246420150223</v>
      </c>
      <c r="P54" s="4">
        <f t="shared" si="21"/>
        <v>4.374086555439427</v>
      </c>
      <c r="Q54" s="4">
        <f t="shared" si="21"/>
        <v>18.291302927989264</v>
      </c>
    </row>
    <row r="57" spans="10:17" x14ac:dyDescent="0.4">
      <c r="J57" s="5" t="s">
        <v>19</v>
      </c>
      <c r="K57" s="5" t="s">
        <v>18</v>
      </c>
      <c r="L57" s="5" t="s">
        <v>4</v>
      </c>
      <c r="M57" s="5" t="s">
        <v>1</v>
      </c>
      <c r="N57" s="5" t="s">
        <v>2</v>
      </c>
      <c r="O57" s="5" t="s">
        <v>3</v>
      </c>
      <c r="P57" s="5" t="s">
        <v>5</v>
      </c>
      <c r="Q57" s="5" t="s">
        <v>6</v>
      </c>
    </row>
    <row r="58" spans="10:17" x14ac:dyDescent="0.4">
      <c r="J58" s="5" t="s">
        <v>17</v>
      </c>
      <c r="K58" s="5" t="s">
        <v>8</v>
      </c>
      <c r="L58" s="4">
        <v>82.424631173829383</v>
      </c>
      <c r="M58" s="4">
        <v>81.538078725655765</v>
      </c>
      <c r="N58" s="4">
        <v>81.708697072010722</v>
      </c>
      <c r="O58" s="4">
        <v>81.596246420150223</v>
      </c>
      <c r="P58" s="4">
        <v>4.374086555439427</v>
      </c>
      <c r="Q58" s="4">
        <v>18.291302927989264</v>
      </c>
    </row>
    <row r="59" spans="10:17" x14ac:dyDescent="0.4">
      <c r="J59" s="5" t="s">
        <v>17</v>
      </c>
      <c r="K59" s="5" t="s">
        <v>10</v>
      </c>
      <c r="L59" s="4">
        <v>82.424631173829383</v>
      </c>
      <c r="M59" s="4">
        <v>81.538078725655765</v>
      </c>
      <c r="N59" s="4">
        <v>81.708697072010722</v>
      </c>
      <c r="O59" s="4">
        <v>81.596246420150223</v>
      </c>
      <c r="P59" s="4">
        <v>4.374086555439427</v>
      </c>
      <c r="Q59" s="4">
        <v>18.291302927989264</v>
      </c>
    </row>
    <row r="60" spans="10:17" x14ac:dyDescent="0.4">
      <c r="J60" s="5" t="s">
        <v>17</v>
      </c>
      <c r="K60" s="5" t="s">
        <v>11</v>
      </c>
      <c r="L60" s="4">
        <v>82.424631173829383</v>
      </c>
      <c r="M60" s="4">
        <v>81.538078725655765</v>
      </c>
      <c r="N60" s="4">
        <v>81.708697072010722</v>
      </c>
      <c r="O60" s="4">
        <v>81.596246420150223</v>
      </c>
      <c r="P60" s="4">
        <v>4.374086555439427</v>
      </c>
      <c r="Q60" s="4">
        <v>18.291302927989264</v>
      </c>
    </row>
    <row r="61" spans="10:17" x14ac:dyDescent="0.4">
      <c r="J61" s="5" t="s">
        <v>17</v>
      </c>
      <c r="K61" s="5" t="s">
        <v>12</v>
      </c>
      <c r="L61" s="4">
        <v>82.424631173829383</v>
      </c>
      <c r="M61" s="4">
        <v>81.538078725655765</v>
      </c>
      <c r="N61" s="4">
        <v>81.708697072010722</v>
      </c>
      <c r="O61" s="4">
        <v>81.596246420150223</v>
      </c>
      <c r="P61" s="4">
        <v>4.374086555439427</v>
      </c>
      <c r="Q61" s="4">
        <v>18.291302927989264</v>
      </c>
    </row>
    <row r="62" spans="10:17" x14ac:dyDescent="0.4">
      <c r="J62" s="5" t="s">
        <v>17</v>
      </c>
      <c r="K62" s="5" t="s">
        <v>13</v>
      </c>
      <c r="L62" s="4">
        <v>82.424631173829383</v>
      </c>
      <c r="M62" s="4">
        <v>81.538078725655765</v>
      </c>
      <c r="N62" s="4">
        <v>81.708697072010722</v>
      </c>
      <c r="O62" s="4">
        <v>81.596246420150223</v>
      </c>
      <c r="P62" s="4">
        <v>4.374086555439427</v>
      </c>
      <c r="Q62" s="4">
        <v>18.291302927989264</v>
      </c>
    </row>
    <row r="63" spans="10:17" x14ac:dyDescent="0.4">
      <c r="J63" s="5" t="s">
        <v>16</v>
      </c>
      <c r="K63" s="5" t="s">
        <v>8</v>
      </c>
      <c r="L63" s="4">
        <v>80.227710070558047</v>
      </c>
      <c r="M63" s="4">
        <v>79.240506782676547</v>
      </c>
      <c r="N63" s="4">
        <v>79.496388380283932</v>
      </c>
      <c r="O63" s="4">
        <v>79.333602170157775</v>
      </c>
      <c r="P63" s="4">
        <v>4.9280982610372579</v>
      </c>
      <c r="Q63" s="4">
        <v>20.503611619716079</v>
      </c>
    </row>
    <row r="64" spans="10:17" x14ac:dyDescent="0.4">
      <c r="J64" s="5" t="s">
        <v>16</v>
      </c>
      <c r="K64" s="5" t="s">
        <v>10</v>
      </c>
      <c r="L64" s="4">
        <v>80.227710070558047</v>
      </c>
      <c r="M64" s="4">
        <v>79.240506782676547</v>
      </c>
      <c r="N64" s="4">
        <v>79.496388380283932</v>
      </c>
      <c r="O64" s="4">
        <v>79.333602170157775</v>
      </c>
      <c r="P64" s="4">
        <v>4.9280982610372579</v>
      </c>
      <c r="Q64" s="4">
        <v>20.503611619716079</v>
      </c>
    </row>
    <row r="65" spans="10:17" x14ac:dyDescent="0.4">
      <c r="J65" s="5" t="s">
        <v>16</v>
      </c>
      <c r="K65" s="5" t="s">
        <v>11</v>
      </c>
      <c r="L65" s="4">
        <v>80.227710070558047</v>
      </c>
      <c r="M65" s="4">
        <v>79.240506782676547</v>
      </c>
      <c r="N65" s="4">
        <v>79.496388380283932</v>
      </c>
      <c r="O65" s="4">
        <v>79.333602170157775</v>
      </c>
      <c r="P65" s="4">
        <v>4.9280982610372579</v>
      </c>
      <c r="Q65" s="4">
        <v>20.503611619716079</v>
      </c>
    </row>
    <row r="66" spans="10:17" x14ac:dyDescent="0.4">
      <c r="J66" s="5" t="s">
        <v>16</v>
      </c>
      <c r="K66" s="5" t="s">
        <v>12</v>
      </c>
      <c r="L66" s="4">
        <v>80.227710070558047</v>
      </c>
      <c r="M66" s="4">
        <v>79.240506782676547</v>
      </c>
      <c r="N66" s="4">
        <v>79.496388380283932</v>
      </c>
      <c r="O66" s="4">
        <v>79.333602170157775</v>
      </c>
      <c r="P66" s="4">
        <v>4.9280982610372579</v>
      </c>
      <c r="Q66" s="4">
        <v>20.503611619716079</v>
      </c>
    </row>
    <row r="67" spans="10:17" x14ac:dyDescent="0.4">
      <c r="J67" s="5" t="s">
        <v>16</v>
      </c>
      <c r="K67" s="5" t="s">
        <v>13</v>
      </c>
      <c r="L67" s="4">
        <v>80.227710070558047</v>
      </c>
      <c r="M67" s="4">
        <v>79.240506782676547</v>
      </c>
      <c r="N67" s="4">
        <v>79.496388380283932</v>
      </c>
      <c r="O67" s="4">
        <v>79.333602170157775</v>
      </c>
      <c r="P67" s="4">
        <v>4.9280982610372579</v>
      </c>
      <c r="Q67" s="4">
        <v>20.503611619716079</v>
      </c>
    </row>
    <row r="68" spans="10:17" x14ac:dyDescent="0.4">
      <c r="J68" s="5" t="s">
        <v>9</v>
      </c>
      <c r="K68" s="5" t="s">
        <v>8</v>
      </c>
      <c r="L68" s="4">
        <v>79.15330339961514</v>
      </c>
      <c r="M68" s="4">
        <v>78.703486695293179</v>
      </c>
      <c r="N68" s="4">
        <v>79.05389115456606</v>
      </c>
      <c r="O68" s="4">
        <v>78.818413928743212</v>
      </c>
      <c r="P68" s="4">
        <v>5.2231958546342332</v>
      </c>
      <c r="Q68" s="4">
        <v>20.946108845433947</v>
      </c>
    </row>
    <row r="69" spans="10:17" x14ac:dyDescent="0.4">
      <c r="J69" s="5" t="s">
        <v>9</v>
      </c>
      <c r="K69" s="5" t="s">
        <v>10</v>
      </c>
      <c r="L69" s="4">
        <v>79.15330339961514</v>
      </c>
      <c r="M69" s="4">
        <v>78.703486695293179</v>
      </c>
      <c r="N69" s="4">
        <v>79.05389115456606</v>
      </c>
      <c r="O69" s="4">
        <v>78.818413928743212</v>
      </c>
      <c r="P69" s="4">
        <v>5.2231958546342332</v>
      </c>
      <c r="Q69" s="4">
        <v>20.946108845433947</v>
      </c>
    </row>
    <row r="70" spans="10:17" x14ac:dyDescent="0.4">
      <c r="J70" s="5" t="s">
        <v>9</v>
      </c>
      <c r="K70" s="5" t="s">
        <v>11</v>
      </c>
      <c r="L70" s="4">
        <v>79.15330339961514</v>
      </c>
      <c r="M70" s="4">
        <v>78.703486695293179</v>
      </c>
      <c r="N70" s="4">
        <v>79.05389115456606</v>
      </c>
      <c r="O70" s="4">
        <v>78.818413928743212</v>
      </c>
      <c r="P70" s="4">
        <v>5.2231958546342332</v>
      </c>
      <c r="Q70" s="4">
        <v>20.946108845433947</v>
      </c>
    </row>
    <row r="71" spans="10:17" x14ac:dyDescent="0.4">
      <c r="J71" s="5" t="s">
        <v>9</v>
      </c>
      <c r="K71" s="5" t="s">
        <v>12</v>
      </c>
      <c r="L71" s="4">
        <v>79.15330339961514</v>
      </c>
      <c r="M71" s="4">
        <v>78.703486695293179</v>
      </c>
      <c r="N71" s="4">
        <v>79.05389115456606</v>
      </c>
      <c r="O71" s="4">
        <v>78.818413928743212</v>
      </c>
      <c r="P71" s="4">
        <v>5.2231958546342332</v>
      </c>
      <c r="Q71" s="4">
        <v>20.946108845433947</v>
      </c>
    </row>
    <row r="72" spans="10:17" x14ac:dyDescent="0.4">
      <c r="J72" s="5" t="s">
        <v>9</v>
      </c>
      <c r="K72" s="5" t="s">
        <v>13</v>
      </c>
      <c r="L72" s="4">
        <v>79.15330339961514</v>
      </c>
      <c r="M72" s="4">
        <v>78.703486695293179</v>
      </c>
      <c r="N72" s="4">
        <v>79.05389115456606</v>
      </c>
      <c r="O72" s="4">
        <v>78.818413928743212</v>
      </c>
      <c r="P72" s="4">
        <v>5.2231958546342332</v>
      </c>
      <c r="Q72" s="4">
        <v>20.946108845433947</v>
      </c>
    </row>
    <row r="73" spans="10:17" x14ac:dyDescent="0.4">
      <c r="J73" s="5" t="s">
        <v>15</v>
      </c>
      <c r="K73" s="5" t="s">
        <v>8</v>
      </c>
      <c r="L73" s="4">
        <v>78.592046183450918</v>
      </c>
      <c r="M73" s="4">
        <v>77.485978999901164</v>
      </c>
      <c r="N73" s="4">
        <v>77.777240124138189</v>
      </c>
      <c r="O73" s="4">
        <v>77.434994492362918</v>
      </c>
      <c r="P73" s="4">
        <v>5.2895948459926796</v>
      </c>
      <c r="Q73" s="4">
        <v>22.222759875861804</v>
      </c>
    </row>
    <row r="74" spans="10:17" x14ac:dyDescent="0.4">
      <c r="J74" s="5" t="s">
        <v>15</v>
      </c>
      <c r="K74" s="5" t="s">
        <v>10</v>
      </c>
      <c r="L74" s="4">
        <v>78.592046183450918</v>
      </c>
      <c r="M74" s="4">
        <v>77.485978999901164</v>
      </c>
      <c r="N74" s="4">
        <v>77.777240124138189</v>
      </c>
      <c r="O74" s="4">
        <v>77.434994492362918</v>
      </c>
      <c r="P74" s="4">
        <v>5.2895948459926796</v>
      </c>
      <c r="Q74" s="4">
        <v>22.222759875861804</v>
      </c>
    </row>
    <row r="75" spans="10:17" x14ac:dyDescent="0.4">
      <c r="J75" s="5" t="s">
        <v>15</v>
      </c>
      <c r="K75" s="5" t="s">
        <v>11</v>
      </c>
      <c r="L75" s="4">
        <v>78.592046183450918</v>
      </c>
      <c r="M75" s="4">
        <v>77.485978999901164</v>
      </c>
      <c r="N75" s="4">
        <v>77.777240124138189</v>
      </c>
      <c r="O75" s="4">
        <v>77.434994492362918</v>
      </c>
      <c r="P75" s="4">
        <v>5.2895948459926796</v>
      </c>
      <c r="Q75" s="4">
        <v>22.222759875861804</v>
      </c>
    </row>
    <row r="76" spans="10:17" x14ac:dyDescent="0.4">
      <c r="J76" s="5" t="s">
        <v>15</v>
      </c>
      <c r="K76" s="5" t="s">
        <v>12</v>
      </c>
      <c r="L76" s="4">
        <v>78.592046183450918</v>
      </c>
      <c r="M76" s="4">
        <v>77.485978999901164</v>
      </c>
      <c r="N76" s="4">
        <v>77.777240124138189</v>
      </c>
      <c r="O76" s="4">
        <v>77.434994492362918</v>
      </c>
      <c r="P76" s="4">
        <v>5.2895948459926796</v>
      </c>
      <c r="Q76" s="4">
        <v>22.222759875861804</v>
      </c>
    </row>
    <row r="77" spans="10:17" x14ac:dyDescent="0.4">
      <c r="J77" s="5" t="s">
        <v>15</v>
      </c>
      <c r="K77" s="5" t="s">
        <v>13</v>
      </c>
      <c r="L77" s="4">
        <v>78.592046183450918</v>
      </c>
      <c r="M77" s="4">
        <v>77.485978999901164</v>
      </c>
      <c r="N77" s="4">
        <v>77.777240124138189</v>
      </c>
      <c r="O77" s="4">
        <v>77.434994492362918</v>
      </c>
      <c r="P77" s="4">
        <v>5.2895948459926796</v>
      </c>
      <c r="Q77" s="4">
        <v>22.222759875861804</v>
      </c>
    </row>
    <row r="78" spans="10:17" x14ac:dyDescent="0.4">
      <c r="J78" s="5" t="s">
        <v>14</v>
      </c>
      <c r="K78" s="5" t="s">
        <v>8</v>
      </c>
      <c r="L78" s="4">
        <v>77.325208466966004</v>
      </c>
      <c r="M78" s="4">
        <v>76.225038672392643</v>
      </c>
      <c r="N78" s="4">
        <v>76.70379545206896</v>
      </c>
      <c r="O78" s="4">
        <v>76.42528294439235</v>
      </c>
      <c r="P78" s="4">
        <v>5.6429598978481526</v>
      </c>
      <c r="Q78" s="4">
        <v>23.29620454793104</v>
      </c>
    </row>
    <row r="79" spans="10:17" x14ac:dyDescent="0.4">
      <c r="J79" s="5" t="s">
        <v>14</v>
      </c>
      <c r="K79" s="5" t="s">
        <v>10</v>
      </c>
      <c r="L79" s="4">
        <v>77.325208466966004</v>
      </c>
      <c r="M79" s="4">
        <v>76.225038672392643</v>
      </c>
      <c r="N79" s="4">
        <v>76.70379545206896</v>
      </c>
      <c r="O79" s="4">
        <v>76.42528294439235</v>
      </c>
      <c r="P79" s="4">
        <v>5.6429598978481526</v>
      </c>
      <c r="Q79" s="4">
        <v>23.29620454793104</v>
      </c>
    </row>
    <row r="80" spans="10:17" x14ac:dyDescent="0.4">
      <c r="J80" s="5" t="s">
        <v>14</v>
      </c>
      <c r="K80" s="5" t="s">
        <v>11</v>
      </c>
      <c r="L80" s="4">
        <v>77.325208466966004</v>
      </c>
      <c r="M80" s="4">
        <v>76.225038672392643</v>
      </c>
      <c r="N80" s="4">
        <v>76.70379545206896</v>
      </c>
      <c r="O80" s="4">
        <v>76.42528294439235</v>
      </c>
      <c r="P80" s="4">
        <v>5.6429598978481526</v>
      </c>
      <c r="Q80" s="4">
        <v>23.29620454793104</v>
      </c>
    </row>
    <row r="81" spans="10:17" x14ac:dyDescent="0.4">
      <c r="J81" s="5" t="s">
        <v>14</v>
      </c>
      <c r="K81" s="5" t="s">
        <v>12</v>
      </c>
      <c r="L81" s="4">
        <v>77.325208466966004</v>
      </c>
      <c r="M81" s="4">
        <v>76.225038672392643</v>
      </c>
      <c r="N81" s="4">
        <v>76.70379545206896</v>
      </c>
      <c r="O81" s="4">
        <v>76.42528294439235</v>
      </c>
      <c r="P81" s="4">
        <v>5.6429598978481526</v>
      </c>
      <c r="Q81" s="4">
        <v>23.29620454793104</v>
      </c>
    </row>
    <row r="82" spans="10:17" x14ac:dyDescent="0.4">
      <c r="J82" s="5" t="s">
        <v>14</v>
      </c>
      <c r="K82" s="5" t="s">
        <v>13</v>
      </c>
      <c r="L82" s="4">
        <v>77.325208466966004</v>
      </c>
      <c r="M82" s="4">
        <v>76.225038672392643</v>
      </c>
      <c r="N82" s="4">
        <v>76.70379545206896</v>
      </c>
      <c r="O82" s="4">
        <v>76.42528294439235</v>
      </c>
      <c r="P82" s="4">
        <v>5.6429598978481526</v>
      </c>
      <c r="Q82" s="4">
        <v>23.29620454793104</v>
      </c>
    </row>
    <row r="85" spans="10:17" x14ac:dyDescent="0.4">
      <c r="L85" s="7">
        <f>L$58-L59</f>
        <v>0</v>
      </c>
      <c r="M85" s="7">
        <f t="shared" ref="M85:Q85" si="22">M$58-M59</f>
        <v>0</v>
      </c>
      <c r="N85" s="7">
        <f t="shared" si="22"/>
        <v>0</v>
      </c>
      <c r="O85" s="7">
        <f t="shared" si="22"/>
        <v>0</v>
      </c>
      <c r="P85" s="7">
        <f t="shared" si="22"/>
        <v>0</v>
      </c>
      <c r="Q85" s="7">
        <f t="shared" si="22"/>
        <v>0</v>
      </c>
    </row>
    <row r="86" spans="10:17" x14ac:dyDescent="0.4">
      <c r="L86" s="7">
        <f t="shared" ref="L86:Q86" si="23">L$58-L60</f>
        <v>0</v>
      </c>
      <c r="M86" s="7">
        <f t="shared" si="23"/>
        <v>0</v>
      </c>
      <c r="N86" s="7">
        <f t="shared" si="23"/>
        <v>0</v>
      </c>
      <c r="O86" s="7">
        <f t="shared" si="23"/>
        <v>0</v>
      </c>
      <c r="P86" s="7">
        <f t="shared" si="23"/>
        <v>0</v>
      </c>
      <c r="Q86" s="7">
        <f t="shared" si="23"/>
        <v>0</v>
      </c>
    </row>
    <row r="87" spans="10:17" x14ac:dyDescent="0.4">
      <c r="L87" s="7">
        <f t="shared" ref="L87:Q87" si="24">L$58-L61</f>
        <v>0</v>
      </c>
      <c r="M87" s="7">
        <f t="shared" si="24"/>
        <v>0</v>
      </c>
      <c r="N87" s="7">
        <f t="shared" si="24"/>
        <v>0</v>
      </c>
      <c r="O87" s="7">
        <f t="shared" si="24"/>
        <v>0</v>
      </c>
      <c r="P87" s="7">
        <f t="shared" si="24"/>
        <v>0</v>
      </c>
      <c r="Q87" s="7">
        <f t="shared" si="24"/>
        <v>0</v>
      </c>
    </row>
    <row r="88" spans="10:17" x14ac:dyDescent="0.4">
      <c r="L88" s="7">
        <f t="shared" ref="L88:Q88" si="25">L$58-L62</f>
        <v>0</v>
      </c>
      <c r="M88" s="7">
        <f t="shared" si="25"/>
        <v>0</v>
      </c>
      <c r="N88" s="7">
        <f t="shared" si="25"/>
        <v>0</v>
      </c>
      <c r="O88" s="7">
        <f t="shared" si="25"/>
        <v>0</v>
      </c>
      <c r="P88" s="7">
        <f t="shared" si="25"/>
        <v>0</v>
      </c>
      <c r="Q88" s="7">
        <f t="shared" si="25"/>
        <v>0</v>
      </c>
    </row>
    <row r="89" spans="10:17" x14ac:dyDescent="0.4">
      <c r="L89" s="7">
        <f t="shared" ref="L89:Q89" si="26">L$58-L63</f>
        <v>2.1969211032713361</v>
      </c>
      <c r="M89" s="7">
        <f t="shared" si="26"/>
        <v>2.2975719429792179</v>
      </c>
      <c r="N89" s="7">
        <f t="shared" si="26"/>
        <v>2.2123086917267898</v>
      </c>
      <c r="O89" s="7">
        <f t="shared" si="26"/>
        <v>2.262644249992448</v>
      </c>
      <c r="P89" s="7">
        <f>P$58-P63</f>
        <v>-0.55401170559783086</v>
      </c>
      <c r="Q89" s="7">
        <f t="shared" si="26"/>
        <v>-2.2123086917268147</v>
      </c>
    </row>
    <row r="90" spans="10:17" x14ac:dyDescent="0.4">
      <c r="L90" s="7">
        <f t="shared" ref="L90:Q90" si="27">L$58-L64</f>
        <v>2.1969211032713361</v>
      </c>
      <c r="M90" s="7">
        <f t="shared" si="27"/>
        <v>2.2975719429792179</v>
      </c>
      <c r="N90" s="7">
        <f t="shared" si="27"/>
        <v>2.2123086917267898</v>
      </c>
      <c r="O90" s="7">
        <f t="shared" si="27"/>
        <v>2.262644249992448</v>
      </c>
      <c r="P90" s="7">
        <f t="shared" si="27"/>
        <v>-0.55401170559783086</v>
      </c>
      <c r="Q90" s="7">
        <f t="shared" si="27"/>
        <v>-2.2123086917268147</v>
      </c>
    </row>
    <row r="91" spans="10:17" x14ac:dyDescent="0.4">
      <c r="L91" s="7">
        <f t="shared" ref="L91:Q91" si="28">L$58-L65</f>
        <v>2.1969211032713361</v>
      </c>
      <c r="M91" s="7">
        <f t="shared" si="28"/>
        <v>2.2975719429792179</v>
      </c>
      <c r="N91" s="7">
        <f t="shared" si="28"/>
        <v>2.2123086917267898</v>
      </c>
      <c r="O91" s="7">
        <f t="shared" si="28"/>
        <v>2.262644249992448</v>
      </c>
      <c r="P91" s="7">
        <f t="shared" si="28"/>
        <v>-0.55401170559783086</v>
      </c>
      <c r="Q91" s="7">
        <f t="shared" si="28"/>
        <v>-2.2123086917268147</v>
      </c>
    </row>
    <row r="92" spans="10:17" x14ac:dyDescent="0.4">
      <c r="L92" s="7">
        <f t="shared" ref="L92:Q92" si="29">L$58-L66</f>
        <v>2.1969211032713361</v>
      </c>
      <c r="M92" s="7">
        <f t="shared" si="29"/>
        <v>2.2975719429792179</v>
      </c>
      <c r="N92" s="7">
        <f t="shared" si="29"/>
        <v>2.2123086917267898</v>
      </c>
      <c r="O92" s="7">
        <f t="shared" si="29"/>
        <v>2.262644249992448</v>
      </c>
      <c r="P92" s="7">
        <f t="shared" si="29"/>
        <v>-0.55401170559783086</v>
      </c>
      <c r="Q92" s="7">
        <f t="shared" si="29"/>
        <v>-2.2123086917268147</v>
      </c>
    </row>
    <row r="93" spans="10:17" x14ac:dyDescent="0.4">
      <c r="L93" s="7">
        <f t="shared" ref="L93:Q93" si="30">L$58-L67</f>
        <v>2.1969211032713361</v>
      </c>
      <c r="M93" s="7">
        <f t="shared" si="30"/>
        <v>2.2975719429792179</v>
      </c>
      <c r="N93" s="7">
        <f t="shared" si="30"/>
        <v>2.2123086917267898</v>
      </c>
      <c r="O93" s="7">
        <f t="shared" si="30"/>
        <v>2.262644249992448</v>
      </c>
      <c r="P93" s="7">
        <f t="shared" si="30"/>
        <v>-0.55401170559783086</v>
      </c>
      <c r="Q93" s="7">
        <f t="shared" si="30"/>
        <v>-2.2123086917268147</v>
      </c>
    </row>
    <row r="94" spans="10:17" x14ac:dyDescent="0.4">
      <c r="L94" s="7">
        <f t="shared" ref="L94:Q94" si="31">L$58-L68</f>
        <v>3.2713277742142424</v>
      </c>
      <c r="M94" s="7">
        <f t="shared" si="31"/>
        <v>2.834592030362586</v>
      </c>
      <c r="N94" s="7">
        <f t="shared" si="31"/>
        <v>2.6548059174446621</v>
      </c>
      <c r="O94" s="7">
        <f t="shared" si="31"/>
        <v>2.7778324914070112</v>
      </c>
      <c r="P94" s="7">
        <f t="shared" si="31"/>
        <v>-0.84910929919480616</v>
      </c>
      <c r="Q94" s="7">
        <f t="shared" si="31"/>
        <v>-2.6548059174446834</v>
      </c>
    </row>
    <row r="95" spans="10:17" x14ac:dyDescent="0.4">
      <c r="L95" s="7">
        <f t="shared" ref="L95:Q95" si="32">L$58-L69</f>
        <v>3.2713277742142424</v>
      </c>
      <c r="M95" s="7">
        <f t="shared" si="32"/>
        <v>2.834592030362586</v>
      </c>
      <c r="N95" s="7">
        <f t="shared" si="32"/>
        <v>2.6548059174446621</v>
      </c>
      <c r="O95" s="7">
        <f t="shared" si="32"/>
        <v>2.7778324914070112</v>
      </c>
      <c r="P95" s="7">
        <f t="shared" si="32"/>
        <v>-0.84910929919480616</v>
      </c>
      <c r="Q95" s="7">
        <f t="shared" si="32"/>
        <v>-2.6548059174446834</v>
      </c>
    </row>
    <row r="96" spans="10:17" x14ac:dyDescent="0.4">
      <c r="L96" s="7">
        <f t="shared" ref="L96:Q96" si="33">L$58-L70</f>
        <v>3.2713277742142424</v>
      </c>
      <c r="M96" s="7">
        <f t="shared" si="33"/>
        <v>2.834592030362586</v>
      </c>
      <c r="N96" s="7">
        <f t="shared" si="33"/>
        <v>2.6548059174446621</v>
      </c>
      <c r="O96" s="7">
        <f t="shared" si="33"/>
        <v>2.7778324914070112</v>
      </c>
      <c r="P96" s="7">
        <f t="shared" si="33"/>
        <v>-0.84910929919480616</v>
      </c>
      <c r="Q96" s="7">
        <f t="shared" si="33"/>
        <v>-2.6548059174446834</v>
      </c>
    </row>
    <row r="97" spans="12:17" x14ac:dyDescent="0.4">
      <c r="L97" s="7">
        <f t="shared" ref="L97:Q97" si="34">L$58-L71</f>
        <v>3.2713277742142424</v>
      </c>
      <c r="M97" s="7">
        <f t="shared" si="34"/>
        <v>2.834592030362586</v>
      </c>
      <c r="N97" s="7">
        <f t="shared" si="34"/>
        <v>2.6548059174446621</v>
      </c>
      <c r="O97" s="7">
        <f t="shared" si="34"/>
        <v>2.7778324914070112</v>
      </c>
      <c r="P97" s="7">
        <f t="shared" si="34"/>
        <v>-0.84910929919480616</v>
      </c>
      <c r="Q97" s="7">
        <f t="shared" si="34"/>
        <v>-2.6548059174446834</v>
      </c>
    </row>
    <row r="98" spans="12:17" x14ac:dyDescent="0.4">
      <c r="L98" s="7">
        <f t="shared" ref="L98:Q98" si="35">L$58-L72</f>
        <v>3.2713277742142424</v>
      </c>
      <c r="M98" s="7">
        <f t="shared" si="35"/>
        <v>2.834592030362586</v>
      </c>
      <c r="N98" s="7">
        <f t="shared" si="35"/>
        <v>2.6548059174446621</v>
      </c>
      <c r="O98" s="7">
        <f t="shared" si="35"/>
        <v>2.7778324914070112</v>
      </c>
      <c r="P98" s="7">
        <f t="shared" si="35"/>
        <v>-0.84910929919480616</v>
      </c>
      <c r="Q98" s="7">
        <f t="shared" si="35"/>
        <v>-2.6548059174446834</v>
      </c>
    </row>
    <row r="99" spans="12:17" x14ac:dyDescent="0.4">
      <c r="L99" s="7">
        <f t="shared" ref="L99:Q99" si="36">L$58-L73</f>
        <v>3.8325849903784643</v>
      </c>
      <c r="M99" s="7">
        <f t="shared" si="36"/>
        <v>4.0520997257546014</v>
      </c>
      <c r="N99" s="7">
        <f t="shared" si="36"/>
        <v>3.9314569478725332</v>
      </c>
      <c r="O99" s="7">
        <f t="shared" si="36"/>
        <v>4.1612519277873048</v>
      </c>
      <c r="P99" s="7">
        <f t="shared" si="36"/>
        <v>-0.91550829055325256</v>
      </c>
      <c r="Q99" s="7">
        <f t="shared" si="36"/>
        <v>-3.9314569478725403</v>
      </c>
    </row>
    <row r="100" spans="12:17" x14ac:dyDescent="0.4">
      <c r="L100" s="7">
        <f t="shared" ref="L100:Q100" si="37">L$58-L74</f>
        <v>3.8325849903784643</v>
      </c>
      <c r="M100" s="7">
        <f t="shared" si="37"/>
        <v>4.0520997257546014</v>
      </c>
      <c r="N100" s="7">
        <f t="shared" si="37"/>
        <v>3.9314569478725332</v>
      </c>
      <c r="O100" s="7">
        <f t="shared" si="37"/>
        <v>4.1612519277873048</v>
      </c>
      <c r="P100" s="7">
        <f t="shared" si="37"/>
        <v>-0.91550829055325256</v>
      </c>
      <c r="Q100" s="7">
        <f t="shared" si="37"/>
        <v>-3.9314569478725403</v>
      </c>
    </row>
    <row r="101" spans="12:17" x14ac:dyDescent="0.4">
      <c r="L101" s="7">
        <f t="shared" ref="L101:Q101" si="38">L$58-L75</f>
        <v>3.8325849903784643</v>
      </c>
      <c r="M101" s="7">
        <f t="shared" si="38"/>
        <v>4.0520997257546014</v>
      </c>
      <c r="N101" s="7">
        <f t="shared" si="38"/>
        <v>3.9314569478725332</v>
      </c>
      <c r="O101" s="7">
        <f t="shared" si="38"/>
        <v>4.1612519277873048</v>
      </c>
      <c r="P101" s="7">
        <f t="shared" si="38"/>
        <v>-0.91550829055325256</v>
      </c>
      <c r="Q101" s="7">
        <f t="shared" si="38"/>
        <v>-3.9314569478725403</v>
      </c>
    </row>
    <row r="102" spans="12:17" x14ac:dyDescent="0.4">
      <c r="L102" s="7">
        <f t="shared" ref="L102:Q102" si="39">L$58-L76</f>
        <v>3.8325849903784643</v>
      </c>
      <c r="M102" s="7">
        <f t="shared" si="39"/>
        <v>4.0520997257546014</v>
      </c>
      <c r="N102" s="7">
        <f t="shared" si="39"/>
        <v>3.9314569478725332</v>
      </c>
      <c r="O102" s="7">
        <f t="shared" si="39"/>
        <v>4.1612519277873048</v>
      </c>
      <c r="P102" s="7">
        <f t="shared" si="39"/>
        <v>-0.91550829055325256</v>
      </c>
      <c r="Q102" s="7">
        <f t="shared" si="39"/>
        <v>-3.9314569478725403</v>
      </c>
    </row>
    <row r="103" spans="12:17" x14ac:dyDescent="0.4">
      <c r="L103" s="7">
        <f t="shared" ref="L103:Q103" si="40">L$58-L77</f>
        <v>3.8325849903784643</v>
      </c>
      <c r="M103" s="7">
        <f t="shared" si="40"/>
        <v>4.0520997257546014</v>
      </c>
      <c r="N103" s="7">
        <f t="shared" si="40"/>
        <v>3.9314569478725332</v>
      </c>
      <c r="O103" s="7">
        <f t="shared" si="40"/>
        <v>4.1612519277873048</v>
      </c>
      <c r="P103" s="7">
        <f t="shared" si="40"/>
        <v>-0.91550829055325256</v>
      </c>
      <c r="Q103" s="7">
        <f t="shared" si="40"/>
        <v>-3.9314569478725403</v>
      </c>
    </row>
    <row r="104" spans="12:17" x14ac:dyDescent="0.4">
      <c r="L104" s="7">
        <f t="shared" ref="L104:Q104" si="41">L$58-L78</f>
        <v>5.0994227068633791</v>
      </c>
      <c r="M104" s="7">
        <f t="shared" si="41"/>
        <v>5.3130400532631228</v>
      </c>
      <c r="N104" s="7">
        <f t="shared" si="41"/>
        <v>5.0049016199417622</v>
      </c>
      <c r="O104" s="7">
        <f t="shared" si="41"/>
        <v>5.1709634757578726</v>
      </c>
      <c r="P104" s="7">
        <f t="shared" si="41"/>
        <v>-1.2688733424087255</v>
      </c>
      <c r="Q104" s="7">
        <f t="shared" si="41"/>
        <v>-5.0049016199417764</v>
      </c>
    </row>
    <row r="105" spans="12:17" x14ac:dyDescent="0.4">
      <c r="L105" s="7">
        <f t="shared" ref="L105:Q105" si="42">L$58-L79</f>
        <v>5.0994227068633791</v>
      </c>
      <c r="M105" s="7">
        <f t="shared" si="42"/>
        <v>5.3130400532631228</v>
      </c>
      <c r="N105" s="7">
        <f t="shared" si="42"/>
        <v>5.0049016199417622</v>
      </c>
      <c r="O105" s="7">
        <f t="shared" si="42"/>
        <v>5.1709634757578726</v>
      </c>
      <c r="P105" s="7">
        <f t="shared" si="42"/>
        <v>-1.2688733424087255</v>
      </c>
      <c r="Q105" s="7">
        <f t="shared" si="42"/>
        <v>-5.0049016199417764</v>
      </c>
    </row>
    <row r="106" spans="12:17" x14ac:dyDescent="0.4">
      <c r="L106" s="7">
        <f t="shared" ref="L106:Q106" si="43">L$58-L80</f>
        <v>5.0994227068633791</v>
      </c>
      <c r="M106" s="7">
        <f t="shared" si="43"/>
        <v>5.3130400532631228</v>
      </c>
      <c r="N106" s="7">
        <f t="shared" si="43"/>
        <v>5.0049016199417622</v>
      </c>
      <c r="O106" s="7">
        <f t="shared" si="43"/>
        <v>5.1709634757578726</v>
      </c>
      <c r="P106" s="7">
        <f t="shared" si="43"/>
        <v>-1.2688733424087255</v>
      </c>
      <c r="Q106" s="7">
        <f t="shared" si="43"/>
        <v>-5.0049016199417764</v>
      </c>
    </row>
    <row r="107" spans="12:17" x14ac:dyDescent="0.4">
      <c r="L107" s="7">
        <f t="shared" ref="L107:Q107" si="44">L$58-L81</f>
        <v>5.0994227068633791</v>
      </c>
      <c r="M107" s="7">
        <f t="shared" si="44"/>
        <v>5.3130400532631228</v>
      </c>
      <c r="N107" s="7">
        <f t="shared" si="44"/>
        <v>5.0049016199417622</v>
      </c>
      <c r="O107" s="7">
        <f t="shared" si="44"/>
        <v>5.1709634757578726</v>
      </c>
      <c r="P107" s="7">
        <f t="shared" si="44"/>
        <v>-1.2688733424087255</v>
      </c>
      <c r="Q107" s="7">
        <f t="shared" si="44"/>
        <v>-5.0049016199417764</v>
      </c>
    </row>
    <row r="108" spans="12:17" x14ac:dyDescent="0.4">
      <c r="L108" s="7">
        <f>L$58-L82</f>
        <v>5.0994227068633791</v>
      </c>
      <c r="M108" s="7">
        <f t="shared" ref="M108:Q108" si="45">M$58-M82</f>
        <v>5.3130400532631228</v>
      </c>
      <c r="N108" s="7">
        <f t="shared" si="45"/>
        <v>5.0049016199417622</v>
      </c>
      <c r="O108" s="7">
        <f t="shared" si="45"/>
        <v>5.1709634757578726</v>
      </c>
      <c r="P108" s="7">
        <f t="shared" si="45"/>
        <v>-1.2688733424087255</v>
      </c>
      <c r="Q108" s="7">
        <f t="shared" si="45"/>
        <v>-5.0049016199417764</v>
      </c>
    </row>
    <row r="109" spans="12:17" x14ac:dyDescent="0.4">
      <c r="L109" s="7"/>
      <c r="M109" s="7"/>
      <c r="N109" s="7"/>
      <c r="O109" s="7"/>
      <c r="P109" s="7"/>
      <c r="Q109" s="7"/>
    </row>
    <row r="110" spans="12:17" x14ac:dyDescent="0.4">
      <c r="L110" s="7"/>
      <c r="M110" s="7"/>
      <c r="N110" s="7"/>
      <c r="O110" s="7"/>
      <c r="P110" s="7"/>
      <c r="Q110" s="7"/>
    </row>
    <row r="111" spans="12:17" x14ac:dyDescent="0.4">
      <c r="L111" s="7"/>
      <c r="M111" s="7"/>
      <c r="N111" s="7"/>
      <c r="O111" s="7"/>
      <c r="P111" s="7"/>
      <c r="Q111" s="7"/>
    </row>
    <row r="112" spans="12:17" x14ac:dyDescent="0.4">
      <c r="L112" s="7"/>
      <c r="M112" s="7"/>
      <c r="N112" s="7"/>
      <c r="O112" s="7"/>
      <c r="P112" s="7"/>
      <c r="Q112" s="7"/>
    </row>
    <row r="113" spans="12:17" x14ac:dyDescent="0.4">
      <c r="L113" s="7"/>
      <c r="M113" s="7"/>
      <c r="N113" s="7"/>
      <c r="O113" s="7"/>
      <c r="P113" s="7"/>
      <c r="Q113" s="7"/>
    </row>
    <row r="114" spans="12:17" x14ac:dyDescent="0.4">
      <c r="L114" s="7"/>
      <c r="M114" s="7"/>
      <c r="N114" s="7"/>
      <c r="O114" s="7"/>
      <c r="P114" s="7"/>
      <c r="Q114" s="7"/>
    </row>
  </sheetData>
  <autoFilter ref="J57:Q82" xr:uid="{8DB20226-B772-4265-B7C7-3F04A2877E1A}">
    <sortState xmlns:xlrd2="http://schemas.microsoft.com/office/spreadsheetml/2017/richdata2" ref="J58:Q82">
      <sortCondition ref="P57:P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2023-06-24T10:02:16Z</dcterms:created>
  <dcterms:modified xsi:type="dcterms:W3CDTF">2023-06-25T09:47:50Z</dcterms:modified>
</cp:coreProperties>
</file>