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9155" windowHeight="8760" activeTab="2"/>
  </bookViews>
  <sheets>
    <sheet name="BOB" sheetId="1" r:id="rId1"/>
    <sheet name="PB" sheetId="2" r:id="rId2"/>
    <sheet name="PBW" sheetId="3" r:id="rId3"/>
  </sheets>
  <calcPr calcId="125725"/>
</workbook>
</file>

<file path=xl/calcChain.xml><?xml version="1.0" encoding="utf-8"?>
<calcChain xmlns="http://schemas.openxmlformats.org/spreadsheetml/2006/main">
  <c r="E28" i="2"/>
  <c r="E3"/>
  <c r="E30"/>
  <c r="E19"/>
  <c r="E31"/>
  <c r="E12"/>
  <c r="E2"/>
  <c r="E15"/>
  <c r="E14"/>
  <c r="E18"/>
  <c r="E23"/>
  <c r="E26"/>
  <c r="E10"/>
  <c r="E25"/>
  <c r="E5"/>
  <c r="E11"/>
  <c r="E22"/>
  <c r="E20"/>
  <c r="E6"/>
  <c r="E13"/>
  <c r="E29"/>
  <c r="E27"/>
  <c r="E21"/>
  <c r="E9"/>
  <c r="E4"/>
  <c r="E7"/>
  <c r="E17"/>
  <c r="E24"/>
  <c r="E8"/>
  <c r="E16"/>
  <c r="B13"/>
  <c r="B6"/>
  <c r="B16"/>
  <c r="B8"/>
  <c r="B24"/>
  <c r="B7"/>
  <c r="B4"/>
  <c r="B9"/>
  <c r="B21"/>
  <c r="B27"/>
  <c r="B29"/>
  <c r="B20"/>
  <c r="B22"/>
  <c r="B11"/>
  <c r="B5"/>
  <c r="B25"/>
  <c r="B10"/>
  <c r="B26"/>
  <c r="B23"/>
  <c r="B18"/>
  <c r="B14"/>
  <c r="B15"/>
  <c r="B2"/>
  <c r="B12"/>
  <c r="B31"/>
  <c r="B19"/>
  <c r="B30"/>
  <c r="B3"/>
  <c r="B28"/>
</calcChain>
</file>

<file path=xl/sharedStrings.xml><?xml version="1.0" encoding="utf-8"?>
<sst xmlns="http://schemas.openxmlformats.org/spreadsheetml/2006/main" count="63" uniqueCount="47">
  <si>
    <t>crpt</t>
  </si>
  <si>
    <t>cybr</t>
  </si>
  <si>
    <t>epam</t>
  </si>
  <si>
    <t>five</t>
  </si>
  <si>
    <t>glob</t>
  </si>
  <si>
    <t>medp</t>
  </si>
  <si>
    <t>momo</t>
  </si>
  <si>
    <t>mtch</t>
  </si>
  <si>
    <t>now</t>
  </si>
  <si>
    <t>supn</t>
  </si>
  <si>
    <t>tal</t>
  </si>
  <si>
    <t>wb</t>
  </si>
  <si>
    <t>(MMM)</t>
  </si>
  <si>
    <t>(JNJ)</t>
  </si>
  <si>
    <t>(AXP)</t>
  </si>
  <si>
    <t>(AAPL)</t>
  </si>
  <si>
    <t>(MCD)</t>
  </si>
  <si>
    <t>(BA)</t>
  </si>
  <si>
    <t>(MRK)</t>
  </si>
  <si>
    <t>(CAT)</t>
  </si>
  <si>
    <t>(MSFT)</t>
  </si>
  <si>
    <t>(CVX)</t>
  </si>
  <si>
    <t>(NKE)</t>
  </si>
  <si>
    <t>(CSCO)</t>
  </si>
  <si>
    <t>(PFE)</t>
  </si>
  <si>
    <t>(KO)</t>
  </si>
  <si>
    <t>(PG)</t>
  </si>
  <si>
    <t>(DIS)</t>
  </si>
  <si>
    <t>(TRV)</t>
  </si>
  <si>
    <t>(DD)</t>
  </si>
  <si>
    <t>(UTX)</t>
  </si>
  <si>
    <t>(XOM)</t>
  </si>
  <si>
    <t>(UNH)</t>
  </si>
  <si>
    <t>(GS)</t>
  </si>
  <si>
    <t>(VZ)</t>
  </si>
  <si>
    <t>(HD)</t>
  </si>
  <si>
    <t>(V)</t>
  </si>
  <si>
    <t>(IBM)</t>
  </si>
  <si>
    <t>(WBA)</t>
  </si>
  <si>
    <t>(INTC)</t>
  </si>
  <si>
    <t>(WMT)</t>
  </si>
  <si>
    <t>stock</t>
  </si>
  <si>
    <t>market cap</t>
  </si>
  <si>
    <t>months</t>
  </si>
  <si>
    <t>financing activities</t>
  </si>
  <si>
    <t>(JPM)</t>
  </si>
  <si>
    <t>Q318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</si>
</sst>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 applyProtection="1">
      <alignment wrapText="1"/>
    </xf>
    <xf numFmtId="10" fontId="0" fillId="0" borderId="0" xfId="2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0"/>
  <sheetViews>
    <sheetView workbookViewId="0"/>
  </sheetViews>
  <sheetFormatPr defaultRowHeight="15"/>
  <sheetData>
    <row r="1" spans="1:5">
      <c r="A1" t="s">
        <v>0</v>
      </c>
      <c r="C1" s="1"/>
      <c r="D1" s="2"/>
      <c r="E1" s="1"/>
    </row>
    <row r="2" spans="1:5">
      <c r="A2" t="s">
        <v>1</v>
      </c>
      <c r="C2" s="1"/>
      <c r="D2" s="2"/>
      <c r="E2" s="1"/>
    </row>
    <row r="3" spans="1:5">
      <c r="A3" t="s">
        <v>2</v>
      </c>
      <c r="C3" s="1"/>
      <c r="D3" s="2"/>
      <c r="E3" s="1"/>
    </row>
    <row r="4" spans="1:5">
      <c r="A4" t="s">
        <v>3</v>
      </c>
      <c r="C4" s="1"/>
      <c r="D4" s="2"/>
      <c r="E4" s="1"/>
    </row>
    <row r="5" spans="1:5">
      <c r="A5" t="s">
        <v>4</v>
      </c>
      <c r="C5" s="1"/>
      <c r="D5" s="2"/>
      <c r="E5" s="1"/>
    </row>
    <row r="6" spans="1:5">
      <c r="A6" t="s">
        <v>5</v>
      </c>
      <c r="C6" s="1"/>
      <c r="D6" s="2"/>
      <c r="E6" s="1"/>
    </row>
    <row r="7" spans="1:5">
      <c r="A7" t="s">
        <v>6</v>
      </c>
      <c r="C7" s="1"/>
      <c r="D7" s="2"/>
      <c r="E7" s="1"/>
    </row>
    <row r="8" spans="1:5">
      <c r="A8" t="s">
        <v>7</v>
      </c>
      <c r="C8" s="1"/>
      <c r="D8" s="2"/>
      <c r="E8" s="1"/>
    </row>
    <row r="9" spans="1:5">
      <c r="A9" t="s">
        <v>8</v>
      </c>
      <c r="C9" s="1"/>
      <c r="D9" s="2"/>
      <c r="E9" s="1"/>
    </row>
    <row r="10" spans="1:5">
      <c r="A10" t="s">
        <v>9</v>
      </c>
      <c r="C10" s="1"/>
      <c r="D10" s="2"/>
      <c r="E10" s="1"/>
    </row>
    <row r="11" spans="1:5">
      <c r="A11" t="s">
        <v>10</v>
      </c>
      <c r="C11" s="1"/>
      <c r="D11" s="2"/>
      <c r="E11" s="1"/>
    </row>
    <row r="12" spans="1:5">
      <c r="A12" t="s">
        <v>11</v>
      </c>
      <c r="C12" s="1"/>
      <c r="D12" s="2"/>
      <c r="E12" s="1"/>
    </row>
    <row r="13" spans="1:5">
      <c r="C13" s="1"/>
      <c r="D13" s="2"/>
      <c r="E13" s="1"/>
    </row>
    <row r="14" spans="1:5">
      <c r="C14" s="1"/>
      <c r="D14" s="2"/>
      <c r="E14" s="1"/>
    </row>
    <row r="15" spans="1:5">
      <c r="C15" s="1"/>
      <c r="D15" s="2"/>
      <c r="E15" s="1"/>
    </row>
    <row r="16" spans="1:5">
      <c r="D16" s="2"/>
      <c r="E16" s="1"/>
    </row>
    <row r="17" spans="4:5">
      <c r="D17" s="2"/>
      <c r="E17" s="1"/>
    </row>
    <row r="18" spans="4:5">
      <c r="D18" s="2"/>
      <c r="E18" s="1"/>
    </row>
    <row r="19" spans="4:5">
      <c r="D19" s="2"/>
      <c r="E19" s="1"/>
    </row>
    <row r="20" spans="4:5">
      <c r="D20" s="2"/>
      <c r="E20" s="1"/>
    </row>
    <row r="21" spans="4:5">
      <c r="D21" s="2"/>
      <c r="E21" s="1"/>
    </row>
    <row r="22" spans="4:5">
      <c r="D22" s="2"/>
      <c r="E22" s="1"/>
    </row>
    <row r="23" spans="4:5">
      <c r="D23" s="2"/>
      <c r="E23" s="1"/>
    </row>
    <row r="24" spans="4:5">
      <c r="D24" s="2"/>
      <c r="E24" s="1"/>
    </row>
    <row r="25" spans="4:5">
      <c r="D25" s="2"/>
      <c r="E25" s="1"/>
    </row>
    <row r="26" spans="4:5">
      <c r="D26" s="2"/>
      <c r="E26" s="1"/>
    </row>
    <row r="27" spans="4:5">
      <c r="D27" s="2"/>
      <c r="E27" s="1"/>
    </row>
    <row r="28" spans="4:5">
      <c r="D28" s="2"/>
      <c r="E28" s="1"/>
    </row>
    <row r="29" spans="4:5">
      <c r="D29" s="2"/>
      <c r="E29" s="1"/>
    </row>
    <row r="30" spans="4:5">
      <c r="D30" s="2"/>
      <c r="E30" s="1"/>
    </row>
  </sheetData>
  <sortState ref="A1:A1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1"/>
  <sheetViews>
    <sheetView topLeftCell="A7" workbookViewId="0">
      <selection activeCell="E2" sqref="E2"/>
    </sheetView>
  </sheetViews>
  <sheetFormatPr defaultRowHeight="15"/>
  <sheetData>
    <row r="1" spans="1:5">
      <c r="A1" t="s">
        <v>41</v>
      </c>
      <c r="B1" t="s">
        <v>44</v>
      </c>
      <c r="C1" t="s">
        <v>42</v>
      </c>
      <c r="D1" t="s">
        <v>43</v>
      </c>
      <c r="E1" t="s">
        <v>46</v>
      </c>
    </row>
    <row r="2" spans="1:5">
      <c r="A2" s="2" t="s">
        <v>29</v>
      </c>
      <c r="B2">
        <f>5</f>
        <v>5</v>
      </c>
      <c r="C2">
        <v>72830</v>
      </c>
      <c r="D2">
        <v>6</v>
      </c>
      <c r="E2" s="3">
        <f>B2/C2/D2*6</f>
        <v>6.8653027598517094E-5</v>
      </c>
    </row>
    <row r="3" spans="1:5">
      <c r="A3" s="2" t="s">
        <v>14</v>
      </c>
      <c r="B3">
        <f>645+138-49</f>
        <v>734</v>
      </c>
      <c r="C3">
        <v>92140</v>
      </c>
      <c r="D3">
        <v>6</v>
      </c>
      <c r="E3" s="3">
        <f>B3/C3/D3*6</f>
        <v>7.9661384849142609E-3</v>
      </c>
    </row>
    <row r="4" spans="1:5">
      <c r="A4" t="s">
        <v>30</v>
      </c>
      <c r="B4">
        <f>1070+52-6</f>
        <v>1116</v>
      </c>
      <c r="C4">
        <v>105530</v>
      </c>
      <c r="D4">
        <v>6</v>
      </c>
      <c r="E4" s="3">
        <f>B4/C4/D4*6</f>
        <v>1.0575191888562494E-2</v>
      </c>
    </row>
    <row r="5" spans="1:5">
      <c r="A5" s="2" t="s">
        <v>25</v>
      </c>
      <c r="B5">
        <f>-600+1317+1662</f>
        <v>2379</v>
      </c>
      <c r="C5">
        <v>190360</v>
      </c>
      <c r="D5">
        <v>6</v>
      </c>
      <c r="E5" s="3">
        <f>B5/C5/D5*6</f>
        <v>1.249737339777264E-2</v>
      </c>
    </row>
    <row r="6" spans="1:5">
      <c r="A6" t="s">
        <v>20</v>
      </c>
      <c r="B6">
        <f>12699+10721-1002</f>
        <v>22418</v>
      </c>
      <c r="C6">
        <v>856620</v>
      </c>
      <c r="D6">
        <v>12</v>
      </c>
      <c r="E6" s="3">
        <f>B6/C6/D6*6</f>
        <v>1.3085148607317132E-2</v>
      </c>
    </row>
    <row r="7" spans="1:5">
      <c r="A7" t="s">
        <v>36</v>
      </c>
      <c r="B7">
        <f>-135+1435+5604</f>
        <v>6904</v>
      </c>
      <c r="C7">
        <v>328870</v>
      </c>
      <c r="D7">
        <v>9</v>
      </c>
      <c r="E7" s="3">
        <f>B7/C7/D7*6</f>
        <v>1.399539838436667E-2</v>
      </c>
    </row>
    <row r="8" spans="1:5">
      <c r="A8" t="s">
        <v>40</v>
      </c>
      <c r="B8">
        <f>1533+539</f>
        <v>2072</v>
      </c>
      <c r="C8">
        <v>281390</v>
      </c>
      <c r="D8">
        <v>3</v>
      </c>
      <c r="E8" s="3">
        <f>B8/C8/D8*6</f>
        <v>1.4726891502896338E-2</v>
      </c>
    </row>
    <row r="9" spans="1:5">
      <c r="A9" t="s">
        <v>32</v>
      </c>
      <c r="B9">
        <f>3150+1588-478</f>
        <v>4260</v>
      </c>
      <c r="C9">
        <v>258430</v>
      </c>
      <c r="D9">
        <v>6</v>
      </c>
      <c r="E9" s="3">
        <f>B9/C9/D9*6</f>
        <v>1.6484154316449329E-2</v>
      </c>
    </row>
    <row r="10" spans="1:5">
      <c r="A10" t="s">
        <v>13</v>
      </c>
      <c r="B10">
        <f>4668+1589-162</f>
        <v>6095</v>
      </c>
      <c r="C10">
        <v>358740</v>
      </c>
      <c r="D10">
        <v>6</v>
      </c>
      <c r="E10" s="3">
        <f>B10/C10/D10*6</f>
        <v>1.6990020627752692E-2</v>
      </c>
    </row>
    <row r="11" spans="1:5">
      <c r="A11" t="s">
        <v>16</v>
      </c>
      <c r="B11">
        <f>1607.2+786.1-91.7</f>
        <v>2301.6000000000004</v>
      </c>
      <c r="C11">
        <v>125460</v>
      </c>
      <c r="D11">
        <v>6</v>
      </c>
      <c r="E11" s="3">
        <f>B11/C11/D11*6</f>
        <v>1.8345289335246297E-2</v>
      </c>
    </row>
    <row r="12" spans="1:5">
      <c r="A12" s="2" t="s">
        <v>21</v>
      </c>
      <c r="B12">
        <f>4253</f>
        <v>4253</v>
      </c>
      <c r="C12">
        <v>227770</v>
      </c>
      <c r="D12">
        <v>6</v>
      </c>
      <c r="E12" s="3">
        <f>B12/C12/D12*6</f>
        <v>1.8672344909338369E-2</v>
      </c>
    </row>
    <row r="13" spans="1:5">
      <c r="A13" t="s">
        <v>22</v>
      </c>
      <c r="B13">
        <f>1243+4254-733</f>
        <v>4764</v>
      </c>
      <c r="C13">
        <v>127400</v>
      </c>
      <c r="D13">
        <v>12</v>
      </c>
      <c r="E13" s="3">
        <f>B13/C13/D13*6</f>
        <v>1.8697017268445838E-2</v>
      </c>
    </row>
    <row r="14" spans="1:5">
      <c r="A14" s="2" t="s">
        <v>33</v>
      </c>
      <c r="B14">
        <f>800+907-10</f>
        <v>1697</v>
      </c>
      <c r="C14">
        <v>89730</v>
      </c>
      <c r="D14">
        <v>6</v>
      </c>
      <c r="E14" s="3">
        <f>B14/C14/D14*6</f>
        <v>1.8912292432854118E-2</v>
      </c>
    </row>
    <row r="15" spans="1:5">
      <c r="A15" s="2" t="s">
        <v>27</v>
      </c>
      <c r="B15">
        <f>1266+3577</f>
        <v>4843</v>
      </c>
      <c r="C15">
        <v>164860</v>
      </c>
      <c r="D15">
        <v>9</v>
      </c>
      <c r="E15" s="3">
        <f>B15/C15/D15*6</f>
        <v>1.9584293744186985E-2</v>
      </c>
    </row>
    <row r="16" spans="1:5">
      <c r="A16" s="2" t="s">
        <v>31</v>
      </c>
      <c r="B16">
        <f>6793+429</f>
        <v>7222</v>
      </c>
      <c r="C16">
        <v>339930</v>
      </c>
      <c r="D16">
        <v>6</v>
      </c>
      <c r="E16" s="3">
        <f>B16/C16/D16*6</f>
        <v>2.1245550554525931E-2</v>
      </c>
    </row>
    <row r="17" spans="1:5">
      <c r="A17" t="s">
        <v>34</v>
      </c>
      <c r="B17">
        <v>4845</v>
      </c>
      <c r="C17">
        <v>219780</v>
      </c>
      <c r="D17">
        <v>6</v>
      </c>
      <c r="E17" s="3">
        <f>B17/C17/D17*6</f>
        <v>2.2044772044772044E-2</v>
      </c>
    </row>
    <row r="18" spans="1:5">
      <c r="A18" s="2" t="s">
        <v>35</v>
      </c>
      <c r="B18">
        <f>3121+2373-125</f>
        <v>5369</v>
      </c>
      <c r="C18">
        <v>234640</v>
      </c>
      <c r="D18">
        <v>6</v>
      </c>
      <c r="E18" s="3">
        <f>B18/C18/D18*6</f>
        <v>2.2881861575178998E-2</v>
      </c>
    </row>
    <row r="19" spans="1:5">
      <c r="A19" s="2" t="s">
        <v>19</v>
      </c>
      <c r="B19">
        <f>933+1250-256</f>
        <v>1927</v>
      </c>
      <c r="C19">
        <v>82160</v>
      </c>
      <c r="D19">
        <v>6</v>
      </c>
      <c r="E19" s="3">
        <f>B19/C19/D19*6</f>
        <v>2.345423563777994E-2</v>
      </c>
    </row>
    <row r="20" spans="1:5">
      <c r="A20" t="s">
        <v>18</v>
      </c>
      <c r="B20">
        <f>2162+2610-299</f>
        <v>4473</v>
      </c>
      <c r="C20">
        <v>180710</v>
      </c>
      <c r="D20">
        <v>6</v>
      </c>
      <c r="E20" s="3">
        <f>B20/C20/D20*6</f>
        <v>2.4752365668751039E-2</v>
      </c>
    </row>
    <row r="21" spans="1:5">
      <c r="A21" t="s">
        <v>28</v>
      </c>
      <c r="B21">
        <f>700+404-98</f>
        <v>1006</v>
      </c>
      <c r="C21">
        <v>35370</v>
      </c>
      <c r="D21">
        <v>6</v>
      </c>
      <c r="E21" s="3">
        <f>B21/C21/D21*6</f>
        <v>2.8442182640655921E-2</v>
      </c>
    </row>
    <row r="22" spans="1:5">
      <c r="A22" s="2" t="s">
        <v>12</v>
      </c>
      <c r="B22">
        <f>2537+1612-305</f>
        <v>3844</v>
      </c>
      <c r="C22">
        <v>122370</v>
      </c>
      <c r="D22">
        <v>6</v>
      </c>
      <c r="E22" s="3">
        <f>B22/C22/D22*6</f>
        <v>3.1412928005230038E-2</v>
      </c>
    </row>
    <row r="23" spans="1:5">
      <c r="A23" s="2" t="s">
        <v>37</v>
      </c>
      <c r="B23">
        <f>2819+1767+143</f>
        <v>4729</v>
      </c>
      <c r="C23">
        <v>132970</v>
      </c>
      <c r="D23">
        <v>6</v>
      </c>
      <c r="E23" s="3">
        <f>B23/C23/D23*6</f>
        <v>3.5564413025494471E-2</v>
      </c>
    </row>
    <row r="24" spans="1:5">
      <c r="A24" t="s">
        <v>38</v>
      </c>
      <c r="B24">
        <f>1291+2525-118</f>
        <v>3698</v>
      </c>
      <c r="C24">
        <v>67107</v>
      </c>
      <c r="D24">
        <v>9</v>
      </c>
      <c r="E24" s="3">
        <f>B24/C24/D24*6</f>
        <v>3.6737349804541006E-2</v>
      </c>
    </row>
    <row r="25" spans="1:5">
      <c r="A25" t="s">
        <v>45</v>
      </c>
      <c r="B25">
        <f>4716+9639</f>
        <v>14355</v>
      </c>
      <c r="C25">
        <v>387010</v>
      </c>
      <c r="D25">
        <v>6</v>
      </c>
      <c r="E25" s="3">
        <f>B25/C25/D25*6</f>
        <v>3.7092064804527015E-2</v>
      </c>
    </row>
    <row r="26" spans="1:5">
      <c r="A26" s="2" t="s">
        <v>39</v>
      </c>
      <c r="B26">
        <f>5807+2800-320</f>
        <v>8287</v>
      </c>
      <c r="C26">
        <v>221140</v>
      </c>
      <c r="D26">
        <v>6</v>
      </c>
      <c r="E26" s="3">
        <f>B26/C26/D26*6</f>
        <v>3.7473998372071993E-2</v>
      </c>
    </row>
    <row r="27" spans="1:5">
      <c r="A27" t="s">
        <v>26</v>
      </c>
      <c r="B27">
        <f>7004+7310+1177</f>
        <v>15491</v>
      </c>
      <c r="C27">
        <v>205850</v>
      </c>
      <c r="D27">
        <v>12</v>
      </c>
      <c r="E27" s="3">
        <f>B27/C27/D27*6</f>
        <v>3.7626912800582946E-2</v>
      </c>
    </row>
    <row r="28" spans="1:5">
      <c r="A28" s="2" t="s">
        <v>15</v>
      </c>
      <c r="B28">
        <f>10182+53634-328</f>
        <v>63488</v>
      </c>
      <c r="C28">
        <v>1100000</v>
      </c>
      <c r="D28">
        <v>9</v>
      </c>
      <c r="E28" s="3">
        <f>B28/C28/D28*6</f>
        <v>3.8477575757575759E-2</v>
      </c>
    </row>
    <row r="29" spans="1:5">
      <c r="A29" t="s">
        <v>24</v>
      </c>
      <c r="B29">
        <f>6063+4021-474</f>
        <v>9610</v>
      </c>
      <c r="C29">
        <v>242520</v>
      </c>
      <c r="D29">
        <v>6</v>
      </c>
      <c r="E29" s="3">
        <f>B29/C29/D29*6</f>
        <v>3.9625597888833908E-2</v>
      </c>
    </row>
    <row r="30" spans="1:5">
      <c r="A30" s="2" t="s">
        <v>17</v>
      </c>
      <c r="B30">
        <f>1997+5965</f>
        <v>7962</v>
      </c>
      <c r="C30">
        <v>198920</v>
      </c>
      <c r="D30">
        <v>6</v>
      </c>
      <c r="E30" s="3">
        <f>B30/C30/D30*6</f>
        <v>4.0026141162276291E-2</v>
      </c>
    </row>
    <row r="31" spans="1:5">
      <c r="A31" s="2" t="s">
        <v>23</v>
      </c>
      <c r="B31">
        <f>11562-318+4433</f>
        <v>15677</v>
      </c>
      <c r="C31">
        <v>224470</v>
      </c>
      <c r="D31">
        <v>6</v>
      </c>
      <c r="E31" s="3">
        <f>B31/C31/D31*6</f>
        <v>6.984006771506214E-2</v>
      </c>
    </row>
  </sheetData>
  <sortState ref="A2:E31">
    <sortCondition ref="E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6"/>
  <sheetViews>
    <sheetView tabSelected="1" workbookViewId="0">
      <selection activeCell="B11" sqref="B11"/>
    </sheetView>
  </sheetViews>
  <sheetFormatPr defaultRowHeight="15"/>
  <sheetData>
    <row r="1" spans="1:1">
      <c r="A1" s="2" t="s">
        <v>15</v>
      </c>
    </row>
    <row r="2" spans="1:1">
      <c r="A2" s="2" t="s">
        <v>17</v>
      </c>
    </row>
    <row r="3" spans="1:1">
      <c r="A3" s="2" t="s">
        <v>19</v>
      </c>
    </row>
    <row r="4" spans="1:1">
      <c r="A4" s="2" t="s">
        <v>23</v>
      </c>
    </row>
    <row r="5" spans="1:1">
      <c r="A5" s="2" t="s">
        <v>35</v>
      </c>
    </row>
    <row r="6" spans="1:1">
      <c r="A6" s="2" t="s">
        <v>37</v>
      </c>
    </row>
    <row r="7" spans="1:1">
      <c r="A7" s="2" t="s">
        <v>39</v>
      </c>
    </row>
    <row r="8" spans="1:1">
      <c r="A8" t="s">
        <v>45</v>
      </c>
    </row>
    <row r="9" spans="1:1">
      <c r="A9" s="2" t="s">
        <v>12</v>
      </c>
    </row>
    <row r="10" spans="1:1">
      <c r="A10" t="s">
        <v>18</v>
      </c>
    </row>
    <row r="11" spans="1:1">
      <c r="A11" t="s">
        <v>24</v>
      </c>
    </row>
    <row r="12" spans="1:1">
      <c r="A12" t="s">
        <v>26</v>
      </c>
    </row>
    <row r="13" spans="1:1">
      <c r="A13" t="s">
        <v>28</v>
      </c>
    </row>
    <row r="14" spans="1:1">
      <c r="A14" t="s">
        <v>34</v>
      </c>
    </row>
    <row r="15" spans="1:1">
      <c r="A15" t="s">
        <v>38</v>
      </c>
    </row>
    <row r="16" spans="1:1">
      <c r="A16" s="2" t="s">
        <v>31</v>
      </c>
    </row>
  </sheetData>
  <sortState ref="A1:A1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BOB</vt:lpstr>
      <vt:lpstr>PB</vt:lpstr>
      <vt:lpstr>PBW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2018-09-03T23:12:18Z</dcterms:created>
  <dcterms:modified xsi:type="dcterms:W3CDTF">2018-09-04T21:14:37Z</dcterms:modified>
</cp:coreProperties>
</file>