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Arkusz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<sst xmlns="http://schemas.openxmlformats.org/spreadsheetml/2006/main" count="41" uniqueCount="19">
  <si>
    <t>zasilanie napiciem wyprostowanym</t>
  </si>
  <si>
    <t>U = 120 V</t>
  </si>
  <si>
    <t>n</t>
  </si>
  <si>
    <t>Ppobsil</t>
  </si>
  <si>
    <t>Ip</t>
  </si>
  <si>
    <t>Up</t>
  </si>
  <si>
    <t>Pod</t>
  </si>
  <si>
    <t>Pcu</t>
  </si>
  <si>
    <t>P0</t>
  </si>
  <si>
    <t>Ppod</t>
  </si>
  <si>
    <t>omega</t>
  </si>
  <si>
    <t>T</t>
  </si>
  <si>
    <t>eta</t>
  </si>
  <si>
    <t>eta_wg_ŁR</t>
  </si>
  <si>
    <t>zasilanie napieciem przemiennym</t>
  </si>
  <si>
    <t>U = 128 V</t>
  </si>
  <si>
    <t>zasilanie z regulatora tyrystorowego</t>
  </si>
  <si>
    <t> </t>
  </si>
  <si>
    <t>alfa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</si>
</sst>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44546A"/>
      <name val="Calibri"/>
      <family val="2"/>
    </font>
    <font>
      <sz val="10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A5A5A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44546A"/>
      <rgbColor rgb="FF929292"/>
      <rgbColor rgb="FF004586"/>
      <rgbColor rgb="FF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Charakterystyka prędkoścki od kąta wysterowania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"n"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Arkusz1!$B$39:$B$46</c:f>
              <c:numCache>
                <c:formatCode>General</c:formatCode>
                <c:ptCount val="8"/>
                <c:pt idx="0">
                  <c:v>90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150</c:v>
                </c:pt>
                <c:pt idx="5">
                  <c:v>165</c:v>
                </c:pt>
                <c:pt idx="6">
                  <c:v>185</c:v>
                </c:pt>
                <c:pt idx="7">
                  <c:v>205</c:v>
                </c:pt>
              </c:numCache>
            </c:numRef>
          </c:xVal>
          <c:yVal>
            <c:numRef>
              <c:f>Arkusz1!$A$39:$A$46</c:f>
              <c:numCache>
                <c:formatCode>General</c:formatCode>
                <c:ptCount val="8"/>
                <c:pt idx="0">
                  <c:v>6562</c:v>
                </c:pt>
                <c:pt idx="1">
                  <c:v>8125</c:v>
                </c:pt>
                <c:pt idx="2">
                  <c:v>9688</c:v>
                </c:pt>
                <c:pt idx="3">
                  <c:v>10937</c:v>
                </c:pt>
                <c:pt idx="4">
                  <c:v>12500</c:v>
                </c:pt>
                <c:pt idx="5">
                  <c:v>14060</c:v>
                </c:pt>
                <c:pt idx="6">
                  <c:v>15625</c:v>
                </c:pt>
                <c:pt idx="7">
                  <c:v>16875</c:v>
                </c:pt>
              </c:numCache>
            </c:numRef>
          </c:yVal>
        </c:ser>
        <c:axId val="95418523"/>
        <c:axId val="64668521"/>
      </c:scatterChart>
      <c:valAx>
        <c:axId val="9541852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4668521"/>
        <c:crossesAt val="0"/>
      </c:valAx>
      <c:valAx>
        <c:axId val="64668521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5418523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Charakterystyka n= f(T)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Arkusz1!$J$4:$J$11</c:f>
              <c:numCache>
                <c:formatCode>General</c:formatCode>
                <c:ptCount val="8"/>
                <c:pt idx="0">
                  <c:v>0.118939827650806</c:v>
                </c:pt>
                <c:pt idx="1">
                  <c:v>0.125318312101911</c:v>
                </c:pt>
                <c:pt idx="2">
                  <c:v>0.137414012738854</c:v>
                </c:pt>
                <c:pt idx="3">
                  <c:v>0.151436942675159</c:v>
                </c:pt>
                <c:pt idx="4">
                  <c:v>0.168299853013229</c:v>
                </c:pt>
                <c:pt idx="5">
                  <c:v>0.18253949044586</c:v>
                </c:pt>
                <c:pt idx="6">
                  <c:v>0.193115228720324</c:v>
                </c:pt>
                <c:pt idx="7">
                  <c:v>0.202891719745223</c:v>
                </c:pt>
              </c:numCache>
            </c:numRef>
          </c:xVal>
          <c:yVal>
            <c:numRef>
              <c:f>Arkusz1!$A$4:$A$11</c:f>
              <c:numCache>
                <c:formatCode>General</c:formatCode>
                <c:ptCount val="8"/>
                <c:pt idx="0">
                  <c:v>4250</c:v>
                </c:pt>
                <c:pt idx="1">
                  <c:v>4000</c:v>
                </c:pt>
                <c:pt idx="2">
                  <c:v>3750</c:v>
                </c:pt>
                <c:pt idx="3">
                  <c:v>3500</c:v>
                </c:pt>
                <c:pt idx="4">
                  <c:v>3250</c:v>
                </c:pt>
                <c:pt idx="5">
                  <c:v>3000</c:v>
                </c:pt>
                <c:pt idx="6">
                  <c:v>2750</c:v>
                </c:pt>
                <c:pt idx="7">
                  <c:v>2500</c:v>
                </c:pt>
              </c:numCache>
            </c:numRef>
          </c:yVal>
        </c:ser>
        <c:axId val="29855498"/>
        <c:axId val="52328808"/>
      </c:scatterChart>
      <c:valAx>
        <c:axId val="2985549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2328808"/>
        <c:crossesAt val="0"/>
      </c:valAx>
      <c:valAx>
        <c:axId val="52328808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985549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Charakterystyka n= f(T)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"n"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xVal>
            <c:numRef>
              <c:f>Arkusz1!$J$16:$J$23</c:f>
              <c:numCache>
                <c:formatCode>General</c:formatCode>
                <c:ptCount val="8"/>
                <c:pt idx="0">
                  <c:v>0.104235668789809</c:v>
                </c:pt>
                <c:pt idx="1">
                  <c:v>0.111783439490446</c:v>
                </c:pt>
                <c:pt idx="2">
                  <c:v>0.119936123748863</c:v>
                </c:pt>
                <c:pt idx="3">
                  <c:v>0.124002155805977</c:v>
                </c:pt>
                <c:pt idx="4">
                  <c:v>0.130157961783439</c:v>
                </c:pt>
                <c:pt idx="5">
                  <c:v>0.135703532136653</c:v>
                </c:pt>
                <c:pt idx="6">
                  <c:v>0.142485095541401</c:v>
                </c:pt>
                <c:pt idx="7">
                  <c:v>0.149385987261146</c:v>
                </c:pt>
              </c:numCache>
            </c:numRef>
          </c:xVal>
          <c:yVal>
            <c:numRef>
              <c:f>Arkusz1!$A$16:$A$23</c:f>
              <c:numCache>
                <c:formatCode>General</c:formatCode>
                <c:ptCount val="8"/>
                <c:pt idx="0">
                  <c:v>4000</c:v>
                </c:pt>
                <c:pt idx="1">
                  <c:v>3750</c:v>
                </c:pt>
                <c:pt idx="2">
                  <c:v>3500</c:v>
                </c:pt>
                <c:pt idx="3">
                  <c:v>3250</c:v>
                </c:pt>
                <c:pt idx="4">
                  <c:v>3000</c:v>
                </c:pt>
                <c:pt idx="5">
                  <c:v>2750</c:v>
                </c:pt>
                <c:pt idx="6">
                  <c:v>2500</c:v>
                </c:pt>
                <c:pt idx="7">
                  <c:v>2250</c:v>
                </c:pt>
              </c:numCache>
            </c:numRef>
          </c:yVal>
        </c:ser>
        <c:ser>
          <c:idx val="1"/>
          <c:order val="1"/>
          <c:tx>
            <c:strRef>
              <c:f>"n"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929292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Arkusz1!$J$16:$J$23</c:f>
              <c:numCache>
                <c:formatCode>General</c:formatCode>
                <c:ptCount val="8"/>
                <c:pt idx="0">
                  <c:v>0.104235668789809</c:v>
                </c:pt>
                <c:pt idx="1">
                  <c:v>0.111783439490446</c:v>
                </c:pt>
                <c:pt idx="2">
                  <c:v>0.119936123748863</c:v>
                </c:pt>
                <c:pt idx="3">
                  <c:v>0.124002155805977</c:v>
                </c:pt>
                <c:pt idx="4">
                  <c:v>0.130157961783439</c:v>
                </c:pt>
                <c:pt idx="5">
                  <c:v>0.135703532136653</c:v>
                </c:pt>
                <c:pt idx="6">
                  <c:v>0.142485095541401</c:v>
                </c:pt>
                <c:pt idx="7">
                  <c:v>0.149385987261146</c:v>
                </c:pt>
              </c:numCache>
            </c:numRef>
          </c:xVal>
          <c:yVal>
            <c:numRef>
              <c:f>Arkusz1!$A$16:$A$23</c:f>
              <c:numCache>
                <c:formatCode>General</c:formatCode>
                <c:ptCount val="8"/>
                <c:pt idx="0">
                  <c:v>4000</c:v>
                </c:pt>
                <c:pt idx="1">
                  <c:v>3750</c:v>
                </c:pt>
                <c:pt idx="2">
                  <c:v>3500</c:v>
                </c:pt>
                <c:pt idx="3">
                  <c:v>3250</c:v>
                </c:pt>
                <c:pt idx="4">
                  <c:v>3000</c:v>
                </c:pt>
                <c:pt idx="5">
                  <c:v>2750</c:v>
                </c:pt>
                <c:pt idx="6">
                  <c:v>2500</c:v>
                </c:pt>
                <c:pt idx="7">
                  <c:v>2250</c:v>
                </c:pt>
              </c:numCache>
            </c:numRef>
          </c:yVal>
        </c:ser>
        <c:axId val="97255027"/>
        <c:axId val="42984284"/>
      </c:scatterChart>
      <c:valAx>
        <c:axId val="97255027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2984284"/>
        <c:crossesAt val="0"/>
      </c:valAx>
      <c:valAx>
        <c:axId val="42984284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725502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Charakterystyka n= f(T)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Arkusz1!$A$28:$A$35</c:f>
              <c:strCache>
                <c:ptCount val="1"/>
                <c:pt idx="0">
                  <c:v>3600 3450 3300 3150 3000 2850 2700 2550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Arkusz1!$J$28:$J$35</c:f>
              <c:numCache>
                <c:formatCode>General</c:formatCode>
                <c:ptCount val="8"/>
                <c:pt idx="0">
                  <c:v>0.094624203821656</c:v>
                </c:pt>
                <c:pt idx="1">
                  <c:v>0.09475657712545</c:v>
                </c:pt>
                <c:pt idx="2">
                  <c:v>0.0959409380428489</c:v>
                </c:pt>
                <c:pt idx="3">
                  <c:v>0.0991519563239308</c:v>
                </c:pt>
                <c:pt idx="4">
                  <c:v>0.100884076433121</c:v>
                </c:pt>
                <c:pt idx="5">
                  <c:v>0.100501508548441</c:v>
                </c:pt>
                <c:pt idx="6">
                  <c:v>0.100293701344657</c:v>
                </c:pt>
                <c:pt idx="7">
                  <c:v>0.0999085799925066</c:v>
                </c:pt>
              </c:numCache>
            </c:numRef>
          </c:xVal>
          <c:yVal>
            <c:numRef>
              <c:f>Arkusz1!$A$28:$A$35</c:f>
              <c:numCache>
                <c:formatCode>General</c:formatCode>
                <c:ptCount val="8"/>
                <c:pt idx="0">
                  <c:v>3600</c:v>
                </c:pt>
                <c:pt idx="1">
                  <c:v>3450</c:v>
                </c:pt>
                <c:pt idx="2">
                  <c:v>3300</c:v>
                </c:pt>
                <c:pt idx="3">
                  <c:v>3150</c:v>
                </c:pt>
                <c:pt idx="4">
                  <c:v>3000</c:v>
                </c:pt>
                <c:pt idx="5">
                  <c:v>2850</c:v>
                </c:pt>
                <c:pt idx="6">
                  <c:v>2700</c:v>
                </c:pt>
                <c:pt idx="7">
                  <c:v>2550</c:v>
                </c:pt>
              </c:numCache>
            </c:numRef>
          </c:yVal>
        </c:ser>
        <c:axId val="5662073"/>
        <c:axId val="52118248"/>
      </c:scatterChart>
      <c:valAx>
        <c:axId val="566207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2118248"/>
        <c:crossesAt val="0"/>
      </c:valAx>
      <c:valAx>
        <c:axId val="52118248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662073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"eta"</c:f>
              <c:strCache>
                <c:ptCount val="1"/>
                <c:pt idx="0">
                  <c:v>eta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Arkusz1!$E$4:$E$11</c:f>
              <c:numCache>
                <c:formatCode>General</c:formatCode>
                <c:ptCount val="8"/>
                <c:pt idx="0">
                  <c:v>25.3</c:v>
                </c:pt>
                <c:pt idx="1">
                  <c:v>26.68</c:v>
                </c:pt>
                <c:pt idx="2">
                  <c:v>29.75</c:v>
                </c:pt>
                <c:pt idx="3">
                  <c:v>32.34</c:v>
                </c:pt>
                <c:pt idx="4">
                  <c:v>34.5</c:v>
                </c:pt>
                <c:pt idx="5">
                  <c:v>34.77</c:v>
                </c:pt>
                <c:pt idx="6">
                  <c:v>32.5</c:v>
                </c:pt>
                <c:pt idx="7">
                  <c:v>30.1</c:v>
                </c:pt>
              </c:numCache>
            </c:numRef>
          </c:xVal>
          <c:yVal>
            <c:numRef>
              <c:f>Arkusz1!$K$4:$K$11</c:f>
              <c:numCache>
                <c:formatCode>General</c:formatCode>
                <c:ptCount val="8"/>
                <c:pt idx="0">
                  <c:v>47.8184938497479</c:v>
                </c:pt>
                <c:pt idx="1">
                  <c:v>50.8513987946617</c:v>
                </c:pt>
                <c:pt idx="2">
                  <c:v>55.1589876703439</c:v>
                </c:pt>
                <c:pt idx="3">
                  <c:v>58.2950587997779</c:v>
                </c:pt>
                <c:pt idx="4">
                  <c:v>60.2620087336245</c:v>
                </c:pt>
                <c:pt idx="5">
                  <c:v>60.6622072878393</c:v>
                </c:pt>
                <c:pt idx="6">
                  <c:v>58.4690114239453</c:v>
                </c:pt>
                <c:pt idx="7">
                  <c:v>56.6961763043888</c:v>
                </c:pt>
              </c:numCache>
            </c:numRef>
          </c:yVal>
        </c:ser>
        <c:axId val="7019478"/>
        <c:axId val="99861642"/>
      </c:scatterChart>
      <c:valAx>
        <c:axId val="701947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9861642"/>
        <c:crossesAt val="0"/>
      </c:valAx>
      <c:valAx>
        <c:axId val="99861642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01947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"eta"</c:f>
              <c:strCache>
                <c:ptCount val="1"/>
                <c:pt idx="0">
                  <c:v>eta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Arkusz1!$E$16:$E$23</c:f>
              <c:numCache>
                <c:formatCode>General</c:formatCode>
                <c:ptCount val="8"/>
                <c:pt idx="0">
                  <c:v>19</c:v>
                </c:pt>
                <c:pt idx="1">
                  <c:v>21.25</c:v>
                </c:pt>
                <c:pt idx="2">
                  <c:v>23.2</c:v>
                </c:pt>
                <c:pt idx="3">
                  <c:v>23.1</c:v>
                </c:pt>
                <c:pt idx="4">
                  <c:v>23.4</c:v>
                </c:pt>
                <c:pt idx="5">
                  <c:v>22.8</c:v>
                </c:pt>
                <c:pt idx="6">
                  <c:v>22</c:v>
                </c:pt>
                <c:pt idx="7">
                  <c:v>20.64</c:v>
                </c:pt>
              </c:numCache>
            </c:numRef>
          </c:xVal>
          <c:yVal>
            <c:numRef>
              <c:f>Arkusz1!$K$16:$K$23</c:f>
              <c:numCache>
                <c:formatCode>General</c:formatCode>
                <c:ptCount val="8"/>
                <c:pt idx="0">
                  <c:v>43.5380384967919</c:v>
                </c:pt>
                <c:pt idx="1">
                  <c:v>48.4330484330484</c:v>
                </c:pt>
                <c:pt idx="2">
                  <c:v>52.803357565219</c:v>
                </c:pt>
                <c:pt idx="3">
                  <c:v>54.7634739482331</c:v>
                </c:pt>
                <c:pt idx="4">
                  <c:v>57.2552704210465</c:v>
                </c:pt>
                <c:pt idx="5">
                  <c:v>58.3717357910906</c:v>
                </c:pt>
                <c:pt idx="6">
                  <c:v>59.0071774184896</c:v>
                </c:pt>
                <c:pt idx="7">
                  <c:v>58.6690316198793</c:v>
                </c:pt>
              </c:numCache>
            </c:numRef>
          </c:yVal>
        </c:ser>
        <c:axId val="39509873"/>
        <c:axId val="65497476"/>
      </c:scatterChart>
      <c:valAx>
        <c:axId val="3950987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5497476"/>
        <c:crossesAt val="0"/>
      </c:valAx>
      <c:valAx>
        <c:axId val="65497476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9509873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Arkusz1!$E$28:$E$35</c:f>
              <c:strCache>
                <c:ptCount val="1"/>
                <c:pt idx="0">
                  <c:v>15,30 15,20 15,40 16,06 16,08 15,60 15,00 14,30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a5a5a5"/>
                </a:solidFill>
                <a:round/>
              </a:ln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Arkusz1!$E$28:$E$35</c:f>
              <c:numCache>
                <c:formatCode>General</c:formatCode>
                <c:ptCount val="8"/>
                <c:pt idx="0">
                  <c:v>15.3</c:v>
                </c:pt>
                <c:pt idx="1">
                  <c:v>15.2</c:v>
                </c:pt>
                <c:pt idx="2">
                  <c:v>15.4</c:v>
                </c:pt>
                <c:pt idx="3">
                  <c:v>16.06</c:v>
                </c:pt>
                <c:pt idx="4">
                  <c:v>16.08</c:v>
                </c:pt>
                <c:pt idx="5">
                  <c:v>15.6</c:v>
                </c:pt>
                <c:pt idx="6">
                  <c:v>15</c:v>
                </c:pt>
                <c:pt idx="7">
                  <c:v>14.3</c:v>
                </c:pt>
              </c:numCache>
            </c:numRef>
          </c:xVal>
          <c:yVal>
            <c:numRef>
              <c:f>Arkusz1!$K$28:$K$35</c:f>
              <c:numCache>
                <c:formatCode>General</c:formatCode>
                <c:ptCount val="8"/>
                <c:pt idx="0">
                  <c:v>42.9119547657512</c:v>
                </c:pt>
                <c:pt idx="1">
                  <c:v>44.4228824605601</c:v>
                </c:pt>
                <c:pt idx="2">
                  <c:v>46.4723278411491</c:v>
                </c:pt>
                <c:pt idx="3">
                  <c:v>49.1275726207082</c:v>
                </c:pt>
                <c:pt idx="4">
                  <c:v>50.761421319797</c:v>
                </c:pt>
                <c:pt idx="5">
                  <c:v>52.0353840611616</c:v>
                </c:pt>
                <c:pt idx="6">
                  <c:v>52.9231203471757</c:v>
                </c:pt>
                <c:pt idx="7">
                  <c:v>53.6271450858034</c:v>
                </c:pt>
              </c:numCache>
            </c:numRef>
          </c:yVal>
        </c:ser>
        <c:axId val="3801361"/>
        <c:axId val="97414199"/>
      </c:scatterChart>
      <c:valAx>
        <c:axId val="3801361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7414199"/>
        <c:crossesAt val="0"/>
      </c:valAx>
      <c:valAx>
        <c:axId val="9741419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80136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Moment w [N*m]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wyprostowane</c:f>
              <c:strCache>
                <c:ptCount val="1"/>
                <c:pt idx="0">
                  <c:v>wyprostowane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Arkusz1!$A$4:$A$11</c:f>
              <c:numCache>
                <c:formatCode>General</c:formatCode>
                <c:ptCount val="8"/>
                <c:pt idx="0">
                  <c:v>4250</c:v>
                </c:pt>
                <c:pt idx="1">
                  <c:v>4000</c:v>
                </c:pt>
                <c:pt idx="2">
                  <c:v>3750</c:v>
                </c:pt>
                <c:pt idx="3">
                  <c:v>3500</c:v>
                </c:pt>
                <c:pt idx="4">
                  <c:v>3250</c:v>
                </c:pt>
                <c:pt idx="5">
                  <c:v>3000</c:v>
                </c:pt>
                <c:pt idx="6">
                  <c:v>2750</c:v>
                </c:pt>
                <c:pt idx="7">
                  <c:v>2500</c:v>
                </c:pt>
              </c:numCache>
            </c:numRef>
          </c:xVal>
          <c:yVal>
            <c:numRef>
              <c:f>Arkusz1!$J$4:$J$11</c:f>
              <c:numCache>
                <c:formatCode>General</c:formatCode>
                <c:ptCount val="8"/>
                <c:pt idx="0">
                  <c:v>0.118939827650806</c:v>
                </c:pt>
                <c:pt idx="1">
                  <c:v>0.125318312101911</c:v>
                </c:pt>
                <c:pt idx="2">
                  <c:v>0.137414012738854</c:v>
                </c:pt>
                <c:pt idx="3">
                  <c:v>0.151436942675159</c:v>
                </c:pt>
                <c:pt idx="4">
                  <c:v>0.168299853013229</c:v>
                </c:pt>
                <c:pt idx="5">
                  <c:v>0.18253949044586</c:v>
                </c:pt>
                <c:pt idx="6">
                  <c:v>0.193115228720324</c:v>
                </c:pt>
                <c:pt idx="7">
                  <c:v>0.202891719745223</c:v>
                </c:pt>
              </c:numCache>
            </c:numRef>
          </c:yVal>
        </c:ser>
        <c:ser>
          <c:idx val="1"/>
          <c:order val="1"/>
          <c:tx>
            <c:strRef>
              <c:f>przemienne</c:f>
              <c:strCache>
                <c:ptCount val="1"/>
                <c:pt idx="0">
                  <c:v>przemienne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Arkusz1!$A$16:$A$23</c:f>
              <c:numCache>
                <c:formatCode>General</c:formatCode>
                <c:ptCount val="8"/>
                <c:pt idx="0">
                  <c:v>4000</c:v>
                </c:pt>
                <c:pt idx="1">
                  <c:v>3750</c:v>
                </c:pt>
                <c:pt idx="2">
                  <c:v>3500</c:v>
                </c:pt>
                <c:pt idx="3">
                  <c:v>3250</c:v>
                </c:pt>
                <c:pt idx="4">
                  <c:v>3000</c:v>
                </c:pt>
                <c:pt idx="5">
                  <c:v>2750</c:v>
                </c:pt>
                <c:pt idx="6">
                  <c:v>2500</c:v>
                </c:pt>
                <c:pt idx="7">
                  <c:v>2250</c:v>
                </c:pt>
              </c:numCache>
            </c:numRef>
          </c:xVal>
          <c:yVal>
            <c:numRef>
              <c:f>Arkusz1!$J$16:$J$23</c:f>
              <c:numCache>
                <c:formatCode>General</c:formatCode>
                <c:ptCount val="8"/>
                <c:pt idx="0">
                  <c:v>0.104235668789809</c:v>
                </c:pt>
                <c:pt idx="1">
                  <c:v>0.111783439490446</c:v>
                </c:pt>
                <c:pt idx="2">
                  <c:v>0.119936123748863</c:v>
                </c:pt>
                <c:pt idx="3">
                  <c:v>0.124002155805977</c:v>
                </c:pt>
                <c:pt idx="4">
                  <c:v>0.130157961783439</c:v>
                </c:pt>
                <c:pt idx="5">
                  <c:v>0.135703532136653</c:v>
                </c:pt>
                <c:pt idx="6">
                  <c:v>0.142485095541401</c:v>
                </c:pt>
                <c:pt idx="7">
                  <c:v>0.149385987261146</c:v>
                </c:pt>
              </c:numCache>
            </c:numRef>
          </c:yVal>
        </c:ser>
        <c:ser>
          <c:idx val="2"/>
          <c:order val="2"/>
          <c:tx>
            <c:strRef>
              <c:f>tyryst</c:f>
              <c:strCache>
                <c:ptCount val="1"/>
                <c:pt idx="0">
                  <c:v>tyryst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Arkusz1!$A$28:$A$35</c:f>
              <c:numCache>
                <c:formatCode>General</c:formatCode>
                <c:ptCount val="8"/>
                <c:pt idx="0">
                  <c:v>3600</c:v>
                </c:pt>
                <c:pt idx="1">
                  <c:v>3450</c:v>
                </c:pt>
                <c:pt idx="2">
                  <c:v>3300</c:v>
                </c:pt>
                <c:pt idx="3">
                  <c:v>3150</c:v>
                </c:pt>
                <c:pt idx="4">
                  <c:v>3000</c:v>
                </c:pt>
                <c:pt idx="5">
                  <c:v>2850</c:v>
                </c:pt>
                <c:pt idx="6">
                  <c:v>2700</c:v>
                </c:pt>
                <c:pt idx="7">
                  <c:v>2550</c:v>
                </c:pt>
              </c:numCache>
            </c:numRef>
          </c:xVal>
          <c:yVal>
            <c:numRef>
              <c:f>Arkusz1!$J$28:$J$35</c:f>
              <c:numCache>
                <c:formatCode>General</c:formatCode>
                <c:ptCount val="8"/>
                <c:pt idx="0">
                  <c:v>0.094624203821656</c:v>
                </c:pt>
                <c:pt idx="1">
                  <c:v>0.09475657712545</c:v>
                </c:pt>
                <c:pt idx="2">
                  <c:v>0.0959409380428489</c:v>
                </c:pt>
                <c:pt idx="3">
                  <c:v>0.0991519563239308</c:v>
                </c:pt>
                <c:pt idx="4">
                  <c:v>0.100884076433121</c:v>
                </c:pt>
                <c:pt idx="5">
                  <c:v>0.100501508548441</c:v>
                </c:pt>
                <c:pt idx="6">
                  <c:v>0.100293701344657</c:v>
                </c:pt>
                <c:pt idx="7">
                  <c:v>0.0999085799925066</c:v>
                </c:pt>
              </c:numCache>
            </c:numRef>
          </c:yVal>
        </c:ser>
        <c:axId val="27041148"/>
        <c:axId val="25655127"/>
      </c:scatterChart>
      <c:valAx>
        <c:axId val="270411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655127"/>
        <c:crosses val="autoZero"/>
      </c:valAx>
      <c:valAx>
        <c:axId val="256551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0411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Sprawność w %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wyp</c:f>
              <c:strCache>
                <c:ptCount val="1"/>
                <c:pt idx="0">
                  <c:v>wyp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Arkusz1!$A$4:$A$11</c:f>
              <c:numCache>
                <c:formatCode>General</c:formatCode>
                <c:ptCount val="8"/>
                <c:pt idx="0">
                  <c:v>4250</c:v>
                </c:pt>
                <c:pt idx="1">
                  <c:v>4000</c:v>
                </c:pt>
                <c:pt idx="2">
                  <c:v>3750</c:v>
                </c:pt>
                <c:pt idx="3">
                  <c:v>3500</c:v>
                </c:pt>
                <c:pt idx="4">
                  <c:v>3250</c:v>
                </c:pt>
                <c:pt idx="5">
                  <c:v>3000</c:v>
                </c:pt>
                <c:pt idx="6">
                  <c:v>2750</c:v>
                </c:pt>
                <c:pt idx="7">
                  <c:v>2500</c:v>
                </c:pt>
              </c:numCache>
            </c:numRef>
          </c:xVal>
          <c:yVal>
            <c:numRef>
              <c:f>Arkusz1!$L$4:$L$11</c:f>
              <c:numCache>
                <c:formatCode>General</c:formatCode>
                <c:ptCount val="8"/>
                <c:pt idx="0">
                  <c:v>61.5213953488372</c:v>
                </c:pt>
                <c:pt idx="1">
                  <c:v>57.0289130434783</c:v>
                </c:pt>
                <c:pt idx="2">
                  <c:v>55.0357142857143</c:v>
                </c:pt>
                <c:pt idx="3">
                  <c:v>52.3362264150943</c:v>
                </c:pt>
                <c:pt idx="4">
                  <c:v>50.219298245614</c:v>
                </c:pt>
                <c:pt idx="5">
                  <c:v>46.9814754098361</c:v>
                </c:pt>
                <c:pt idx="6">
                  <c:v>42.7576923076923</c:v>
                </c:pt>
                <c:pt idx="7">
                  <c:v>39.0367647058824</c:v>
                </c:pt>
              </c:numCache>
            </c:numRef>
          </c:yVal>
        </c:ser>
        <c:ser>
          <c:idx val="1"/>
          <c:order val="1"/>
          <c:tx>
            <c:strRef>
              <c:f>przem</c:f>
              <c:strCache>
                <c:ptCount val="1"/>
                <c:pt idx="0">
                  <c:v>przem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Arkusz1!$A$16:$A$23</c:f>
              <c:numCache>
                <c:formatCode>General</c:formatCode>
                <c:ptCount val="8"/>
                <c:pt idx="0">
                  <c:v>4000</c:v>
                </c:pt>
                <c:pt idx="1">
                  <c:v>3750</c:v>
                </c:pt>
                <c:pt idx="2">
                  <c:v>3500</c:v>
                </c:pt>
                <c:pt idx="3">
                  <c:v>3250</c:v>
                </c:pt>
                <c:pt idx="4">
                  <c:v>3000</c:v>
                </c:pt>
                <c:pt idx="5">
                  <c:v>2750</c:v>
                </c:pt>
                <c:pt idx="6">
                  <c:v>2500</c:v>
                </c:pt>
                <c:pt idx="7">
                  <c:v>2250</c:v>
                </c:pt>
              </c:numCache>
            </c:numRef>
          </c:xVal>
          <c:yVal>
            <c:numRef>
              <c:f>Arkusz1!$L$16:$L$23</c:f>
              <c:numCache>
                <c:formatCode>General</c:formatCode>
                <c:ptCount val="8"/>
                <c:pt idx="0">
                  <c:v>60.6111111111111</c:v>
                </c:pt>
                <c:pt idx="1">
                  <c:v>57.7302631578947</c:v>
                </c:pt>
                <c:pt idx="2">
                  <c:v>54.92075</c:v>
                </c:pt>
                <c:pt idx="3">
                  <c:v>51.4407317073171</c:v>
                </c:pt>
                <c:pt idx="4">
                  <c:v>49.8409756097561</c:v>
                </c:pt>
                <c:pt idx="5">
                  <c:v>46.5</c:v>
                </c:pt>
                <c:pt idx="6">
                  <c:v>41.8916853932584</c:v>
                </c:pt>
                <c:pt idx="7">
                  <c:v>38.6597802197802</c:v>
                </c:pt>
              </c:numCache>
            </c:numRef>
          </c:yVal>
        </c:ser>
        <c:ser>
          <c:idx val="2"/>
          <c:order val="2"/>
          <c:tx>
            <c:strRef>
              <c:f>tyr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Arkusz1!$A$28:$A$35</c:f>
              <c:numCache>
                <c:formatCode>General</c:formatCode>
                <c:ptCount val="8"/>
                <c:pt idx="0">
                  <c:v>3600</c:v>
                </c:pt>
                <c:pt idx="1">
                  <c:v>3450</c:v>
                </c:pt>
                <c:pt idx="2">
                  <c:v>3300</c:v>
                </c:pt>
                <c:pt idx="3">
                  <c:v>3150</c:v>
                </c:pt>
                <c:pt idx="4">
                  <c:v>3000</c:v>
                </c:pt>
                <c:pt idx="5">
                  <c:v>2850</c:v>
                </c:pt>
                <c:pt idx="6">
                  <c:v>2700</c:v>
                </c:pt>
                <c:pt idx="7">
                  <c:v>2550</c:v>
                </c:pt>
              </c:numCache>
            </c:numRef>
          </c:xVal>
          <c:yVal>
            <c:numRef>
              <c:f>Arkusz1!$L$28:$L$35</c:f>
              <c:numCache>
                <c:formatCode>General</c:formatCode>
                <c:ptCount val="8"/>
                <c:pt idx="0">
                  <c:v>55.71</c:v>
                </c:pt>
                <c:pt idx="1">
                  <c:v>53.4634375</c:v>
                </c:pt>
                <c:pt idx="2">
                  <c:v>51.778125</c:v>
                </c:pt>
                <c:pt idx="3">
                  <c:v>50.2929230769231</c:v>
                </c:pt>
                <c:pt idx="4">
                  <c:v>47.9963636363636</c:v>
                </c:pt>
                <c:pt idx="5">
                  <c:v>46.1224615384615</c:v>
                </c:pt>
                <c:pt idx="6">
                  <c:v>44.2859375</c:v>
                </c:pt>
                <c:pt idx="7">
                  <c:v>41.665</c:v>
                </c:pt>
              </c:numCache>
            </c:numRef>
          </c:yVal>
        </c:ser>
        <c:axId val="40997131"/>
        <c:axId val="88215905"/>
      </c:scatterChart>
      <c:valAx>
        <c:axId val="409971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215905"/>
        <c:crosses val="autoZero"/>
      </c:valAx>
      <c:valAx>
        <c:axId val="88215905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99713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Sprawność w funkcji mocy oddanej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wypr</c:f>
              <c:strCache>
                <c:ptCount val="1"/>
                <c:pt idx="0">
                  <c:v>wypr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Arkusz1!$H$4:$H$11</c:f>
              <c:numCache>
                <c:formatCode>General</c:formatCode>
                <c:ptCount val="8"/>
                <c:pt idx="0">
                  <c:v>52.9084</c:v>
                </c:pt>
                <c:pt idx="1">
                  <c:v>52.4666</c:v>
                </c:pt>
                <c:pt idx="2">
                  <c:v>53.935</c:v>
                </c:pt>
                <c:pt idx="3">
                  <c:v>55.4764</c:v>
                </c:pt>
                <c:pt idx="4">
                  <c:v>57.25</c:v>
                </c:pt>
                <c:pt idx="5">
                  <c:v>57.3174</c:v>
                </c:pt>
                <c:pt idx="6">
                  <c:v>55.585</c:v>
                </c:pt>
                <c:pt idx="7">
                  <c:v>53.09</c:v>
                </c:pt>
              </c:numCache>
            </c:numRef>
          </c:xVal>
          <c:yVal>
            <c:numRef>
              <c:f>Arkusz1!$L$4:$L$11</c:f>
              <c:numCache>
                <c:formatCode>General</c:formatCode>
                <c:ptCount val="8"/>
                <c:pt idx="0">
                  <c:v>61.5213953488372</c:v>
                </c:pt>
                <c:pt idx="1">
                  <c:v>57.0289130434783</c:v>
                </c:pt>
                <c:pt idx="2">
                  <c:v>55.0357142857143</c:v>
                </c:pt>
                <c:pt idx="3">
                  <c:v>52.3362264150943</c:v>
                </c:pt>
                <c:pt idx="4">
                  <c:v>50.219298245614</c:v>
                </c:pt>
                <c:pt idx="5">
                  <c:v>46.9814754098361</c:v>
                </c:pt>
                <c:pt idx="6">
                  <c:v>42.7576923076923</c:v>
                </c:pt>
                <c:pt idx="7">
                  <c:v>39.0367647058824</c:v>
                </c:pt>
              </c:numCache>
            </c:numRef>
          </c:yVal>
        </c:ser>
        <c:ser>
          <c:idx val="1"/>
          <c:order val="1"/>
          <c:tx>
            <c:strRef>
              <c:f>przem</c:f>
              <c:strCache>
                <c:ptCount val="1"/>
                <c:pt idx="0">
                  <c:v>przem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Arkusz1!$H$16:$H$23</c:f>
              <c:numCache>
                <c:formatCode>General</c:formatCode>
                <c:ptCount val="8"/>
                <c:pt idx="0">
                  <c:v>43.64</c:v>
                </c:pt>
                <c:pt idx="1">
                  <c:v>43.875</c:v>
                </c:pt>
                <c:pt idx="2">
                  <c:v>43.9366</c:v>
                </c:pt>
                <c:pt idx="3">
                  <c:v>42.1814</c:v>
                </c:pt>
                <c:pt idx="4">
                  <c:v>40.8696</c:v>
                </c:pt>
                <c:pt idx="5">
                  <c:v>39.06</c:v>
                </c:pt>
                <c:pt idx="6">
                  <c:v>37.2836</c:v>
                </c:pt>
                <c:pt idx="7">
                  <c:v>35.1804</c:v>
                </c:pt>
              </c:numCache>
            </c:numRef>
          </c:xVal>
          <c:yVal>
            <c:numRef>
              <c:f>Arkusz1!$L$16:$L$23</c:f>
              <c:numCache>
                <c:formatCode>General</c:formatCode>
                <c:ptCount val="8"/>
                <c:pt idx="0">
                  <c:v>60.6111111111111</c:v>
                </c:pt>
                <c:pt idx="1">
                  <c:v>57.7302631578947</c:v>
                </c:pt>
                <c:pt idx="2">
                  <c:v>54.92075</c:v>
                </c:pt>
                <c:pt idx="3">
                  <c:v>51.4407317073171</c:v>
                </c:pt>
                <c:pt idx="4">
                  <c:v>49.8409756097561</c:v>
                </c:pt>
                <c:pt idx="5">
                  <c:v>46.5</c:v>
                </c:pt>
                <c:pt idx="6">
                  <c:v>41.8916853932584</c:v>
                </c:pt>
                <c:pt idx="7">
                  <c:v>38.6597802197802</c:v>
                </c:pt>
              </c:numCache>
            </c:numRef>
          </c:yVal>
        </c:ser>
        <c:ser>
          <c:idx val="2"/>
          <c:order val="2"/>
          <c:tx>
            <c:strRef>
              <c:f>tyr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xVal>
            <c:numRef>
              <c:f>Arkusz1!$H$28:$H$35</c:f>
              <c:numCache>
                <c:formatCode>General</c:formatCode>
                <c:ptCount val="8"/>
                <c:pt idx="0">
                  <c:v>35.6544</c:v>
                </c:pt>
                <c:pt idx="1">
                  <c:v>34.2166</c:v>
                </c:pt>
                <c:pt idx="2">
                  <c:v>33.138</c:v>
                </c:pt>
                <c:pt idx="3">
                  <c:v>32.6904</c:v>
                </c:pt>
                <c:pt idx="4">
                  <c:v>31.6776</c:v>
                </c:pt>
                <c:pt idx="5">
                  <c:v>29.9796</c:v>
                </c:pt>
                <c:pt idx="6">
                  <c:v>28.343</c:v>
                </c:pt>
                <c:pt idx="7">
                  <c:v>26.6656</c:v>
                </c:pt>
              </c:numCache>
            </c:numRef>
          </c:xVal>
          <c:yVal>
            <c:numRef>
              <c:f>Arkusz1!$L$28:$L$35</c:f>
              <c:numCache>
                <c:formatCode>General</c:formatCode>
                <c:ptCount val="8"/>
                <c:pt idx="0">
                  <c:v>55.71</c:v>
                </c:pt>
                <c:pt idx="1">
                  <c:v>53.4634375</c:v>
                </c:pt>
                <c:pt idx="2">
                  <c:v>51.778125</c:v>
                </c:pt>
                <c:pt idx="3">
                  <c:v>50.2929230769231</c:v>
                </c:pt>
                <c:pt idx="4">
                  <c:v>47.9963636363636</c:v>
                </c:pt>
                <c:pt idx="5">
                  <c:v>46.1224615384615</c:v>
                </c:pt>
                <c:pt idx="6">
                  <c:v>44.2859375</c:v>
                </c:pt>
                <c:pt idx="7">
                  <c:v>41.665</c:v>
                </c:pt>
              </c:numCache>
            </c:numRef>
          </c:yVal>
        </c:ser>
        <c:axId val="2994777"/>
        <c:axId val="18025971"/>
      </c:scatterChart>
      <c:valAx>
        <c:axId val="29947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025971"/>
        <c:crosses val="autoZero"/>
      </c:valAx>
      <c:valAx>
        <c:axId val="180259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947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Relationship Id="rId8" Type="http://schemas.openxmlformats.org/officeDocument/2006/relationships/chart" Target="../charts/chart42.xml"/><Relationship Id="rId9" Type="http://schemas.openxmlformats.org/officeDocument/2006/relationships/chart" Target="../charts/chart43.xml"/><Relationship Id="rId10" Type="http://schemas.openxmlformats.org/officeDocument/2006/relationships/chart" Target="../charts/chart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264960</xdr:colOff>
      <xdr:row>50</xdr:row>
      <xdr:rowOff>53280</xdr:rowOff>
    </xdr:from>
    <xdr:to>
      <xdr:col>6</xdr:col>
      <xdr:colOff>264600</xdr:colOff>
      <xdr:row>64</xdr:row>
      <xdr:rowOff>129600</xdr:rowOff>
    </xdr:to>
    <xdr:graphicFrame>
      <xdr:nvGraphicFramePr>
        <xdr:cNvPr id="0" name="Wykres 1"/>
        <xdr:cNvGraphicFramePr/>
      </xdr:nvGraphicFramePr>
      <xdr:xfrm>
        <a:off x="264960" y="9110880"/>
        <a:ext cx="6095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264960</xdr:colOff>
      <xdr:row>1</xdr:row>
      <xdr:rowOff>172080</xdr:rowOff>
    </xdr:from>
    <xdr:to>
      <xdr:col>27</xdr:col>
      <xdr:colOff>569520</xdr:colOff>
      <xdr:row>17</xdr:row>
      <xdr:rowOff>71640</xdr:rowOff>
    </xdr:to>
    <xdr:graphicFrame>
      <xdr:nvGraphicFramePr>
        <xdr:cNvPr id="1" name="Wykres 2"/>
        <xdr:cNvGraphicFramePr/>
      </xdr:nvGraphicFramePr>
      <xdr:xfrm>
        <a:off x="18412920" y="362520"/>
        <a:ext cx="5727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112680</xdr:colOff>
      <xdr:row>18</xdr:row>
      <xdr:rowOff>76680</xdr:rowOff>
    </xdr:from>
    <xdr:to>
      <xdr:col>27</xdr:col>
      <xdr:colOff>417240</xdr:colOff>
      <xdr:row>34</xdr:row>
      <xdr:rowOff>5400</xdr:rowOff>
    </xdr:to>
    <xdr:graphicFrame>
      <xdr:nvGraphicFramePr>
        <xdr:cNvPr id="2" name="Wykres 4"/>
        <xdr:cNvGraphicFramePr/>
      </xdr:nvGraphicFramePr>
      <xdr:xfrm>
        <a:off x="18260640" y="3286440"/>
        <a:ext cx="5727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189000</xdr:colOff>
      <xdr:row>35</xdr:row>
      <xdr:rowOff>20160</xdr:rowOff>
    </xdr:from>
    <xdr:to>
      <xdr:col>27</xdr:col>
      <xdr:colOff>493560</xdr:colOff>
      <xdr:row>49</xdr:row>
      <xdr:rowOff>96120</xdr:rowOff>
    </xdr:to>
    <xdr:graphicFrame>
      <xdr:nvGraphicFramePr>
        <xdr:cNvPr id="3" name="Wykres 5"/>
        <xdr:cNvGraphicFramePr/>
      </xdr:nvGraphicFramePr>
      <xdr:xfrm>
        <a:off x="18336960" y="6220080"/>
        <a:ext cx="5727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611280</xdr:colOff>
      <xdr:row>2</xdr:row>
      <xdr:rowOff>54360</xdr:rowOff>
    </xdr:from>
    <xdr:to>
      <xdr:col>21</xdr:col>
      <xdr:colOff>141480</xdr:colOff>
      <xdr:row>17</xdr:row>
      <xdr:rowOff>144360</xdr:rowOff>
    </xdr:to>
    <xdr:graphicFrame>
      <xdr:nvGraphicFramePr>
        <xdr:cNvPr id="4" name="Wykres 7"/>
        <xdr:cNvGraphicFramePr/>
      </xdr:nvGraphicFramePr>
      <xdr:xfrm>
        <a:off x="13336560" y="435240"/>
        <a:ext cx="5727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46080</xdr:colOff>
      <xdr:row>18</xdr:row>
      <xdr:rowOff>10080</xdr:rowOff>
    </xdr:from>
    <xdr:to>
      <xdr:col>19</xdr:col>
      <xdr:colOff>350640</xdr:colOff>
      <xdr:row>33</xdr:row>
      <xdr:rowOff>114840</xdr:rowOff>
    </xdr:to>
    <xdr:graphicFrame>
      <xdr:nvGraphicFramePr>
        <xdr:cNvPr id="5" name="Wykres 9"/>
        <xdr:cNvGraphicFramePr/>
      </xdr:nvGraphicFramePr>
      <xdr:xfrm>
        <a:off x="11996640" y="3219840"/>
        <a:ext cx="5727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55440</xdr:colOff>
      <xdr:row>34</xdr:row>
      <xdr:rowOff>81720</xdr:rowOff>
    </xdr:from>
    <xdr:to>
      <xdr:col>19</xdr:col>
      <xdr:colOff>360000</xdr:colOff>
      <xdr:row>48</xdr:row>
      <xdr:rowOff>172440</xdr:rowOff>
    </xdr:to>
    <xdr:graphicFrame>
      <xdr:nvGraphicFramePr>
        <xdr:cNvPr id="6" name="Wykres 10"/>
        <xdr:cNvGraphicFramePr/>
      </xdr:nvGraphicFramePr>
      <xdr:xfrm>
        <a:off x="12006000" y="6105960"/>
        <a:ext cx="5727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189360</xdr:colOff>
      <xdr:row>29</xdr:row>
      <xdr:rowOff>24120</xdr:rowOff>
    </xdr:from>
    <xdr:to>
      <xdr:col>13</xdr:col>
      <xdr:colOff>345240</xdr:colOff>
      <xdr:row>46</xdr:row>
      <xdr:rowOff>111600</xdr:rowOff>
    </xdr:to>
    <xdr:graphicFrame>
      <xdr:nvGraphicFramePr>
        <xdr:cNvPr id="7" name=""/>
        <xdr:cNvGraphicFramePr/>
      </xdr:nvGraphicFramePr>
      <xdr:xfrm>
        <a:off x="7301160" y="5168880"/>
        <a:ext cx="5769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173160</xdr:colOff>
      <xdr:row>29</xdr:row>
      <xdr:rowOff>34560</xdr:rowOff>
    </xdr:from>
    <xdr:to>
      <xdr:col>6</xdr:col>
      <xdr:colOff>852840</xdr:colOff>
      <xdr:row>46</xdr:row>
      <xdr:rowOff>123480</xdr:rowOff>
    </xdr:to>
    <xdr:graphicFrame>
      <xdr:nvGraphicFramePr>
        <xdr:cNvPr id="8" name=""/>
        <xdr:cNvGraphicFramePr/>
      </xdr:nvGraphicFramePr>
      <xdr:xfrm>
        <a:off x="1189080" y="5179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341280</xdr:colOff>
      <xdr:row>23</xdr:row>
      <xdr:rowOff>23040</xdr:rowOff>
    </xdr:from>
    <xdr:to>
      <xdr:col>18</xdr:col>
      <xdr:colOff>677880</xdr:colOff>
      <xdr:row>41</xdr:row>
      <xdr:rowOff>9000</xdr:rowOff>
    </xdr:to>
    <xdr:graphicFrame>
      <xdr:nvGraphicFramePr>
        <xdr:cNvPr id="9" name=""/>
        <xdr:cNvGraphicFramePr/>
      </xdr:nvGraphicFramePr>
      <xdr:xfrm>
        <a:off x="11517120" y="4112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5"/>
  <cols>
    <col collapsed="false" hidden="false" max="11" min="1" style="0" width="11.4251012145749"/>
    <col collapsed="false" hidden="false" max="1025" min="12" style="0" width="8.71255060728745"/>
  </cols>
  <sheetData>
    <row r="1" customFormat="false" ht="15" hidden="false" customHeight="false" outlineLevel="0" collapsed="false">
      <c r="B1" s="0" t="s">
        <v>0</v>
      </c>
      <c r="F1" s="0" t="s">
        <v>1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  <c r="I3" s="0" t="s">
        <v>10</v>
      </c>
      <c r="J3" s="0" t="s">
        <v>11</v>
      </c>
      <c r="K3" s="0" t="s">
        <v>12</v>
      </c>
      <c r="L3" s="0" t="s">
        <v>13</v>
      </c>
    </row>
    <row r="4" customFormat="false" ht="13.85" hidden="false" customHeight="false" outlineLevel="0" collapsed="false">
      <c r="A4" s="0" t="n">
        <v>4250</v>
      </c>
      <c r="B4" s="0" t="n">
        <v>86</v>
      </c>
      <c r="C4" s="1" t="n">
        <v>0.22</v>
      </c>
      <c r="D4" s="1" t="n">
        <v>115</v>
      </c>
      <c r="E4" s="1" t="n">
        <f aca="false">C4*D4</f>
        <v>25.3</v>
      </c>
      <c r="F4" s="1" t="n">
        <f aca="false">26*C4*C4</f>
        <v>1.2584</v>
      </c>
      <c r="G4" s="1" t="n">
        <f aca="false">1.2*A4*A4*10^(-6)+1.1*A4*10^(-3)</f>
        <v>26.35</v>
      </c>
      <c r="H4" s="1" t="n">
        <f aca="false">E4+F4+G4</f>
        <v>52.9084</v>
      </c>
      <c r="I4" s="1" t="n">
        <f aca="false">3.14*A4/30</f>
        <v>444.833333333333</v>
      </c>
      <c r="J4" s="1" t="n">
        <f aca="false">H4/I4</f>
        <v>0.118939827650806</v>
      </c>
      <c r="K4" s="1" t="n">
        <f aca="false">E4/H4*100</f>
        <v>47.8184938497479</v>
      </c>
      <c r="L4" s="0" t="n">
        <f aca="false">H4/B4*100</f>
        <v>61.5213953488372</v>
      </c>
    </row>
    <row r="5" customFormat="false" ht="13.85" hidden="false" customHeight="false" outlineLevel="0" collapsed="false">
      <c r="A5" s="0" t="n">
        <v>4000</v>
      </c>
      <c r="B5" s="0" t="n">
        <v>92</v>
      </c>
      <c r="C5" s="1" t="n">
        <v>0.29</v>
      </c>
      <c r="D5" s="1" t="n">
        <v>92</v>
      </c>
      <c r="E5" s="1" t="n">
        <f aca="false">C5*D5</f>
        <v>26.68</v>
      </c>
      <c r="F5" s="1" t="n">
        <f aca="false">26*C5*C5</f>
        <v>2.1866</v>
      </c>
      <c r="G5" s="1" t="n">
        <f aca="false">1.2*A5*A5*10^(-6)+1.1*A5*10^(-3)</f>
        <v>23.6</v>
      </c>
      <c r="H5" s="1" t="n">
        <f aca="false">E5+F5+G5</f>
        <v>52.4666</v>
      </c>
      <c r="I5" s="1" t="n">
        <f aca="false">3.14*A5/30</f>
        <v>418.666666666667</v>
      </c>
      <c r="J5" s="1" t="n">
        <f aca="false">H5/I5</f>
        <v>0.125318312101911</v>
      </c>
      <c r="K5" s="1" t="n">
        <f aca="false">E5/H5*100</f>
        <v>50.8513987946617</v>
      </c>
      <c r="L5" s="0" t="n">
        <f aca="false">H5/B5*100</f>
        <v>57.0289130434783</v>
      </c>
    </row>
    <row r="6" customFormat="false" ht="13.85" hidden="false" customHeight="false" outlineLevel="0" collapsed="false">
      <c r="A6" s="0" t="n">
        <v>3750</v>
      </c>
      <c r="B6" s="0" t="n">
        <v>98</v>
      </c>
      <c r="C6" s="1" t="n">
        <v>0.35</v>
      </c>
      <c r="D6" s="1" t="n">
        <v>85</v>
      </c>
      <c r="E6" s="1" t="n">
        <f aca="false">C6*D6</f>
        <v>29.75</v>
      </c>
      <c r="F6" s="1" t="n">
        <f aca="false">26*C6*C6</f>
        <v>3.185</v>
      </c>
      <c r="G6" s="1" t="n">
        <f aca="false">1.2*A6*A6*10^(-6)+1.1*A6*10^(-3)</f>
        <v>21</v>
      </c>
      <c r="H6" s="1" t="n">
        <f aca="false">E6+F6+G6</f>
        <v>53.935</v>
      </c>
      <c r="I6" s="1" t="n">
        <f aca="false">3.14*A6/30</f>
        <v>392.5</v>
      </c>
      <c r="J6" s="1" t="n">
        <f aca="false">H6/I6</f>
        <v>0.137414012738854</v>
      </c>
      <c r="K6" s="1" t="n">
        <f aca="false">E6/H6*100</f>
        <v>55.1589876703439</v>
      </c>
      <c r="L6" s="0" t="n">
        <f aca="false">H6/B6*100</f>
        <v>55.0357142857143</v>
      </c>
    </row>
    <row r="7" customFormat="false" ht="13.85" hidden="false" customHeight="false" outlineLevel="0" collapsed="false">
      <c r="A7" s="0" t="n">
        <v>3500</v>
      </c>
      <c r="B7" s="0" t="n">
        <v>106</v>
      </c>
      <c r="C7" s="1" t="n">
        <v>0.42</v>
      </c>
      <c r="D7" s="1" t="n">
        <v>77</v>
      </c>
      <c r="E7" s="1" t="n">
        <f aca="false">C7*D7</f>
        <v>32.34</v>
      </c>
      <c r="F7" s="1" t="n">
        <f aca="false">26*C7*C7</f>
        <v>4.5864</v>
      </c>
      <c r="G7" s="1" t="n">
        <f aca="false">1.2*A7*A7*10^(-6)+1.1*A7*10^(-3)</f>
        <v>18.55</v>
      </c>
      <c r="H7" s="1" t="n">
        <f aca="false">E7+F7+G7</f>
        <v>55.4764</v>
      </c>
      <c r="I7" s="1" t="n">
        <f aca="false">3.14*A7/30</f>
        <v>366.333333333333</v>
      </c>
      <c r="J7" s="1" t="n">
        <f aca="false">H7/I7</f>
        <v>0.151436942675159</v>
      </c>
      <c r="K7" s="1" t="n">
        <f aca="false">E7/H7*100</f>
        <v>58.2950587997779</v>
      </c>
      <c r="L7" s="0" t="n">
        <f aca="false">H7/B7*100</f>
        <v>52.3362264150943</v>
      </c>
    </row>
    <row r="8" customFormat="false" ht="13.85" hidden="false" customHeight="false" outlineLevel="0" collapsed="false">
      <c r="A8" s="0" t="n">
        <v>3250</v>
      </c>
      <c r="B8" s="0" t="n">
        <v>114</v>
      </c>
      <c r="C8" s="1" t="n">
        <v>0.5</v>
      </c>
      <c r="D8" s="1" t="n">
        <v>69</v>
      </c>
      <c r="E8" s="1" t="n">
        <f aca="false">C8*D8</f>
        <v>34.5</v>
      </c>
      <c r="F8" s="1" t="n">
        <f aca="false">26*C8*C8</f>
        <v>6.5</v>
      </c>
      <c r="G8" s="1" t="n">
        <f aca="false">1.2*A8*A8*10^(-6)+1.1*A8*10^(-3)</f>
        <v>16.25</v>
      </c>
      <c r="H8" s="1" t="n">
        <f aca="false">E8+F8+G8</f>
        <v>57.25</v>
      </c>
      <c r="I8" s="1" t="n">
        <f aca="false">3.14*A8/30</f>
        <v>340.166666666667</v>
      </c>
      <c r="J8" s="1" t="n">
        <f aca="false">H8/I8</f>
        <v>0.168299853013229</v>
      </c>
      <c r="K8" s="1" t="n">
        <f aca="false">E8/H8*100</f>
        <v>60.2620087336245</v>
      </c>
      <c r="L8" s="0" t="n">
        <f aca="false">H8/B8*100</f>
        <v>50.219298245614</v>
      </c>
    </row>
    <row r="9" customFormat="false" ht="13.85" hidden="false" customHeight="false" outlineLevel="0" collapsed="false">
      <c r="A9" s="0" t="n">
        <v>3000</v>
      </c>
      <c r="B9" s="0" t="n">
        <v>122</v>
      </c>
      <c r="C9" s="1" t="n">
        <v>0.57</v>
      </c>
      <c r="D9" s="1" t="n">
        <v>61</v>
      </c>
      <c r="E9" s="1" t="n">
        <f aca="false">C9*D9</f>
        <v>34.77</v>
      </c>
      <c r="F9" s="1" t="n">
        <f aca="false">26*C9*C9</f>
        <v>8.4474</v>
      </c>
      <c r="G9" s="1" t="n">
        <f aca="false">1.2*A9*A9*10^(-6)+1.1*A9*10^(-3)</f>
        <v>14.1</v>
      </c>
      <c r="H9" s="1" t="n">
        <f aca="false">E9+F9+G9</f>
        <v>57.3174</v>
      </c>
      <c r="I9" s="1" t="n">
        <f aca="false">3.14*A9/30</f>
        <v>314</v>
      </c>
      <c r="J9" s="1" t="n">
        <f aca="false">H9/I9</f>
        <v>0.18253949044586</v>
      </c>
      <c r="K9" s="1" t="n">
        <f aca="false">E9/H9*100</f>
        <v>60.6622072878393</v>
      </c>
      <c r="L9" s="0" t="n">
        <f aca="false">H9/B9*100</f>
        <v>46.9814754098361</v>
      </c>
    </row>
    <row r="10" customFormat="false" ht="13.85" hidden="false" customHeight="false" outlineLevel="0" collapsed="false">
      <c r="A10" s="0" t="n">
        <v>2750</v>
      </c>
      <c r="B10" s="0" t="n">
        <v>130</v>
      </c>
      <c r="C10" s="1" t="n">
        <v>0.65</v>
      </c>
      <c r="D10" s="1" t="n">
        <v>50</v>
      </c>
      <c r="E10" s="1" t="n">
        <f aca="false">C10*D10</f>
        <v>32.5</v>
      </c>
      <c r="F10" s="1" t="n">
        <f aca="false">26*C10*C10</f>
        <v>10.985</v>
      </c>
      <c r="G10" s="1" t="n">
        <f aca="false">1.2*A10*A10*10^(-6)+1.1*A10*10^(-3)</f>
        <v>12.1</v>
      </c>
      <c r="H10" s="1" t="n">
        <f aca="false">E10+F10+G10</f>
        <v>55.585</v>
      </c>
      <c r="I10" s="1" t="n">
        <f aca="false">3.14*A10/30</f>
        <v>287.833333333333</v>
      </c>
      <c r="J10" s="1" t="n">
        <f aca="false">H10/I10</f>
        <v>0.193115228720324</v>
      </c>
      <c r="K10" s="1" t="n">
        <f aca="false">E10/H10*100</f>
        <v>58.4690114239453</v>
      </c>
      <c r="L10" s="0" t="n">
        <f aca="false">H10/B10*100</f>
        <v>42.7576923076923</v>
      </c>
    </row>
    <row r="11" customFormat="false" ht="13.85" hidden="false" customHeight="false" outlineLevel="0" collapsed="false">
      <c r="A11" s="0" t="n">
        <v>2500</v>
      </c>
      <c r="B11" s="0" t="n">
        <v>136</v>
      </c>
      <c r="C11" s="1" t="n">
        <v>0.7</v>
      </c>
      <c r="D11" s="1" t="n">
        <v>43</v>
      </c>
      <c r="E11" s="1" t="n">
        <f aca="false">C11*D11</f>
        <v>30.1</v>
      </c>
      <c r="F11" s="1" t="n">
        <f aca="false">26*C11*C11</f>
        <v>12.74</v>
      </c>
      <c r="G11" s="1" t="n">
        <f aca="false">1.2*A11*A11*10^(-6)+1.1*A11*10^(-3)</f>
        <v>10.25</v>
      </c>
      <c r="H11" s="1" t="n">
        <f aca="false">E11+F11+G11</f>
        <v>53.09</v>
      </c>
      <c r="I11" s="1" t="n">
        <f aca="false">3.14*A11/30</f>
        <v>261.666666666667</v>
      </c>
      <c r="J11" s="1" t="n">
        <f aca="false">H11/I11</f>
        <v>0.202891719745223</v>
      </c>
      <c r="K11" s="1" t="n">
        <f aca="false">E11/H11*100</f>
        <v>56.6961763043888</v>
      </c>
      <c r="L11" s="0" t="n">
        <f aca="false">H11/B11*100</f>
        <v>39.0367647058824</v>
      </c>
    </row>
    <row r="12" customFormat="false" ht="13.85" hidden="false" customHeight="false" outlineLevel="0" collapsed="false">
      <c r="E12" s="1"/>
      <c r="F12" s="1"/>
      <c r="G12" s="1"/>
      <c r="H12" s="1"/>
      <c r="I12" s="1"/>
      <c r="J12" s="1"/>
      <c r="K12" s="1"/>
    </row>
    <row r="13" customFormat="false" ht="13.85" hidden="false" customHeight="false" outlineLevel="0" collapsed="false">
      <c r="B13" s="0" t="s">
        <v>14</v>
      </c>
      <c r="E13" s="1"/>
      <c r="F13" s="1" t="s">
        <v>15</v>
      </c>
      <c r="G13" s="1"/>
      <c r="H13" s="1"/>
      <c r="I13" s="1"/>
      <c r="J13" s="1"/>
      <c r="K13" s="1"/>
    </row>
    <row r="14" customFormat="false" ht="13.85" hidden="false" customHeight="false" outlineLevel="0" collapsed="false">
      <c r="E14" s="1"/>
      <c r="F14" s="1"/>
      <c r="G14" s="1"/>
      <c r="H14" s="1"/>
      <c r="I14" s="1"/>
      <c r="J14" s="1"/>
      <c r="K14" s="1"/>
    </row>
    <row r="15" customFormat="false" ht="13.85" hidden="false" customHeight="false" outlineLevel="0" collapsed="false">
      <c r="A15" s="0" t="s">
        <v>2</v>
      </c>
      <c r="B15" s="0" t="s">
        <v>3</v>
      </c>
      <c r="C15" s="0" t="s">
        <v>4</v>
      </c>
      <c r="D15" s="0" t="s">
        <v>5</v>
      </c>
      <c r="E15" s="0" t="s">
        <v>6</v>
      </c>
      <c r="F15" s="0" t="s">
        <v>7</v>
      </c>
      <c r="G15" s="0" t="s">
        <v>8</v>
      </c>
      <c r="H15" s="0" t="s">
        <v>9</v>
      </c>
      <c r="I15" s="0" t="s">
        <v>10</v>
      </c>
      <c r="J15" s="0" t="s">
        <v>11</v>
      </c>
      <c r="K15" s="0" t="s">
        <v>12</v>
      </c>
    </row>
    <row r="16" customFormat="false" ht="13.85" hidden="false" customHeight="false" outlineLevel="0" collapsed="false">
      <c r="A16" s="0" t="n">
        <v>4000</v>
      </c>
      <c r="B16" s="0" t="n">
        <v>72</v>
      </c>
      <c r="C16" s="1" t="n">
        <v>0.2</v>
      </c>
      <c r="D16" s="1" t="n">
        <v>95</v>
      </c>
      <c r="E16" s="1" t="n">
        <f aca="false">C16*D16</f>
        <v>19</v>
      </c>
      <c r="F16" s="1" t="n">
        <f aca="false">26*C16*C16</f>
        <v>1.04</v>
      </c>
      <c r="G16" s="1" t="n">
        <f aca="false">1.2*A16*A16*10^(-6)+1.1*A16*10^(-3)</f>
        <v>23.6</v>
      </c>
      <c r="H16" s="1" t="n">
        <f aca="false">E16+F16+G16</f>
        <v>43.64</v>
      </c>
      <c r="I16" s="1" t="n">
        <f aca="false">3.14*A16/30</f>
        <v>418.666666666667</v>
      </c>
      <c r="J16" s="1" t="n">
        <f aca="false">H16/I16</f>
        <v>0.104235668789809</v>
      </c>
      <c r="K16" s="1" t="n">
        <f aca="false">E16/H16*100</f>
        <v>43.5380384967919</v>
      </c>
      <c r="L16" s="0" t="n">
        <f aca="false">H16/B16*100</f>
        <v>60.6111111111111</v>
      </c>
    </row>
    <row r="17" customFormat="false" ht="13.85" hidden="false" customHeight="false" outlineLevel="0" collapsed="false">
      <c r="A17" s="0" t="n">
        <v>3750</v>
      </c>
      <c r="B17" s="0" t="n">
        <v>76</v>
      </c>
      <c r="C17" s="1" t="n">
        <v>0.25</v>
      </c>
      <c r="D17" s="1" t="n">
        <v>85</v>
      </c>
      <c r="E17" s="1" t="n">
        <f aca="false">C17*D17</f>
        <v>21.25</v>
      </c>
      <c r="F17" s="1" t="n">
        <f aca="false">26*C17*C17</f>
        <v>1.625</v>
      </c>
      <c r="G17" s="1" t="n">
        <f aca="false">1.2*A17*A17*10^(-6)+1.1*A17*10^(-3)</f>
        <v>21</v>
      </c>
      <c r="H17" s="1" t="n">
        <f aca="false">E17+F17+G17</f>
        <v>43.875</v>
      </c>
      <c r="I17" s="1" t="n">
        <f aca="false">3.14*A17/30</f>
        <v>392.5</v>
      </c>
      <c r="J17" s="1" t="n">
        <f aca="false">H17/I17</f>
        <v>0.111783439490446</v>
      </c>
      <c r="K17" s="1" t="n">
        <f aca="false">E17/H17*100</f>
        <v>48.4330484330484</v>
      </c>
      <c r="L17" s="0" t="n">
        <f aca="false">H17/B17*100</f>
        <v>57.7302631578947</v>
      </c>
    </row>
    <row r="18" customFormat="false" ht="13.85" hidden="false" customHeight="false" outlineLevel="0" collapsed="false">
      <c r="A18" s="0" t="n">
        <v>3500</v>
      </c>
      <c r="B18" s="0" t="n">
        <v>80</v>
      </c>
      <c r="C18" s="1" t="n">
        <v>0.29</v>
      </c>
      <c r="D18" s="1" t="n">
        <v>80</v>
      </c>
      <c r="E18" s="1" t="n">
        <f aca="false">C18*D18</f>
        <v>23.2</v>
      </c>
      <c r="F18" s="1" t="n">
        <f aca="false">26*C18*C18</f>
        <v>2.1866</v>
      </c>
      <c r="G18" s="1" t="n">
        <f aca="false">1.2*A18*A18*10^(-6)+1.1*A18*10^(-3)</f>
        <v>18.55</v>
      </c>
      <c r="H18" s="1" t="n">
        <f aca="false">E18+F18+G18</f>
        <v>43.9366</v>
      </c>
      <c r="I18" s="1" t="n">
        <f aca="false">3.14*A18/30</f>
        <v>366.333333333333</v>
      </c>
      <c r="J18" s="1" t="n">
        <f aca="false">H18/I18</f>
        <v>0.119936123748863</v>
      </c>
      <c r="K18" s="1" t="n">
        <f aca="false">E18/H18*100</f>
        <v>52.803357565219</v>
      </c>
      <c r="L18" s="0" t="n">
        <f aca="false">H18/B18*100</f>
        <v>54.92075</v>
      </c>
    </row>
    <row r="19" customFormat="false" ht="13.85" hidden="false" customHeight="false" outlineLevel="0" collapsed="false">
      <c r="A19" s="0" t="n">
        <v>3250</v>
      </c>
      <c r="B19" s="0" t="n">
        <v>82</v>
      </c>
      <c r="C19" s="1" t="n">
        <v>0.33</v>
      </c>
      <c r="D19" s="1" t="n">
        <v>70</v>
      </c>
      <c r="E19" s="1" t="n">
        <f aca="false">C19*D19</f>
        <v>23.1</v>
      </c>
      <c r="F19" s="1" t="n">
        <f aca="false">26*C19*C19</f>
        <v>2.8314</v>
      </c>
      <c r="G19" s="1" t="n">
        <f aca="false">1.2*A19*A19*10^(-6)+1.1*A19*10^(-3)</f>
        <v>16.25</v>
      </c>
      <c r="H19" s="1" t="n">
        <f aca="false">E19+F19+G19</f>
        <v>42.1814</v>
      </c>
      <c r="I19" s="1" t="n">
        <f aca="false">3.14*A19/30</f>
        <v>340.166666666667</v>
      </c>
      <c r="J19" s="1" t="n">
        <f aca="false">H19/I19</f>
        <v>0.124002155805977</v>
      </c>
      <c r="K19" s="1" t="n">
        <f aca="false">E19/H19*100</f>
        <v>54.7634739482331</v>
      </c>
      <c r="L19" s="0" t="n">
        <f aca="false">H19/B19*100</f>
        <v>51.4407317073171</v>
      </c>
    </row>
    <row r="20" customFormat="false" ht="13.85" hidden="false" customHeight="false" outlineLevel="0" collapsed="false">
      <c r="A20" s="0" t="n">
        <v>3000</v>
      </c>
      <c r="B20" s="0" t="n">
        <v>82</v>
      </c>
      <c r="C20" s="1" t="n">
        <v>0.36</v>
      </c>
      <c r="D20" s="1" t="n">
        <v>65</v>
      </c>
      <c r="E20" s="1" t="n">
        <f aca="false">C20*D20</f>
        <v>23.4</v>
      </c>
      <c r="F20" s="1" t="n">
        <f aca="false">26*C20*C20</f>
        <v>3.3696</v>
      </c>
      <c r="G20" s="1" t="n">
        <f aca="false">1.2*A20*A20*10^(-6)+1.1*A20*10^(-3)</f>
        <v>14.1</v>
      </c>
      <c r="H20" s="1" t="n">
        <f aca="false">E20+F20+G20</f>
        <v>40.8696</v>
      </c>
      <c r="I20" s="1" t="n">
        <f aca="false">3.14*A20/30</f>
        <v>314</v>
      </c>
      <c r="J20" s="1" t="n">
        <f aca="false">H20/I20</f>
        <v>0.130157961783439</v>
      </c>
      <c r="K20" s="1" t="n">
        <f aca="false">E20/H20*100</f>
        <v>57.2552704210465</v>
      </c>
      <c r="L20" s="0" t="n">
        <f aca="false">H20/B20*100</f>
        <v>49.8409756097561</v>
      </c>
    </row>
    <row r="21" customFormat="false" ht="13.85" hidden="false" customHeight="false" outlineLevel="0" collapsed="false">
      <c r="A21" s="0" t="n">
        <v>2750</v>
      </c>
      <c r="B21" s="0" t="n">
        <v>84</v>
      </c>
      <c r="C21" s="1" t="n">
        <v>0.4</v>
      </c>
      <c r="D21" s="1" t="n">
        <v>57</v>
      </c>
      <c r="E21" s="1" t="n">
        <f aca="false">C21*D21</f>
        <v>22.8</v>
      </c>
      <c r="F21" s="1" t="n">
        <f aca="false">26*C21*C21</f>
        <v>4.16</v>
      </c>
      <c r="G21" s="1" t="n">
        <f aca="false">1.2*A21*A21*10^(-6)+1.1*A21*10^(-3)</f>
        <v>12.1</v>
      </c>
      <c r="H21" s="1" t="n">
        <f aca="false">E21+F21+G21</f>
        <v>39.06</v>
      </c>
      <c r="I21" s="1" t="n">
        <f aca="false">3.14*A21/30</f>
        <v>287.833333333333</v>
      </c>
      <c r="J21" s="1" t="n">
        <f aca="false">H21/I21</f>
        <v>0.135703532136653</v>
      </c>
      <c r="K21" s="1" t="n">
        <f aca="false">E21/H21*100</f>
        <v>58.3717357910906</v>
      </c>
      <c r="L21" s="0" t="n">
        <f aca="false">H21/B21*100</f>
        <v>46.5</v>
      </c>
    </row>
    <row r="22" customFormat="false" ht="13.85" hidden="false" customHeight="false" outlineLevel="0" collapsed="false">
      <c r="A22" s="0" t="n">
        <v>2500</v>
      </c>
      <c r="B22" s="0" t="n">
        <v>89</v>
      </c>
      <c r="C22" s="1" t="n">
        <v>0.44</v>
      </c>
      <c r="D22" s="1" t="n">
        <v>50</v>
      </c>
      <c r="E22" s="1" t="n">
        <f aca="false">C22*D22</f>
        <v>22</v>
      </c>
      <c r="F22" s="1" t="n">
        <f aca="false">26*C22*C22</f>
        <v>5.0336</v>
      </c>
      <c r="G22" s="1" t="n">
        <f aca="false">1.2*A22*A22*10^(-6)+1.1*A22*10^(-3)</f>
        <v>10.25</v>
      </c>
      <c r="H22" s="1" t="n">
        <f aca="false">E22+F22+G22</f>
        <v>37.2836</v>
      </c>
      <c r="I22" s="1" t="n">
        <f aca="false">3.14*A22/30</f>
        <v>261.666666666667</v>
      </c>
      <c r="J22" s="1" t="n">
        <f aca="false">H22/I22</f>
        <v>0.142485095541401</v>
      </c>
      <c r="K22" s="1" t="n">
        <f aca="false">E22/H22*100</f>
        <v>59.0071774184896</v>
      </c>
      <c r="L22" s="0" t="n">
        <f aca="false">H22/B22*100</f>
        <v>41.8916853932584</v>
      </c>
    </row>
    <row r="23" customFormat="false" ht="13.85" hidden="false" customHeight="false" outlineLevel="0" collapsed="false">
      <c r="A23" s="0" t="n">
        <v>2250</v>
      </c>
      <c r="B23" s="0" t="n">
        <v>91</v>
      </c>
      <c r="C23" s="1" t="n">
        <v>0.48</v>
      </c>
      <c r="D23" s="1" t="n">
        <v>43</v>
      </c>
      <c r="E23" s="1" t="n">
        <f aca="false">C23*D23</f>
        <v>20.64</v>
      </c>
      <c r="F23" s="1" t="n">
        <f aca="false">26*C23*C23</f>
        <v>5.9904</v>
      </c>
      <c r="G23" s="1" t="n">
        <f aca="false">1.2*A23*A23*10^(-6)+1.1*A23*10^(-3)</f>
        <v>8.55</v>
      </c>
      <c r="H23" s="1" t="n">
        <f aca="false">E23+F23+G23</f>
        <v>35.1804</v>
      </c>
      <c r="I23" s="1" t="n">
        <f aca="false">3.14*A23/30</f>
        <v>235.5</v>
      </c>
      <c r="J23" s="1" t="n">
        <f aca="false">H23/I23</f>
        <v>0.149385987261146</v>
      </c>
      <c r="K23" s="1" t="n">
        <f aca="false">E23/H23*100</f>
        <v>58.6690316198793</v>
      </c>
      <c r="L23" s="0" t="n">
        <f aca="false">H23/B23*100</f>
        <v>38.6597802197802</v>
      </c>
    </row>
    <row r="24" customFormat="false" ht="13.85" hidden="false" customHeight="false" outlineLevel="0" collapsed="false">
      <c r="E24" s="1"/>
      <c r="F24" s="1"/>
      <c r="G24" s="1"/>
      <c r="H24" s="1"/>
      <c r="I24" s="1"/>
      <c r="J24" s="1"/>
      <c r="K24" s="1"/>
    </row>
    <row r="25" customFormat="false" ht="13.85" hidden="false" customHeight="false" outlineLevel="0" collapsed="false">
      <c r="B25" s="0" t="s">
        <v>16</v>
      </c>
      <c r="E25" s="1"/>
      <c r="F25" s="1"/>
      <c r="G25" s="1"/>
      <c r="H25" s="1"/>
      <c r="I25" s="1"/>
      <c r="J25" s="1"/>
      <c r="K25" s="1"/>
    </row>
    <row r="26" customFormat="false" ht="13.85" hidden="false" customHeight="false" outlineLevel="0" collapsed="false">
      <c r="E26" s="1"/>
      <c r="F26" s="1"/>
      <c r="G26" s="1"/>
      <c r="H26" s="1"/>
      <c r="I26" s="1"/>
      <c r="J26" s="1"/>
      <c r="K26" s="1"/>
    </row>
    <row r="27" customFormat="false" ht="13.85" hidden="false" customHeight="false" outlineLevel="0" collapsed="false">
      <c r="A27" s="0" t="s">
        <v>17</v>
      </c>
      <c r="B27" s="0" t="s">
        <v>3</v>
      </c>
      <c r="C27" s="0" t="s">
        <v>4</v>
      </c>
      <c r="D27" s="0" t="s">
        <v>5</v>
      </c>
      <c r="E27" s="0" t="s">
        <v>6</v>
      </c>
      <c r="F27" s="0" t="s">
        <v>7</v>
      </c>
      <c r="G27" s="0" t="s">
        <v>8</v>
      </c>
      <c r="H27" s="0" t="s">
        <v>9</v>
      </c>
      <c r="I27" s="0" t="s">
        <v>10</v>
      </c>
      <c r="J27" s="0" t="s">
        <v>11</v>
      </c>
      <c r="K27" s="0" t="s">
        <v>12</v>
      </c>
    </row>
    <row r="28" customFormat="false" ht="13.85" hidden="false" customHeight="false" outlineLevel="0" collapsed="false">
      <c r="A28" s="0" t="n">
        <v>3600</v>
      </c>
      <c r="B28" s="0" t="n">
        <v>64</v>
      </c>
      <c r="C28" s="0" t="n">
        <v>0.18</v>
      </c>
      <c r="D28" s="0" t="n">
        <v>85</v>
      </c>
      <c r="E28" s="1" t="n">
        <f aca="false">C28*D28</f>
        <v>15.3</v>
      </c>
      <c r="F28" s="1" t="n">
        <f aca="false">26*C28*C28</f>
        <v>0.8424</v>
      </c>
      <c r="G28" s="1" t="n">
        <f aca="false">1.2*A28*A28*10^(-6)+1.1*A28*10^(-3)</f>
        <v>19.512</v>
      </c>
      <c r="H28" s="1" t="n">
        <f aca="false">E28+F28+G28</f>
        <v>35.6544</v>
      </c>
      <c r="I28" s="1" t="n">
        <f aca="false">3.14*A28/30</f>
        <v>376.8</v>
      </c>
      <c r="J28" s="1" t="n">
        <f aca="false">H28/I28</f>
        <v>0.094624203821656</v>
      </c>
      <c r="K28" s="1" t="n">
        <f aca="false">E28/H28*100</f>
        <v>42.9119547657512</v>
      </c>
      <c r="L28" s="0" t="n">
        <f aca="false">H28/B28*100</f>
        <v>55.71</v>
      </c>
    </row>
    <row r="29" customFormat="false" ht="13.85" hidden="false" customHeight="false" outlineLevel="0" collapsed="false">
      <c r="A29" s="0" t="n">
        <v>3450</v>
      </c>
      <c r="B29" s="0" t="n">
        <v>64</v>
      </c>
      <c r="C29" s="0" t="n">
        <v>0.19</v>
      </c>
      <c r="D29" s="0" t="n">
        <v>80</v>
      </c>
      <c r="E29" s="1" t="n">
        <f aca="false">C29*D29</f>
        <v>15.2</v>
      </c>
      <c r="F29" s="1" t="n">
        <f aca="false">26*C29*C29</f>
        <v>0.9386</v>
      </c>
      <c r="G29" s="1" t="n">
        <f aca="false">1.2*A29*A29*10^(-6)+1.1*A29*10^(-3)</f>
        <v>18.078</v>
      </c>
      <c r="H29" s="1" t="n">
        <f aca="false">E29+F29+G29</f>
        <v>34.2166</v>
      </c>
      <c r="I29" s="1" t="n">
        <f aca="false">3.14*A29/30</f>
        <v>361.1</v>
      </c>
      <c r="J29" s="1" t="n">
        <f aca="false">H29/I29</f>
        <v>0.09475657712545</v>
      </c>
      <c r="K29" s="1" t="n">
        <f aca="false">E29/H29*100</f>
        <v>44.4228824605601</v>
      </c>
      <c r="L29" s="0" t="n">
        <f aca="false">H29/B29*100</f>
        <v>53.4634375</v>
      </c>
    </row>
    <row r="30" customFormat="false" ht="13.85" hidden="false" customHeight="false" outlineLevel="0" collapsed="false">
      <c r="A30" s="0" t="n">
        <v>3300</v>
      </c>
      <c r="B30" s="0" t="n">
        <v>64</v>
      </c>
      <c r="C30" s="0" t="n">
        <v>0.2</v>
      </c>
      <c r="D30" s="0" t="n">
        <v>77</v>
      </c>
      <c r="E30" s="1" t="n">
        <f aca="false">C30*D30</f>
        <v>15.4</v>
      </c>
      <c r="F30" s="1" t="n">
        <f aca="false">26*C30*C30</f>
        <v>1.04</v>
      </c>
      <c r="G30" s="1" t="n">
        <f aca="false">1.2*A30*A30*10^(-6)+1.1*A30*10^(-3)</f>
        <v>16.698</v>
      </c>
      <c r="H30" s="1" t="n">
        <f aca="false">E30+F30+G30</f>
        <v>33.138</v>
      </c>
      <c r="I30" s="1" t="n">
        <f aca="false">3.14*A30/30</f>
        <v>345.4</v>
      </c>
      <c r="J30" s="1" t="n">
        <f aca="false">H30/I30</f>
        <v>0.0959409380428489</v>
      </c>
      <c r="K30" s="1" t="n">
        <f aca="false">E30/H30*100</f>
        <v>46.4723278411491</v>
      </c>
      <c r="L30" s="0" t="n">
        <f aca="false">H30/B30*100</f>
        <v>51.778125</v>
      </c>
    </row>
    <row r="31" customFormat="false" ht="13.85" hidden="false" customHeight="false" outlineLevel="0" collapsed="false">
      <c r="A31" s="0" t="n">
        <v>3150</v>
      </c>
      <c r="B31" s="0" t="n">
        <v>65</v>
      </c>
      <c r="C31" s="0" t="n">
        <v>0.22</v>
      </c>
      <c r="D31" s="0" t="n">
        <v>73</v>
      </c>
      <c r="E31" s="1" t="n">
        <f aca="false">C31*D31</f>
        <v>16.06</v>
      </c>
      <c r="F31" s="1" t="n">
        <f aca="false">26*C31*C31</f>
        <v>1.2584</v>
      </c>
      <c r="G31" s="1" t="n">
        <f aca="false">1.2*A31*A31*10^(-6)+1.1*A31*10^(-3)</f>
        <v>15.372</v>
      </c>
      <c r="H31" s="1" t="n">
        <f aca="false">E31+F31+G31</f>
        <v>32.6904</v>
      </c>
      <c r="I31" s="1" t="n">
        <f aca="false">3.14*A31/30</f>
        <v>329.7</v>
      </c>
      <c r="J31" s="1" t="n">
        <f aca="false">H31/I31</f>
        <v>0.0991519563239308</v>
      </c>
      <c r="K31" s="1" t="n">
        <f aca="false">E31/H31*100</f>
        <v>49.1275726207082</v>
      </c>
      <c r="L31" s="0" t="n">
        <f aca="false">H31/B31*100</f>
        <v>50.2929230769231</v>
      </c>
    </row>
    <row r="32" customFormat="false" ht="13.85" hidden="false" customHeight="false" outlineLevel="0" collapsed="false">
      <c r="A32" s="0" t="n">
        <v>3000</v>
      </c>
      <c r="B32" s="0" t="n">
        <v>66</v>
      </c>
      <c r="C32" s="0" t="n">
        <v>0.24</v>
      </c>
      <c r="D32" s="0" t="n">
        <v>67</v>
      </c>
      <c r="E32" s="1" t="n">
        <f aca="false">C32*D32</f>
        <v>16.08</v>
      </c>
      <c r="F32" s="1" t="n">
        <f aca="false">26*C32*C32</f>
        <v>1.4976</v>
      </c>
      <c r="G32" s="1" t="n">
        <f aca="false">1.2*A32*A32*10^(-6)+1.1*A32*10^(-3)</f>
        <v>14.1</v>
      </c>
      <c r="H32" s="1" t="n">
        <f aca="false">E32+F32+G32</f>
        <v>31.6776</v>
      </c>
      <c r="I32" s="1" t="n">
        <f aca="false">3.14*A32/30</f>
        <v>314</v>
      </c>
      <c r="J32" s="1" t="n">
        <f aca="false">H32/I32</f>
        <v>0.100884076433121</v>
      </c>
      <c r="K32" s="1" t="n">
        <f aca="false">E32/H32*100</f>
        <v>50.761421319797</v>
      </c>
      <c r="L32" s="0" t="n">
        <f aca="false">H32/B32*100</f>
        <v>47.9963636363636</v>
      </c>
    </row>
    <row r="33" customFormat="false" ht="13.85" hidden="false" customHeight="false" outlineLevel="0" collapsed="false">
      <c r="A33" s="0" t="n">
        <v>2850</v>
      </c>
      <c r="B33" s="0" t="n">
        <v>65</v>
      </c>
      <c r="C33" s="0" t="n">
        <v>0.24</v>
      </c>
      <c r="D33" s="0" t="n">
        <v>65</v>
      </c>
      <c r="E33" s="1" t="n">
        <f aca="false">C33*D33</f>
        <v>15.6</v>
      </c>
      <c r="F33" s="1" t="n">
        <f aca="false">26*C33*C33</f>
        <v>1.4976</v>
      </c>
      <c r="G33" s="1" t="n">
        <f aca="false">1.2*A33*A33*10^(-6)+1.1*A33*10^(-3)</f>
        <v>12.882</v>
      </c>
      <c r="H33" s="1" t="n">
        <f aca="false">E33+F33+G33</f>
        <v>29.9796</v>
      </c>
      <c r="I33" s="1" t="n">
        <f aca="false">3.14*A33/30</f>
        <v>298.3</v>
      </c>
      <c r="J33" s="1" t="n">
        <f aca="false">H33/I33</f>
        <v>0.100501508548441</v>
      </c>
      <c r="K33" s="1" t="n">
        <f aca="false">E33/H33*100</f>
        <v>52.0353840611616</v>
      </c>
      <c r="L33" s="0" t="n">
        <f aca="false">H33/B33*100</f>
        <v>46.1224615384615</v>
      </c>
    </row>
    <row r="34" customFormat="false" ht="13.85" hidden="false" customHeight="false" outlineLevel="0" collapsed="false">
      <c r="A34" s="0" t="n">
        <v>2700</v>
      </c>
      <c r="B34" s="0" t="n">
        <v>64</v>
      </c>
      <c r="C34" s="0" t="n">
        <v>0.25</v>
      </c>
      <c r="D34" s="0" t="n">
        <v>60</v>
      </c>
      <c r="E34" s="1" t="n">
        <f aca="false">C34*D34</f>
        <v>15</v>
      </c>
      <c r="F34" s="1" t="n">
        <f aca="false">26*C34*C34</f>
        <v>1.625</v>
      </c>
      <c r="G34" s="1" t="n">
        <f aca="false">1.2*A34*A34*10^(-6)+1.1*A34*10^(-3)</f>
        <v>11.718</v>
      </c>
      <c r="H34" s="1" t="n">
        <f aca="false">E34+F34+G34</f>
        <v>28.343</v>
      </c>
      <c r="I34" s="1" t="n">
        <f aca="false">3.14*A34/30</f>
        <v>282.6</v>
      </c>
      <c r="J34" s="1" t="n">
        <f aca="false">H34/I34</f>
        <v>0.100293701344657</v>
      </c>
      <c r="K34" s="1" t="n">
        <f aca="false">E34/H34*100</f>
        <v>52.9231203471757</v>
      </c>
      <c r="L34" s="0" t="n">
        <f aca="false">H34/B34*100</f>
        <v>44.2859375</v>
      </c>
    </row>
    <row r="35" customFormat="false" ht="13.85" hidden="false" customHeight="false" outlineLevel="0" collapsed="false">
      <c r="A35" s="0" t="n">
        <v>2550</v>
      </c>
      <c r="B35" s="0" t="n">
        <v>64</v>
      </c>
      <c r="C35" s="0" t="n">
        <v>0.26</v>
      </c>
      <c r="D35" s="0" t="n">
        <v>55</v>
      </c>
      <c r="E35" s="1" t="n">
        <f aca="false">C35*D35</f>
        <v>14.3</v>
      </c>
      <c r="F35" s="1" t="n">
        <f aca="false">26*C35*C35</f>
        <v>1.7576</v>
      </c>
      <c r="G35" s="1" t="n">
        <f aca="false">1.2*A35*A35*10^(-6)+1.1*A35*10^(-3)</f>
        <v>10.608</v>
      </c>
      <c r="H35" s="1" t="n">
        <f aca="false">E35+F35+G35</f>
        <v>26.6656</v>
      </c>
      <c r="I35" s="1" t="n">
        <f aca="false">3.14*A35/30</f>
        <v>266.9</v>
      </c>
      <c r="J35" s="1" t="n">
        <f aca="false">H35/I35</f>
        <v>0.0999085799925066</v>
      </c>
      <c r="K35" s="1" t="n">
        <f aca="false">E35/H35*100</f>
        <v>53.6271450858034</v>
      </c>
      <c r="L35" s="0" t="n">
        <f aca="false">H35/B35*100</f>
        <v>41.665</v>
      </c>
    </row>
    <row r="38" customFormat="false" ht="15" hidden="false" customHeight="false" outlineLevel="0" collapsed="false">
      <c r="A38" s="0" t="s">
        <v>2</v>
      </c>
      <c r="B38" s="0" t="s">
        <v>18</v>
      </c>
    </row>
    <row r="39" customFormat="false" ht="15" hidden="false" customHeight="false" outlineLevel="0" collapsed="false">
      <c r="A39" s="0" t="n">
        <v>6562</v>
      </c>
      <c r="B39" s="0" t="n">
        <v>90</v>
      </c>
    </row>
    <row r="40" customFormat="false" ht="15" hidden="false" customHeight="false" outlineLevel="0" collapsed="false">
      <c r="A40" s="0" t="n">
        <v>8125</v>
      </c>
      <c r="B40" s="0" t="n">
        <v>110</v>
      </c>
    </row>
    <row r="41" customFormat="false" ht="15" hidden="false" customHeight="false" outlineLevel="0" collapsed="false">
      <c r="A41" s="0" t="n">
        <v>9688</v>
      </c>
      <c r="B41" s="0" t="n">
        <v>120</v>
      </c>
    </row>
    <row r="42" customFormat="false" ht="15" hidden="false" customHeight="false" outlineLevel="0" collapsed="false">
      <c r="A42" s="0" t="n">
        <v>10937</v>
      </c>
      <c r="B42" s="0" t="n">
        <v>130</v>
      </c>
    </row>
    <row r="43" customFormat="false" ht="15" hidden="false" customHeight="false" outlineLevel="0" collapsed="false">
      <c r="A43" s="0" t="n">
        <v>12500</v>
      </c>
      <c r="B43" s="0" t="n">
        <v>150</v>
      </c>
    </row>
    <row r="44" customFormat="false" ht="15" hidden="false" customHeight="false" outlineLevel="0" collapsed="false">
      <c r="A44" s="0" t="n">
        <v>14060</v>
      </c>
      <c r="B44" s="0" t="n">
        <v>165</v>
      </c>
    </row>
    <row r="45" customFormat="false" ht="15" hidden="false" customHeight="false" outlineLevel="0" collapsed="false">
      <c r="A45" s="0" t="n">
        <v>15625</v>
      </c>
      <c r="B45" s="0" t="n">
        <v>185</v>
      </c>
    </row>
    <row r="46" customFormat="false" ht="15" hidden="false" customHeight="false" outlineLevel="0" collapsed="false">
      <c r="A46" s="0" t="n">
        <v>16875</v>
      </c>
      <c r="B46" s="0" t="n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2015-05-14T10:01:40Z</dcterms:created>
  <dc:creator>Pulpet</dc:creator>
  <dc:language>pl-PL</dc:language>
  <cp:lastModifiedBy>Pulpet</cp:lastModifiedBy>
  <dcterms:modified xsi:type="dcterms:W3CDTF">2015-05-15T14:47:45Z</dcterms:modified>
  <cp:revision>0</cp:revision>
</cp:coreProperties>
</file>