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01_Analytics\plutusIO\01_architecture\"/>
    </mc:Choice>
  </mc:AlternateContent>
  <xr:revisionPtr revIDLastSave="0" documentId="13_ncr:1_{18412BD0-2B23-4717-BF2A-E3455C867AC5}" xr6:coauthVersionLast="43" xr6:coauthVersionMax="43" xr10:uidLastSave="{00000000-0000-0000-0000-000000000000}"/>
  <bookViews>
    <workbookView xWindow="-108" yWindow="-108" windowWidth="22320" windowHeight="13176" xr2:uid="{ABE579CA-BE13-4309-9455-788A94E28B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6" i="1" l="1"/>
  <c r="G26" i="1"/>
  <c r="F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26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27" i="1"/>
  <c r="G13" i="1"/>
  <c r="C26" i="1"/>
  <c r="B26" i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G14" i="1"/>
</calcChain>
</file>

<file path=xl/sharedStrings.xml><?xml version="1.0" encoding="utf-8"?>
<sst xmlns="http://schemas.openxmlformats.org/spreadsheetml/2006/main" count="22" uniqueCount="20">
  <si>
    <t>Property</t>
  </si>
  <si>
    <t>Period</t>
  </si>
  <si>
    <t>Portfolio</t>
  </si>
  <si>
    <t>name</t>
  </si>
  <si>
    <t>Scenario 1</t>
  </si>
  <si>
    <t>byt_kyjevska</t>
  </si>
  <si>
    <t>current_market_value</t>
  </si>
  <si>
    <t>monthly_costs</t>
  </si>
  <si>
    <t>Market</t>
  </si>
  <si>
    <t>Inflation</t>
  </si>
  <si>
    <t>Property_market_trend</t>
  </si>
  <si>
    <t>Property_tax</t>
  </si>
  <si>
    <t>Scenarios</t>
  </si>
  <si>
    <t>Market value</t>
  </si>
  <si>
    <t>Real value</t>
  </si>
  <si>
    <t>Costs</t>
  </si>
  <si>
    <t>Income</t>
  </si>
  <si>
    <t>cost</t>
  </si>
  <si>
    <t>ROI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</si>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</sst>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0.0"/>
    <numFmt numFmtId="170" formatCode="0.0%"/>
    <numFmt numFmtId="171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9" fontId="0" fillId="2" borderId="0" xfId="0" applyNumberFormat="1" applyFill="1" applyAlignment="1">
      <alignment horizontal="left"/>
    </xf>
    <xf numFmtId="169" fontId="0" fillId="2" borderId="0" xfId="0" applyNumberFormat="1" applyFill="1" applyAlignment="1">
      <alignment horizontal="center"/>
    </xf>
    <xf numFmtId="171" fontId="0" fillId="2" borderId="0" xfId="1" applyNumberFormat="1" applyFont="1" applyFill="1"/>
    <xf numFmtId="169" fontId="0" fillId="2" borderId="0" xfId="0" applyNumberFormat="1" applyFill="1"/>
    <xf numFmtId="170" fontId="0" fillId="2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AB26-835D-450B-8560-4E22A0BF557F}">
  <dimension ref="A1:J50"/>
  <sheetViews>
    <sheetView tabSelected="1" topLeftCell="A13" workbookViewId="0">
      <selection activeCell="A25" sqref="A25"/>
    </sheetView>
  </sheetViews>
  <sheetFormatPr defaultRowHeight="14.4" x14ac:dyDescent="0.3"/>
  <cols>
    <col min="1" max="1" width="18.5546875" style="1" customWidth="1"/>
    <col min="2" max="3" width="22.77734375" style="1" customWidth="1"/>
    <col min="4" max="4" width="13.88671875" style="1" customWidth="1"/>
    <col min="5" max="5" width="22.109375" style="1" customWidth="1"/>
    <col min="6" max="6" width="20.21875" style="1" bestFit="1" customWidth="1"/>
    <col min="7" max="7" width="12.109375" style="1" bestFit="1" customWidth="1"/>
    <col min="8" max="8" width="8.88671875" style="1"/>
    <col min="9" max="9" width="10.88671875" style="1" customWidth="1"/>
    <col min="10" max="10" width="15.6640625" style="1" customWidth="1"/>
    <col min="11" max="11" width="12.21875" style="1" bestFit="1" customWidth="1"/>
    <col min="12" max="12" width="9.88671875" style="1" bestFit="1" customWidth="1"/>
    <col min="13" max="18" width="8.88671875" style="1"/>
    <col min="19" max="19" width="10.77734375" style="1" bestFit="1" customWidth="1"/>
    <col min="20" max="20" width="17.88671875" style="1" bestFit="1" customWidth="1"/>
    <col min="21" max="16384" width="8.88671875" style="1"/>
  </cols>
  <sheetData>
    <row r="1" spans="1:7" x14ac:dyDescent="0.3">
      <c r="A1" s="1" t="s">
        <v>12</v>
      </c>
    </row>
    <row r="2" spans="1:7" x14ac:dyDescent="0.3">
      <c r="B2" s="1" t="s">
        <v>4</v>
      </c>
    </row>
    <row r="3" spans="1:7" x14ac:dyDescent="0.3">
      <c r="D3" s="1" t="s">
        <v>2</v>
      </c>
    </row>
    <row r="4" spans="1:7" x14ac:dyDescent="0.3">
      <c r="E4" s="1" t="s">
        <v>0</v>
      </c>
      <c r="F4" s="2"/>
    </row>
    <row r="5" spans="1:7" x14ac:dyDescent="0.3">
      <c r="F5" s="3" t="s">
        <v>3</v>
      </c>
      <c r="G5" s="1" t="s">
        <v>5</v>
      </c>
    </row>
    <row r="6" spans="1:7" x14ac:dyDescent="0.3">
      <c r="F6" s="3" t="s">
        <v>6</v>
      </c>
      <c r="G6" s="1">
        <v>60000</v>
      </c>
    </row>
    <row r="7" spans="1:7" x14ac:dyDescent="0.3">
      <c r="F7" s="3" t="s">
        <v>7</v>
      </c>
      <c r="G7" s="1">
        <v>-200</v>
      </c>
    </row>
    <row r="8" spans="1:7" x14ac:dyDescent="0.3">
      <c r="F8" s="2"/>
    </row>
    <row r="9" spans="1:7" x14ac:dyDescent="0.3">
      <c r="F9" s="2"/>
    </row>
    <row r="12" spans="1:7" x14ac:dyDescent="0.3">
      <c r="D12" s="1" t="s">
        <v>8</v>
      </c>
      <c r="F12" s="2"/>
    </row>
    <row r="13" spans="1:7" x14ac:dyDescent="0.3">
      <c r="E13" s="1" t="s">
        <v>9</v>
      </c>
      <c r="F13" s="4">
        <v>0.03</v>
      </c>
      <c r="G13" s="6">
        <f>(1+F13)^(1/12)-1</f>
        <v>2.4662697723036864E-3</v>
      </c>
    </row>
    <row r="14" spans="1:7" x14ac:dyDescent="0.3">
      <c r="E14" s="1" t="s">
        <v>10</v>
      </c>
      <c r="F14" s="4">
        <v>0.05</v>
      </c>
      <c r="G14" s="6">
        <f>(1+F14)^(1/12)-1</f>
        <v>4.0741237836483535E-3</v>
      </c>
    </row>
    <row r="15" spans="1:7" x14ac:dyDescent="0.3">
      <c r="E15" s="1" t="s">
        <v>11</v>
      </c>
      <c r="F15" s="3">
        <v>100</v>
      </c>
    </row>
    <row r="23" spans="1:10" x14ac:dyDescent="0.3">
      <c r="B23" s="1" t="s">
        <v>4</v>
      </c>
    </row>
    <row r="24" spans="1:10" x14ac:dyDescent="0.3">
      <c r="B24" s="1" t="s">
        <v>0</v>
      </c>
    </row>
    <row r="25" spans="1:10" x14ac:dyDescent="0.3">
      <c r="A25" s="2" t="s">
        <v>1</v>
      </c>
      <c r="B25" s="2" t="s">
        <v>13</v>
      </c>
      <c r="C25" s="2" t="s">
        <v>14</v>
      </c>
      <c r="D25" s="2" t="s">
        <v>15</v>
      </c>
      <c r="F25" s="2" t="s">
        <v>16</v>
      </c>
      <c r="G25" s="2" t="s">
        <v>17</v>
      </c>
      <c r="H25" s="1" t="s">
        <v>19</v>
      </c>
      <c r="J25" s="2" t="s">
        <v>18</v>
      </c>
    </row>
    <row r="26" spans="1:10" x14ac:dyDescent="0.3">
      <c r="A26" s="2">
        <v>0</v>
      </c>
      <c r="B26" s="2">
        <f>G6</f>
        <v>60000</v>
      </c>
      <c r="C26" s="7">
        <f>B26</f>
        <v>60000</v>
      </c>
      <c r="D26" s="2">
        <f>$G$7</f>
        <v>-200</v>
      </c>
      <c r="E26" s="7"/>
      <c r="F26" s="5">
        <f>C50-C26</f>
        <v>5987.2576211717678</v>
      </c>
      <c r="G26" s="2">
        <f>SUM(D26:D50)</f>
        <v>-5000</v>
      </c>
      <c r="J26" s="8">
        <f>(F26+G26)/(-1*G26)</f>
        <v>0.19745152423435355</v>
      </c>
    </row>
    <row r="27" spans="1:10" x14ac:dyDescent="0.3">
      <c r="A27" s="2">
        <v>1</v>
      </c>
      <c r="B27" s="5">
        <f>B26*(1+$G$14)</f>
        <v>60244.447427018902</v>
      </c>
      <c r="C27" s="7">
        <f>B27/(1+$G$13)</f>
        <v>60096.233901917309</v>
      </c>
      <c r="D27" s="2">
        <f t="shared" ref="D27:D50" si="0">$G$7</f>
        <v>-200</v>
      </c>
      <c r="E27" s="7"/>
    </row>
    <row r="28" spans="1:10" x14ac:dyDescent="0.3">
      <c r="A28" s="2">
        <v>2</v>
      </c>
      <c r="B28" s="5">
        <f>B27*(1+$G$14)</f>
        <v>60489.890763114076</v>
      </c>
      <c r="C28" s="7">
        <f t="shared" ref="C28:C50" si="1">B28/(1+$G$13)</f>
        <v>60341.073397764812</v>
      </c>
      <c r="D28" s="2">
        <f t="shared" si="0"/>
        <v>-200</v>
      </c>
      <c r="E28" s="7"/>
    </row>
    <row r="29" spans="1:10" x14ac:dyDescent="0.3">
      <c r="A29" s="2">
        <v>3</v>
      </c>
      <c r="B29" s="5">
        <f>B28*(1+$G$14)</f>
        <v>60736.334065742369</v>
      </c>
      <c r="C29" s="7">
        <f t="shared" si="1"/>
        <v>60586.910400025517</v>
      </c>
      <c r="D29" s="2">
        <f t="shared" si="0"/>
        <v>-200</v>
      </c>
      <c r="E29" s="7"/>
    </row>
    <row r="30" spans="1:10" x14ac:dyDescent="0.3">
      <c r="A30" s="2">
        <v>4</v>
      </c>
      <c r="B30" s="5">
        <f>B29*(1+$G$14)</f>
        <v>60983.78140889122</v>
      </c>
      <c r="C30" s="7">
        <f t="shared" si="1"/>
        <v>60833.748972664027</v>
      </c>
      <c r="D30" s="2">
        <f t="shared" si="0"/>
        <v>-200</v>
      </c>
      <c r="E30" s="7"/>
    </row>
    <row r="31" spans="1:10" x14ac:dyDescent="0.3">
      <c r="A31" s="2">
        <v>5</v>
      </c>
      <c r="B31" s="5">
        <f>B30*(1+$G$14)</f>
        <v>61232.236883145997</v>
      </c>
      <c r="C31" s="7">
        <f t="shared" si="1"/>
        <v>61081.593196202055</v>
      </c>
      <c r="D31" s="2">
        <f t="shared" si="0"/>
        <v>-200</v>
      </c>
      <c r="E31" s="7"/>
    </row>
    <row r="32" spans="1:10" x14ac:dyDescent="0.3">
      <c r="A32" s="2">
        <v>6</v>
      </c>
      <c r="B32" s="5">
        <f>B31*(1+$G$14)</f>
        <v>61481.704595757612</v>
      </c>
      <c r="C32" s="7">
        <f t="shared" si="1"/>
        <v>61330.447167785831</v>
      </c>
      <c r="D32" s="2">
        <f t="shared" si="0"/>
        <v>-200</v>
      </c>
      <c r="E32" s="7"/>
    </row>
    <row r="33" spans="1:5" x14ac:dyDescent="0.3">
      <c r="A33" s="2">
        <v>7</v>
      </c>
      <c r="B33" s="5">
        <f>B32*(1+$G$14)</f>
        <v>61732.188670710428</v>
      </c>
      <c r="C33" s="7">
        <f t="shared" si="1"/>
        <v>61580.315001253897</v>
      </c>
      <c r="D33" s="2">
        <f t="shared" si="0"/>
        <v>-200</v>
      </c>
      <c r="E33" s="7"/>
    </row>
    <row r="34" spans="1:5" x14ac:dyDescent="0.3">
      <c r="A34" s="2">
        <v>8</v>
      </c>
      <c r="B34" s="5">
        <f>B33*(1+$G$14)</f>
        <v>61983.693248790434</v>
      </c>
      <c r="C34" s="7">
        <f t="shared" si="1"/>
        <v>61831.200827205059</v>
      </c>
      <c r="D34" s="2">
        <f t="shared" si="0"/>
        <v>-200</v>
      </c>
      <c r="E34" s="7"/>
    </row>
    <row r="35" spans="1:5" x14ac:dyDescent="0.3">
      <c r="A35" s="2">
        <v>9</v>
      </c>
      <c r="B35" s="5">
        <f>B34*(1+$G$14)</f>
        <v>62236.222487653693</v>
      </c>
      <c r="C35" s="7">
        <f t="shared" si="1"/>
        <v>62083.108793066713</v>
      </c>
      <c r="D35" s="2">
        <f t="shared" si="0"/>
        <v>-200</v>
      </c>
      <c r="E35" s="7"/>
    </row>
    <row r="36" spans="1:5" x14ac:dyDescent="0.3">
      <c r="A36" s="2">
        <v>10</v>
      </c>
      <c r="B36" s="5">
        <f>B35*(1+$G$14)</f>
        <v>62489.780561895073</v>
      </c>
      <c r="C36" s="7">
        <f t="shared" si="1"/>
        <v>62336.043063163372</v>
      </c>
      <c r="D36" s="2">
        <f t="shared" si="0"/>
        <v>-200</v>
      </c>
      <c r="E36" s="7"/>
    </row>
    <row r="37" spans="1:5" x14ac:dyDescent="0.3">
      <c r="A37" s="2">
        <v>11</v>
      </c>
      <c r="B37" s="5">
        <f>B36*(1+$G$14)</f>
        <v>62744.371663117257</v>
      </c>
      <c r="C37" s="7">
        <f t="shared" si="1"/>
        <v>62590.007818785532</v>
      </c>
      <c r="D37" s="2">
        <f t="shared" si="0"/>
        <v>-200</v>
      </c>
      <c r="E37" s="7"/>
    </row>
    <row r="38" spans="1:5" x14ac:dyDescent="0.3">
      <c r="A38" s="2">
        <v>12</v>
      </c>
      <c r="B38" s="5">
        <f>B37*(1+$G$14)</f>
        <v>63000.000000000036</v>
      </c>
      <c r="C38" s="7">
        <f t="shared" si="1"/>
        <v>62845.007258258789</v>
      </c>
      <c r="D38" s="2">
        <f t="shared" si="0"/>
        <v>-200</v>
      </c>
      <c r="E38" s="7"/>
    </row>
    <row r="39" spans="1:5" x14ac:dyDescent="0.3">
      <c r="A39" s="2">
        <v>13</v>
      </c>
      <c r="B39" s="5">
        <f>B38*(1+$G$14)</f>
        <v>63256.669798369883</v>
      </c>
      <c r="C39" s="7">
        <f t="shared" si="1"/>
        <v>63101.04559701321</v>
      </c>
      <c r="D39" s="2">
        <f t="shared" si="0"/>
        <v>-200</v>
      </c>
      <c r="E39" s="7"/>
    </row>
    <row r="40" spans="1:5" x14ac:dyDescent="0.3">
      <c r="A40" s="2">
        <v>14</v>
      </c>
      <c r="B40" s="5">
        <f>B39*(1+$G$14)</f>
        <v>63514.385301269809</v>
      </c>
      <c r="C40" s="7">
        <f t="shared" si="1"/>
        <v>63358.127067653084</v>
      </c>
      <c r="D40" s="2">
        <f t="shared" si="0"/>
        <v>-200</v>
      </c>
      <c r="E40" s="7"/>
    </row>
    <row r="41" spans="1:5" x14ac:dyDescent="0.3">
      <c r="A41" s="2">
        <v>15</v>
      </c>
      <c r="B41" s="5">
        <f>B40*(1+$G$14)</f>
        <v>63773.150769029518</v>
      </c>
      <c r="C41" s="7">
        <f t="shared" si="1"/>
        <v>63616.255920026822</v>
      </c>
      <c r="D41" s="2">
        <f t="shared" si="0"/>
        <v>-200</v>
      </c>
      <c r="E41" s="7"/>
    </row>
    <row r="42" spans="1:5" x14ac:dyDescent="0.3">
      <c r="A42" s="2">
        <v>16</v>
      </c>
      <c r="B42" s="5">
        <f>B41*(1+$G$14)</f>
        <v>64032.970479335811</v>
      </c>
      <c r="C42" s="7">
        <f t="shared" si="1"/>
        <v>63875.436421297258</v>
      </c>
      <c r="D42" s="2">
        <f t="shared" si="0"/>
        <v>-200</v>
      </c>
      <c r="E42" s="7"/>
    </row>
    <row r="43" spans="1:5" x14ac:dyDescent="0.3">
      <c r="A43" s="2">
        <v>17</v>
      </c>
      <c r="B43" s="5">
        <f>B42*(1+$G$14)</f>
        <v>64293.848727303324</v>
      </c>
      <c r="C43" s="7">
        <f t="shared" si="1"/>
        <v>64135.672856012185</v>
      </c>
      <c r="D43" s="2">
        <f t="shared" si="0"/>
        <v>-200</v>
      </c>
      <c r="E43" s="7"/>
    </row>
    <row r="44" spans="1:5" x14ac:dyDescent="0.3">
      <c r="A44" s="2">
        <v>18</v>
      </c>
      <c r="B44" s="5">
        <f>B43*(1+$G$14)</f>
        <v>64555.789825545522</v>
      </c>
      <c r="C44" s="7">
        <f t="shared" si="1"/>
        <v>64396.969526175155</v>
      </c>
      <c r="D44" s="2">
        <f t="shared" si="0"/>
        <v>-200</v>
      </c>
      <c r="E44" s="7"/>
    </row>
    <row r="45" spans="1:5" x14ac:dyDescent="0.3">
      <c r="A45" s="2">
        <v>19</v>
      </c>
      <c r="B45" s="5">
        <f>B44*(1+$G$14)</f>
        <v>64818.79810424598</v>
      </c>
      <c r="C45" s="7">
        <f t="shared" si="1"/>
        <v>64659.330751316622</v>
      </c>
      <c r="D45" s="2">
        <f t="shared" si="0"/>
        <v>-200</v>
      </c>
      <c r="E45" s="7"/>
    </row>
    <row r="46" spans="1:5" x14ac:dyDescent="0.3">
      <c r="A46" s="2">
        <v>20</v>
      </c>
      <c r="B46" s="5">
        <f>B45*(1+$G$14)</f>
        <v>65082.877911229989</v>
      </c>
      <c r="C46" s="7">
        <f t="shared" si="1"/>
        <v>64922.760868565347</v>
      </c>
      <c r="D46" s="2">
        <f t="shared" si="0"/>
        <v>-200</v>
      </c>
      <c r="E46" s="7"/>
    </row>
    <row r="47" spans="1:5" x14ac:dyDescent="0.3">
      <c r="A47" s="2">
        <v>21</v>
      </c>
      <c r="B47" s="5">
        <f>B46*(1+$G$14)</f>
        <v>65348.033612036415</v>
      </c>
      <c r="C47" s="7">
        <f t="shared" si="1"/>
        <v>65187.264232720081</v>
      </c>
      <c r="D47" s="2">
        <f t="shared" si="0"/>
        <v>-200</v>
      </c>
      <c r="E47" s="7"/>
    </row>
    <row r="48" spans="1:5" x14ac:dyDescent="0.3">
      <c r="A48" s="2">
        <v>22</v>
      </c>
      <c r="B48" s="5">
        <f>B47*(1+$G$14)</f>
        <v>65614.269589989868</v>
      </c>
      <c r="C48" s="7">
        <f t="shared" si="1"/>
        <v>65452.845216321584</v>
      </c>
      <c r="D48" s="2">
        <f t="shared" si="0"/>
        <v>-200</v>
      </c>
      <c r="E48" s="7"/>
    </row>
    <row r="49" spans="1:5" x14ac:dyDescent="0.3">
      <c r="A49" s="2">
        <v>23</v>
      </c>
      <c r="B49" s="5">
        <f>B48*(1+$G$14)</f>
        <v>65881.590246273161</v>
      </c>
      <c r="C49" s="7">
        <f t="shared" si="1"/>
        <v>65719.508209724852</v>
      </c>
      <c r="D49" s="2">
        <f t="shared" si="0"/>
        <v>-200</v>
      </c>
      <c r="E49" s="7"/>
    </row>
    <row r="50" spans="1:5" x14ac:dyDescent="0.3">
      <c r="A50" s="2">
        <v>24</v>
      </c>
      <c r="B50" s="5">
        <f>B49*(1+$G$14)</f>
        <v>66150.000000000073</v>
      </c>
      <c r="C50" s="7">
        <f t="shared" si="1"/>
        <v>65987.257621171768</v>
      </c>
      <c r="D50" s="2">
        <f t="shared" si="0"/>
        <v>-200</v>
      </c>
      <c r="E5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radov</dc:creator>
  <cp:lastModifiedBy>radov</cp:lastModifiedBy>
  <dcterms:created xsi:type="dcterms:W3CDTF">2019-08-05T11:42:01Z</dcterms:created>
  <dcterms:modified xsi:type="dcterms:W3CDTF">2019-08-05T17:26:28Z</dcterms:modified>
</cp:coreProperties>
</file>