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\\edu.local\public\studenthomes\24301055\My Documents\intehinprofdey\Результат\Лаб2\"/>
    </mc:Choice>
  </mc:AlternateContent>
  <xr:revisionPtr revIDLastSave="0" documentId="13_ncr:1_{E371E77B-B4C8-4339-A044-A99223D9919E}" xr6:coauthVersionLast="36" xr6:coauthVersionMax="47" xr10:uidLastSave="{00000000-0000-0000-0000-000000000000}"/>
  <bookViews>
    <workbookView xWindow="6795" yWindow="3945" windowWidth="28800" windowHeight="15375" activeTab="3" xr2:uid="{BA78F10A-6D23-4BCE-85E5-48B24FF311BA}"/>
  </bookViews>
  <sheets>
    <sheet name="Продажи товаров" sheetId="2" r:id="rId1"/>
    <sheet name="Функция" sheetId="9" r:id="rId2"/>
    <sheet name="ГКО" sheetId="10" r:id="rId3"/>
    <sheet name="Расшир фильтр" sheetId="11" r:id="rId4"/>
  </sheets>
  <definedNames>
    <definedName name="_xlnm._FilterDatabase" localSheetId="2" hidden="1">ГКО!$A$1:$F$9</definedName>
    <definedName name="_xlnm._FilterDatabase" localSheetId="3" hidden="1">'Расшир фильтр'!$A$4:$F$11</definedName>
    <definedName name="_xlnm.Extract" localSheetId="2">ГКО!$B$46:$G$46</definedName>
    <definedName name="_xlnm.Criteria" localSheetId="2">ГКО!$A$12:$F$14</definedName>
    <definedName name="_xlnm.Criteria" localSheetId="3">'Расшир фильтр'!$A$1:$F$2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C20" i="9" l="1"/>
  <c r="C19" i="9"/>
  <c r="B12" i="9"/>
  <c r="B13" i="9" s="1"/>
  <c r="B10" i="9"/>
  <c r="C10" i="9" s="1"/>
  <c r="B9" i="9"/>
  <c r="C9" i="9" s="1"/>
  <c r="B8" i="9"/>
  <c r="C8" i="9" s="1"/>
  <c r="B7" i="9"/>
  <c r="C11" i="9"/>
  <c r="B6" i="9"/>
  <c r="C6" i="9" s="1"/>
  <c r="D3" i="9"/>
  <c r="C13" i="9" l="1"/>
  <c r="B14" i="9"/>
  <c r="C12" i="9"/>
  <c r="C7" i="9"/>
  <c r="H3" i="2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F10" i="2"/>
  <c r="B15" i="9" l="1"/>
  <c r="C14" i="9"/>
  <c r="E10" i="2"/>
  <c r="C15" i="9" l="1"/>
  <c r="B16" i="9"/>
  <c r="C16" i="9" l="1"/>
</calcChain>
</file>

<file path=xl/sharedStrings.xml><?xml version="1.0" encoding="utf-8"?>
<sst xmlns="http://schemas.openxmlformats.org/spreadsheetml/2006/main" count="112" uniqueCount="35">
  <si>
    <t>№ прейскур.</t>
  </si>
  <si>
    <t>Наименование</t>
  </si>
  <si>
    <t>Ед. изм.</t>
  </si>
  <si>
    <t>Количество</t>
  </si>
  <si>
    <t>Цена</t>
  </si>
  <si>
    <t>Сумма</t>
  </si>
  <si>
    <t>Продано</t>
  </si>
  <si>
    <t>Результат продажи</t>
  </si>
  <si>
    <t>Пальто женское</t>
  </si>
  <si>
    <t>шт.</t>
  </si>
  <si>
    <t>Среднее значение</t>
  </si>
  <si>
    <t>x</t>
  </si>
  <si>
    <t>№ выпуска ГКО</t>
  </si>
  <si>
    <t>Эмиссия (млрд.руб.)</t>
  </si>
  <si>
    <t>Выручка (млрд.руб.)</t>
  </si>
  <si>
    <t>Погашено (млрд.руб.)</t>
  </si>
  <si>
    <t>Доходы бюджета (млрд.руб.)</t>
  </si>
  <si>
    <t>Средняя взвешенная цена</t>
  </si>
  <si>
    <t>Юбка женская</t>
  </si>
  <si>
    <t>Пиджак мужской</t>
  </si>
  <si>
    <t>Пальто мужское</t>
  </si>
  <si>
    <t>Шубка детская</t>
  </si>
  <si>
    <t>Шапка меховая</t>
  </si>
  <si>
    <t>Пальто осеннее</t>
  </si>
  <si>
    <t>Кожаный плащ</t>
  </si>
  <si>
    <t>a</t>
  </si>
  <si>
    <t>b</t>
  </si>
  <si>
    <t>y</t>
  </si>
  <si>
    <t>Шаг</t>
  </si>
  <si>
    <t>Макс</t>
  </si>
  <si>
    <t>Мин</t>
  </si>
  <si>
    <t xml:space="preserve">21000 RMFS </t>
  </si>
  <si>
    <t xml:space="preserve">22000 RMFS </t>
  </si>
  <si>
    <t xml:space="preserve">23000 RMFS </t>
  </si>
  <si>
    <t>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</si>
</sst>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1" xfId="0" applyFont="1" applyBorder="1"/>
    <xf numFmtId="0" fontId="0" fillId="0" borderId="1" xfId="0" applyFont="1" applyBorder="1"/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2">
    <cellStyle name="Обычный" xfId="0" builtinId="0"/>
    <cellStyle name="Обычный 2" xfId="1" xr:uid="{00000000-0005-0000-0000-00002F000000}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'Продажи товаров'!$E$1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'Продажи товаров'!$B$2:$B$9</c:f>
              <c:strCache>
                <c:ptCount val="8"/>
                <c:pt idx="0">
                  <c:v>Пальто женское</c:v>
                </c:pt>
                <c:pt idx="1">
                  <c:v>Юбка женская</c:v>
                </c:pt>
                <c:pt idx="2">
                  <c:v>Пиджак мужской</c:v>
                </c:pt>
                <c:pt idx="3">
                  <c:v>Пальто мужское</c:v>
                </c:pt>
                <c:pt idx="4">
                  <c:v>Шубка детская</c:v>
                </c:pt>
                <c:pt idx="5">
                  <c:v>Шапка меховая</c:v>
                </c:pt>
                <c:pt idx="6">
                  <c:v>Пальто осеннее</c:v>
                </c:pt>
                <c:pt idx="7">
                  <c:v>Кожаный плащ</c:v>
                </c:pt>
              </c:strCache>
            </c:strRef>
          </c:cat>
          <c:val>
            <c:numRef>
              <c:f>'Продажи товаров'!$E$2:$E$9</c:f>
              <c:numCache>
                <c:formatCode>General</c:formatCode>
                <c:ptCount val="8"/>
                <c:pt idx="0">
                  <c:v>8000</c:v>
                </c:pt>
                <c:pt idx="1">
                  <c:v>800</c:v>
                </c:pt>
                <c:pt idx="2">
                  <c:v>300</c:v>
                </c:pt>
                <c:pt idx="3">
                  <c:v>2300</c:v>
                </c:pt>
                <c:pt idx="4">
                  <c:v>1800</c:v>
                </c:pt>
                <c:pt idx="5">
                  <c:v>640</c:v>
                </c:pt>
                <c:pt idx="6">
                  <c:v>2900</c:v>
                </c:pt>
                <c:pt idx="7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1-4766-B861-A1FBB6AE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48192"/>
        <c:axId val="578835008"/>
      </c:barChart>
      <c:catAx>
        <c:axId val="7284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835008"/>
        <c:crosses val="autoZero"/>
        <c:auto val="1"/>
        <c:lblAlgn val="ctr"/>
        <c:lblOffset val="100"/>
        <c:noMultiLvlLbl val="0"/>
      </c:catAx>
      <c:valAx>
        <c:axId val="578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4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функции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ru-RU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Функция!$B$6:$B$16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</c:numCache>
            </c:numRef>
          </c:xVal>
          <c:yVal>
            <c:numRef>
              <c:f>Функция!$C$6:$C$16</c:f>
              <c:numCache>
                <c:formatCode>0.00</c:formatCode>
                <c:ptCount val="11"/>
                <c:pt idx="0">
                  <c:v>-24</c:v>
                </c:pt>
                <c:pt idx="1">
                  <c:v>-27.00595041322314</c:v>
                </c:pt>
                <c:pt idx="2">
                  <c:v>-28.73</c:v>
                </c:pt>
                <c:pt idx="3">
                  <c:v>-29.503668639053256</c:v>
                </c:pt>
                <c:pt idx="4">
                  <c:v>-29.544489795918366</c:v>
                </c:pt>
                <c:pt idx="5">
                  <c:v>-28.999999999999996</c:v>
                </c:pt>
                <c:pt idx="6">
                  <c:v>-27.973124999999992</c:v>
                </c:pt>
                <c:pt idx="7">
                  <c:v>-26.537439446366776</c:v>
                </c:pt>
                <c:pt idx="8">
                  <c:v>-24.746666666666655</c:v>
                </c:pt>
                <c:pt idx="9">
                  <c:v>-22.640775623268681</c:v>
                </c:pt>
                <c:pt idx="10">
                  <c:v>-20.249999999999979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0-48CD-AD7C-0BEA3468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98432"/>
        <c:axId val="723541536"/>
      </c:scatterChart>
      <c:valAx>
        <c:axId val="577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541536"/>
        <c:crosses val="autoZero"/>
        <c:crossBetween val="midCat"/>
      </c:valAx>
      <c:valAx>
        <c:axId val="723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Функция!$B$6:$B$16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</c:numCache>
            </c:numRef>
          </c:cat>
          <c:val>
            <c:numRef>
              <c:f>Функция!$C$6:$C$16</c:f>
              <c:numCache>
                <c:formatCode>0.00</c:formatCode>
                <c:ptCount val="11"/>
                <c:pt idx="0">
                  <c:v>-24</c:v>
                </c:pt>
                <c:pt idx="1">
                  <c:v>-27.00595041322314</c:v>
                </c:pt>
                <c:pt idx="2">
                  <c:v>-28.73</c:v>
                </c:pt>
                <c:pt idx="3">
                  <c:v>-29.503668639053256</c:v>
                </c:pt>
                <c:pt idx="4">
                  <c:v>-29.544489795918366</c:v>
                </c:pt>
                <c:pt idx="5">
                  <c:v>-28.999999999999996</c:v>
                </c:pt>
                <c:pt idx="6">
                  <c:v>-27.973124999999992</c:v>
                </c:pt>
                <c:pt idx="7">
                  <c:v>-26.537439446366776</c:v>
                </c:pt>
                <c:pt idx="8">
                  <c:v>-24.746666666666655</c:v>
                </c:pt>
                <c:pt idx="9">
                  <c:v>-22.640775623268681</c:v>
                </c:pt>
                <c:pt idx="10">
                  <c:v>-20.249999999999979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6-4BFF-B67C-D9521752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3183"/>
        <c:axId val="166137807"/>
      </c:lineChart>
      <c:catAx>
        <c:axId val="1638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37807"/>
        <c:crosses val="autoZero"/>
        <c:auto val="1"/>
        <c:lblAlgn val="ctr"/>
        <c:lblOffset val="100"/>
        <c:noMultiLvlLbl val="0"/>
      </c:catAx>
      <c:valAx>
        <c:axId val="1661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11</xdr:row>
      <xdr:rowOff>38100</xdr:rowOff>
    </xdr:from>
    <xdr:to>
      <xdr:col>5</xdr:col>
      <xdr:colOff>66675</xdr:colOff>
      <xdr:row>25</xdr:row>
      <xdr:rowOff>114300</xdr:rowOff>
    </xdr:to>
    <xdr:graphicFrame macro="">
      <xdr:nvGraphicFramePr>
        <xdr:cNvPr id="7" name="Диаграмма 1">
          <a:extLst>
            <a:ext uri="{FF2B5EF4-FFF2-40B4-BE49-F238E27FC236}">
              <a16:creationId xmlns:a16="http://schemas.microsoft.com/office/drawing/2014/main" id="{C9EF46BA-BC5A-4BEB-AA85-57012C7D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28575</xdr:rowOff>
    </xdr:from>
    <xdr:to>
      <xdr:col>12</xdr:col>
      <xdr:colOff>381000</xdr:colOff>
      <xdr:row>18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A00B8-1B4A-483B-B452-E0AB3210B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11</xdr:row>
      <xdr:rowOff>176212</xdr:rowOff>
    </xdr:from>
    <xdr:to>
      <xdr:col>10</xdr:col>
      <xdr:colOff>523875</xdr:colOff>
      <xdr:row>26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DD55A7-BF9A-4A1E-90C2-278B4688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0.70625</cdr:x>
      <cdr:y>0.01736</cdr:y>
    </cdr:from>
    <cdr:to>
      <cdr:x>0.91039</cdr:x>
      <cdr:y>0.16318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225889E-4296-4656-B56C-2EC2004B43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28975" y="47625"/>
          <a:ext cx="933333" cy="400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5DC9-6585-459E-8AE9-F8C4349BF0D4}">
  <dimension ref="A1:H10"/>
  <sheetViews>
    <sheetView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25.140625" customWidth="1"/>
    <col min="3" max="3" width="7.7109375" bestFit="1" customWidth="1"/>
    <col min="4" max="4" width="10.7109375" bestFit="1" customWidth="1"/>
    <col min="5" max="5" width="16.5703125" customWidth="1"/>
    <col min="6" max="6" width="16.140625" customWidth="1"/>
    <col min="7" max="7" width="8.5703125" bestFit="1" customWidth="1"/>
    <col min="8" max="8" width="17.425781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 ht="16.5" thickBot="1" x14ac:dyDescent="0.3">
      <c r="A2" s="1">
        <v>423465</v>
      </c>
      <c r="B2" s="1" t="s">
        <v>8</v>
      </c>
      <c r="C2" s="1" t="s">
        <v>9</v>
      </c>
      <c r="D2" s="2">
        <v>10</v>
      </c>
      <c r="E2" s="4">
        <v>8000</v>
      </c>
      <c r="F2" s="4">
        <f>D2*E2</f>
        <v>80000</v>
      </c>
      <c r="G2" s="4">
        <v>1</v>
      </c>
      <c r="H2" s="6" t="str">
        <f>IF(G2/D2&gt;0.8,"востребован","не востребован")</f>
        <v>не востребован</v>
      </c>
    </row>
    <row r="3" spans="1:8" ht="16.5" thickBot="1" x14ac:dyDescent="0.3">
      <c r="A3" s="1">
        <v>602530</v>
      </c>
      <c r="B3" s="1" t="s">
        <v>18</v>
      </c>
      <c r="C3" s="1" t="s">
        <v>9</v>
      </c>
      <c r="D3" s="3">
        <v>20</v>
      </c>
      <c r="E3" s="5">
        <v>800</v>
      </c>
      <c r="F3" s="4">
        <f t="shared" ref="F3:F9" si="0">D3*E3</f>
        <v>16000</v>
      </c>
      <c r="G3" s="5">
        <v>10</v>
      </c>
      <c r="H3" s="6" t="str">
        <f t="shared" ref="H3:H9" si="1">IF(G3/D3&gt;0.8,"востребован","не востребован")</f>
        <v>не востребован</v>
      </c>
    </row>
    <row r="4" spans="1:8" ht="16.5" thickBot="1" x14ac:dyDescent="0.3">
      <c r="A4" s="1">
        <v>732450</v>
      </c>
      <c r="B4" s="1" t="s">
        <v>19</v>
      </c>
      <c r="C4" s="1" t="s">
        <v>9</v>
      </c>
      <c r="D4" s="3">
        <v>45</v>
      </c>
      <c r="E4" s="5">
        <v>300</v>
      </c>
      <c r="F4" s="4">
        <f t="shared" si="0"/>
        <v>13500</v>
      </c>
      <c r="G4" s="5">
        <v>40</v>
      </c>
      <c r="H4" s="6" t="str">
        <f t="shared" si="1"/>
        <v>востребован</v>
      </c>
    </row>
    <row r="5" spans="1:8" ht="16.5" thickBot="1" x14ac:dyDescent="0.3">
      <c r="A5" s="1">
        <v>352344</v>
      </c>
      <c r="B5" s="1" t="s">
        <v>20</v>
      </c>
      <c r="C5" s="1" t="s">
        <v>9</v>
      </c>
      <c r="D5" s="3">
        <v>12</v>
      </c>
      <c r="E5" s="5">
        <v>2300</v>
      </c>
      <c r="F5" s="4">
        <f t="shared" si="0"/>
        <v>27600</v>
      </c>
      <c r="G5" s="5">
        <v>3</v>
      </c>
      <c r="H5" s="6" t="str">
        <f t="shared" si="1"/>
        <v>не востребован</v>
      </c>
    </row>
    <row r="6" spans="1:8" ht="16.5" thickBot="1" x14ac:dyDescent="0.3">
      <c r="A6" s="1">
        <v>312351</v>
      </c>
      <c r="B6" s="1" t="s">
        <v>21</v>
      </c>
      <c r="C6" s="1" t="s">
        <v>9</v>
      </c>
      <c r="D6" s="3">
        <v>30</v>
      </c>
      <c r="E6" s="5">
        <v>1800</v>
      </c>
      <c r="F6" s="4">
        <f t="shared" si="0"/>
        <v>54000</v>
      </c>
      <c r="G6" s="5">
        <v>30</v>
      </c>
      <c r="H6" s="6" t="str">
        <f t="shared" si="1"/>
        <v>востребован</v>
      </c>
    </row>
    <row r="7" spans="1:8" ht="16.5" thickBot="1" x14ac:dyDescent="0.3">
      <c r="A7" s="1">
        <v>567234</v>
      </c>
      <c r="B7" s="1" t="s">
        <v>22</v>
      </c>
      <c r="C7" s="1" t="s">
        <v>9</v>
      </c>
      <c r="D7" s="3">
        <v>85</v>
      </c>
      <c r="E7" s="5">
        <v>640</v>
      </c>
      <c r="F7" s="4">
        <f t="shared" si="0"/>
        <v>54400</v>
      </c>
      <c r="G7" s="5">
        <v>5</v>
      </c>
      <c r="H7" s="6" t="str">
        <f t="shared" si="1"/>
        <v>не востребован</v>
      </c>
    </row>
    <row r="8" spans="1:8" ht="16.5" thickBot="1" x14ac:dyDescent="0.3">
      <c r="A8" s="1">
        <v>890233</v>
      </c>
      <c r="B8" s="1" t="s">
        <v>23</v>
      </c>
      <c r="C8" s="1" t="s">
        <v>9</v>
      </c>
      <c r="D8" s="3">
        <v>2</v>
      </c>
      <c r="E8" s="5">
        <v>2900</v>
      </c>
      <c r="F8" s="4">
        <f t="shared" si="0"/>
        <v>5800</v>
      </c>
      <c r="G8" s="5">
        <v>2</v>
      </c>
      <c r="H8" s="6" t="str">
        <f t="shared" si="1"/>
        <v>востребован</v>
      </c>
    </row>
    <row r="9" spans="1:8" ht="16.5" thickBot="1" x14ac:dyDescent="0.3">
      <c r="A9" s="1">
        <v>549014</v>
      </c>
      <c r="B9" s="1" t="s">
        <v>24</v>
      </c>
      <c r="C9" s="1" t="s">
        <v>9</v>
      </c>
      <c r="D9" s="3">
        <v>14</v>
      </c>
      <c r="E9" s="5">
        <v>4100</v>
      </c>
      <c r="F9" s="4">
        <f t="shared" si="0"/>
        <v>57400</v>
      </c>
      <c r="G9" s="5">
        <v>11</v>
      </c>
      <c r="H9" s="6" t="str">
        <f t="shared" si="1"/>
        <v>не востребован</v>
      </c>
    </row>
    <row r="10" spans="1:8" x14ac:dyDescent="0.25">
      <c r="A10" t="s">
        <v>10</v>
      </c>
      <c r="E10">
        <f>AVERAGE(E2:E9)</f>
        <v>2605</v>
      </c>
      <c r="F10">
        <f>AVERAGE(F2:F9)</f>
        <v>38587.5</v>
      </c>
    </row>
  </sheetData>
  <conditionalFormatting sqref="H1:H9">
    <cfRule type="containsText" dxfId="0" priority="1" operator="containsText" text="не востребован">
      <formula>NOT(ISERROR(SEARCH("не востребован",H1)))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BDF9-5585-457C-A7CD-7FDF0CB56708}">
  <dimension ref="B2:D20"/>
  <sheetViews>
    <sheetView workbookViewId="0">
      <selection activeCell="C16" sqref="C6:C16"/>
    </sheetView>
  </sheetViews>
  <sheetFormatPr defaultRowHeight="15" x14ac:dyDescent="0.25"/>
  <sheetData>
    <row r="2" spans="2:4" x14ac:dyDescent="0.25">
      <c r="B2" s="9" t="s">
        <v>25</v>
      </c>
      <c r="C2" s="9" t="s">
        <v>26</v>
      </c>
      <c r="D2" s="1" t="s">
        <v>28</v>
      </c>
    </row>
    <row r="3" spans="2:4" x14ac:dyDescent="0.25">
      <c r="B3" s="10">
        <v>2</v>
      </c>
      <c r="C3" s="10">
        <v>4</v>
      </c>
      <c r="D3" s="8">
        <f>(B3-C3)/10</f>
        <v>-0.2</v>
      </c>
    </row>
    <row r="5" spans="2:4" x14ac:dyDescent="0.25">
      <c r="B5" t="s">
        <v>11</v>
      </c>
      <c r="C5" t="s">
        <v>27</v>
      </c>
    </row>
    <row r="6" spans="2:4" x14ac:dyDescent="0.25">
      <c r="B6">
        <f>B3</f>
        <v>2</v>
      </c>
      <c r="C6" s="15">
        <f>2*B6^2+108/B6^2-59</f>
        <v>-24</v>
      </c>
    </row>
    <row r="7" spans="2:4" x14ac:dyDescent="0.25">
      <c r="B7">
        <f>B6-D3</f>
        <v>2.2000000000000002</v>
      </c>
      <c r="C7" s="15">
        <f t="shared" ref="C7:C16" si="0">2*B7^2+108/B7^2-59</f>
        <v>-27.00595041322314</v>
      </c>
    </row>
    <row r="8" spans="2:4" x14ac:dyDescent="0.25">
      <c r="B8">
        <f>B7-D3</f>
        <v>2.4000000000000004</v>
      </c>
      <c r="C8" s="15">
        <f t="shared" si="0"/>
        <v>-28.73</v>
      </c>
    </row>
    <row r="9" spans="2:4" x14ac:dyDescent="0.25">
      <c r="B9">
        <f>B8-D3</f>
        <v>2.6000000000000005</v>
      </c>
      <c r="C9" s="15">
        <f t="shared" si="0"/>
        <v>-29.503668639053256</v>
      </c>
    </row>
    <row r="10" spans="2:4" x14ac:dyDescent="0.25">
      <c r="B10">
        <f>B9-$D$3</f>
        <v>2.8000000000000007</v>
      </c>
      <c r="C10" s="15">
        <f t="shared" si="0"/>
        <v>-29.544489795918366</v>
      </c>
    </row>
    <row r="11" spans="2:4" x14ac:dyDescent="0.25">
      <c r="B11">
        <f>B10-$D$3</f>
        <v>3.0000000000000009</v>
      </c>
      <c r="C11" s="15">
        <f t="shared" si="0"/>
        <v>-28.999999999999996</v>
      </c>
    </row>
    <row r="12" spans="2:4" x14ac:dyDescent="0.25">
      <c r="B12">
        <f t="shared" ref="B12:B16" si="1">B11-$D$3</f>
        <v>3.2000000000000011</v>
      </c>
      <c r="C12" s="15">
        <f t="shared" si="0"/>
        <v>-27.973124999999992</v>
      </c>
    </row>
    <row r="13" spans="2:4" x14ac:dyDescent="0.25">
      <c r="B13">
        <f t="shared" si="1"/>
        <v>3.4000000000000012</v>
      </c>
      <c r="C13" s="15">
        <f t="shared" si="0"/>
        <v>-26.537439446366776</v>
      </c>
    </row>
    <row r="14" spans="2:4" x14ac:dyDescent="0.25">
      <c r="B14">
        <f t="shared" si="1"/>
        <v>3.6000000000000014</v>
      </c>
      <c r="C14" s="15">
        <f t="shared" si="0"/>
        <v>-24.746666666666655</v>
      </c>
    </row>
    <row r="15" spans="2:4" x14ac:dyDescent="0.25">
      <c r="B15">
        <f t="shared" si="1"/>
        <v>3.8000000000000016</v>
      </c>
      <c r="C15" s="15">
        <f t="shared" si="0"/>
        <v>-22.640775623268681</v>
      </c>
    </row>
    <row r="16" spans="2:4" x14ac:dyDescent="0.25">
      <c r="B16">
        <f t="shared" si="1"/>
        <v>4.0000000000000018</v>
      </c>
      <c r="C16" s="15">
        <f t="shared" si="0"/>
        <v>-20.249999999999979</v>
      </c>
    </row>
    <row r="19" spans="2:3" x14ac:dyDescent="0.25">
      <c r="B19" t="s">
        <v>29</v>
      </c>
      <c r="C19">
        <f>MAX(C6:C16)</f>
        <v>-20.249999999999979</v>
      </c>
    </row>
    <row r="20" spans="2:3" x14ac:dyDescent="0.25">
      <c r="B20" t="s">
        <v>30</v>
      </c>
      <c r="C20">
        <f>MIN(C6:C16)</f>
        <v>-29.544489795918366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8FE7-D1D5-4B05-86D3-D008CB4232CC}">
  <dimension ref="A1:Q54"/>
  <sheetViews>
    <sheetView workbookViewId="0">
      <selection activeCell="F9" sqref="A1:F9"/>
    </sheetView>
  </sheetViews>
  <sheetFormatPr defaultRowHeight="15" x14ac:dyDescent="0.25"/>
  <cols>
    <col min="1" max="6" width="17.5703125" customWidth="1"/>
  </cols>
  <sheetData>
    <row r="1" spans="1:17" ht="62.25" customHeight="1" x14ac:dyDescent="0.25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</row>
    <row r="2" spans="1:17" ht="15.75" thickBot="1" x14ac:dyDescent="0.3">
      <c r="A2" s="17"/>
      <c r="B2" s="17"/>
      <c r="C2" s="17"/>
      <c r="D2" s="17"/>
      <c r="E2" s="17"/>
      <c r="F2" s="17"/>
    </row>
    <row r="3" spans="1:17" ht="21" customHeight="1" thickBot="1" x14ac:dyDescent="0.3">
      <c r="A3" s="11" t="s">
        <v>32</v>
      </c>
      <c r="B3" s="12">
        <v>38.76</v>
      </c>
      <c r="C3" s="12">
        <v>33.14</v>
      </c>
      <c r="D3" s="12">
        <v>18.43</v>
      </c>
      <c r="E3" s="12">
        <v>14.71</v>
      </c>
      <c r="F3" s="12">
        <v>85.5</v>
      </c>
    </row>
    <row r="4" spans="1:17" ht="21" customHeight="1" thickBot="1" x14ac:dyDescent="0.3">
      <c r="A4" s="11" t="s">
        <v>31</v>
      </c>
      <c r="B4" s="12">
        <v>50</v>
      </c>
      <c r="C4" s="12">
        <v>36.64</v>
      </c>
      <c r="D4" s="12">
        <v>18.7</v>
      </c>
      <c r="E4" s="12">
        <v>17.940000000000001</v>
      </c>
      <c r="F4" s="12">
        <v>73.28</v>
      </c>
    </row>
    <row r="5" spans="1:17" ht="21" customHeight="1" thickBot="1" x14ac:dyDescent="0.3">
      <c r="A5" s="11" t="s">
        <v>33</v>
      </c>
      <c r="B5" s="12">
        <v>66.650000000000006</v>
      </c>
      <c r="C5" s="12">
        <v>52.17</v>
      </c>
      <c r="D5" s="12">
        <v>32.17</v>
      </c>
      <c r="E5" s="12">
        <v>20</v>
      </c>
      <c r="F5" s="12">
        <v>78.27</v>
      </c>
    </row>
    <row r="6" spans="1:17" ht="21" customHeight="1" thickBot="1" x14ac:dyDescent="0.3">
      <c r="A6" s="11" t="s">
        <v>33</v>
      </c>
      <c r="B6" s="12">
        <v>143.07</v>
      </c>
      <c r="C6" s="12">
        <v>56.71</v>
      </c>
      <c r="D6" s="12">
        <v>43.15</v>
      </c>
      <c r="E6" s="12">
        <v>13.56</v>
      </c>
      <c r="F6" s="12">
        <v>39.64</v>
      </c>
    </row>
    <row r="7" spans="1:17" ht="21" customHeight="1" thickBot="1" x14ac:dyDescent="0.3">
      <c r="A7" s="11" t="s">
        <v>31</v>
      </c>
      <c r="B7" s="12">
        <v>150</v>
      </c>
      <c r="C7" s="12">
        <v>60.82</v>
      </c>
      <c r="D7" s="12">
        <v>92.5</v>
      </c>
      <c r="E7" s="12">
        <v>-31.68</v>
      </c>
      <c r="F7" s="12">
        <v>40.549999999999997</v>
      </c>
    </row>
    <row r="8" spans="1:17" ht="21" customHeight="1" thickBot="1" x14ac:dyDescent="0.3">
      <c r="A8" s="11" t="s">
        <v>32</v>
      </c>
      <c r="B8" s="12">
        <v>320</v>
      </c>
      <c r="C8" s="12">
        <v>224.61</v>
      </c>
      <c r="D8" s="12">
        <v>98.75</v>
      </c>
      <c r="E8" s="12">
        <v>125.86</v>
      </c>
      <c r="F8" s="12">
        <v>70.19</v>
      </c>
    </row>
    <row r="9" spans="1:17" ht="21" customHeight="1" thickBot="1" x14ac:dyDescent="0.3">
      <c r="A9" s="11" t="s">
        <v>31</v>
      </c>
      <c r="B9" s="12">
        <v>1385.83</v>
      </c>
      <c r="C9" s="12">
        <v>911.78</v>
      </c>
      <c r="D9" s="12">
        <v>903.1</v>
      </c>
      <c r="E9" s="12">
        <v>8.68</v>
      </c>
      <c r="F9" s="12">
        <v>65.790000000000006</v>
      </c>
    </row>
    <row r="10" spans="1:17" ht="15.75" thickBot="1" x14ac:dyDescent="0.3"/>
    <row r="11" spans="1:17" ht="79.5" thickBot="1" x14ac:dyDescent="0.3">
      <c r="L11" s="13" t="s">
        <v>12</v>
      </c>
      <c r="M11" s="13" t="s">
        <v>13</v>
      </c>
      <c r="N11" s="13" t="s">
        <v>14</v>
      </c>
      <c r="O11" s="13" t="s">
        <v>15</v>
      </c>
      <c r="P11" s="13" t="s">
        <v>16</v>
      </c>
      <c r="Q11" s="13" t="s">
        <v>17</v>
      </c>
    </row>
    <row r="12" spans="1:17" ht="16.5" thickBot="1" x14ac:dyDescent="0.3">
      <c r="A12" s="16" t="s">
        <v>12</v>
      </c>
      <c r="B12" s="16" t="s">
        <v>13</v>
      </c>
      <c r="C12" s="16" t="s">
        <v>14</v>
      </c>
      <c r="D12" s="16" t="s">
        <v>15</v>
      </c>
      <c r="E12" s="16" t="s">
        <v>16</v>
      </c>
      <c r="F12" s="16" t="s">
        <v>17</v>
      </c>
      <c r="L12" s="14"/>
      <c r="M12" s="14"/>
      <c r="N12" s="14"/>
      <c r="O12" s="14"/>
      <c r="P12" s="14"/>
      <c r="Q12" s="14"/>
    </row>
    <row r="13" spans="1:17" ht="32.25" thickBot="1" x14ac:dyDescent="0.3">
      <c r="A13" s="17"/>
      <c r="B13" s="17"/>
      <c r="C13" s="17"/>
      <c r="D13" s="17"/>
      <c r="E13" s="17"/>
      <c r="F13" s="17"/>
      <c r="L13" s="14" t="s">
        <v>32</v>
      </c>
      <c r="M13" s="12">
        <v>38.76</v>
      </c>
      <c r="N13" s="12">
        <v>33.14</v>
      </c>
      <c r="O13" s="12">
        <v>18.43</v>
      </c>
      <c r="P13" s="12">
        <v>14.71</v>
      </c>
      <c r="Q13" s="12">
        <v>85.5</v>
      </c>
    </row>
    <row r="14" spans="1:17" ht="32.25" thickBot="1" x14ac:dyDescent="0.3">
      <c r="A14" s="14" t="s">
        <v>32</v>
      </c>
      <c r="C14" s="12"/>
      <c r="L14" s="14" t="s">
        <v>31</v>
      </c>
      <c r="M14" s="12">
        <v>50</v>
      </c>
      <c r="N14" s="12">
        <v>36.64</v>
      </c>
      <c r="O14" s="12">
        <v>18.7</v>
      </c>
      <c r="P14" s="12">
        <v>17.940000000000001</v>
      </c>
      <c r="Q14" s="12">
        <v>73.28</v>
      </c>
    </row>
    <row r="15" spans="1:17" ht="32.25" thickBot="1" x14ac:dyDescent="0.3">
      <c r="L15" s="14" t="s">
        <v>33</v>
      </c>
      <c r="M15" s="12">
        <v>66.650000000000006</v>
      </c>
      <c r="N15" s="12">
        <v>52.17</v>
      </c>
      <c r="O15" s="12">
        <v>32.17</v>
      </c>
      <c r="P15" s="12">
        <v>20</v>
      </c>
      <c r="Q15" s="12">
        <v>78.27</v>
      </c>
    </row>
    <row r="16" spans="1:17" ht="32.25" thickBot="1" x14ac:dyDescent="0.3">
      <c r="L16" s="14" t="s">
        <v>33</v>
      </c>
      <c r="M16" s="12">
        <v>143.07</v>
      </c>
      <c r="N16" s="12">
        <v>56.71</v>
      </c>
      <c r="O16" s="12">
        <v>43.15</v>
      </c>
      <c r="P16" s="12">
        <v>13.56</v>
      </c>
      <c r="Q16" s="12">
        <v>39.64</v>
      </c>
    </row>
    <row r="17" spans="4:17" ht="32.25" thickBot="1" x14ac:dyDescent="0.3">
      <c r="L17" s="14" t="s">
        <v>31</v>
      </c>
      <c r="M17" s="12">
        <v>150</v>
      </c>
      <c r="N17" s="12">
        <v>60.82</v>
      </c>
      <c r="O17" s="12">
        <v>92.5</v>
      </c>
      <c r="P17" s="12">
        <v>-31.68</v>
      </c>
      <c r="Q17" s="12">
        <v>40.549999999999997</v>
      </c>
    </row>
    <row r="18" spans="4:17" ht="32.25" thickBot="1" x14ac:dyDescent="0.3">
      <c r="L18" s="14" t="s">
        <v>32</v>
      </c>
      <c r="M18" s="12">
        <v>320</v>
      </c>
      <c r="N18" s="12">
        <v>224.61</v>
      </c>
      <c r="O18" s="12">
        <v>98.75</v>
      </c>
      <c r="P18" s="12">
        <v>125.86</v>
      </c>
      <c r="Q18" s="12">
        <v>70.19</v>
      </c>
    </row>
    <row r="19" spans="4:17" ht="32.25" thickBot="1" x14ac:dyDescent="0.3">
      <c r="L19" s="14" t="s">
        <v>31</v>
      </c>
      <c r="M19" s="12">
        <v>1385.83</v>
      </c>
      <c r="N19" s="12">
        <v>911.78</v>
      </c>
      <c r="O19" s="12">
        <v>903.1</v>
      </c>
      <c r="P19" s="12">
        <v>8.68</v>
      </c>
      <c r="Q19" s="12">
        <v>65.790000000000006</v>
      </c>
    </row>
    <row r="27" spans="4:17" ht="15.75" thickBot="1" x14ac:dyDescent="0.3"/>
    <row r="28" spans="4:17" ht="78.75" x14ac:dyDescent="0.25">
      <c r="D28" s="13" t="s">
        <v>12</v>
      </c>
      <c r="E28" s="13" t="s">
        <v>13</v>
      </c>
      <c r="F28" s="13" t="s">
        <v>14</v>
      </c>
      <c r="G28" s="13" t="s">
        <v>15</v>
      </c>
      <c r="H28" s="13" t="s">
        <v>16</v>
      </c>
      <c r="I28" s="13" t="s">
        <v>17</v>
      </c>
    </row>
    <row r="29" spans="4:17" ht="16.5" thickBot="1" x14ac:dyDescent="0.3">
      <c r="D29" s="14"/>
      <c r="E29" s="14"/>
      <c r="F29" s="14"/>
      <c r="G29" s="14"/>
      <c r="H29" s="14"/>
      <c r="I29" s="14"/>
    </row>
    <row r="30" spans="4:17" ht="16.5" thickBot="1" x14ac:dyDescent="0.3">
      <c r="D30" s="14" t="s">
        <v>32</v>
      </c>
      <c r="E30" s="12">
        <v>38.76</v>
      </c>
      <c r="F30" s="12">
        <v>33.14</v>
      </c>
      <c r="G30" s="12">
        <v>18.43</v>
      </c>
      <c r="H30" s="12">
        <v>14.71</v>
      </c>
      <c r="I30" s="12">
        <v>85.5</v>
      </c>
    </row>
    <row r="31" spans="4:17" ht="16.5" thickBot="1" x14ac:dyDescent="0.3">
      <c r="D31" s="14" t="s">
        <v>31</v>
      </c>
      <c r="E31" s="12">
        <v>50</v>
      </c>
      <c r="F31" s="12">
        <v>36.64</v>
      </c>
      <c r="G31" s="12">
        <v>18.7</v>
      </c>
      <c r="H31" s="12">
        <v>17.940000000000001</v>
      </c>
      <c r="I31" s="12">
        <v>73.28</v>
      </c>
    </row>
    <row r="32" spans="4:17" ht="16.5" thickBot="1" x14ac:dyDescent="0.3">
      <c r="D32" s="14" t="s">
        <v>33</v>
      </c>
      <c r="E32" s="12">
        <v>66.650000000000006</v>
      </c>
      <c r="F32" s="12">
        <v>52.17</v>
      </c>
      <c r="G32" s="12">
        <v>32.17</v>
      </c>
      <c r="H32" s="12">
        <v>20</v>
      </c>
      <c r="I32" s="12">
        <v>78.27</v>
      </c>
    </row>
    <row r="33" spans="2:9" ht="16.5" thickBot="1" x14ac:dyDescent="0.3">
      <c r="D33" s="14" t="s">
        <v>33</v>
      </c>
      <c r="E33" s="12">
        <v>143.07</v>
      </c>
      <c r="F33" s="12">
        <v>56.71</v>
      </c>
      <c r="G33" s="12">
        <v>43.15</v>
      </c>
      <c r="H33" s="12">
        <v>13.56</v>
      </c>
      <c r="I33" s="12">
        <v>39.64</v>
      </c>
    </row>
    <row r="34" spans="2:9" ht="16.5" thickBot="1" x14ac:dyDescent="0.3">
      <c r="D34" s="14" t="s">
        <v>31</v>
      </c>
      <c r="E34" s="12">
        <v>150</v>
      </c>
      <c r="F34" s="12">
        <v>60.82</v>
      </c>
      <c r="G34" s="12">
        <v>92.5</v>
      </c>
      <c r="H34" s="12">
        <v>-31.68</v>
      </c>
      <c r="I34" s="12">
        <v>40.549999999999997</v>
      </c>
    </row>
    <row r="35" spans="2:9" ht="16.5" thickBot="1" x14ac:dyDescent="0.3">
      <c r="D35" s="14" t="s">
        <v>32</v>
      </c>
      <c r="E35" s="12">
        <v>320</v>
      </c>
      <c r="F35" s="12">
        <v>224.61</v>
      </c>
      <c r="G35" s="12">
        <v>98.75</v>
      </c>
      <c r="H35" s="12">
        <v>125.86</v>
      </c>
      <c r="I35" s="12">
        <v>70.19</v>
      </c>
    </row>
    <row r="36" spans="2:9" ht="16.5" thickBot="1" x14ac:dyDescent="0.3">
      <c r="D36" s="14" t="s">
        <v>31</v>
      </c>
      <c r="E36" s="12">
        <v>1385.83</v>
      </c>
      <c r="F36" s="12">
        <v>911.78</v>
      </c>
      <c r="G36" s="12">
        <v>903.1</v>
      </c>
      <c r="H36" s="12">
        <v>8.68</v>
      </c>
      <c r="I36" s="12">
        <v>65.790000000000006</v>
      </c>
    </row>
    <row r="45" spans="2:9" ht="15.75" thickBot="1" x14ac:dyDescent="0.3"/>
    <row r="46" spans="2:9" ht="63" x14ac:dyDescent="0.25">
      <c r="B46" s="13" t="s">
        <v>12</v>
      </c>
      <c r="C46" s="13" t="s">
        <v>13</v>
      </c>
      <c r="D46" s="13" t="s">
        <v>14</v>
      </c>
      <c r="E46" s="13" t="s">
        <v>15</v>
      </c>
      <c r="F46" s="13" t="s">
        <v>16</v>
      </c>
      <c r="G46" s="13" t="s">
        <v>17</v>
      </c>
    </row>
    <row r="47" spans="2:9" ht="16.5" thickBot="1" x14ac:dyDescent="0.3">
      <c r="B47" s="14"/>
      <c r="C47" s="14"/>
      <c r="D47" s="14"/>
      <c r="E47" s="14"/>
      <c r="F47" s="14"/>
      <c r="G47" s="14"/>
    </row>
    <row r="48" spans="2:9" ht="16.5" thickBot="1" x14ac:dyDescent="0.3">
      <c r="B48" s="14" t="s">
        <v>32</v>
      </c>
      <c r="C48" s="12">
        <v>38.76</v>
      </c>
      <c r="D48" s="12">
        <v>33.14</v>
      </c>
      <c r="E48" s="12">
        <v>18.43</v>
      </c>
      <c r="F48" s="12">
        <v>14.71</v>
      </c>
      <c r="G48" s="12">
        <v>85.5</v>
      </c>
    </row>
    <row r="49" spans="2:7" ht="16.5" thickBot="1" x14ac:dyDescent="0.3">
      <c r="B49" s="14" t="s">
        <v>31</v>
      </c>
      <c r="C49" s="12">
        <v>50</v>
      </c>
      <c r="D49" s="12">
        <v>36.64</v>
      </c>
      <c r="E49" s="12">
        <v>18.7</v>
      </c>
      <c r="F49" s="12">
        <v>17.940000000000001</v>
      </c>
      <c r="G49" s="12">
        <v>73.28</v>
      </c>
    </row>
    <row r="50" spans="2:7" ht="16.5" thickBot="1" x14ac:dyDescent="0.3">
      <c r="B50" s="14" t="s">
        <v>33</v>
      </c>
      <c r="C50" s="12">
        <v>66.650000000000006</v>
      </c>
      <c r="D50" s="12">
        <v>52.17</v>
      </c>
      <c r="E50" s="12">
        <v>32.17</v>
      </c>
      <c r="F50" s="12">
        <v>20</v>
      </c>
      <c r="G50" s="12">
        <v>78.27</v>
      </c>
    </row>
    <row r="51" spans="2:7" ht="16.5" thickBot="1" x14ac:dyDescent="0.3">
      <c r="B51" s="14" t="s">
        <v>33</v>
      </c>
      <c r="C51" s="12">
        <v>143.07</v>
      </c>
      <c r="D51" s="12">
        <v>56.71</v>
      </c>
      <c r="E51" s="12">
        <v>43.15</v>
      </c>
      <c r="F51" s="12">
        <v>13.56</v>
      </c>
      <c r="G51" s="12">
        <v>39.64</v>
      </c>
    </row>
    <row r="52" spans="2:7" ht="16.5" thickBot="1" x14ac:dyDescent="0.3">
      <c r="B52" s="14" t="s">
        <v>31</v>
      </c>
      <c r="C52" s="12">
        <v>150</v>
      </c>
      <c r="D52" s="12">
        <v>60.82</v>
      </c>
      <c r="E52" s="12">
        <v>92.5</v>
      </c>
      <c r="F52" s="12">
        <v>-31.68</v>
      </c>
      <c r="G52" s="12">
        <v>40.549999999999997</v>
      </c>
    </row>
    <row r="53" spans="2:7" ht="16.5" thickBot="1" x14ac:dyDescent="0.3">
      <c r="B53" s="14" t="s">
        <v>32</v>
      </c>
      <c r="C53" s="12">
        <v>320</v>
      </c>
      <c r="D53" s="12">
        <v>224.61</v>
      </c>
      <c r="E53" s="12">
        <v>98.75</v>
      </c>
      <c r="F53" s="12">
        <v>125.86</v>
      </c>
      <c r="G53" s="12">
        <v>70.19</v>
      </c>
    </row>
    <row r="54" spans="2:7" ht="16.5" thickBot="1" x14ac:dyDescent="0.3">
      <c r="B54" s="14" t="s">
        <v>31</v>
      </c>
      <c r="C54" s="12">
        <v>1385.83</v>
      </c>
      <c r="D54" s="12">
        <v>911.78</v>
      </c>
      <c r="E54" s="12">
        <v>903.1</v>
      </c>
      <c r="F54" s="12">
        <v>8.68</v>
      </c>
      <c r="G54" s="12">
        <v>65.790000000000006</v>
      </c>
    </row>
  </sheetData>
  <mergeCells count="12">
    <mergeCell ref="E12:E13"/>
    <mergeCell ref="F12:F13"/>
    <mergeCell ref="A1:A2"/>
    <mergeCell ref="A12:A13"/>
    <mergeCell ref="B12:B13"/>
    <mergeCell ref="C12:C13"/>
    <mergeCell ref="D12:D13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DF3B-797E-4E0C-81E4-09E98651AF87}">
  <dimension ref="A1:F11"/>
  <sheetViews>
    <sheetView tabSelected="1" workbookViewId="0">
      <selection activeCell="D4" sqref="D4"/>
    </sheetView>
  </sheetViews>
  <sheetFormatPr defaultRowHeight="15" x14ac:dyDescent="0.25"/>
  <cols>
    <col min="1" max="6" width="23" customWidth="1"/>
  </cols>
  <sheetData>
    <row r="1" spans="1:6" ht="32.25" customHeight="1" x14ac:dyDescent="0.25">
      <c r="A1" s="20" t="s">
        <v>12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</row>
    <row r="2" spans="1:6" ht="15.75" customHeight="1" x14ac:dyDescent="0.25">
      <c r="A2" s="19" t="s">
        <v>33</v>
      </c>
      <c r="B2" s="20" t="s">
        <v>34</v>
      </c>
      <c r="C2" s="20"/>
      <c r="D2" s="20"/>
      <c r="E2" s="20"/>
      <c r="F2" s="20"/>
    </row>
    <row r="4" spans="1:6" ht="33" customHeight="1" x14ac:dyDescent="0.25">
      <c r="A4" s="18" t="s">
        <v>12</v>
      </c>
      <c r="B4" s="18" t="s">
        <v>13</v>
      </c>
      <c r="C4" s="18" t="s">
        <v>14</v>
      </c>
      <c r="D4" s="18" t="s">
        <v>15</v>
      </c>
      <c r="E4" s="18" t="s">
        <v>16</v>
      </c>
      <c r="F4" s="18" t="s">
        <v>17</v>
      </c>
    </row>
    <row r="5" spans="1:6" ht="15.75" customHeight="1" x14ac:dyDescent="0.25">
      <c r="A5" s="19" t="s">
        <v>32</v>
      </c>
      <c r="B5" s="19">
        <v>38.76</v>
      </c>
      <c r="C5" s="19">
        <v>33.14</v>
      </c>
      <c r="D5" s="19">
        <v>18.43</v>
      </c>
      <c r="E5" s="19">
        <v>14.71</v>
      </c>
      <c r="F5" s="19">
        <v>85.5</v>
      </c>
    </row>
    <row r="6" spans="1:6" ht="15.75" x14ac:dyDescent="0.25">
      <c r="A6" s="19" t="s">
        <v>31</v>
      </c>
      <c r="B6" s="19">
        <v>50</v>
      </c>
      <c r="C6" s="19">
        <v>36.64</v>
      </c>
      <c r="D6" s="19">
        <v>18.7</v>
      </c>
      <c r="E6" s="19">
        <v>17.940000000000001</v>
      </c>
      <c r="F6" s="19">
        <v>73.28</v>
      </c>
    </row>
    <row r="7" spans="1:6" ht="15.75" x14ac:dyDescent="0.25">
      <c r="A7" s="19" t="s">
        <v>33</v>
      </c>
      <c r="B7" s="19">
        <v>66.650000000000006</v>
      </c>
      <c r="C7" s="19">
        <v>52.17</v>
      </c>
      <c r="D7" s="19">
        <v>32.17</v>
      </c>
      <c r="E7" s="19">
        <v>20</v>
      </c>
      <c r="F7" s="19">
        <v>78.27</v>
      </c>
    </row>
    <row r="8" spans="1:6" ht="15.75" x14ac:dyDescent="0.25">
      <c r="A8" s="19" t="s">
        <v>33</v>
      </c>
      <c r="B8" s="19">
        <v>143.07</v>
      </c>
      <c r="C8" s="19">
        <v>56.71</v>
      </c>
      <c r="D8" s="19">
        <v>43.15</v>
      </c>
      <c r="E8" s="19">
        <v>13.56</v>
      </c>
      <c r="F8" s="19">
        <v>39.64</v>
      </c>
    </row>
    <row r="9" spans="1:6" ht="15.75" x14ac:dyDescent="0.25">
      <c r="A9" s="19" t="s">
        <v>31</v>
      </c>
      <c r="B9" s="19">
        <v>150</v>
      </c>
      <c r="C9" s="19">
        <v>60.82</v>
      </c>
      <c r="D9" s="19">
        <v>92.5</v>
      </c>
      <c r="E9" s="19">
        <v>-31.68</v>
      </c>
      <c r="F9" s="19">
        <v>40.549999999999997</v>
      </c>
    </row>
    <row r="10" spans="1:6" ht="15.75" x14ac:dyDescent="0.25">
      <c r="A10" s="19" t="s">
        <v>32</v>
      </c>
      <c r="B10" s="19">
        <v>320</v>
      </c>
      <c r="C10" s="19">
        <v>224.61</v>
      </c>
      <c r="D10" s="19">
        <v>98.75</v>
      </c>
      <c r="E10" s="19">
        <v>125.86</v>
      </c>
      <c r="F10" s="19">
        <v>70.19</v>
      </c>
    </row>
    <row r="11" spans="1:6" ht="15.75" x14ac:dyDescent="0.25">
      <c r="A11" s="19" t="s">
        <v>31</v>
      </c>
      <c r="B11" s="19">
        <v>1385.83</v>
      </c>
      <c r="C11" s="19">
        <v>911.78</v>
      </c>
      <c r="D11" s="19">
        <v>903.1</v>
      </c>
      <c r="E11" s="19">
        <v>8.68</v>
      </c>
      <c r="F11" s="19">
        <v>65.790000000000006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Продажи товаров</vt:lpstr>
      <vt:lpstr>Функция</vt:lpstr>
      <vt:lpstr>ГКО</vt:lpstr>
      <vt:lpstr>Расшир фильтр</vt:lpstr>
      <vt:lpstr>ГКО!Извлечь</vt:lpstr>
      <vt:lpstr>ГКО!Критерии</vt:lpstr>
      <vt:lpstr>'Расшир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Кузюков Егор Валерьевич</cp:lastModifiedBy>
  <dcterms:created xsi:type="dcterms:W3CDTF">2025-04-02T22:47:41Z</dcterms:created>
  <dcterms:modified xsi:type="dcterms:W3CDTF">2025-05-22T07:02:04Z</dcterms:modified>
</cp:coreProperties>
</file>