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项目大阶段计划" sheetId="1" r:id="rId1"/>
    <sheet name="项目详细计划" sheetId="2" r:id="rId2"/>
  </sheets>
  <calcPr calcId="125725"/>
</workbook>
</file>

<file path=xl/calcChain.xml><?xml version="1.0" encoding="utf-8"?>
<calcChain xmlns="http://schemas.openxmlformats.org/spreadsheetml/2006/main">
  <c r="G31" i="2"/>
  <c r="F59" s="1"/>
  <c r="G59" s="1"/>
  <c r="E15" l="1"/>
  <c r="E5"/>
  <c r="F3"/>
  <c r="G3" s="1"/>
  <c r="F4" s="1"/>
  <c r="G4" s="1"/>
  <c r="F5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l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E2"/>
  <c r="G2" s="1"/>
  <c r="F6"/>
  <c r="G6" s="1"/>
  <c r="F7" s="1"/>
  <c r="G7" s="1"/>
  <c r="G5"/>
  <c r="F12" s="1"/>
  <c r="G12" s="1"/>
  <c r="F13" s="1"/>
  <c r="G13" s="1"/>
  <c r="F22" s="1"/>
  <c r="G22" s="1"/>
  <c r="A68" l="1"/>
  <c r="A69" s="1"/>
  <c r="A70" s="1"/>
  <c r="A71" s="1"/>
  <c r="A72" s="1"/>
  <c r="A73" s="1"/>
  <c r="F14"/>
  <c r="G14" s="1"/>
  <c r="F15" s="1"/>
  <c r="F9"/>
  <c r="G9" s="1"/>
  <c r="F10" s="1"/>
  <c r="G10" s="1"/>
  <c r="F11" s="1"/>
  <c r="G11" s="1"/>
  <c r="F8"/>
  <c r="G8" s="1"/>
  <c r="F16" l="1"/>
  <c r="G16" s="1"/>
  <c r="F17" s="1"/>
  <c r="G17" s="1"/>
  <c r="G15"/>
  <c r="F20" s="1"/>
  <c r="G20" s="1"/>
  <c r="F21" s="1"/>
  <c r="G21" s="1"/>
  <c r="F23"/>
  <c r="G23" s="1"/>
  <c r="F18" l="1"/>
  <c r="G18" s="1"/>
  <c r="F19" s="1"/>
  <c r="G19" s="1"/>
  <c r="F24"/>
  <c r="F32" l="1"/>
  <c r="G24"/>
  <c r="F33"/>
  <c r="G33" s="1"/>
  <c r="G32"/>
  <c r="F25"/>
  <c r="F29"/>
  <c r="G29" l="1"/>
  <c r="F30" s="1"/>
  <c r="G30" s="1"/>
  <c r="G34"/>
  <c r="F35" s="1"/>
  <c r="G35" s="1"/>
  <c r="F34"/>
  <c r="F26"/>
  <c r="G26" s="1"/>
  <c r="F28" s="1"/>
  <c r="G28" s="1"/>
  <c r="G25"/>
  <c r="F36" l="1"/>
  <c r="G36" s="1"/>
  <c r="F37" l="1"/>
  <c r="G37" s="1"/>
  <c r="F38" s="1"/>
  <c r="G38" s="1"/>
  <c r="F39" s="1"/>
  <c r="G39" s="1"/>
  <c r="F27"/>
  <c r="G27" s="1"/>
  <c r="F40" l="1"/>
  <c r="G40" s="1"/>
  <c r="F60"/>
  <c r="F68"/>
  <c r="F41" l="1"/>
  <c r="G41" s="1"/>
  <c r="F42" s="1"/>
  <c r="F61"/>
  <c r="G61" s="1"/>
  <c r="F62" s="1"/>
  <c r="G62" s="1"/>
  <c r="F63" s="1"/>
  <c r="G63" s="1"/>
  <c r="F64" s="1"/>
  <c r="G64" s="1"/>
  <c r="F65" s="1"/>
  <c r="G65" s="1"/>
  <c r="F66" s="1"/>
  <c r="G66" s="1"/>
  <c r="F67" s="1"/>
  <c r="G67" s="1"/>
  <c r="G60"/>
  <c r="G68"/>
  <c r="F69"/>
  <c r="G69" s="1"/>
  <c r="F70" s="1"/>
  <c r="G70" s="1"/>
  <c r="F71" s="1"/>
  <c r="G42" l="1"/>
  <c r="F49" s="1"/>
  <c r="G49" s="1"/>
  <c r="F50" s="1"/>
  <c r="G50" s="1"/>
  <c r="F51" s="1"/>
  <c r="G51" s="1"/>
  <c r="F52" s="1"/>
  <c r="G52" s="1"/>
  <c r="F53" s="1"/>
  <c r="F43"/>
  <c r="G43" s="1"/>
  <c r="F44" s="1"/>
  <c r="G44" s="1"/>
  <c r="F45" s="1"/>
  <c r="G45" s="1"/>
  <c r="F46" s="1"/>
  <c r="G46" s="1"/>
  <c r="F47" s="1"/>
  <c r="G47" s="1"/>
  <c r="F48" s="1"/>
  <c r="G48" s="1"/>
  <c r="F72"/>
  <c r="G72" s="1"/>
  <c r="F73" s="1"/>
  <c r="G73" s="1"/>
  <c r="G71"/>
  <c r="G53" l="1"/>
  <c r="F54" s="1"/>
  <c r="G54" l="1"/>
  <c r="F55" s="1"/>
  <c r="G55" s="1"/>
  <c r="F56" s="1"/>
  <c r="G56" s="1"/>
  <c r="F57" s="1"/>
  <c r="G57" s="1"/>
  <c r="F58" s="1"/>
  <c r="G58" s="1"/>
</calcChain>
</file>

<file path=xl/sharedStrings.xml><?xml version="1.0" encoding="utf-8"?>
<sst xmlns="http://schemas.openxmlformats.org/spreadsheetml/2006/main" count="232" uniqueCount="162">
  <si>
    <t>节点</t>
    <phoneticPr fontId="3" type="noConversion"/>
  </si>
  <si>
    <t>节点名称</t>
    <phoneticPr fontId="3" type="noConversion"/>
  </si>
  <si>
    <t>工期</t>
    <phoneticPr fontId="3" type="noConversion"/>
  </si>
  <si>
    <t>开始日期</t>
    <phoneticPr fontId="3" type="noConversion"/>
  </si>
  <si>
    <t>结束日期</t>
    <phoneticPr fontId="3" type="noConversion"/>
  </si>
  <si>
    <t>交付物</t>
  </si>
  <si>
    <t>集团设计管理部</t>
    <phoneticPr fontId="3" type="noConversion"/>
  </si>
  <si>
    <t>咨询建模中心</t>
    <phoneticPr fontId="3" type="noConversion"/>
  </si>
  <si>
    <t>项目启动会</t>
    <phoneticPr fontId="7" type="noConversion"/>
  </si>
  <si>
    <t>《启动会纪要》</t>
    <phoneticPr fontId="3" type="noConversion"/>
  </si>
  <si>
    <t>咨询调研进场</t>
    <phoneticPr fontId="7" type="noConversion"/>
  </si>
  <si>
    <t>集团各部门中层、基层人员进行调研，并考察典型项目，调研项目公司领导及设计部门</t>
    <phoneticPr fontId="3" type="noConversion"/>
  </si>
  <si>
    <t>首轮调研纪要发送、修订</t>
    <phoneticPr fontId="3" type="noConversion"/>
  </si>
  <si>
    <t>《提资清单》</t>
  </si>
  <si>
    <t>次轮纪要发送、修订</t>
    <phoneticPr fontId="3" type="noConversion"/>
  </si>
  <si>
    <t>《调研纪要》</t>
    <phoneticPr fontId="3" type="noConversion"/>
  </si>
  <si>
    <t>发送第三轮提资清单</t>
  </si>
  <si>
    <t>提资进度检查、提资分类整理</t>
    <phoneticPr fontId="7" type="noConversion"/>
  </si>
  <si>
    <t>《调研总结报告》</t>
    <phoneticPr fontId="3" type="noConversion"/>
  </si>
  <si>
    <t>产品战略咨询框架确定并发送甲方</t>
    <phoneticPr fontId="3" type="noConversion"/>
  </si>
  <si>
    <t>阶段一：产品战略咨询</t>
    <phoneticPr fontId="3" type="noConversion"/>
  </si>
  <si>
    <t>阶段二：产品线咨询</t>
    <phoneticPr fontId="2" type="noConversion"/>
  </si>
  <si>
    <t>阶段三：标准化平台建设</t>
    <phoneticPr fontId="3" type="noConversion"/>
  </si>
  <si>
    <t>序号</t>
    <phoneticPr fontId="3" type="noConversion"/>
  </si>
  <si>
    <t>计划节点</t>
    <phoneticPr fontId="3" type="noConversion"/>
  </si>
  <si>
    <t>工期</t>
    <phoneticPr fontId="7" type="noConversion"/>
  </si>
  <si>
    <t>开始</t>
    <phoneticPr fontId="8" type="noConversion"/>
  </si>
  <si>
    <t>结束</t>
    <phoneticPr fontId="8" type="noConversion"/>
  </si>
  <si>
    <t>甲方责任部门</t>
    <phoneticPr fontId="7" type="noConversion"/>
  </si>
  <si>
    <t>乙方责任部门</t>
    <phoneticPr fontId="7" type="noConversion"/>
  </si>
  <si>
    <t>备注</t>
    <phoneticPr fontId="7" type="noConversion"/>
  </si>
  <si>
    <t>阶段一：产品战略咨询</t>
    <phoneticPr fontId="3" type="noConversion"/>
  </si>
  <si>
    <t>项目启动会准备工作（甲方发送首轮提资清单及资料文件，乙方发送调研问卷与计划、并准备启动会现场宣讲资料）</t>
    <phoneticPr fontId="7" type="noConversion"/>
  </si>
  <si>
    <t>集团设计管理部</t>
    <phoneticPr fontId="3" type="noConversion"/>
  </si>
  <si>
    <t>咨询建模中心</t>
    <phoneticPr fontId="3" type="noConversion"/>
  </si>
  <si>
    <t>发送第二轮提资清单</t>
    <phoneticPr fontId="3" type="noConversion"/>
  </si>
  <si>
    <t>调研总结报告【含完整纪要】</t>
    <phoneticPr fontId="7" type="noConversion"/>
  </si>
  <si>
    <t>产品战略咨询成果细化研究</t>
    <phoneticPr fontId="3" type="noConversion"/>
  </si>
  <si>
    <t>历史项目产品六种核心竞争能力后评估</t>
    <phoneticPr fontId="3" type="noConversion"/>
  </si>
  <si>
    <t>产品战略重新定义核心竞争能力</t>
    <phoneticPr fontId="3" type="noConversion"/>
  </si>
  <si>
    <t>《产品图谱和卓越产品核心竞争能力》</t>
    <phoneticPr fontId="3" type="noConversion"/>
  </si>
  <si>
    <t>中期战略分解为子战略</t>
    <phoneticPr fontId="3" type="noConversion"/>
  </si>
  <si>
    <t>《卓越卓越中期产品发展战略之子战略》</t>
    <phoneticPr fontId="3" type="noConversion"/>
  </si>
  <si>
    <t>产品战略咨询成果向甲方汇报</t>
    <phoneticPr fontId="3" type="noConversion"/>
  </si>
  <si>
    <t>阶段二：产品线咨询</t>
    <phoneticPr fontId="3" type="noConversion"/>
  </si>
  <si>
    <t>产品线咨询框架确定并发送甲方</t>
    <phoneticPr fontId="3" type="noConversion"/>
  </si>
  <si>
    <t>产品线咨询成果细化研究</t>
    <phoneticPr fontId="3" type="noConversion"/>
  </si>
  <si>
    <t>产品标准化模型研究</t>
    <phoneticPr fontId="3" type="noConversion"/>
  </si>
  <si>
    <t>城市产品定位研究</t>
    <phoneticPr fontId="3" type="noConversion"/>
  </si>
  <si>
    <t>产品标准化手册（住宅）制作</t>
    <phoneticPr fontId="3" type="noConversion"/>
  </si>
  <si>
    <t>产品标准化手册（商办）制作</t>
    <phoneticPr fontId="3" type="noConversion"/>
  </si>
  <si>
    <t>产品线咨询成果向甲方汇报</t>
    <phoneticPr fontId="3" type="noConversion"/>
  </si>
  <si>
    <t>《数据范围清单》</t>
    <phoneticPr fontId="3" type="noConversion"/>
  </si>
  <si>
    <t>发文部署数据收集工作计划与要求</t>
    <phoneticPr fontId="7" type="noConversion"/>
  </si>
  <si>
    <t>各个模块数据收集（产品线、材料、项目数据等）</t>
    <phoneticPr fontId="7" type="noConversion"/>
  </si>
  <si>
    <t>《咨询模板甲方意见清单》</t>
    <phoneticPr fontId="3" type="noConversion"/>
  </si>
  <si>
    <t>阶段三：标准化平台建设</t>
    <phoneticPr fontId="3" type="noConversion"/>
  </si>
  <si>
    <t>获取各模块关键用户名单并建立权限模型</t>
    <phoneticPr fontId="7" type="noConversion"/>
  </si>
  <si>
    <t>《人员清单》、《系统权限体系配置》</t>
    <phoneticPr fontId="3" type="noConversion"/>
  </si>
  <si>
    <t>系统模块功能项沟通；</t>
    <phoneticPr fontId="7" type="noConversion"/>
  </si>
  <si>
    <t>《系统功能清单》</t>
    <phoneticPr fontId="3" type="noConversion"/>
  </si>
  <si>
    <t>原型解决方案制作（全套界面清单与设计制作）</t>
    <phoneticPr fontId="8" type="noConversion"/>
  </si>
  <si>
    <t>《原型界面方案文件》</t>
    <phoneticPr fontId="3" type="noConversion"/>
  </si>
  <si>
    <t>建模、体验中心</t>
    <phoneticPr fontId="3" type="noConversion"/>
  </si>
  <si>
    <t>原型方案远程沟通，甲方意见反馈；</t>
    <phoneticPr fontId="7" type="noConversion"/>
  </si>
  <si>
    <t>《甲方原型意见清单》</t>
    <phoneticPr fontId="3" type="noConversion"/>
  </si>
  <si>
    <t>建模中心</t>
    <phoneticPr fontId="3" type="noConversion"/>
  </si>
  <si>
    <t>乙方根据反馈意见修订原型方案；</t>
    <phoneticPr fontId="7" type="noConversion"/>
  </si>
  <si>
    <t>原型方案定稿与确认</t>
    <phoneticPr fontId="7" type="noConversion"/>
  </si>
  <si>
    <t>咨询成果&amp;&amp;原型方案高层会议汇报，阶段成果验收</t>
    <phoneticPr fontId="7" type="noConversion"/>
  </si>
  <si>
    <t>《原型验收报告》</t>
    <phoneticPr fontId="3" type="noConversion"/>
  </si>
  <si>
    <t>集团领导</t>
    <phoneticPr fontId="3" type="noConversion"/>
  </si>
  <si>
    <t>系统模块开发</t>
    <phoneticPr fontId="3" type="noConversion"/>
  </si>
  <si>
    <t>《系统开发计划表》《数据流图》</t>
    <phoneticPr fontId="3" type="noConversion"/>
  </si>
  <si>
    <t>研发中心</t>
    <phoneticPr fontId="3" type="noConversion"/>
  </si>
  <si>
    <t>1. 产品系列模块</t>
    <phoneticPr fontId="3" type="noConversion"/>
  </si>
  <si>
    <t>2. 项目库模块</t>
    <phoneticPr fontId="3" type="noConversion"/>
  </si>
  <si>
    <t>3. 标准库开发 - 部品材料库、工艺工法库</t>
    <phoneticPr fontId="3" type="noConversion"/>
  </si>
  <si>
    <t>5. 个人中心</t>
    <phoneticPr fontId="3" type="noConversion"/>
  </si>
  <si>
    <t>6. MTT文件服务中心</t>
    <phoneticPr fontId="3" type="noConversion"/>
  </si>
  <si>
    <t>7. 流程中心</t>
    <phoneticPr fontId="3" type="noConversion"/>
  </si>
  <si>
    <t>质量部门进行系统统一测试、初始数据导入</t>
    <phoneticPr fontId="8" type="noConversion"/>
  </si>
  <si>
    <t>《系统内测问题清单》</t>
    <phoneticPr fontId="3" type="noConversion"/>
  </si>
  <si>
    <t>质量与运营部</t>
    <phoneticPr fontId="3" type="noConversion"/>
  </si>
  <si>
    <t>召开系统内部发布会，系统发布</t>
    <phoneticPr fontId="7" type="noConversion"/>
  </si>
  <si>
    <t>《系统内部发布会纪要》</t>
    <phoneticPr fontId="3" type="noConversion"/>
  </si>
  <si>
    <t>甲方服务器与环境准备；</t>
    <phoneticPr fontId="7" type="noConversion"/>
  </si>
  <si>
    <t>《服务器配置清单》</t>
    <phoneticPr fontId="3" type="noConversion"/>
  </si>
  <si>
    <t>与第三方业务系统接口程序设计（域环境、单点等其它环境）并导入系统权限</t>
    <phoneticPr fontId="7" type="noConversion"/>
  </si>
  <si>
    <t>《接口文件》</t>
    <phoneticPr fontId="3" type="noConversion"/>
  </si>
  <si>
    <t>系统权限的部署分发及导入</t>
    <phoneticPr fontId="3" type="noConversion"/>
  </si>
  <si>
    <t>甲方首批用户、典型项目公司用户系统试用，意见反馈；</t>
    <phoneticPr fontId="3" type="noConversion"/>
  </si>
  <si>
    <t>《甲方用户系统使用意见清单》</t>
    <phoneticPr fontId="3" type="noConversion"/>
  </si>
  <si>
    <t>建模、运营中心</t>
    <phoneticPr fontId="3" type="noConversion"/>
  </si>
  <si>
    <t>甲乙方组织首批用户进行现场培训；</t>
    <phoneticPr fontId="7" type="noConversion"/>
  </si>
  <si>
    <t>《培训PPT》《培训计划》《考题》</t>
    <phoneticPr fontId="3" type="noConversion"/>
  </si>
  <si>
    <t>甲方对反馈意见修订结果进行确认</t>
    <phoneticPr fontId="3" type="noConversion"/>
  </si>
  <si>
    <t>甲方对功能清单以及数据清单进行正式确认；</t>
    <phoneticPr fontId="7" type="noConversion"/>
  </si>
  <si>
    <t>《系统功能清单确认表》</t>
    <phoneticPr fontId="3" type="noConversion"/>
  </si>
  <si>
    <t>《系统功能验收报告签收》</t>
    <phoneticPr fontId="3" type="noConversion"/>
  </si>
  <si>
    <t>阶段五：系统推广与项目投产验收阶段</t>
    <phoneticPr fontId="3" type="noConversion"/>
  </si>
  <si>
    <t>系统培训资料及上线辅导材料准备完毕</t>
    <phoneticPr fontId="7" type="noConversion"/>
  </si>
  <si>
    <t>《培训演示PPT》</t>
    <phoneticPr fontId="3" type="noConversion"/>
  </si>
  <si>
    <t>质量与运营中心</t>
    <phoneticPr fontId="3" type="noConversion"/>
  </si>
  <si>
    <t>全面培训前甲方最终调整意见提交；</t>
    <phoneticPr fontId="7" type="noConversion"/>
  </si>
  <si>
    <t>《甲方反馈意见清单》</t>
    <phoneticPr fontId="3" type="noConversion"/>
  </si>
  <si>
    <t>制定培训计划（人员、时间、场地）</t>
    <phoneticPr fontId="7" type="noConversion"/>
  </si>
  <si>
    <t>《培训计划》、《培训考试题目》</t>
    <phoneticPr fontId="3" type="noConversion"/>
  </si>
  <si>
    <t>制定培训目标（数据、职责）</t>
    <phoneticPr fontId="3" type="noConversion"/>
  </si>
  <si>
    <t>系统全面培训前反馈意见处理；</t>
    <phoneticPr fontId="7" type="noConversion"/>
  </si>
  <si>
    <t>《培训前问题修正清单》</t>
    <phoneticPr fontId="3" type="noConversion"/>
  </si>
  <si>
    <t>培训工作协调组织；</t>
    <phoneticPr fontId="3" type="noConversion"/>
  </si>
  <si>
    <t>全集团组织系统正式上线培训；</t>
    <phoneticPr fontId="7" type="noConversion"/>
  </si>
  <si>
    <t>《培训现场PPT》《培训现场纪要》</t>
    <phoneticPr fontId="3" type="noConversion"/>
  </si>
  <si>
    <t>系统全面上线验收</t>
    <phoneticPr fontId="7" type="noConversion"/>
  </si>
  <si>
    <t>《全面上线验收报告》</t>
    <phoneticPr fontId="3" type="noConversion"/>
  </si>
  <si>
    <t>阶段六：系统常态化运营阶段</t>
    <phoneticPr fontId="3" type="noConversion"/>
  </si>
  <si>
    <t>制定后期系统运维目标与工作流程</t>
    <phoneticPr fontId="7" type="noConversion"/>
  </si>
  <si>
    <t>编制《产品决策管理流程会议指引》</t>
    <phoneticPr fontId="3" type="noConversion"/>
  </si>
  <si>
    <t>《产品决策管理流程会议指引》</t>
    <phoneticPr fontId="3" type="noConversion"/>
  </si>
  <si>
    <t>编制《产品标准化修订指引》</t>
    <phoneticPr fontId="3" type="noConversion"/>
  </si>
  <si>
    <t>《产品标准化修订指引》</t>
    <phoneticPr fontId="3" type="noConversion"/>
  </si>
  <si>
    <t>双指引正式确认，集团发文</t>
    <phoneticPr fontId="3" type="noConversion"/>
  </si>
  <si>
    <t>集团相关部门</t>
    <phoneticPr fontId="3" type="noConversion"/>
  </si>
  <si>
    <t>双方进行系统日常运维配合工作</t>
    <phoneticPr fontId="7" type="noConversion"/>
  </si>
  <si>
    <t>相关部门</t>
    <phoneticPr fontId="3" type="noConversion"/>
  </si>
  <si>
    <t>《提资清单》《甲方提资资料》《调研问卷》《调研计划》《人员名单》《启动会PPT》</t>
    <phoneticPr fontId="3" type="noConversion"/>
  </si>
  <si>
    <t>《产品成本权重分析报告和对标结论》《客群样本分析解析结论》《材料部品分析》《部品材料供应商分析》《项目实际模块化对标结论分析》</t>
    <phoneticPr fontId="3" type="noConversion"/>
  </si>
  <si>
    <t>《财务预测模型》《行业对标数据》《住宅和商办（持有、销售）比例》</t>
    <phoneticPr fontId="3" type="noConversion"/>
  </si>
  <si>
    <t>《产品标准化模型》《土地客群产品属性模型》《产品线项目应用开发模型》《单体复制模型》《大盘模式与产品复制模型》</t>
    <phoneticPr fontId="3" type="noConversion"/>
  </si>
  <si>
    <t>《城市产品定位》《城市类别分判与近期价格预测》《城市给出土地区位特征表》《不同城市刚需客群特征表》《产品价值树框架模板》</t>
    <phoneticPr fontId="3" type="noConversion"/>
  </si>
  <si>
    <t>《产品标准化手册（住宅）》《规划模块配置》《户型清单》《户型设计导则》《外立面配置标准》《公共部位配置》《地下室和停车系统配置》《景观模块配置》《场景标准化配置》《部品材料研究报告》《售楼处、样板区配置》</t>
    <phoneticPr fontId="3" type="noConversion"/>
  </si>
  <si>
    <t>《产品标准化手册（商办）》《标准层、核心筒模块配置》《室内装修配置》《停车系统配置》《垂直运输配置》《智能化以及设备配置》</t>
    <phoneticPr fontId="3" type="noConversion"/>
  </si>
  <si>
    <t>制作系统各模块数据清单（定范围）</t>
    <phoneticPr fontId="7" type="noConversion"/>
  </si>
  <si>
    <t>标准化平台功能完成阶段验收！</t>
    <phoneticPr fontId="3" type="noConversion"/>
  </si>
  <si>
    <t>阶段四：系统推广与项目投产验收阶段</t>
    <phoneticPr fontId="3" type="noConversion"/>
  </si>
  <si>
    <t>阶段五：系统常态化运营阶段</t>
    <phoneticPr fontId="2" type="noConversion"/>
  </si>
  <si>
    <t>产品战略咨询成果修订与验收</t>
    <phoneticPr fontId="3" type="noConversion"/>
  </si>
  <si>
    <t>产品线咨询成果修订与验收</t>
    <phoneticPr fontId="3" type="noConversion"/>
  </si>
  <si>
    <t>已扣除春节假期</t>
    <phoneticPr fontId="2" type="noConversion"/>
  </si>
  <si>
    <t>已扣除元旦假期</t>
    <phoneticPr fontId="2" type="noConversion"/>
  </si>
  <si>
    <t>已扣除清明节假期</t>
    <phoneticPr fontId="2" type="noConversion"/>
  </si>
  <si>
    <t>已扣除劳动节假期</t>
    <phoneticPr fontId="2" type="noConversion"/>
  </si>
  <si>
    <t>已扣除端午节假期</t>
    <phoneticPr fontId="2" type="noConversion"/>
  </si>
  <si>
    <t>成本部、营销部、采购部、设计管理部</t>
    <phoneticPr fontId="2" type="noConversion"/>
  </si>
  <si>
    <t>财务部、设计管理部、商业部</t>
    <phoneticPr fontId="2" type="noConversion"/>
  </si>
  <si>
    <t>设计管理部、营销部</t>
    <phoneticPr fontId="2" type="noConversion"/>
  </si>
  <si>
    <t>集团设计管理部、成本部、采购部</t>
    <phoneticPr fontId="3" type="noConversion"/>
  </si>
  <si>
    <t>高层领导、相关部门</t>
    <phoneticPr fontId="3" type="noConversion"/>
  </si>
  <si>
    <t>设计、成本、营销、投资、财务</t>
    <phoneticPr fontId="3" type="noConversion"/>
  </si>
  <si>
    <t>集团各部门高层及总裁进行调研</t>
    <phoneticPr fontId="3" type="noConversion"/>
  </si>
  <si>
    <t>设计、成本、营销</t>
    <phoneticPr fontId="2" type="noConversion"/>
  </si>
  <si>
    <t>设计、成本、营销</t>
    <phoneticPr fontId="2" type="noConversion"/>
  </si>
  <si>
    <t>总裁、各部门领导</t>
    <phoneticPr fontId="3" type="noConversion"/>
  </si>
  <si>
    <t>备注：以上工期不包括国家公休假放假时间</t>
    <phoneticPr fontId="2" type="noConversion"/>
  </si>
  <si>
    <t>层级</t>
    <phoneticPr fontId="2" type="noConversion"/>
  </si>
  <si>
    <t>负责人</t>
    <phoneticPr fontId="2" type="noConversion"/>
  </si>
  <si>
    <t>郑伯锰</t>
    <phoneticPr fontId="2" type="noConversion"/>
  </si>
  <si>
    <t>产品结构和比例关系预测</t>
    <phoneticPr fontId="3" type="noConversion"/>
  </si>
  <si>
    <t>郑伯锰</t>
    <phoneticPr fontId="2" type="noConversion"/>
  </si>
  <si>
    <t>郑伯锰</t>
    <phoneticPr fontId="2" type="noConversion"/>
  </si>
  <si>
    <t>郑伯锰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</si>
</sst>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11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45B39E"/>
        <bgColor indexed="64"/>
      </patternFill>
    </fill>
    <fill>
      <patternFill patternType="solid">
        <fgColor rgb="FF45B39E"/>
        <bgColor rgb="FF000000"/>
      </patternFill>
    </fill>
    <fill>
      <patternFill patternType="solid">
        <fgColor rgb="FF33495C"/>
        <bgColor rgb="FF000000"/>
      </patternFill>
    </fill>
    <fill>
      <patternFill patternType="solid">
        <fgColor rgb="FF33495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righ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center" vertical="center" wrapText="1"/>
    </xf>
    <xf numFmtId="14" fontId="6" fillId="6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right" vertical="center" wrapText="1"/>
    </xf>
    <xf numFmtId="0" fontId="11" fillId="0" borderId="2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horizontal="center" vertical="center" wrapText="1"/>
    </xf>
    <xf numFmtId="14" fontId="11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left" vertical="center" wrapText="1" indent="1"/>
    </xf>
    <xf numFmtId="0" fontId="12" fillId="0" borderId="2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 indent="2"/>
    </xf>
    <xf numFmtId="0" fontId="10" fillId="0" borderId="0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14" fontId="11" fillId="0" borderId="3" xfId="0" applyNumberFormat="1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>
      <alignment horizontal="center" vertical="center" wrapText="1"/>
    </xf>
    <xf numFmtId="14" fontId="14" fillId="0" borderId="2" xfId="0" applyNumberFormat="1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center" vertical="center" wrapText="1"/>
    </xf>
    <xf numFmtId="14" fontId="1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33" sqref="B33:B34"/>
    </sheetView>
  </sheetViews>
  <sheetFormatPr defaultRowHeight="13.5"/>
  <cols>
    <col min="1" max="1" width="5.25" bestFit="1" customWidth="1"/>
    <col min="2" max="2" width="38.5" bestFit="1" customWidth="1"/>
    <col min="3" max="3" width="5.25" bestFit="1" customWidth="1"/>
    <col min="4" max="5" width="10.25" bestFit="1" customWidth="1"/>
  </cols>
  <sheetData>
    <row r="1" spans="1:5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>
      <c r="A2" s="3">
        <v>1</v>
      </c>
      <c r="B2" s="4" t="s">
        <v>20</v>
      </c>
      <c r="C2" s="3">
        <v>61</v>
      </c>
      <c r="D2" s="5">
        <v>42005</v>
      </c>
      <c r="E2" s="5">
        <v>42075</v>
      </c>
    </row>
    <row r="3" spans="1:5" ht="15.75">
      <c r="A3" s="3">
        <v>2</v>
      </c>
      <c r="B3" s="4" t="s">
        <v>21</v>
      </c>
      <c r="C3" s="3">
        <v>67</v>
      </c>
      <c r="D3" s="5">
        <v>42034</v>
      </c>
      <c r="E3" s="5">
        <v>42110</v>
      </c>
    </row>
    <row r="4" spans="1:5" ht="15.75">
      <c r="A4" s="3">
        <v>3</v>
      </c>
      <c r="B4" s="4" t="s">
        <v>22</v>
      </c>
      <c r="C4" s="3">
        <v>75</v>
      </c>
      <c r="D4" s="5">
        <v>42064</v>
      </c>
      <c r="E4" s="5">
        <v>42138</v>
      </c>
    </row>
    <row r="5" spans="1:5" ht="15.75">
      <c r="A5" s="3">
        <v>5</v>
      </c>
      <c r="B5" s="4" t="s">
        <v>135</v>
      </c>
      <c r="C5" s="3">
        <v>44</v>
      </c>
      <c r="D5" s="5">
        <v>42139</v>
      </c>
      <c r="E5" s="5">
        <v>42185</v>
      </c>
    </row>
    <row r="6" spans="1:5" ht="15.75">
      <c r="A6" s="3">
        <v>6</v>
      </c>
      <c r="B6" s="4" t="s">
        <v>136</v>
      </c>
      <c r="C6" s="3">
        <v>365</v>
      </c>
      <c r="D6" s="5">
        <v>42186</v>
      </c>
      <c r="E6" s="5">
        <v>42550</v>
      </c>
    </row>
    <row r="8" spans="1:5">
      <c r="A8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>
      <selection activeCell="D6" sqref="D6"/>
    </sheetView>
  </sheetViews>
  <sheetFormatPr defaultRowHeight="13.5"/>
  <cols>
    <col min="1" max="1" width="4.5" bestFit="1" customWidth="1"/>
    <col min="2" max="2" width="10.375" customWidth="1"/>
    <col min="3" max="3" width="4.5" customWidth="1"/>
    <col min="4" max="4" width="61" customWidth="1"/>
    <col min="5" max="5" width="4.5" bestFit="1" customWidth="1"/>
    <col min="6" max="7" width="9.125" bestFit="1" customWidth="1"/>
    <col min="8" max="8" width="50.875" style="43" customWidth="1"/>
    <col min="9" max="9" width="14.5" customWidth="1"/>
    <col min="10" max="10" width="12.25" bestFit="1" customWidth="1"/>
    <col min="11" max="11" width="23.5" customWidth="1"/>
  </cols>
  <sheetData>
    <row r="1" spans="1:11" ht="14.25">
      <c r="A1" s="6" t="s">
        <v>23</v>
      </c>
      <c r="B1" s="6" t="s">
        <v>156</v>
      </c>
      <c r="C1" s="6" t="s">
        <v>155</v>
      </c>
      <c r="D1" s="7" t="s">
        <v>24</v>
      </c>
      <c r="E1" s="8" t="s">
        <v>25</v>
      </c>
      <c r="F1" s="9" t="s">
        <v>26</v>
      </c>
      <c r="G1" s="9" t="s">
        <v>27</v>
      </c>
      <c r="H1" s="8" t="s">
        <v>5</v>
      </c>
      <c r="I1" s="10" t="s">
        <v>28</v>
      </c>
      <c r="J1" s="10" t="s">
        <v>29</v>
      </c>
      <c r="K1" s="8" t="s">
        <v>30</v>
      </c>
    </row>
    <row r="2" spans="1:11" ht="14.25">
      <c r="A2" s="11">
        <v>1</v>
      </c>
      <c r="B2" s="11" t="s">
        <v>157</v>
      </c>
      <c r="C2" s="11">
        <v>1</v>
      </c>
      <c r="D2" s="12" t="s">
        <v>31</v>
      </c>
      <c r="E2" s="13">
        <f>SUM(E3,E4,E5,E12,E13,E15,E21,E14,E20)</f>
        <v>61</v>
      </c>
      <c r="F2" s="14">
        <v>42005</v>
      </c>
      <c r="G2" s="14">
        <f>F2+E2-1+3+7</f>
        <v>42075</v>
      </c>
      <c r="H2" s="15">
        <v>33333</v>
      </c>
      <c r="I2" s="15"/>
      <c r="J2" s="15"/>
      <c r="K2" s="16"/>
    </row>
    <row r="3" spans="1:11" ht="28.5">
      <c r="A3" s="17">
        <f t="shared" ref="A3:A21" si="0">A2+1</f>
        <v>2</v>
      </c>
      <c r="B3" s="17" t="s">
        <v>160</v>
      </c>
      <c r="C3" s="17">
        <v>2</v>
      </c>
      <c r="D3" s="18" t="s">
        <v>32</v>
      </c>
      <c r="E3" s="19">
        <v>6</v>
      </c>
      <c r="F3" s="20">
        <f>F2</f>
        <v>42005</v>
      </c>
      <c r="G3" s="20">
        <f>F3+E3-1+3</f>
        <v>42013</v>
      </c>
      <c r="H3" s="21" t="s">
        <v>126</v>
      </c>
      <c r="I3" s="21" t="s">
        <v>33</v>
      </c>
      <c r="J3" s="21" t="s">
        <v>34</v>
      </c>
      <c r="K3" s="22" t="s">
        <v>140</v>
      </c>
    </row>
    <row r="4" spans="1:11" ht="14.25">
      <c r="A4" s="17">
        <f>A3+1</f>
        <v>3</v>
      </c>
      <c r="B4" s="17" t="s">
        <v>161</v>
      </c>
      <c r="C4" s="17">
        <v>2</v>
      </c>
      <c r="D4" s="23" t="s">
        <v>8</v>
      </c>
      <c r="E4" s="24">
        <v>1</v>
      </c>
      <c r="F4" s="25">
        <f>G3+1</f>
        <v>42014</v>
      </c>
      <c r="G4" s="25">
        <f t="shared" ref="G4:G5" si="1">F4+E4-1</f>
        <v>42014</v>
      </c>
      <c r="H4" s="21" t="s">
        <v>9</v>
      </c>
      <c r="I4" s="21" t="s">
        <v>148</v>
      </c>
      <c r="J4" s="21" t="s">
        <v>7</v>
      </c>
      <c r="K4" s="22"/>
    </row>
    <row r="5" spans="1:11" ht="14.25">
      <c r="A5" s="17">
        <f t="shared" si="0"/>
        <v>4</v>
      </c>
      <c r="B5" s="17"/>
      <c r="C5" s="17">
        <v>2</v>
      </c>
      <c r="D5" s="18" t="s">
        <v>10</v>
      </c>
      <c r="E5" s="19">
        <f>SUM(E6:E10)</f>
        <v>14</v>
      </c>
      <c r="F5" s="20">
        <f>G4+1</f>
        <v>42015</v>
      </c>
      <c r="G5" s="20">
        <f t="shared" si="1"/>
        <v>42028</v>
      </c>
      <c r="H5" s="21"/>
      <c r="I5" s="21"/>
      <c r="J5" s="21"/>
      <c r="K5" s="22"/>
    </row>
    <row r="6" spans="1:11" ht="28.5">
      <c r="A6" s="17">
        <f t="shared" si="0"/>
        <v>5</v>
      </c>
      <c r="B6" s="17"/>
      <c r="C6" s="17">
        <v>3</v>
      </c>
      <c r="D6" s="26" t="s">
        <v>11</v>
      </c>
      <c r="E6" s="19">
        <v>4</v>
      </c>
      <c r="F6" s="20">
        <f>F5</f>
        <v>42015</v>
      </c>
      <c r="G6" s="20">
        <f t="shared" ref="G6:G11" si="2">F6+E6-1</f>
        <v>42018</v>
      </c>
      <c r="H6" s="21"/>
      <c r="I6" s="21" t="s">
        <v>149</v>
      </c>
      <c r="J6" s="21" t="s">
        <v>7</v>
      </c>
      <c r="K6" s="22"/>
    </row>
    <row r="7" spans="1:11" ht="14.25">
      <c r="A7" s="17">
        <f t="shared" si="0"/>
        <v>6</v>
      </c>
      <c r="B7" s="17"/>
      <c r="C7" s="17">
        <v>3</v>
      </c>
      <c r="D7" s="26" t="s">
        <v>12</v>
      </c>
      <c r="E7" s="19">
        <v>3</v>
      </c>
      <c r="F7" s="20">
        <f>G6+1</f>
        <v>42019</v>
      </c>
      <c r="G7" s="20">
        <f t="shared" si="2"/>
        <v>42021</v>
      </c>
      <c r="H7" s="21" t="s">
        <v>15</v>
      </c>
      <c r="I7" s="21"/>
      <c r="J7" s="21" t="s">
        <v>7</v>
      </c>
      <c r="K7" s="22"/>
    </row>
    <row r="8" spans="1:11" ht="14.25">
      <c r="A8" s="17">
        <f t="shared" si="0"/>
        <v>7</v>
      </c>
      <c r="B8" s="17"/>
      <c r="C8" s="17">
        <v>3</v>
      </c>
      <c r="D8" s="26" t="s">
        <v>35</v>
      </c>
      <c r="E8" s="19">
        <v>1</v>
      </c>
      <c r="F8" s="20">
        <f>G7+1</f>
        <v>42022</v>
      </c>
      <c r="G8" s="20">
        <f t="shared" si="2"/>
        <v>42022</v>
      </c>
      <c r="H8" s="21" t="s">
        <v>13</v>
      </c>
      <c r="I8" s="21"/>
      <c r="J8" s="21" t="s">
        <v>7</v>
      </c>
      <c r="K8" s="22"/>
    </row>
    <row r="9" spans="1:11" ht="14.25">
      <c r="A9" s="17">
        <f t="shared" si="0"/>
        <v>8</v>
      </c>
      <c r="B9" s="17"/>
      <c r="C9" s="17">
        <v>3</v>
      </c>
      <c r="D9" s="26" t="s">
        <v>150</v>
      </c>
      <c r="E9" s="19">
        <v>3</v>
      </c>
      <c r="F9" s="20">
        <f>G7+1</f>
        <v>42022</v>
      </c>
      <c r="G9" s="20">
        <f t="shared" si="2"/>
        <v>42024</v>
      </c>
      <c r="H9" s="27"/>
      <c r="I9" s="21" t="s">
        <v>153</v>
      </c>
      <c r="J9" s="21" t="s">
        <v>7</v>
      </c>
      <c r="K9" s="22"/>
    </row>
    <row r="10" spans="1:11" ht="14.25">
      <c r="A10" s="17">
        <f t="shared" si="0"/>
        <v>9</v>
      </c>
      <c r="B10" s="17"/>
      <c r="C10" s="17">
        <v>3</v>
      </c>
      <c r="D10" s="26" t="s">
        <v>14</v>
      </c>
      <c r="E10" s="19">
        <v>3</v>
      </c>
      <c r="F10" s="20">
        <f>G9+1</f>
        <v>42025</v>
      </c>
      <c r="G10" s="20">
        <f t="shared" si="2"/>
        <v>42027</v>
      </c>
      <c r="H10" s="21" t="s">
        <v>15</v>
      </c>
      <c r="I10" s="21"/>
      <c r="J10" s="21" t="s">
        <v>7</v>
      </c>
      <c r="K10" s="22"/>
    </row>
    <row r="11" spans="1:11" ht="14.25">
      <c r="A11" s="17">
        <f t="shared" si="0"/>
        <v>10</v>
      </c>
      <c r="B11" s="17"/>
      <c r="C11" s="17">
        <v>3</v>
      </c>
      <c r="D11" s="26" t="s">
        <v>16</v>
      </c>
      <c r="E11" s="19"/>
      <c r="F11" s="20">
        <f>G10+1</f>
        <v>42028</v>
      </c>
      <c r="G11" s="20">
        <f t="shared" si="2"/>
        <v>42027</v>
      </c>
      <c r="H11" s="21" t="s">
        <v>13</v>
      </c>
      <c r="I11" s="21"/>
      <c r="J11" s="21" t="s">
        <v>7</v>
      </c>
      <c r="K11" s="22"/>
    </row>
    <row r="12" spans="1:11" ht="14.25">
      <c r="A12" s="17">
        <f t="shared" si="0"/>
        <v>11</v>
      </c>
      <c r="B12" s="17"/>
      <c r="C12" s="17">
        <v>2</v>
      </c>
      <c r="D12" s="18" t="s">
        <v>17</v>
      </c>
      <c r="E12" s="19">
        <v>1</v>
      </c>
      <c r="F12" s="20">
        <f>G5+1</f>
        <v>42029</v>
      </c>
      <c r="G12" s="20">
        <f t="shared" ref="G12:G21" si="3">F12+E12-1</f>
        <v>42029</v>
      </c>
      <c r="H12" s="21"/>
      <c r="I12" s="21" t="s">
        <v>6</v>
      </c>
      <c r="J12" s="21" t="s">
        <v>7</v>
      </c>
      <c r="K12" s="22"/>
    </row>
    <row r="13" spans="1:11" ht="14.25">
      <c r="A13" s="17">
        <f t="shared" si="0"/>
        <v>12</v>
      </c>
      <c r="B13" s="17"/>
      <c r="C13" s="17">
        <v>2</v>
      </c>
      <c r="D13" s="23" t="s">
        <v>36</v>
      </c>
      <c r="E13" s="24">
        <v>4</v>
      </c>
      <c r="F13" s="25">
        <f>G12+1</f>
        <v>42030</v>
      </c>
      <c r="G13" s="25">
        <f t="shared" si="3"/>
        <v>42033</v>
      </c>
      <c r="H13" s="21" t="s">
        <v>18</v>
      </c>
      <c r="I13" s="21"/>
      <c r="J13" s="21" t="s">
        <v>7</v>
      </c>
      <c r="K13" s="22"/>
    </row>
    <row r="14" spans="1:11" ht="14.25">
      <c r="A14" s="17">
        <f t="shared" si="0"/>
        <v>13</v>
      </c>
      <c r="B14" s="17"/>
      <c r="C14" s="17">
        <v>2</v>
      </c>
      <c r="D14" s="18" t="s">
        <v>19</v>
      </c>
      <c r="E14" s="19">
        <v>1</v>
      </c>
      <c r="F14" s="20">
        <f>G13+1</f>
        <v>42034</v>
      </c>
      <c r="G14" s="20">
        <f t="shared" si="3"/>
        <v>42034</v>
      </c>
      <c r="H14" s="28"/>
      <c r="I14" s="29"/>
      <c r="J14" s="21" t="s">
        <v>7</v>
      </c>
      <c r="K14" s="22"/>
    </row>
    <row r="15" spans="1:11" ht="14.25">
      <c r="A15" s="17">
        <f t="shared" si="0"/>
        <v>14</v>
      </c>
      <c r="B15" s="17"/>
      <c r="C15" s="17">
        <v>2</v>
      </c>
      <c r="D15" s="23" t="s">
        <v>37</v>
      </c>
      <c r="E15" s="24">
        <f>SUM(E16:E19)</f>
        <v>28</v>
      </c>
      <c r="F15" s="25">
        <f>G14+1</f>
        <v>42035</v>
      </c>
      <c r="G15" s="25">
        <f>F15+E15-1+7</f>
        <v>42069</v>
      </c>
      <c r="H15" s="30"/>
      <c r="I15" s="29"/>
      <c r="J15" s="21"/>
      <c r="K15" s="31"/>
    </row>
    <row r="16" spans="1:11" ht="28.5">
      <c r="A16" s="17">
        <f t="shared" si="0"/>
        <v>15</v>
      </c>
      <c r="B16" s="17"/>
      <c r="C16" s="17">
        <v>3</v>
      </c>
      <c r="D16" s="26" t="s">
        <v>38</v>
      </c>
      <c r="E16" s="19">
        <v>18</v>
      </c>
      <c r="F16" s="20">
        <f>F15</f>
        <v>42035</v>
      </c>
      <c r="G16" s="20">
        <f t="shared" si="3"/>
        <v>42052</v>
      </c>
      <c r="H16" s="30" t="s">
        <v>127</v>
      </c>
      <c r="I16" s="29" t="s">
        <v>144</v>
      </c>
      <c r="J16" s="21" t="s">
        <v>34</v>
      </c>
      <c r="K16" s="22"/>
    </row>
    <row r="17" spans="1:11" ht="28.5">
      <c r="A17" s="17">
        <f t="shared" si="0"/>
        <v>16</v>
      </c>
      <c r="B17" s="17"/>
      <c r="C17" s="17">
        <v>3</v>
      </c>
      <c r="D17" s="26" t="s">
        <v>158</v>
      </c>
      <c r="E17" s="19">
        <v>4</v>
      </c>
      <c r="F17" s="20">
        <f>G16+1</f>
        <v>42053</v>
      </c>
      <c r="G17" s="20">
        <f>F17+E17-1+7</f>
        <v>42063</v>
      </c>
      <c r="H17" s="30" t="s">
        <v>128</v>
      </c>
      <c r="I17" s="29" t="s">
        <v>145</v>
      </c>
      <c r="J17" s="21" t="s">
        <v>34</v>
      </c>
      <c r="K17" s="22" t="s">
        <v>139</v>
      </c>
    </row>
    <row r="18" spans="1:11" ht="14.25">
      <c r="A18" s="17">
        <f t="shared" si="0"/>
        <v>17</v>
      </c>
      <c r="B18" s="17"/>
      <c r="C18" s="17">
        <v>3</v>
      </c>
      <c r="D18" s="26" t="s">
        <v>39</v>
      </c>
      <c r="E18" s="19">
        <v>3</v>
      </c>
      <c r="F18" s="20">
        <f>G17+1</f>
        <v>42064</v>
      </c>
      <c r="G18" s="20">
        <f>F18+E18-1</f>
        <v>42066</v>
      </c>
      <c r="H18" s="30" t="s">
        <v>40</v>
      </c>
      <c r="I18" s="29" t="s">
        <v>146</v>
      </c>
      <c r="J18" s="21" t="s">
        <v>34</v>
      </c>
      <c r="K18" s="22"/>
    </row>
    <row r="19" spans="1:11" ht="14.25">
      <c r="A19" s="17">
        <f t="shared" si="0"/>
        <v>18</v>
      </c>
      <c r="B19" s="17"/>
      <c r="C19" s="17">
        <v>3</v>
      </c>
      <c r="D19" s="26" t="s">
        <v>41</v>
      </c>
      <c r="E19" s="19">
        <v>3</v>
      </c>
      <c r="F19" s="20">
        <f t="shared" ref="F19" si="4">G18+1</f>
        <v>42067</v>
      </c>
      <c r="G19" s="20">
        <f>F19+E19-1</f>
        <v>42069</v>
      </c>
      <c r="H19" s="30" t="s">
        <v>42</v>
      </c>
      <c r="I19" s="29"/>
      <c r="J19" s="21" t="s">
        <v>34</v>
      </c>
      <c r="K19" s="22"/>
    </row>
    <row r="20" spans="1:11" ht="14.25">
      <c r="A20" s="17">
        <f t="shared" si="0"/>
        <v>19</v>
      </c>
      <c r="B20" s="17"/>
      <c r="C20" s="17">
        <v>2</v>
      </c>
      <c r="D20" s="18" t="s">
        <v>43</v>
      </c>
      <c r="E20" s="19">
        <v>1</v>
      </c>
      <c r="F20" s="20">
        <f>G15+1</f>
        <v>42070</v>
      </c>
      <c r="G20" s="20">
        <f>F20+E20-1</f>
        <v>42070</v>
      </c>
      <c r="H20" s="30"/>
      <c r="I20" s="29"/>
      <c r="J20" s="21" t="s">
        <v>34</v>
      </c>
      <c r="K20" s="22"/>
    </row>
    <row r="21" spans="1:11" ht="14.25">
      <c r="A21" s="17">
        <f t="shared" si="0"/>
        <v>20</v>
      </c>
      <c r="B21" s="17"/>
      <c r="C21" s="17">
        <v>2</v>
      </c>
      <c r="D21" s="23" t="s">
        <v>137</v>
      </c>
      <c r="E21" s="19">
        <v>5</v>
      </c>
      <c r="F21" s="20">
        <f>G20+1</f>
        <v>42071</v>
      </c>
      <c r="G21" s="20">
        <f t="shared" si="3"/>
        <v>42075</v>
      </c>
      <c r="H21" s="30"/>
      <c r="I21" s="29" t="s">
        <v>33</v>
      </c>
      <c r="J21" s="21" t="s">
        <v>34</v>
      </c>
      <c r="K21" s="22"/>
    </row>
    <row r="22" spans="1:11" ht="14.25">
      <c r="A22" s="11">
        <f>A21+1</f>
        <v>21</v>
      </c>
      <c r="B22" s="11"/>
      <c r="C22" s="11">
        <v>1</v>
      </c>
      <c r="D22" s="12" t="s">
        <v>44</v>
      </c>
      <c r="E22" s="13">
        <v>67</v>
      </c>
      <c r="F22" s="14">
        <f>G13+1</f>
        <v>42034</v>
      </c>
      <c r="G22" s="14">
        <f>F22+E22-1+7+3</f>
        <v>42110</v>
      </c>
      <c r="H22" s="15"/>
      <c r="I22" s="15"/>
      <c r="J22" s="15"/>
      <c r="K22" s="16"/>
    </row>
    <row r="23" spans="1:11" ht="14.25">
      <c r="A23" s="17">
        <f>A22+1</f>
        <v>22</v>
      </c>
      <c r="B23" s="17"/>
      <c r="C23" s="17">
        <v>2</v>
      </c>
      <c r="D23" s="18" t="s">
        <v>45</v>
      </c>
      <c r="E23" s="19">
        <v>1</v>
      </c>
      <c r="F23" s="20">
        <f>F22</f>
        <v>42034</v>
      </c>
      <c r="G23" s="20">
        <f>F23+E23-1</f>
        <v>42034</v>
      </c>
      <c r="H23" s="30"/>
      <c r="I23" s="29"/>
      <c r="J23" s="21" t="s">
        <v>34</v>
      </c>
      <c r="K23" s="22"/>
    </row>
    <row r="24" spans="1:11" ht="14.25">
      <c r="A24" s="17">
        <f t="shared" ref="A24:A58" si="5">A23+1</f>
        <v>23</v>
      </c>
      <c r="B24" s="17"/>
      <c r="C24" s="17">
        <v>2</v>
      </c>
      <c r="D24" s="18" t="s">
        <v>46</v>
      </c>
      <c r="E24" s="19">
        <v>60</v>
      </c>
      <c r="F24" s="20">
        <f>G23+1</f>
        <v>42035</v>
      </c>
      <c r="G24" s="20">
        <f>F24+E24-1+7+3</f>
        <v>42104</v>
      </c>
      <c r="H24" s="30"/>
      <c r="I24" s="29"/>
      <c r="J24" s="21"/>
      <c r="K24" s="22"/>
    </row>
    <row r="25" spans="1:11" ht="28.5">
      <c r="A25" s="17">
        <f t="shared" si="5"/>
        <v>24</v>
      </c>
      <c r="B25" s="17"/>
      <c r="C25" s="17">
        <v>3</v>
      </c>
      <c r="D25" s="26" t="s">
        <v>47</v>
      </c>
      <c r="E25" s="19">
        <v>30</v>
      </c>
      <c r="F25" s="20">
        <f>F24</f>
        <v>42035</v>
      </c>
      <c r="G25" s="32">
        <f>F25+E25-1+7</f>
        <v>42071</v>
      </c>
      <c r="H25" s="33" t="s">
        <v>129</v>
      </c>
      <c r="I25" s="34" t="s">
        <v>33</v>
      </c>
      <c r="J25" s="33" t="s">
        <v>34</v>
      </c>
      <c r="K25" s="22" t="s">
        <v>139</v>
      </c>
    </row>
    <row r="26" spans="1:11" ht="28.5">
      <c r="A26" s="17">
        <f t="shared" si="5"/>
        <v>25</v>
      </c>
      <c r="B26" s="17"/>
      <c r="C26" s="17">
        <v>3</v>
      </c>
      <c r="D26" s="26" t="s">
        <v>48</v>
      </c>
      <c r="E26" s="19">
        <v>30</v>
      </c>
      <c r="F26" s="20">
        <f>F25</f>
        <v>42035</v>
      </c>
      <c r="G26" s="32">
        <f>F26+E26-1+7</f>
        <v>42071</v>
      </c>
      <c r="H26" s="33" t="s">
        <v>130</v>
      </c>
      <c r="I26" s="34" t="s">
        <v>146</v>
      </c>
      <c r="J26" s="33" t="s">
        <v>34</v>
      </c>
      <c r="K26" s="22" t="s">
        <v>139</v>
      </c>
    </row>
    <row r="27" spans="1:11" ht="57">
      <c r="A27" s="17">
        <f t="shared" si="5"/>
        <v>26</v>
      </c>
      <c r="B27" s="17"/>
      <c r="C27" s="17">
        <v>3</v>
      </c>
      <c r="D27" s="26" t="s">
        <v>49</v>
      </c>
      <c r="E27" s="19">
        <v>30</v>
      </c>
      <c r="F27" s="20">
        <f>G26+1</f>
        <v>42072</v>
      </c>
      <c r="G27" s="32">
        <f>F27+E27-1+3</f>
        <v>42104</v>
      </c>
      <c r="H27" s="33" t="s">
        <v>131</v>
      </c>
      <c r="I27" s="34" t="s">
        <v>151</v>
      </c>
      <c r="J27" s="33" t="s">
        <v>34</v>
      </c>
      <c r="K27" s="22" t="s">
        <v>141</v>
      </c>
    </row>
    <row r="28" spans="1:11" ht="28.5">
      <c r="A28" s="17">
        <f t="shared" si="5"/>
        <v>27</v>
      </c>
      <c r="B28" s="17"/>
      <c r="C28" s="17">
        <v>3</v>
      </c>
      <c r="D28" s="26" t="s">
        <v>50</v>
      </c>
      <c r="E28" s="19">
        <v>30</v>
      </c>
      <c r="F28" s="20">
        <f>G26+1</f>
        <v>42072</v>
      </c>
      <c r="G28" s="32">
        <f>F28+E28-1+3</f>
        <v>42104</v>
      </c>
      <c r="H28" s="33" t="s">
        <v>132</v>
      </c>
      <c r="I28" s="34" t="s">
        <v>152</v>
      </c>
      <c r="J28" s="21" t="s">
        <v>34</v>
      </c>
      <c r="K28" s="22" t="s">
        <v>141</v>
      </c>
    </row>
    <row r="29" spans="1:11" ht="14.25">
      <c r="A29" s="17">
        <f t="shared" si="5"/>
        <v>28</v>
      </c>
      <c r="B29" s="17"/>
      <c r="C29" s="17">
        <v>2</v>
      </c>
      <c r="D29" s="18" t="s">
        <v>51</v>
      </c>
      <c r="E29" s="19">
        <v>1</v>
      </c>
      <c r="F29" s="20">
        <f>G24+1</f>
        <v>42105</v>
      </c>
      <c r="G29" s="32">
        <f>F29+E29-1</f>
        <v>42105</v>
      </c>
      <c r="H29" s="33"/>
      <c r="I29" s="29"/>
      <c r="J29" s="21" t="s">
        <v>34</v>
      </c>
      <c r="K29" s="22"/>
    </row>
    <row r="30" spans="1:11" ht="14.25">
      <c r="A30" s="17">
        <f t="shared" si="5"/>
        <v>29</v>
      </c>
      <c r="B30" s="17"/>
      <c r="C30" s="17">
        <v>2</v>
      </c>
      <c r="D30" s="23" t="s">
        <v>138</v>
      </c>
      <c r="E30" s="19">
        <v>5</v>
      </c>
      <c r="F30" s="20">
        <f>G29+1</f>
        <v>42106</v>
      </c>
      <c r="G30" s="20">
        <f>F30+E30-1</f>
        <v>42110</v>
      </c>
      <c r="H30" s="21" t="s">
        <v>55</v>
      </c>
      <c r="I30" s="21" t="s">
        <v>33</v>
      </c>
      <c r="J30" s="21" t="s">
        <v>34</v>
      </c>
      <c r="K30" s="22"/>
    </row>
    <row r="31" spans="1:11" ht="14.25">
      <c r="A31" s="11">
        <f>A30+1</f>
        <v>30</v>
      </c>
      <c r="B31" s="11"/>
      <c r="C31" s="11">
        <v>1</v>
      </c>
      <c r="D31" s="12" t="s">
        <v>56</v>
      </c>
      <c r="E31" s="13">
        <v>75</v>
      </c>
      <c r="F31" s="14">
        <v>42064</v>
      </c>
      <c r="G31" s="14">
        <f>F31+E31-1</f>
        <v>42138</v>
      </c>
      <c r="H31" s="15"/>
      <c r="I31" s="15"/>
      <c r="J31" s="15"/>
      <c r="K31" s="16"/>
    </row>
    <row r="32" spans="1:11" ht="14.25">
      <c r="A32" s="17">
        <f t="shared" si="5"/>
        <v>31</v>
      </c>
      <c r="B32" s="17"/>
      <c r="C32" s="17">
        <v>2</v>
      </c>
      <c r="D32" s="36" t="s">
        <v>133</v>
      </c>
      <c r="E32" s="37">
        <v>4</v>
      </c>
      <c r="F32" s="20">
        <f>F31</f>
        <v>42064</v>
      </c>
      <c r="G32" s="20">
        <f t="shared" ref="G32" si="6">F32+E32-1</f>
        <v>42067</v>
      </c>
      <c r="H32" s="35" t="s">
        <v>52</v>
      </c>
      <c r="I32" s="21"/>
      <c r="J32" s="21"/>
      <c r="K32" s="31"/>
    </row>
    <row r="33" spans="1:11" ht="14.25">
      <c r="A33" s="17">
        <f t="shared" si="5"/>
        <v>32</v>
      </c>
      <c r="B33" s="17"/>
      <c r="C33" s="17">
        <v>3</v>
      </c>
      <c r="D33" s="26" t="s">
        <v>53</v>
      </c>
      <c r="E33" s="37">
        <v>2</v>
      </c>
      <c r="F33" s="20">
        <f>F32</f>
        <v>42064</v>
      </c>
      <c r="G33" s="20">
        <f t="shared" ref="G33" si="7">F33+E33-1</f>
        <v>42065</v>
      </c>
      <c r="H33" s="21"/>
      <c r="I33" s="21" t="s">
        <v>33</v>
      </c>
      <c r="J33" s="21"/>
      <c r="K33" s="31"/>
    </row>
    <row r="34" spans="1:11" ht="28.5">
      <c r="A34" s="17">
        <f t="shared" si="5"/>
        <v>33</v>
      </c>
      <c r="B34" s="17"/>
      <c r="C34" s="17">
        <v>3</v>
      </c>
      <c r="D34" s="26" t="s">
        <v>54</v>
      </c>
      <c r="E34" s="37">
        <v>2</v>
      </c>
      <c r="F34" s="20">
        <f t="shared" ref="F34:F41" si="8">G33+1</f>
        <v>42066</v>
      </c>
      <c r="G34" s="20">
        <f t="shared" ref="G34" si="9">F34+E34-1</f>
        <v>42067</v>
      </c>
      <c r="H34" s="21"/>
      <c r="I34" s="21" t="s">
        <v>147</v>
      </c>
      <c r="J34" s="21" t="s">
        <v>34</v>
      </c>
      <c r="K34" s="31"/>
    </row>
    <row r="35" spans="1:11" ht="14.25">
      <c r="A35" s="17">
        <f t="shared" si="5"/>
        <v>34</v>
      </c>
      <c r="B35" s="17"/>
      <c r="C35" s="17">
        <v>2</v>
      </c>
      <c r="D35" s="36" t="s">
        <v>57</v>
      </c>
      <c r="E35" s="37">
        <v>2</v>
      </c>
      <c r="F35" s="38">
        <f t="shared" si="8"/>
        <v>42068</v>
      </c>
      <c r="G35" s="38">
        <f t="shared" ref="G35:G41" si="10">F35+E35-1</f>
        <v>42069</v>
      </c>
      <c r="H35" s="21" t="s">
        <v>58</v>
      </c>
      <c r="I35" s="21" t="s">
        <v>33</v>
      </c>
      <c r="J35" s="21" t="s">
        <v>34</v>
      </c>
      <c r="K35" s="31"/>
    </row>
    <row r="36" spans="1:11" ht="14.25">
      <c r="A36" s="17">
        <f t="shared" si="5"/>
        <v>35</v>
      </c>
      <c r="B36" s="17"/>
      <c r="C36" s="17">
        <v>2</v>
      </c>
      <c r="D36" s="18" t="s">
        <v>59</v>
      </c>
      <c r="E36" s="19">
        <v>2</v>
      </c>
      <c r="F36" s="20">
        <f t="shared" si="8"/>
        <v>42070</v>
      </c>
      <c r="G36" s="20">
        <f t="shared" si="10"/>
        <v>42071</v>
      </c>
      <c r="H36" s="21" t="s">
        <v>60</v>
      </c>
      <c r="I36" s="21" t="s">
        <v>33</v>
      </c>
      <c r="J36" s="21" t="s">
        <v>34</v>
      </c>
      <c r="K36" s="22"/>
    </row>
    <row r="37" spans="1:11" ht="14.25">
      <c r="A37" s="17">
        <f t="shared" si="5"/>
        <v>36</v>
      </c>
      <c r="B37" s="17"/>
      <c r="C37" s="17">
        <v>2</v>
      </c>
      <c r="D37" s="36" t="s">
        <v>61</v>
      </c>
      <c r="E37" s="37">
        <v>10</v>
      </c>
      <c r="F37" s="38">
        <f t="shared" si="8"/>
        <v>42072</v>
      </c>
      <c r="G37" s="38">
        <f t="shared" si="10"/>
        <v>42081</v>
      </c>
      <c r="H37" s="21" t="s">
        <v>62</v>
      </c>
      <c r="I37" s="21"/>
      <c r="J37" s="21" t="s">
        <v>63</v>
      </c>
      <c r="K37" s="22"/>
    </row>
    <row r="38" spans="1:11" ht="14.25">
      <c r="A38" s="17">
        <f t="shared" si="5"/>
        <v>37</v>
      </c>
      <c r="B38" s="17"/>
      <c r="C38" s="17">
        <v>2</v>
      </c>
      <c r="D38" s="18" t="s">
        <v>64</v>
      </c>
      <c r="E38" s="19">
        <v>3</v>
      </c>
      <c r="F38" s="20">
        <f t="shared" si="8"/>
        <v>42082</v>
      </c>
      <c r="G38" s="20">
        <f>F38+E38-1</f>
        <v>42084</v>
      </c>
      <c r="H38" s="21" t="s">
        <v>65</v>
      </c>
      <c r="I38" s="21" t="s">
        <v>33</v>
      </c>
      <c r="J38" s="21" t="s">
        <v>66</v>
      </c>
      <c r="K38" s="22"/>
    </row>
    <row r="39" spans="1:11" ht="14.25">
      <c r="A39" s="17">
        <f t="shared" si="5"/>
        <v>38</v>
      </c>
      <c r="B39" s="17"/>
      <c r="C39" s="17">
        <v>2</v>
      </c>
      <c r="D39" s="18" t="s">
        <v>67</v>
      </c>
      <c r="E39" s="19">
        <v>2</v>
      </c>
      <c r="F39" s="20">
        <f t="shared" si="8"/>
        <v>42085</v>
      </c>
      <c r="G39" s="20">
        <f t="shared" si="10"/>
        <v>42086</v>
      </c>
      <c r="H39" s="21"/>
      <c r="I39" s="21"/>
      <c r="J39" s="21" t="s">
        <v>63</v>
      </c>
      <c r="K39" s="22"/>
    </row>
    <row r="40" spans="1:11" ht="14.25">
      <c r="A40" s="17">
        <f t="shared" si="5"/>
        <v>39</v>
      </c>
      <c r="B40" s="17"/>
      <c r="C40" s="17">
        <v>2</v>
      </c>
      <c r="D40" s="36" t="s">
        <v>68</v>
      </c>
      <c r="E40" s="37">
        <v>1</v>
      </c>
      <c r="F40" s="38">
        <f t="shared" si="8"/>
        <v>42087</v>
      </c>
      <c r="G40" s="38">
        <f t="shared" si="10"/>
        <v>42087</v>
      </c>
      <c r="H40" s="21"/>
      <c r="I40" s="21" t="s">
        <v>33</v>
      </c>
      <c r="J40" s="21"/>
      <c r="K40" s="22"/>
    </row>
    <row r="41" spans="1:11" ht="14.25">
      <c r="A41" s="17">
        <f t="shared" si="5"/>
        <v>40</v>
      </c>
      <c r="B41" s="17"/>
      <c r="C41" s="17">
        <v>2</v>
      </c>
      <c r="D41" s="23" t="s">
        <v>69</v>
      </c>
      <c r="E41" s="24">
        <v>1</v>
      </c>
      <c r="F41" s="25">
        <f t="shared" si="8"/>
        <v>42088</v>
      </c>
      <c r="G41" s="25">
        <f t="shared" si="10"/>
        <v>42088</v>
      </c>
      <c r="H41" s="21" t="s">
        <v>70</v>
      </c>
      <c r="I41" s="21" t="s">
        <v>71</v>
      </c>
      <c r="J41" s="21" t="s">
        <v>63</v>
      </c>
      <c r="K41" s="22"/>
    </row>
    <row r="42" spans="1:11" ht="14.25">
      <c r="A42" s="17">
        <f t="shared" si="5"/>
        <v>41</v>
      </c>
      <c r="B42" s="17"/>
      <c r="C42" s="17">
        <v>2</v>
      </c>
      <c r="D42" s="18" t="s">
        <v>72</v>
      </c>
      <c r="E42" s="19">
        <v>23</v>
      </c>
      <c r="F42" s="20">
        <f>G41</f>
        <v>42088</v>
      </c>
      <c r="G42" s="20">
        <f>F42+E42-1+3</f>
        <v>42113</v>
      </c>
      <c r="H42" s="21" t="s">
        <v>73</v>
      </c>
      <c r="I42" s="21"/>
      <c r="J42" s="21" t="s">
        <v>74</v>
      </c>
      <c r="K42" s="22"/>
    </row>
    <row r="43" spans="1:11" ht="14.25">
      <c r="A43" s="17">
        <f t="shared" si="5"/>
        <v>42</v>
      </c>
      <c r="B43" s="17"/>
      <c r="C43" s="17">
        <v>3</v>
      </c>
      <c r="D43" s="26" t="s">
        <v>75</v>
      </c>
      <c r="E43" s="19">
        <v>11</v>
      </c>
      <c r="F43" s="20">
        <f>F42</f>
        <v>42088</v>
      </c>
      <c r="G43" s="20">
        <f>F43+E43-1+3</f>
        <v>42101</v>
      </c>
      <c r="H43" s="21"/>
      <c r="I43" s="21"/>
      <c r="J43" s="21" t="s">
        <v>74</v>
      </c>
      <c r="K43" s="22" t="s">
        <v>141</v>
      </c>
    </row>
    <row r="44" spans="1:11" ht="14.25">
      <c r="A44" s="17">
        <f t="shared" si="5"/>
        <v>43</v>
      </c>
      <c r="B44" s="17"/>
      <c r="C44" s="17">
        <v>3</v>
      </c>
      <c r="D44" s="26" t="s">
        <v>76</v>
      </c>
      <c r="E44" s="19">
        <v>7</v>
      </c>
      <c r="F44" s="20">
        <f t="shared" ref="F44:F48" si="11">G43+1</f>
        <v>42102</v>
      </c>
      <c r="G44" s="20">
        <f>F44+E44-1</f>
        <v>42108</v>
      </c>
      <c r="H44" s="21"/>
      <c r="I44" s="21"/>
      <c r="J44" s="21" t="s">
        <v>74</v>
      </c>
      <c r="K44" s="22"/>
    </row>
    <row r="45" spans="1:11" ht="14.25">
      <c r="A45" s="17">
        <f t="shared" si="5"/>
        <v>44</v>
      </c>
      <c r="B45" s="17"/>
      <c r="C45" s="17">
        <v>3</v>
      </c>
      <c r="D45" s="26" t="s">
        <v>77</v>
      </c>
      <c r="E45" s="19">
        <v>2</v>
      </c>
      <c r="F45" s="20">
        <f t="shared" si="11"/>
        <v>42109</v>
      </c>
      <c r="G45" s="20">
        <f>F45+E45-1</f>
        <v>42110</v>
      </c>
      <c r="H45" s="21"/>
      <c r="I45" s="21"/>
      <c r="J45" s="21" t="s">
        <v>74</v>
      </c>
      <c r="K45" s="22"/>
    </row>
    <row r="46" spans="1:11" ht="14.25">
      <c r="A46" s="17">
        <f t="shared" si="5"/>
        <v>45</v>
      </c>
      <c r="B46" s="17"/>
      <c r="C46" s="17">
        <v>3</v>
      </c>
      <c r="D46" s="26" t="s">
        <v>78</v>
      </c>
      <c r="E46" s="19">
        <v>1</v>
      </c>
      <c r="F46" s="20">
        <f>G45+1</f>
        <v>42111</v>
      </c>
      <c r="G46" s="20">
        <f t="shared" ref="G46:G48" si="12">F46+E46-1</f>
        <v>42111</v>
      </c>
      <c r="H46" s="21"/>
      <c r="I46" s="21"/>
      <c r="J46" s="21" t="s">
        <v>74</v>
      </c>
      <c r="K46" s="22"/>
    </row>
    <row r="47" spans="1:11" ht="14.25">
      <c r="A47" s="17">
        <f t="shared" si="5"/>
        <v>46</v>
      </c>
      <c r="B47" s="17"/>
      <c r="C47" s="17">
        <v>3</v>
      </c>
      <c r="D47" s="26" t="s">
        <v>79</v>
      </c>
      <c r="E47" s="19">
        <v>1</v>
      </c>
      <c r="F47" s="20">
        <f t="shared" si="11"/>
        <v>42112</v>
      </c>
      <c r="G47" s="20">
        <f t="shared" si="12"/>
        <v>42112</v>
      </c>
      <c r="H47" s="21"/>
      <c r="I47" s="21"/>
      <c r="J47" s="21" t="s">
        <v>74</v>
      </c>
      <c r="K47" s="22"/>
    </row>
    <row r="48" spans="1:11" ht="14.25">
      <c r="A48" s="17">
        <f t="shared" si="5"/>
        <v>47</v>
      </c>
      <c r="B48" s="17"/>
      <c r="C48" s="17">
        <v>3</v>
      </c>
      <c r="D48" s="26" t="s">
        <v>80</v>
      </c>
      <c r="E48" s="19">
        <v>1</v>
      </c>
      <c r="F48" s="20">
        <f t="shared" si="11"/>
        <v>42113</v>
      </c>
      <c r="G48" s="20">
        <f t="shared" si="12"/>
        <v>42113</v>
      </c>
      <c r="H48" s="21"/>
      <c r="I48" s="21"/>
      <c r="J48" s="21" t="s">
        <v>74</v>
      </c>
      <c r="K48" s="22"/>
    </row>
    <row r="49" spans="1:11" ht="14.25">
      <c r="A49" s="17">
        <f t="shared" si="5"/>
        <v>48</v>
      </c>
      <c r="B49" s="17"/>
      <c r="C49" s="17">
        <v>2</v>
      </c>
      <c r="D49" s="18" t="s">
        <v>81</v>
      </c>
      <c r="E49" s="19">
        <v>4</v>
      </c>
      <c r="F49" s="20">
        <f>G42+1</f>
        <v>42114</v>
      </c>
      <c r="G49" s="20">
        <f>F49+E49-1</f>
        <v>42117</v>
      </c>
      <c r="H49" s="21" t="s">
        <v>82</v>
      </c>
      <c r="I49" s="21"/>
      <c r="J49" s="21" t="s">
        <v>83</v>
      </c>
      <c r="K49" s="22"/>
    </row>
    <row r="50" spans="1:11" ht="14.25">
      <c r="A50" s="17">
        <f t="shared" si="5"/>
        <v>49</v>
      </c>
      <c r="B50" s="17"/>
      <c r="C50" s="17">
        <v>2</v>
      </c>
      <c r="D50" s="23" t="s">
        <v>84</v>
      </c>
      <c r="E50" s="24">
        <v>3</v>
      </c>
      <c r="F50" s="25">
        <f t="shared" ref="F50:F58" si="13">G49+1</f>
        <v>42118</v>
      </c>
      <c r="G50" s="25">
        <f t="shared" ref="G50:G56" si="14">F50+E50-1</f>
        <v>42120</v>
      </c>
      <c r="H50" s="21" t="s">
        <v>85</v>
      </c>
      <c r="I50" s="21"/>
      <c r="J50" s="21" t="s">
        <v>74</v>
      </c>
      <c r="K50" s="22"/>
    </row>
    <row r="51" spans="1:11" ht="14.25">
      <c r="A51" s="17">
        <f t="shared" si="5"/>
        <v>50</v>
      </c>
      <c r="B51" s="17"/>
      <c r="C51" s="17">
        <v>2</v>
      </c>
      <c r="D51" s="18" t="s">
        <v>86</v>
      </c>
      <c r="E51" s="19">
        <v>1</v>
      </c>
      <c r="F51" s="20">
        <f t="shared" si="13"/>
        <v>42121</v>
      </c>
      <c r="G51" s="20">
        <f t="shared" si="14"/>
        <v>42121</v>
      </c>
      <c r="H51" s="21" t="s">
        <v>87</v>
      </c>
      <c r="I51" s="21"/>
      <c r="J51" s="21" t="s">
        <v>83</v>
      </c>
      <c r="K51" s="22"/>
    </row>
    <row r="52" spans="1:11" ht="14.25">
      <c r="A52" s="17">
        <f t="shared" si="5"/>
        <v>51</v>
      </c>
      <c r="B52" s="17"/>
      <c r="C52" s="17">
        <v>2</v>
      </c>
      <c r="D52" s="18" t="s">
        <v>88</v>
      </c>
      <c r="E52" s="19">
        <v>2</v>
      </c>
      <c r="F52" s="20">
        <f t="shared" si="13"/>
        <v>42122</v>
      </c>
      <c r="G52" s="20">
        <f t="shared" si="14"/>
        <v>42123</v>
      </c>
      <c r="H52" s="21" t="s">
        <v>89</v>
      </c>
      <c r="I52" s="21"/>
      <c r="J52" s="21" t="s">
        <v>74</v>
      </c>
      <c r="K52" s="22"/>
    </row>
    <row r="53" spans="1:11" ht="14.25">
      <c r="A53" s="17">
        <f t="shared" si="5"/>
        <v>52</v>
      </c>
      <c r="B53" s="17"/>
      <c r="C53" s="17">
        <v>2</v>
      </c>
      <c r="D53" s="18" t="s">
        <v>90</v>
      </c>
      <c r="E53" s="19">
        <v>1</v>
      </c>
      <c r="F53" s="20">
        <f t="shared" si="13"/>
        <v>42124</v>
      </c>
      <c r="G53" s="20">
        <f>F53+E53-1</f>
        <v>42124</v>
      </c>
      <c r="H53" s="21"/>
      <c r="I53" s="21"/>
      <c r="J53" s="21"/>
      <c r="K53" s="22"/>
    </row>
    <row r="54" spans="1:11" ht="14.25">
      <c r="A54" s="17">
        <f t="shared" si="5"/>
        <v>53</v>
      </c>
      <c r="B54" s="17"/>
      <c r="C54" s="17">
        <v>2</v>
      </c>
      <c r="D54" s="36" t="s">
        <v>91</v>
      </c>
      <c r="E54" s="37">
        <v>4</v>
      </c>
      <c r="F54" s="38">
        <f t="shared" si="13"/>
        <v>42125</v>
      </c>
      <c r="G54" s="38">
        <f>F54+E54-1+3</f>
        <v>42131</v>
      </c>
      <c r="H54" s="21" t="s">
        <v>92</v>
      </c>
      <c r="I54" s="21"/>
      <c r="J54" s="21" t="s">
        <v>93</v>
      </c>
      <c r="K54" s="22" t="s">
        <v>142</v>
      </c>
    </row>
    <row r="55" spans="1:11" ht="14.25">
      <c r="A55" s="17">
        <f t="shared" si="5"/>
        <v>54</v>
      </c>
      <c r="B55" s="17"/>
      <c r="C55" s="17">
        <v>2</v>
      </c>
      <c r="D55" s="36" t="s">
        <v>94</v>
      </c>
      <c r="E55" s="37">
        <v>1</v>
      </c>
      <c r="F55" s="38">
        <f t="shared" si="13"/>
        <v>42132</v>
      </c>
      <c r="G55" s="38">
        <f t="shared" si="14"/>
        <v>42132</v>
      </c>
      <c r="H55" s="21" t="s">
        <v>95</v>
      </c>
      <c r="I55" s="21"/>
      <c r="J55" s="21" t="s">
        <v>93</v>
      </c>
      <c r="K55" s="22"/>
    </row>
    <row r="56" spans="1:11" ht="14.25">
      <c r="A56" s="17">
        <f t="shared" si="5"/>
        <v>55</v>
      </c>
      <c r="B56" s="17"/>
      <c r="C56" s="17">
        <v>2</v>
      </c>
      <c r="D56" s="18" t="s">
        <v>96</v>
      </c>
      <c r="E56" s="19">
        <v>2</v>
      </c>
      <c r="F56" s="20">
        <f t="shared" si="13"/>
        <v>42133</v>
      </c>
      <c r="G56" s="20">
        <f t="shared" si="14"/>
        <v>42134</v>
      </c>
      <c r="H56" s="21"/>
      <c r="I56" s="21" t="s">
        <v>33</v>
      </c>
      <c r="J56" s="21"/>
      <c r="K56" s="22"/>
    </row>
    <row r="57" spans="1:11" ht="14.25">
      <c r="A57" s="17">
        <f t="shared" si="5"/>
        <v>56</v>
      </c>
      <c r="B57" s="17"/>
      <c r="C57" s="17">
        <v>2</v>
      </c>
      <c r="D57" s="18" t="s">
        <v>97</v>
      </c>
      <c r="E57" s="19">
        <v>2</v>
      </c>
      <c r="F57" s="20">
        <f t="shared" si="13"/>
        <v>42135</v>
      </c>
      <c r="G57" s="20">
        <f>F57+E57-1</f>
        <v>42136</v>
      </c>
      <c r="H57" s="21" t="s">
        <v>98</v>
      </c>
      <c r="I57" s="21" t="s">
        <v>33</v>
      </c>
      <c r="J57" s="21" t="s">
        <v>93</v>
      </c>
      <c r="K57" s="22"/>
    </row>
    <row r="58" spans="1:11" ht="14.25">
      <c r="A58" s="17">
        <f t="shared" si="5"/>
        <v>57</v>
      </c>
      <c r="B58" s="17"/>
      <c r="C58" s="17">
        <v>2</v>
      </c>
      <c r="D58" s="23" t="s">
        <v>134</v>
      </c>
      <c r="E58" s="24">
        <v>2</v>
      </c>
      <c r="F58" s="25">
        <f t="shared" si="13"/>
        <v>42137</v>
      </c>
      <c r="G58" s="25">
        <f>F58+E58-1</f>
        <v>42138</v>
      </c>
      <c r="H58" s="21" t="s">
        <v>99</v>
      </c>
      <c r="I58" s="21" t="s">
        <v>33</v>
      </c>
      <c r="J58" s="21"/>
      <c r="K58" s="22"/>
    </row>
    <row r="59" spans="1:11" ht="14.25">
      <c r="A59" s="11">
        <f>A58+1</f>
        <v>58</v>
      </c>
      <c r="B59" s="11" t="s">
        <v>159</v>
      </c>
      <c r="C59" s="11">
        <v>1</v>
      </c>
      <c r="D59" s="12" t="s">
        <v>100</v>
      </c>
      <c r="E59" s="13">
        <v>44</v>
      </c>
      <c r="F59" s="14">
        <f>G31+1</f>
        <v>42139</v>
      </c>
      <c r="G59" s="14">
        <f>F59+E59-1+3</f>
        <v>42185</v>
      </c>
      <c r="H59" s="15"/>
      <c r="I59" s="15"/>
      <c r="J59" s="15"/>
      <c r="K59" s="16"/>
    </row>
    <row r="60" spans="1:11" ht="14.25">
      <c r="A60" s="39">
        <f t="shared" ref="A60:A73" si="15">A59+1</f>
        <v>59</v>
      </c>
      <c r="B60" s="39"/>
      <c r="C60" s="39">
        <v>2</v>
      </c>
      <c r="D60" s="18" t="s">
        <v>101</v>
      </c>
      <c r="E60" s="19">
        <v>6</v>
      </c>
      <c r="F60" s="20">
        <f>F59</f>
        <v>42139</v>
      </c>
      <c r="G60" s="20">
        <f>F60+E60-1</f>
        <v>42144</v>
      </c>
      <c r="H60" s="21" t="s">
        <v>102</v>
      </c>
      <c r="I60" s="21"/>
      <c r="J60" s="21" t="s">
        <v>103</v>
      </c>
      <c r="K60" s="22"/>
    </row>
    <row r="61" spans="1:11" ht="14.25">
      <c r="A61" s="39">
        <f t="shared" si="15"/>
        <v>60</v>
      </c>
      <c r="B61" s="39"/>
      <c r="C61" s="39">
        <v>2</v>
      </c>
      <c r="D61" s="18" t="s">
        <v>104</v>
      </c>
      <c r="E61" s="19">
        <v>15</v>
      </c>
      <c r="F61" s="20">
        <f t="shared" ref="F61:F67" si="16">G60+1</f>
        <v>42145</v>
      </c>
      <c r="G61" s="20">
        <f>F61+E61-1</f>
        <v>42159</v>
      </c>
      <c r="H61" s="21" t="s">
        <v>105</v>
      </c>
      <c r="I61" s="21" t="s">
        <v>33</v>
      </c>
      <c r="J61" s="21" t="s">
        <v>103</v>
      </c>
      <c r="K61" s="22"/>
    </row>
    <row r="62" spans="1:11" ht="14.25">
      <c r="A62" s="39">
        <f t="shared" si="15"/>
        <v>61</v>
      </c>
      <c r="B62" s="39"/>
      <c r="C62" s="39">
        <v>2</v>
      </c>
      <c r="D62" s="18" t="s">
        <v>106</v>
      </c>
      <c r="E62" s="19">
        <v>1</v>
      </c>
      <c r="F62" s="20">
        <f t="shared" si="16"/>
        <v>42160</v>
      </c>
      <c r="G62" s="20">
        <f t="shared" ref="G62:G66" si="17">F62+E62-1</f>
        <v>42160</v>
      </c>
      <c r="H62" s="21" t="s">
        <v>107</v>
      </c>
      <c r="I62" s="21"/>
      <c r="J62" s="21" t="s">
        <v>103</v>
      </c>
      <c r="K62" s="22"/>
    </row>
    <row r="63" spans="1:11" ht="14.25">
      <c r="A63" s="39">
        <f t="shared" si="15"/>
        <v>62</v>
      </c>
      <c r="B63" s="39"/>
      <c r="C63" s="39">
        <v>2</v>
      </c>
      <c r="D63" s="18" t="s">
        <v>108</v>
      </c>
      <c r="E63" s="19">
        <v>2</v>
      </c>
      <c r="F63" s="20">
        <f t="shared" si="16"/>
        <v>42161</v>
      </c>
      <c r="G63" s="20">
        <f>F63+E63-1+3</f>
        <v>42165</v>
      </c>
      <c r="H63" s="21"/>
      <c r="I63" s="21"/>
      <c r="J63" s="21"/>
      <c r="K63" s="22"/>
    </row>
    <row r="64" spans="1:11" ht="14.25">
      <c r="A64" s="39">
        <f t="shared" si="15"/>
        <v>63</v>
      </c>
      <c r="B64" s="39"/>
      <c r="C64" s="39">
        <v>2</v>
      </c>
      <c r="D64" s="18" t="s">
        <v>109</v>
      </c>
      <c r="E64" s="19">
        <v>5</v>
      </c>
      <c r="F64" s="20">
        <f t="shared" si="16"/>
        <v>42166</v>
      </c>
      <c r="G64" s="20">
        <f>F64+E64-1</f>
        <v>42170</v>
      </c>
      <c r="H64" s="21" t="s">
        <v>110</v>
      </c>
      <c r="I64" s="21"/>
      <c r="J64" s="21" t="s">
        <v>74</v>
      </c>
      <c r="K64" s="22"/>
    </row>
    <row r="65" spans="1:11" ht="14.25">
      <c r="A65" s="39">
        <f t="shared" si="15"/>
        <v>64</v>
      </c>
      <c r="B65" s="39"/>
      <c r="C65" s="39">
        <v>2</v>
      </c>
      <c r="D65" s="40" t="s">
        <v>111</v>
      </c>
      <c r="E65" s="41">
        <v>2</v>
      </c>
      <c r="F65" s="42">
        <f t="shared" si="16"/>
        <v>42171</v>
      </c>
      <c r="G65" s="20">
        <f>F65+E65-1</f>
        <v>42172</v>
      </c>
      <c r="H65" s="27"/>
      <c r="I65" s="27"/>
      <c r="J65" s="27"/>
      <c r="K65" s="22"/>
    </row>
    <row r="66" spans="1:11" ht="14.25">
      <c r="A66" s="39">
        <f t="shared" si="15"/>
        <v>65</v>
      </c>
      <c r="B66" s="39"/>
      <c r="C66" s="39">
        <v>2</v>
      </c>
      <c r="D66" s="36" t="s">
        <v>112</v>
      </c>
      <c r="E66" s="37">
        <v>2</v>
      </c>
      <c r="F66" s="38">
        <f t="shared" si="16"/>
        <v>42173</v>
      </c>
      <c r="G66" s="38">
        <f t="shared" si="17"/>
        <v>42174</v>
      </c>
      <c r="H66" s="21" t="s">
        <v>113</v>
      </c>
      <c r="I66" s="21" t="s">
        <v>33</v>
      </c>
      <c r="J66" s="21" t="s">
        <v>103</v>
      </c>
      <c r="K66" s="22"/>
    </row>
    <row r="67" spans="1:11" ht="14.25">
      <c r="A67" s="39">
        <f t="shared" si="15"/>
        <v>66</v>
      </c>
      <c r="B67" s="39"/>
      <c r="C67" s="39">
        <v>2</v>
      </c>
      <c r="D67" s="23" t="s">
        <v>114</v>
      </c>
      <c r="E67" s="24">
        <v>8</v>
      </c>
      <c r="F67" s="25">
        <f t="shared" si="16"/>
        <v>42175</v>
      </c>
      <c r="G67" s="25">
        <f>F67+E67-1+3</f>
        <v>42185</v>
      </c>
      <c r="H67" s="21" t="s">
        <v>115</v>
      </c>
      <c r="I67" s="21" t="s">
        <v>33</v>
      </c>
      <c r="J67" s="21" t="s">
        <v>103</v>
      </c>
      <c r="K67" s="22" t="s">
        <v>143</v>
      </c>
    </row>
    <row r="68" spans="1:11" ht="14.25">
      <c r="A68" s="11">
        <f>A67+1</f>
        <v>67</v>
      </c>
      <c r="B68" s="11" t="s">
        <v>159</v>
      </c>
      <c r="C68" s="11">
        <v>1</v>
      </c>
      <c r="D68" s="12" t="s">
        <v>116</v>
      </c>
      <c r="E68" s="13">
        <v>365</v>
      </c>
      <c r="F68" s="14">
        <f>G59+1</f>
        <v>42186</v>
      </c>
      <c r="G68" s="14">
        <f>F68+E68-1</f>
        <v>42550</v>
      </c>
      <c r="H68" s="15"/>
      <c r="I68" s="15"/>
      <c r="J68" s="15"/>
      <c r="K68" s="16"/>
    </row>
    <row r="69" spans="1:11" ht="14.25">
      <c r="A69" s="39">
        <f t="shared" si="15"/>
        <v>68</v>
      </c>
      <c r="B69" s="39"/>
      <c r="C69" s="39">
        <v>2</v>
      </c>
      <c r="D69" s="18" t="s">
        <v>117</v>
      </c>
      <c r="E69" s="19">
        <v>10</v>
      </c>
      <c r="F69" s="20">
        <f>F68</f>
        <v>42186</v>
      </c>
      <c r="G69" s="20">
        <f>F69+E69-1</f>
        <v>42195</v>
      </c>
      <c r="H69" s="21"/>
      <c r="I69" s="21"/>
      <c r="J69" s="21" t="s">
        <v>103</v>
      </c>
      <c r="K69" s="22"/>
    </row>
    <row r="70" spans="1:11" ht="14.25">
      <c r="A70" s="39">
        <f t="shared" si="15"/>
        <v>69</v>
      </c>
      <c r="B70" s="39"/>
      <c r="C70" s="39">
        <v>2</v>
      </c>
      <c r="D70" s="18" t="s">
        <v>118</v>
      </c>
      <c r="E70" s="19">
        <v>5</v>
      </c>
      <c r="F70" s="20">
        <f>G69+1</f>
        <v>42196</v>
      </c>
      <c r="G70" s="20">
        <f>F70+E70-1</f>
        <v>42200</v>
      </c>
      <c r="H70" s="21" t="s">
        <v>119</v>
      </c>
      <c r="I70" s="21"/>
      <c r="J70" s="21" t="s">
        <v>103</v>
      </c>
      <c r="K70" s="22"/>
    </row>
    <row r="71" spans="1:11" ht="14.25">
      <c r="A71" s="39">
        <f t="shared" si="15"/>
        <v>70</v>
      </c>
      <c r="B71" s="39"/>
      <c r="C71" s="39">
        <v>2</v>
      </c>
      <c r="D71" s="18" t="s">
        <v>120</v>
      </c>
      <c r="E71" s="19">
        <v>5</v>
      </c>
      <c r="F71" s="20">
        <f t="shared" ref="F71:F73" si="18">G70+1</f>
        <v>42201</v>
      </c>
      <c r="G71" s="20">
        <f>F71+E71-1</f>
        <v>42205</v>
      </c>
      <c r="H71" s="21" t="s">
        <v>121</v>
      </c>
      <c r="I71" s="21"/>
      <c r="J71" s="21" t="s">
        <v>103</v>
      </c>
      <c r="K71" s="22"/>
    </row>
    <row r="72" spans="1:11" ht="14.25">
      <c r="A72" s="39">
        <f t="shared" si="15"/>
        <v>71</v>
      </c>
      <c r="B72" s="39"/>
      <c r="C72" s="39">
        <v>2</v>
      </c>
      <c r="D72" s="18" t="s">
        <v>122</v>
      </c>
      <c r="E72" s="19">
        <v>1</v>
      </c>
      <c r="F72" s="20">
        <f t="shared" si="18"/>
        <v>42206</v>
      </c>
      <c r="G72" s="20">
        <f t="shared" ref="G72" si="19">F72+E72-1</f>
        <v>42206</v>
      </c>
      <c r="H72" s="21"/>
      <c r="I72" s="21" t="s">
        <v>123</v>
      </c>
      <c r="J72" s="21" t="s">
        <v>103</v>
      </c>
      <c r="K72" s="22"/>
    </row>
    <row r="73" spans="1:11" ht="14.25">
      <c r="A73" s="39">
        <f t="shared" si="15"/>
        <v>72</v>
      </c>
      <c r="B73" s="39"/>
      <c r="C73" s="39">
        <v>2</v>
      </c>
      <c r="D73" s="18" t="s">
        <v>124</v>
      </c>
      <c r="E73" s="19">
        <v>344</v>
      </c>
      <c r="F73" s="20">
        <f t="shared" si="18"/>
        <v>42207</v>
      </c>
      <c r="G73" s="20">
        <f>F73+E73-1</f>
        <v>42550</v>
      </c>
      <c r="H73" s="21"/>
      <c r="I73" s="21" t="s">
        <v>125</v>
      </c>
      <c r="J73" s="21" t="s">
        <v>103</v>
      </c>
      <c r="K73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项目大阶段计划</vt:lpstr>
      <vt:lpstr>项目详细计划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2015-04-28T09:55:05Z</dcterms:modified>
</cp:coreProperties>
</file>