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6525" activeTab="4"/>
  </bookViews>
  <sheets>
    <sheet name="说明" sheetId="4" r:id="rId1"/>
    <sheet name="数据举例" sheetId="3" r:id="rId2"/>
    <sheet name="UWAY数据库值" sheetId="2" r:id="rId3"/>
    <sheet name="解释" sheetId="1" r:id="rId4"/>
    <sheet name="英文名" sheetId="5" r:id="rId5"/>
  </sheets>
  <definedNames>
    <definedName name="pmAverageRssi" localSheetId="3">解释!$A$7</definedName>
  </definedNames>
  <calcPr calcId="124519"/>
</workbook>
</file>

<file path=xl/calcChain.xml><?xml version="1.0" encoding="utf-8"?>
<calcChain xmlns="http://schemas.openxmlformats.org/spreadsheetml/2006/main">
  <c r="BP44" i="3"/>
  <c r="BO44"/>
  <c r="BO38"/>
  <c r="BO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43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41"/>
  <c r="BO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37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35"/>
  <c r="C28"/>
  <c r="D28"/>
  <c r="E28"/>
  <c r="F28"/>
  <c r="G28"/>
  <c r="H28"/>
  <c r="I28"/>
  <c r="J28"/>
  <c r="K28"/>
  <c r="L28"/>
  <c r="B28"/>
  <c r="AI18"/>
  <c r="M28" l="1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B19"/>
  <c r="AH19" s="1"/>
  <c r="B5"/>
  <c r="BA5"/>
  <c r="BA7" s="1"/>
  <c r="AZ5"/>
  <c r="AZ7" s="1"/>
  <c r="AY5"/>
  <c r="AY7" s="1"/>
  <c r="AX5"/>
  <c r="AX7" s="1"/>
  <c r="AW5"/>
  <c r="AW7" s="1"/>
  <c r="AV5"/>
  <c r="AV7" s="1"/>
  <c r="AU5"/>
  <c r="AU7" s="1"/>
  <c r="AT5"/>
  <c r="AT7" s="1"/>
  <c r="AS5"/>
  <c r="AS7" s="1"/>
  <c r="AR5"/>
  <c r="AR7" s="1"/>
  <c r="AQ5"/>
  <c r="AQ7" s="1"/>
  <c r="AP5"/>
  <c r="AP7" s="1"/>
  <c r="AO5"/>
  <c r="AO7" s="1"/>
  <c r="AN5"/>
  <c r="AN7" s="1"/>
  <c r="AM5"/>
  <c r="AM7" s="1"/>
  <c r="AL5"/>
  <c r="AL7" s="1"/>
  <c r="AK5"/>
  <c r="AK7" s="1"/>
  <c r="AJ5"/>
  <c r="AJ7" s="1"/>
  <c r="AI5"/>
  <c r="AI7" s="1"/>
  <c r="AH5"/>
  <c r="AH7" s="1"/>
  <c r="AG5"/>
  <c r="AG7" s="1"/>
  <c r="AF5"/>
  <c r="AF7" s="1"/>
  <c r="AE5"/>
  <c r="AE7" s="1"/>
  <c r="AD5"/>
  <c r="AD7" s="1"/>
  <c r="AC5"/>
  <c r="AC7" s="1"/>
  <c r="AB5"/>
  <c r="AB7" s="1"/>
  <c r="AA5"/>
  <c r="AA7" s="1"/>
  <c r="Z5"/>
  <c r="Z7" s="1"/>
  <c r="Y5"/>
  <c r="Y7" s="1"/>
  <c r="X5"/>
  <c r="X7" s="1"/>
  <c r="W5"/>
  <c r="W7" s="1"/>
  <c r="V5"/>
  <c r="V7" s="1"/>
  <c r="U5"/>
  <c r="U7" s="1"/>
  <c r="T5"/>
  <c r="T7" s="1"/>
  <c r="S5"/>
  <c r="S7" s="1"/>
  <c r="R5"/>
  <c r="R7" s="1"/>
  <c r="Q5"/>
  <c r="Q7" s="1"/>
  <c r="P5"/>
  <c r="P7" s="1"/>
  <c r="O5"/>
  <c r="O7" s="1"/>
  <c r="N5"/>
  <c r="N7" s="1"/>
  <c r="M5"/>
  <c r="M7" s="1"/>
  <c r="L5"/>
  <c r="L7" s="1"/>
  <c r="K5"/>
  <c r="K7" s="1"/>
  <c r="J5"/>
  <c r="J7" s="1"/>
  <c r="I5"/>
  <c r="I7" s="1"/>
  <c r="H5"/>
  <c r="H7" s="1"/>
  <c r="G5"/>
  <c r="G7" s="1"/>
  <c r="F5"/>
  <c r="F7" s="1"/>
  <c r="E5"/>
  <c r="E7" s="1"/>
  <c r="D5"/>
  <c r="D7" s="1"/>
  <c r="C5"/>
  <c r="C7" s="1"/>
  <c r="B7"/>
  <c r="BB7" s="1"/>
</calcChain>
</file>

<file path=xl/comments1.xml><?xml version="1.0" encoding="utf-8"?>
<comments xmlns="http://schemas.openxmlformats.org/spreadsheetml/2006/main">
  <authors>
    <author>作者</author>
  </authors>
  <commentList>
    <comment ref="AO5" authorId="0">
      <text>
        <r>
          <rPr>
            <b/>
            <sz val="9"/>
            <color indexed="81"/>
            <rFont val="Tahoma"/>
            <family val="2"/>
          </rPr>
          <t>sz: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该值是这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分钟最大的发射功率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宋体"/>
            <family val="3"/>
            <charset val="134"/>
          </rPr>
          <t>出现了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次</t>
        </r>
        <r>
          <rPr>
            <sz val="9"/>
            <color indexed="81"/>
            <rFont val="Tahoma"/>
            <family val="2"/>
          </rPr>
          <t>.</t>
        </r>
      </text>
    </comment>
    <comment ref="AL7" authorId="0">
      <text>
        <r>
          <rPr>
            <b/>
            <sz val="9"/>
            <color indexed="81"/>
            <rFont val="Tahoma"/>
            <family val="2"/>
          </rPr>
          <t>sz:</t>
        </r>
        <r>
          <rPr>
            <sz val="9"/>
            <color indexed="81"/>
            <rFont val="Tahoma"/>
            <family val="2"/>
          </rPr>
          <t xml:space="preserve">
=7670*</t>
        </r>
        <r>
          <rPr>
            <sz val="9"/>
            <color indexed="81"/>
            <rFont val="宋体"/>
            <family val="3"/>
            <charset val="134"/>
          </rPr>
          <t>对应的功率</t>
        </r>
        <r>
          <rPr>
            <sz val="9"/>
            <color indexed="81"/>
            <rFont val="Tahoma"/>
            <family val="2"/>
          </rPr>
          <t xml:space="preserve">3.1623W;
</t>
        </r>
        <r>
          <rPr>
            <sz val="9"/>
            <color indexed="81"/>
            <rFont val="宋体"/>
            <family val="3"/>
            <charset val="134"/>
          </rPr>
          <t>即</t>
        </r>
        <r>
          <rPr>
            <sz val="9"/>
            <color indexed="81"/>
            <rFont val="Tahoma"/>
            <family val="2"/>
          </rPr>
          <t>3.1623w</t>
        </r>
        <r>
          <rPr>
            <sz val="9"/>
            <color indexed="81"/>
            <rFont val="宋体"/>
            <family val="3"/>
            <charset val="134"/>
          </rPr>
          <t>出现了</t>
        </r>
        <r>
          <rPr>
            <sz val="9"/>
            <color indexed="81"/>
            <rFont val="Tahoma"/>
            <family val="2"/>
          </rPr>
          <t>7670</t>
        </r>
        <r>
          <rPr>
            <sz val="9"/>
            <color indexed="81"/>
            <rFont val="宋体"/>
            <family val="3"/>
            <charset val="134"/>
          </rPr>
          <t>次</t>
        </r>
      </text>
    </comment>
    <comment ref="BB7" authorId="0">
      <text>
        <r>
          <rPr>
            <b/>
            <sz val="9"/>
            <color indexed="81"/>
            <rFont val="Tahoma"/>
            <family val="2"/>
          </rPr>
          <t>sz: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把所有的采样点功率相加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再除以所有的采样点总数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就是其平均功率</t>
        </r>
        <r>
          <rPr>
            <sz val="9"/>
            <color indexed="81"/>
            <rFont val="Tahoma"/>
            <family val="2"/>
          </rPr>
          <t>;</t>
        </r>
      </text>
    </comment>
    <comment ref="AI17" authorId="0">
      <text>
        <r>
          <rPr>
            <b/>
            <sz val="9"/>
            <color indexed="81"/>
            <rFont val="Tahoma"/>
            <family val="2"/>
          </rPr>
          <t>sz:</t>
        </r>
        <r>
          <rPr>
            <b/>
            <sz val="9"/>
            <color indexed="81"/>
            <rFont val="宋体"/>
            <family val="3"/>
            <charset val="134"/>
          </rPr>
          <t>采样点值不为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，对应的最大值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43" authorId="0">
      <text>
        <r>
          <rPr>
            <b/>
            <sz val="9"/>
            <color indexed="81"/>
            <rFont val="Tahoma"/>
            <family val="2"/>
          </rPr>
          <t>SZ: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结果</t>
        </r>
        <r>
          <rPr>
            <sz val="9"/>
            <color indexed="81"/>
            <rFont val="Tahoma"/>
            <family val="2"/>
          </rPr>
          <t>=10lg(1000*BO)</t>
        </r>
      </text>
    </comment>
  </commentList>
</comments>
</file>

<file path=xl/sharedStrings.xml><?xml version="1.0" encoding="utf-8"?>
<sst xmlns="http://schemas.openxmlformats.org/spreadsheetml/2006/main" count="312" uniqueCount="220">
  <si>
    <t>pmTransmittedCarrierPower</t>
    <phoneticPr fontId="1" type="noConversion"/>
  </si>
  <si>
    <t xml:space="preserve">The transmitted carrier power.
Counter type: PDF 
Counter is reset after measurement interval: Yes
Condition: Measured on the TR device(s) every 100 ms. The actual measurement is started when the cell is setup.
PDF ranges:
[0]: Number of sampled values &lt; 0 dBm 
[1]: Number of sampled values in range [0..1[ dBm 
[2]: Number of sampled values in range [1..2[ dBm 
...
[50]: Number of sampled values in range [49..50[ dBm 
[51]: Number of sampled values &gt;= 50 dBm 
Undefined value: -1 </t>
    <phoneticPr fontId="1" type="noConversion"/>
  </si>
  <si>
    <t xml:space="preserve">The distribution of transmitted carrier power for all codes NOT used for HSDPA.
Counter type: PDF 
Counter is reset after measurement interval: Yes
Condition: Measured for all codes excluding those used for HS-PDSCH, HS-SCCH, E-AGCH, E-RGCH and E-HICH transmission. Sampled every 100 millisecond interval. The actual measurement is started when the HS-DCSH resources are setup.
PDF ranges:
[0]: Number of sampled values &lt; 0 dBm 
[1]: Number of sampled values in range [0..1[ dBm 
[2]: Number of sampled values in range [1..2[ dBm 
...
[50]: Number of sampled values in range [49..50[ dBm 
[51]: Number of sampled values &gt;= 50 dBm </t>
    <phoneticPr fontId="1" type="noConversion"/>
  </si>
  <si>
    <t>pmTransmittedCarrierPowerNonHs</t>
    <phoneticPr fontId="1" type="noConversion"/>
  </si>
  <si>
    <t xml:space="preserve">The distribution of transmitted carrier power used for HSDPA.
Counter type: PDF 
Counter is reset after measurement interval: Yes
Condition: Measured for all codes used for transmission of HSDPA channels including HS-PDSCH, HS-SCCH, E-AGCH, E-RGCH and E-HICH. Sampled every 100 millisecond interval. The actual measurement is started when the HS-DCSH resources are setup.
PDF ranges:
[0]: Number of sampled values &lt; 0 dBm 
[1]: Number of sampled values in range [0..1[ dBm 
[2]: Number of sampled values in range [1..2[ dBm 
...
[50]: Number of sampled values in range [49..50[ dBm 
[51]: Number of sampled values &gt;= 50 dBm 
</t>
    <phoneticPr fontId="1" type="noConversion"/>
  </si>
  <si>
    <t>pmTransmittedCarrierPowerHs</t>
    <phoneticPr fontId="1" type="noConversion"/>
  </si>
  <si>
    <t xml:space="preserve">The UE reported CQI. Note that it is the true (unadjusted) CQI that is counted. This counter is only relevant for UEs not using MIMO or 64QAM.
Counter type: PDF 
Counter is reset after measurement interval: Yes
Condition: The actual measurement is started when the HS-DSCH resources are setup.
PDF ranges:
[0]: Number of reported CQI with value 0
[1]: Number of reported CQI with value 1
...
[30]: Number of reported CQI with value 30
[31]: Number of reported CQI with invalid value
Undefined value: -1 </t>
    <phoneticPr fontId="1" type="noConversion"/>
  </si>
  <si>
    <t xml:space="preserve">pmReportedCqi </t>
    <phoneticPr fontId="1" type="noConversion"/>
  </si>
  <si>
    <t xml:space="preserve">The distribution of the RBS UL Channel Element utilization (for all UL baseband pools), as percentages of the corresponding license limit.
Counter type: PDF 
Counter is reset after measurement interval: Yes
Condition: Sampled each second of the granularity period (gives 900 values). The actual measurement starts when MO UplinkBaseBandPool is created.
PDF ranges:
[0]: License limit (license key value if valid license key , else 8 if no license key, else max hardware capacity)
[1]: Number of sampled values in range [0..20[ %
[2]: Number of sampled values in range [20..40[ %
[3]: Number of sampled values in range [40..50[ %
[4]: Number of sampled values in range [50..60[ %
[5]: Number of sampled values in range [60..70[ %
[6]: Number of sampled values in range [70..80[ %
[7]: Number of sampled values in range [80..85[ %
[8]: Number of sampled values in range [85..90[ %
[9]: Number of sampled values in range [90..95[ %
[10]: Number of sampled values &gt;= 95 %
</t>
    <phoneticPr fontId="1" type="noConversion"/>
  </si>
  <si>
    <t>pmCapacityNodeBUlCe</t>
    <phoneticPr fontId="1" type="noConversion"/>
  </si>
  <si>
    <t xml:space="preserve">pmCapacityNodeBDlCe </t>
    <phoneticPr fontId="1" type="noConversion"/>
  </si>
  <si>
    <t>PMAVERAGERSSI</t>
  </si>
  <si>
    <t>PMTRANSMITTEDCARRIERPOWER</t>
  </si>
  <si>
    <t>PMREPORTEDCQI</t>
  </si>
  <si>
    <t>PMTRANSMITTEDCARRIERPOWERHS</t>
  </si>
  <si>
    <t>PMCAPACITYNODEBULCE</t>
  </si>
  <si>
    <t>PMCAPACITYNODEBDLCE</t>
  </si>
  <si>
    <t>pmAverageRssi</t>
  </si>
  <si>
    <t>144,900,0,0,0,0,0,0,0,0,0</t>
  </si>
  <si>
    <t>240,900,0,0,0,0,0,0,0,0,0</t>
  </si>
  <si>
    <t>192,900,0,0,0,0,0,0,0,0,0</t>
  </si>
  <si>
    <t>400,900,0,0,0,0,0,0,0,0,0</t>
  </si>
  <si>
    <t>96,900,0,0,0,0,0,0,0,0,0</t>
  </si>
  <si>
    <t>144,899,1,0,0,0,0,0,0,0,0</t>
  </si>
  <si>
    <t>48,900,0,0,0,0,0,0,0,0,0</t>
  </si>
  <si>
    <t>112,900,0,0,0,0,0,0,0,0,0</t>
  </si>
  <si>
    <t>0,0,0,0,0,0,0,0,0,0,0,0,0,6481,2144,11,6,4,5,5,0,1,0,1,0,0,0,0,0,0,0,4,21,138,125,46,8,0,0,0,0,0,0,0,0,0,0,0,0,0,0,0,0,0,0,0,0,0,0,0,0,0,0,0,0</t>
  </si>
  <si>
    <t>0,0,0,0,0,0,0,0,0,0,0,0,0,0,0,0,0,0,0,0,0,0,0,0,0,0,0,0,0,0,0,0,0,0,0,0,7670,1278,44,8,0,0,0,0,0,0,0,0,0,0,0,0</t>
  </si>
  <si>
    <t>0,0,0,0,0,0,0,0,0,0,0,0,0,5935,2746,274,42,2,0,0,0,0,1,0,0,0,0,0,0,0,0,0,0,0,0,0,0,0,0,0,0,0,0,0,0,0,0,0,0,0,0,0,0,0,0,0,0,0,0,0,0,0,0,0,0</t>
  </si>
  <si>
    <t>0,0,0,0,0,0,0,0,0,0,0,0,0,0,0,0,0,0,0,0,0,0,0,0,0,0,0,0,0,0,0,0,0,0,0,0,8207,761,13,1,2,0,1,15,0,0,0,0,0,0,0,0</t>
  </si>
  <si>
    <t>0,0,0,0,0,0,0,0,0,0,0,0,0,0,7102,1165,231,401,62,11,1,0,1,5,2,2,0,5,1,0,1,2,0,0,1,2,4,0,1,0,0,0,0,0,0,0,0,0,0,0,0,0,0,0,0,0,0,0,0,0,0,0,0,0,0</t>
  </si>
  <si>
    <t>0,0,0,0,0,0,0,0,0,0,0,0,0,0,0,0,0,0,0,0,0,0,0,0,0,0,0,0,0,0,0,0,0,0,0,0,7673,1203,63,10,18,24,7,2,0,0,0,0,0,0,0,0</t>
  </si>
  <si>
    <t>0,0,0,0,0,0,0,0,0,0,0,0,0,0,0,8496,119,17,9,3,5,4,1,1,0,0,0,1,0,0,0,0,0,0,0,1,0,0,0,0,0,3,5,19,45,68,63,74,38,18,8,1,1,0,0,0,0,0,0,0,0,0,0,0,0</t>
  </si>
  <si>
    <t>0,0,0,0,0,0,0,0,0,0,0,0,0,0,0,0,0,0,0,0,0,0,0,0,0,0,0,0,0,0,0,0,0,0,8604,339,19,9,5,13,10,1,0,0,0,0,0,0,0,0,0,0</t>
  </si>
  <si>
    <t>0,0,0,0,0,0,0,0,0,0,0,0,0,0,0,8943,32,4,5,2,4,4,4,1,0,0,0,0,0,0,0,0,0,0,0,0,0,0,0,0,0,0,0,0,0,0,0,0,0,0,0,0,0,0,0,0,0,0,0,0,0,0,0,0,0</t>
  </si>
  <si>
    <t>0,0,0,0,0,0,0,0,0,0,0,0,0,0,0,0,0,0,0,0,0,0,0,0,0,0,0,0,0,0,0,0,0,0,0,0,8995,5,0,0,0,0,0,0,0,0,0,0,0,0,0,0</t>
  </si>
  <si>
    <t>0,0,0,0,0,0,0,0,0,0,0,0,0,0,0,8032,586,20,6,6,4,2,0,1,0,0,0,0,0,0,0,0,0,0,0,0,0,0,0,0,0,0,0,0,0,1,1,7,10,18,25,27,31,23,31,29,34,50,31,14,9,2,0,0,0</t>
  </si>
  <si>
    <t>0,0,0,0,0,0,0,0,0,0,0,0,0,0,0,0,0,0,0,0,0,0,0,0,0,0,0,0,0,0,0,0,0,0,8802,190,7,0,1,0,0,0,0,0,0,0,0,0,0,0,0,0</t>
  </si>
  <si>
    <t>0,0,0,0,0,0,0,0,0,0,0,0,0,0,0,8872,120,2,1,3,1,0,0,0,0,0,0,0,0,0,0,0,0,0,0,0,0,0,0,0,0,0,0,0,0,0,0,0,0,0,0,0,0,0,0,0,0,0,0,0,0,0,0,0,0</t>
  </si>
  <si>
    <t>0,0,0,0,0,0,0,0,0,0,0,0,0,0,8988,4,5,2,1,0,0,0,0,0,0,0,0,0,0,0,0,0,0,0,0,0,0,0,0,0,0,0,0,0,0,0,0,0,0,0,0,0,0,0,0,0,0,0,0,0,0,0,0,0,0</t>
  </si>
  <si>
    <t>0,0,0,0,0,0,0,0,0,0,0,0,0,0,0,0,0,0,0,0,0,0,0,0,0,0,0,0,0,0,0,0,0,0,0,0,8994,6,0,0,0,0,0,0,0,0,0,0,0,0,0,0</t>
  </si>
  <si>
    <t>0,0,0,0,0,0,0,0,0,0,0,0,0,0,8563,81,9,1,0,3,0,0,0,0,0,0,0,0,0,0,0,1,0,0,0,0,0,0,0,0,0,0,0,0,0,0,0,0,0,0,0,0,2,1,16,11,20,24,28,45,40,155,0,0,0</t>
  </si>
  <si>
    <t>0,0,0,0,0,0,0,0,0,0,0,0,0,0,0,0,0,0,0,0,0,0,0,0,0,0,0,0,0,0,0,0,0,0,8788,208,4,0,0,0,0,0,0,0,0,0,0,0,0,0,0,0</t>
  </si>
  <si>
    <t>,,,,,,,,,,,,,,,,,,,,,,,,,,,,,,,,,,,,,,,,,,,,,,,,,,,,,,,,,,,,,,,,</t>
  </si>
  <si>
    <t>,,,,,,,,,,,,,,,,,,,,,,,,,,,,,,,,,,,,,,,,,,,,,,,,,,,</t>
  </si>
  <si>
    <t>0,0,0,0,0,0,0,0,0,0,0,0,0,8777,196,21,4,1,0,0,1,0,0,0,0,0,0,0,0,0,0,0,0,0,0,0,0,0,0,0,0,0,0,0,0,0,0,0,0,0,0,0,0,0,0,0,0,0,0,0,0,0,0,0,0</t>
  </si>
  <si>
    <t>0,0,0,0,0,0,0,0,0,0,0,0,0,0,0,0,0,0,0,0,0,0,0,0,0,0,0,0,0,0,0,0,0,0,0,0,8579,414,7,0,0,0,0,0,0,0,0,0,0,0,0,0</t>
  </si>
  <si>
    <t>0,0,0,0,0,0,0,0,0,0,0,0,0,0,8795,122,64,13,1,4,0,0,0,0,0,0,0,0,1,0,0,0,0,0,0,0,0,0,0,0,0,0,0,0,0,0,0,0,0,0,0,0,0,0,0,0,0,0,0,0,0,0,0,0,0</t>
  </si>
  <si>
    <t>0,0,0,0,0,0,0,0,0,0,0,0,0,0,0,0,0,0,0,0,0,0,0,0,0,0,0,0,0,0,0,0,0,0,0,0,8076,798,57,21,10,37,1,0,0,0,0,0,0,0,0,0</t>
  </si>
  <si>
    <t>0,0,0,0,0,0,0,0,0,0,0,0,0,8868,104,11,7,1,2,0,1,1,1,1,0,1,0,0,0,0,0,0,0,1,0,0,0,0,0,0,0,0,0,0,0,0,0,0,0,0,0,0,0,0,0,0,0,0,0,0,0,0,0,0,0</t>
  </si>
  <si>
    <t>0,0,0,0,0,0,0,0,0,0,0,0,0,0,0,0,0,0,0,0,0,0,0,0,0,0,0,0,0,0,0,0,0,0,0,0,8791,203,6,0,0,0,0,0,0,0,0,0,0,0,0,0</t>
  </si>
  <si>
    <t>0,0,0,0,0,0,0,0,0,0,0,0,0,0,0,0,8620,315,22,7,9,11,3,4,3,0,1,0,1,0,0,0,0,0,0,0,1,1,1,0,0,1,0,0,0,0,0,0,0,0,0,0,0,0,0,0,0,0,0,0,0,0,0,0,0</t>
  </si>
  <si>
    <t>0,0,0,0,0,0,0,0,0,0,0,0,0,0,0,0,0,0,0,0,0,0,0,0,0,0,0,0,0,0,0,0,0,0,0,0,8760,230,7,1,0,2,0,0,0,0,0,0,0,0,0,0</t>
  </si>
  <si>
    <t>0,0,0,0,0,0,0,0,0,0,0,0,0,0,0,0,0,8835,96,15,10,5,5,1,1,0,2,1,2,4,3,3,4,1,2,3,2,2,2,0,0,1,0,0,0,0,0,0,0,0,0,0,0,0,0,0,0,0,0,0,0,0,0,0,0</t>
  </si>
  <si>
    <t>0,0,0,0,0,0,0,0,0,0,0,0,0,0,0,0,0,0,0,0,0,0,0,0,0,0,0,0,0,0,0,0,0,0,0,0,8087,866,44,2,1,0,0,0,0,0,0,0,0,0,0,0</t>
  </si>
  <si>
    <t>0,0,0,0,0,0,0,0,0,0,0,0,0,0,0,0,0,8969,15,3,5,2,2,2,0,0,0,0,1,0,0,0,0,0,0,0,0,0,0,0,0,0,0,0,0,0,0,0,0,0,0,0,0,0,0,0,0,0,0,0,0,0,0,0,0</t>
  </si>
  <si>
    <t>0,0,0,0,0,0,0,0,0,0,0,0,0,0,0,0,0,0,0,0,0,0,0,0,0,0,0,0,0,0,0,0,0,0,0,0,8597,400,3,0,0,0,0,0,0,0,0,0,0,0,0,0</t>
  </si>
  <si>
    <t>PMTRANSMITTEDCARRIERPOWERNONHS</t>
  </si>
  <si>
    <t>0,0,0,0,0,0,0,0,0,0,0,0,0,0,0,0,0,0,0,0,0,0,0,0,0,0,0,0,0,0,0,0,0,0,0,0,7979,1003,17,1,0,0,0,0,0,0,0,0,0,0,0,0</t>
  </si>
  <si>
    <t>31,19,25,22,29,28,27,29,44,106,543,2317,3496,2516,699,115,58,57,183,461,521,716,952,899,525,191,76,63,26,18,11,1880</t>
  </si>
  <si>
    <t>0,8449,41,12,1,16,23,1,0,162,7,1,63,29,10,27,23,9,4,9,2,5,3,8,5,5,24,14,11,9,6,6,6,1,5,3,0,0,0,0,0,0,0,0,0,0,0,0,0,0,0,0</t>
  </si>
  <si>
    <t>0,0,0,0,0,0,0,0,0,0,0,0,0,0,0,0,0,0,0,0,0,0,0,0,0,0,0,0,0,0,0,0,0,0,0,0,8500,483,17,0,0,0,0,0,0,0,0,0,0,0,0,0</t>
  </si>
  <si>
    <t>8,5,4,7,4,8,0,6,13,41,89,115,100,63,33,14,9,4,2,8,13,211,722,1022,623,246,178,181,60,10,6,441</t>
  </si>
  <si>
    <t>0,8946,0,0,0,0,0,0,0,2,0,0,0,7,11,3,3,5,0,0,0,0,1,1,0,0,0,0,1,0,0,0,1,0,0,0,1,1,0,2,1,10,4,0,0,0,0,0,0,0,0,0</t>
  </si>
  <si>
    <t>0,0,0,0,0,0,0,0,0,0,0,0,0,0,0,0,0,0,0,0,0,0,0,0,0,0,0,0,0,0,0,0,0,0,0,0,8234,732,34,0,0,0,0,0,0,0,0,0,0,0,0,0</t>
  </si>
  <si>
    <t>16,13,16,24,23,14,27,35,48,49,81,108,155,224,274,359,539,1032,3210,7331,8197,3904,1488,999,1148,1416,1348,1134,741,414,236,2055</t>
  </si>
  <si>
    <t>0,8132,1,4,0,0,5,2,0,138,23,8,51,33,18,52,105,80,29,42,29,11,14,8,11,18,20,30,23,20,14,2,4,4,10,5,3,8,13,20,5,5,0,0,0,0,0,0,0,0,0,0</t>
  </si>
  <si>
    <t>0,0,0,0,0,0,0,0,0,0,0,0,0,0,0,0,0,0,0,0,0,0,0,0,0,0,0,0,0,0,0,0,0,0,0,0,8536,455,9,0,0,0,0,0,0,0,0,0,0,0,0,0</t>
  </si>
  <si>
    <t>2,2,2,1,1,1,0,1,0,0,1,2,5,17,42,46,64,173,369,348,256,123,65,31,5,2,2,0,1,1,0,74</t>
  </si>
  <si>
    <t>0,8869,0,6,0,0,8,1,0,34,11,2,32,14,6,4,4,2,2,2,1,2,0,0,0,0,0,0,0,0,0,0,0,0,0,0,0,0,0,0,0,0,0,0,0,0,0,0,0,0,0,0</t>
  </si>
  <si>
    <t>0,0,0,0,0,0,0,0,0,0,0,0,0,0,0,0,0,0,0,0,0,0,0,0,0,0,0,0,0,0,0,0,0,0,0,0,8192,773,34,0,0,0,0,0,0,0,0,0,0,0,0,0</t>
  </si>
  <si>
    <t>19,19,23,16,22,10,20,21,19,31,25,19,15,38,32,46,232,920,3178,6134,5229,1942,718,1024,1448,1584,1543,1266,661,463,257,2360</t>
  </si>
  <si>
    <t>0,8039,2,12,0,2,13,3,3,101,117,8,60,27,23,29,31,46,56,63,60,37,34,30,20,32,17,7,13,9,7,7,6,9,8,13,7,5,8,5,30,0,0,0,0,0,0,0,0,0,0,0</t>
  </si>
  <si>
    <t>0,0,0,0,0,0,0,0,0,0,0,0,0,0,0,0,0,0,0,0,0,0,0,0,0,0,0,0,0,0,0,0,0,0,0,0,8186,785,29,0,0,0,0,0,0,0,0,0,0,0,0,0</t>
  </si>
  <si>
    <t>113,38,28,42,34,51,48,54,51,37,30,35,128,309,399,506,515,419,820,1821,3245,4948,7788,4482,1543,443,182,220,142,130,38,1656</t>
  </si>
  <si>
    <t>0,8232,1,1,0,0,0,0,1,16,1,2,10,10,73,29,30,25,15,18,11,6,4,1,2,6,6,8,6,7,24,29,35,49,46,66,74,68,37,21,11,17,2,0,0,0,0,0,0,0,0,0</t>
  </si>
  <si>
    <t>0,0,0,0,0,0,0,0,0,0,0,0,0,0,0,0,0,0,0,0,0,0,0,0,0,0,0,0,0,0,0,0,0,0,0,0,8222,763,15,0,0,0,0,0,0,0,0,0,0,0,0,0</t>
  </si>
  <si>
    <t>8,8,10,9,9,12,6,10,8,11,5,9,29,78,208,320,387,450,724,1250,1935,2454,3214,4579,9012,18117,32750,39419,26479,10434,2644,1113</t>
  </si>
  <si>
    <t>0,2472,0,0,0,0,1,0,0,613,28,25,171,235,506,509,512,689,676,636,512,432,300,207,148,129,67,48,24,17,16,7,4,5,1,2,3,2,1,0,1,1,0,0,0,0,0,0,0,0,0,0</t>
  </si>
  <si>
    <t>0,0,0,0,0,0,0,0,0,0,0,0,0,0,0,0,0,0,0,0,0,0,0,0,0,0,0,0,0,0,0,0,0,0,0,0,8807,190,3,0,0,0,0,0,0,0,0,0,0,0,0,0</t>
  </si>
  <si>
    <t>5,5,7,2,3,4,5,0,5,7,7,9,16,43,52,44,46,85,153,426,1147,764,180,81,54,77,70,54,51,8,5,421</t>
  </si>
  <si>
    <t>0,8303,0,0,0,0,0,0,0,283,0,0,166,107,1,57,51,6,4,4,1,0,0,2,2,0,2,1,2,3,1,0,0,0,0,0,1,1,1,1,0,0,0,0,0,0,0,0,0,0,0,0</t>
  </si>
  <si>
    <t>0,0,0,0,0,0,0,0,0,0,0,0,0,0,0,0,0,0,0,0,0,0,0,0,0,0,0,0,0,0,0,0,0,0,0,0,8873,126,1,0,0,0,0,0,0,0,0,0,0,0,0,0</t>
  </si>
  <si>
    <t>0,1,1,1,2,1,1,1,2,16,27,29,24,13,5,8,7,19,79,179,181,121,40,1,5,4,0,1,0,1,4,269</t>
  </si>
  <si>
    <t>0,8997,0,0,0,0,0,0,0,0,0,0,0,0,0,0,0,0,0,0,0,0,0,0,0,0,0,0,1,1,1,0,0,0,0,0,0,0,0,0,0,0,0,0,0,0,0,0,0,0,0,0</t>
  </si>
  <si>
    <t>0,0,0,0,0,0,0,0,0,0,0,0,0,0,0,0,0,0,0,0,0,0,0,0,0,0,0,0,0,0,0,0,0,0,0,0,8978,22,0,0,0,0,0,0,0,0,0,0,0,0,0,0</t>
  </si>
  <si>
    <t>0,0,0,0,0,0,0,0,0,0,0,0,0,0,0,0,0,0,0,0,0,0,0,0,0,0,0,0,0,0,0,0</t>
  </si>
  <si>
    <t>0,8969,0,1,0,0,0,3,0,8,1,1,12,1,0,0,0,1,1,2,0,0,0,0,0,0,0,0,0,0,0,0,0,0,0,0,0,0,0,0,0,0,0,0,0,0,0,0,0,0,0,0</t>
  </si>
  <si>
    <t>0,0,0,0,1,0,1,1,1,0,0,3,1,0,1,1,1,4,5,59,184,279,115,19,1,0,0,0,1,1,1,86</t>
  </si>
  <si>
    <t>0,8995,0,0,0,0,0,0,0,0,0,0,0,0,0,2,1,1,1,0,0,0,0,0,0,0,0,0,0,0,0,0,0,0,0,0,0,0,0,0,0,0,0,0,0,0,0,0,0,0,0,0</t>
  </si>
  <si>
    <t>0,0,0,0,0,0,0,0,0,0,0,0,0,0,0,0,0,0,0,0,0,0,0,0,0,0,0,0,0,0,0,0,0,0,0,0,8715,279,5,1,0,0,0,0,0,0,0,0,0,0,0,0</t>
  </si>
  <si>
    <t>8,15,8,11,14,9,15,14,31,40,79,207,418,455,351,269,1174,4316,4314,1405,330,163,149,140,140,111,70,54,22,18,5,1279</t>
  </si>
  <si>
    <t>0,8858,0,0,0,0,1,0,0,3,0,0,2,0,0,4,11,14,61,10,6,4,2,7,3,3,3,1,2,0,1,1,1,0,1,1,0,0,0,0,0,0,0,0,0,0,0,0,0,0,0,0</t>
  </si>
  <si>
    <t>0,0,0,0,0,0,0,0,0,0,0,0,0,0,0,0,0,0,0,0,0,0,0,0,0,0,0,0,0,0,0,0,0,0,0,0,8749,248,3,0,0,0,0,0,0,0,0,0,0,0,0,0</t>
  </si>
  <si>
    <t>1,1,3,0,0,0,1,1,0,9,13,28,36,43,76,122,166,134,65,28,2,1,5,0,6,26,72,186,278,364,392,146</t>
  </si>
  <si>
    <t>0,8941,0,0,0,0,7,0,0,12,6,2,5,6,2,6,4,4,2,1,1,1,0,0,0,0,0,0,0,0,0,0,0,0,0,0,0,0,0,0,0,0,0,0,0,0,0,0,0,0,0,0</t>
  </si>
  <si>
    <t>0,0,0,0,0,0,0,0,0,0,0,0,0,0,0,0,0,0,0,0,0,0,0,0,0,0,0,0,0,0,0,0,0,0,0,0,8959,39,2,0,0,0,0,0,0,0,0,0,0,0,0,0</t>
  </si>
  <si>
    <t>0,9000,0,0,0,0,0,0,0,0,0,0,0,0,0,0,0,0,0,0,0,0,0,0,0,0,0,0,0,0,0,0,0,0,0,0,0,0,0,0,0,0,0,0,0,0,0,0,0,0,0,0</t>
  </si>
  <si>
    <t>0,0,0,0,0,0,0,0,0,0,0,0,0,0,0,0,0,0,0,0,0,0,0,0,0,0,0,0,0,0,0,0,0,0,0,0,8779,215,6,0,0,0,0,0,0,0,0,0,0,0,0,0</t>
  </si>
  <si>
    <t>1,2,3,1,3,0,4,3,5,11,15,17,63,93,111,137,378,549,464,313,115,24,2,1,6,3,3,3,2,0,3,305</t>
  </si>
  <si>
    <t>0,8925,3,0,0,1,1,0,0,0,0,0,0,0,0,0,1,7,4,10,7,21,3,2,4,3,1,2,1,0,0,3,0,0,0,0,1,0,0,0,0,0,0,0,0,0,0,0,0,0,0,0</t>
  </si>
  <si>
    <t>0,0,0,0,0,0,0,0,0,0,0,0,0,0,0,0,0,0,0,0,0,0,0,0,0,0,0,0,0,0,0,0,0,0,0,0,8868,132,0,0,0,0,0,0,0,0,0,0,0,0,0,0</t>
  </si>
  <si>
    <t>0,0,0,0,0,0,4,10,28,52,39,23,2,0,0,0,0,0,0,0,0,0,0,0,0,0,0,0,0,0,0,0</t>
  </si>
  <si>
    <t>0,8995,0,0,0,0,0,0,0,0,0,0,0,0,0,0,0,0,0,0,0,0,0,0,0,0,2,0,0,2,1,0,0,0,0,0,0,0,0,0,0,0,0,0,0,0,0,0,0,0,0,0</t>
  </si>
  <si>
    <t>0,0,0,0,0,0,0,0,0,0,0,0,0,0,0,0,0,0,0,0,0,0,0,0,0,0,0,0,0,0,0,0,0,0,0,0,7870,1087,43,0,0,0,0,0,0,0,0,0,0,0,0,0</t>
  </si>
  <si>
    <t>68,50,55,57,65,63,79,74,70,83,125,130,185,315,671,1358,3184,4791,5821,5504,5536,4739,4590,5841,7936,8637,5995,2379,609,194,72,6127</t>
  </si>
  <si>
    <t>0,7252,0,1,0,1,0,0,0,302,1,4,105,53,35,79,121,68,96,111,82,94,86,71,69,46,41,37,22,27,21,21,19,25,12,16,14,14,12,4,10,9,19,0,0,0,0,0,0,0,0,0</t>
  </si>
  <si>
    <t>0,0,0,0,0,0,0,0,0,0,0,0,0,0,0,0,0,0,0,0,0,0,0,0,0,0,0,0,0,0,0,0,0,0,0,0,8619,370,11,0,0,0,0,0,0,0,0,0,0,0,0,0</t>
  </si>
  <si>
    <t>12,8,11,12,8,12,7,13,18,26,23,15,26,23,47,68,83,100,158,205,355,751,1298,1472,2039,4179,5799,4778,1685,284,20,1166</t>
  </si>
  <si>
    <t>0,8322,0,0,0,0,0,0,0,0,28,33,68,68,91,46,23,20,12,18,10,13,10,7,10,5,13,22,20,31,21,19,18,13,10,9,11,8,8,4,2,3,4,0,0,0,0,0,0,0,0,0</t>
  </si>
  <si>
    <t>0,0,0,0,0,0,0,0,0,0,0,0,0,0,0,0,0,0,0,0,0,0,0,0,0,0,0,0,0,0,0,0,0,0,0,0,8549,440,11,0,0,0,0,0,0,0,0,0,0,0,0,0</t>
  </si>
  <si>
    <t>6,8,8,14,17,41,52,66,33,31,36,42,63,71,112,204,461,796,970,1000,705,681,890,811,523,222,79,30,20,10,7,808</t>
  </si>
  <si>
    <t>0,8784,1,3,0,1,14,3,0,62,16,1,35,15,13,7,7,3,5,6,4,0,3,2,4,0,1,1,0,2,0,1,1,0,0,2,1,0,1,0,1,0,0,0,0,0,0,0,0,0,0,0</t>
  </si>
  <si>
    <t>0,0,0,0,0,0,0,0,0,0,0,0,0,0,0,0,0,0,0,0,0,0,0,0,0,0,0,0,0,0,0,0,0,0,0,0,8195,756,48,1,0,0,0,0,0,0,0,0,0,0,0,0</t>
  </si>
  <si>
    <t>65,27,41,30,39,46,66,65,75,79,105,117,140,147,188,207,243,373,434,574,613,864,1304,1839,2384,2174,1535,1031,655,356,322,2660</t>
  </si>
  <si>
    <t>0,8636,1,9,0,0,2,5,0,123,36,5,38,13,13,21,16,15,8,14,8,7,7,5,3,2,6,0,3,1,1,1,0,0,0,0,0,0,1,0,0,0,0,0,0,0,0,0,0,0,0,0</t>
  </si>
  <si>
    <t>0,0,0,0,0,0,0,0,0,0,0,0,0,0,0,0,0,0,0,0,0,0,0,0,0,0,0,0,0,0,0,0,0,0,0,0,8847,152,1,0,0,0,0,0,0,0,0,0,0,0,0,0</t>
  </si>
  <si>
    <t>Received Signal Strength RSSI.
Counter type: PDF
Counter is reset after measurement interval: Yes
Condition: Measured on TR device(s) every 100 ms, and the average value is calculated at the same rate. The actual measurement is started when the cell is setup.
PDF ranges:
[0]: Number of sampled values &lt; -110.0 dBm
[1]: Number of sampled values in range [-110.0..-109.5[ dBm
[2]: Number of sampled values in range [-109.5..-109.0[ dBm
[3]: Number of sampled values in range [-109.0..-108.5[ dBm
...
[59]: Number of sampled values in range [-81.0..-80.5[ dBm
[60]: Number of sampled values in range [-80.5..-80.0[ dBm
[61]: Number of sampled values in range [-80.0..-75.0[ dBm
[62]: Number of sampled values in range [-75.0..-70.0[ dBm
[63]: Number of sampled values in range [-70.0..-65.0[ dBm
[64]: Number of sampled values &gt;= -65.0 dBm
Undefined value: -1</t>
    <phoneticPr fontId="1" type="noConversion"/>
  </si>
  <si>
    <t>&lt;0</t>
  </si>
  <si>
    <t>0~1</t>
  </si>
  <si>
    <t>1~2</t>
  </si>
  <si>
    <t>49~50</t>
  </si>
  <si>
    <t>&gt;=50</t>
  </si>
  <si>
    <t>dBm</t>
  </si>
  <si>
    <t>PDF range</t>
  </si>
  <si>
    <t>取每个区间的下限(dBm)</t>
  </si>
  <si>
    <t>W</t>
  </si>
  <si>
    <t>把每个dB值转化成对应W</t>
  </si>
  <si>
    <t>pmTransmittedCarrierPower</t>
  </si>
  <si>
    <t>7670表示,在15分钟内,7670个采样点的功率是3.1623w</t>
  </si>
  <si>
    <t>计算结果</t>
    <phoneticPr fontId="1" type="noConversion"/>
  </si>
  <si>
    <t>COUNTER名称</t>
    <phoneticPr fontId="1" type="noConversion"/>
  </si>
  <si>
    <t>平均值</t>
    <phoneticPr fontId="1" type="noConversion"/>
  </si>
  <si>
    <t>最大值</t>
    <phoneticPr fontId="1" type="noConversion"/>
  </si>
  <si>
    <t xml:space="preserve">The distribution of the RBS DL Channel Element utilization (for all DL baseband pools), as percentages of the corresponding license limit.
Counter type: PDF 
Counter is reset after measurement interval: Yes
Condition: Sampled each second of the granularity period (gives 900 values). The actual measurement starts when MO DownlinkBaseBandPool is created.
PDF ranges:
[0]: License limit (license key value if valid license key, else 8 if no license key, else max hardware capacity minus resources needed for A-DCH)
[1]: Number of sampled values in range [0..20[ %
[2]: Number of sampled values in range [20..40[ %
[3]: Number of sampled values in range [40..50[ %
[4]: Number of sampled values in range [50..60[ %
[5]: Number of sampled values in range [60..70[ %
[6]: Number of sampled values in range [70..80[ %
[7]: Number of sampled values in range [80..85[ %
[8]: Number of sampled values in range [85..90[ %
[9]: Number of sampled values in range [90..95[ %
[10]: Number of sampled values &gt;= 95 %
Undefined value: -1 </t>
    <phoneticPr fontId="1" type="noConversion"/>
  </si>
  <si>
    <t>[0,20)</t>
    <phoneticPr fontId="1" type="noConversion"/>
  </si>
  <si>
    <t>[20,40)</t>
    <phoneticPr fontId="1" type="noConversion"/>
  </si>
  <si>
    <t>[40,50)</t>
    <phoneticPr fontId="1" type="noConversion"/>
  </si>
  <si>
    <t>[50,60)</t>
    <phoneticPr fontId="1" type="noConversion"/>
  </si>
  <si>
    <t>[60,70)</t>
    <phoneticPr fontId="1" type="noConversion"/>
  </si>
  <si>
    <t>[70,80)</t>
    <phoneticPr fontId="1" type="noConversion"/>
  </si>
  <si>
    <t>[80,85)</t>
    <phoneticPr fontId="1" type="noConversion"/>
  </si>
  <si>
    <t>[85,90)</t>
    <phoneticPr fontId="1" type="noConversion"/>
  </si>
  <si>
    <t>[90,95)</t>
    <phoneticPr fontId="1" type="noConversion"/>
  </si>
  <si>
    <t>&gt;95</t>
    <phoneticPr fontId="1" type="noConversion"/>
  </si>
  <si>
    <t>&lt;-110</t>
    <phoneticPr fontId="1" type="noConversion"/>
  </si>
  <si>
    <t>[-110,-110.5)</t>
    <phoneticPr fontId="1" type="noConversion"/>
  </si>
  <si>
    <t>单位</t>
    <phoneticPr fontId="1" type="noConversion"/>
  </si>
  <si>
    <t>DBM</t>
    <phoneticPr fontId="1" type="noConversion"/>
  </si>
  <si>
    <t>W</t>
    <phoneticPr fontId="1" type="noConversion"/>
  </si>
  <si>
    <t>结果=10lg(1000*BO)</t>
  </si>
  <si>
    <t>原始值</t>
    <phoneticPr fontId="1" type="noConversion"/>
  </si>
  <si>
    <t>原始值（固定）</t>
    <phoneticPr fontId="1" type="noConversion"/>
  </si>
  <si>
    <t>原始值（固定）</t>
    <phoneticPr fontId="1" type="noConversion"/>
  </si>
  <si>
    <t>pmCapacityNodeBUlCe</t>
    <phoneticPr fontId="1" type="noConversion"/>
  </si>
  <si>
    <t xml:space="preserve">pmCapacityNodeBDlCe </t>
    <phoneticPr fontId="1" type="noConversion"/>
  </si>
  <si>
    <t>DBM</t>
    <phoneticPr fontId="1" type="noConversion"/>
  </si>
  <si>
    <t>W</t>
    <phoneticPr fontId="1" type="noConversion"/>
  </si>
  <si>
    <t>UWAY采集表值（采样点数）</t>
  </si>
  <si>
    <t>数据库转换（固定）</t>
    <phoneticPr fontId="1" type="noConversion"/>
  </si>
  <si>
    <t>注释：数据库转换（固定）一行公式：如B3到B4列的转换，B4=10^(B3/10)/1000</t>
    <phoneticPr fontId="1" type="noConversion"/>
  </si>
  <si>
    <t>注释：转换公式同组一</t>
    <phoneticPr fontId="1" type="noConversion"/>
  </si>
  <si>
    <t>1。数据库人员汇总时关注【数据举例】页。</t>
    <phoneticPr fontId="1" type="noConversion"/>
  </si>
  <si>
    <t>2。【UWAY数据库值】是我从数据库采集表中截取的一部分值</t>
    <phoneticPr fontId="1" type="noConversion"/>
  </si>
  <si>
    <t>3。【ERIC解释】为爱立信对原始COUNTER的解释</t>
    <phoneticPr fontId="1" type="noConversion"/>
  </si>
  <si>
    <t>字段名称</t>
    <phoneticPr fontId="1" type="noConversion"/>
  </si>
  <si>
    <t>英文名称</t>
    <phoneticPr fontId="1" type="noConversion"/>
  </si>
  <si>
    <t>TTANSPOWER_MAX</t>
    <phoneticPr fontId="1" type="noConversion"/>
  </si>
  <si>
    <t>TTANSPOWER_AVG</t>
    <phoneticPr fontId="1" type="noConversion"/>
  </si>
  <si>
    <t>TRANSPOWERNONHS_MAX</t>
    <phoneticPr fontId="1" type="noConversion"/>
  </si>
  <si>
    <t>TRANSPOWERNONHS_AVG</t>
    <phoneticPr fontId="1" type="noConversion"/>
  </si>
  <si>
    <t>TRANSPOWERHS_MAX</t>
    <phoneticPr fontId="1" type="noConversion"/>
  </si>
  <si>
    <t>TRANSPOWERHS_AVG</t>
    <phoneticPr fontId="1" type="noConversion"/>
  </si>
  <si>
    <t>CQI_AVG</t>
    <phoneticPr fontId="1" type="noConversion"/>
  </si>
  <si>
    <t>CQI_MAX</t>
    <phoneticPr fontId="1" type="noConversion"/>
  </si>
  <si>
    <t>CELOAD_UL</t>
    <phoneticPr fontId="1" type="noConversion"/>
  </si>
  <si>
    <t>CELOAD_DL</t>
    <phoneticPr fontId="1" type="noConversion"/>
  </si>
  <si>
    <t>RSSI_MAX</t>
    <phoneticPr fontId="1" type="noConversion"/>
  </si>
  <si>
    <t>RSSI_AVG</t>
    <phoneticPr fontId="1" type="noConversion"/>
  </si>
  <si>
    <t>最大</t>
    <phoneticPr fontId="1" type="noConversion"/>
  </si>
  <si>
    <t>平均</t>
    <phoneticPr fontId="1" type="noConversion"/>
  </si>
  <si>
    <t>注释</t>
    <phoneticPr fontId="1" type="noConversion"/>
  </si>
  <si>
    <t>一。组1,小区发射功率，R99小区发射功率，HSPA小区发射功率</t>
    <phoneticPr fontId="1" type="noConversion"/>
  </si>
  <si>
    <t>二。组2，CQI</t>
    <phoneticPr fontId="1" type="noConversion"/>
  </si>
  <si>
    <t>三。组3。上下行CE资源利用率</t>
    <phoneticPr fontId="1" type="noConversion"/>
  </si>
  <si>
    <t>四。组4，接收功率</t>
    <phoneticPr fontId="1" type="noConversion"/>
  </si>
  <si>
    <t>界面单位：W</t>
    <phoneticPr fontId="1" type="noConversion"/>
  </si>
  <si>
    <t>单位DBM</t>
    <phoneticPr fontId="1" type="noConversion"/>
  </si>
  <si>
    <t>小区载频平均发射功率</t>
    <phoneticPr fontId="1" type="noConversion"/>
  </si>
  <si>
    <t>小区载频最大发射功率</t>
    <phoneticPr fontId="1" type="noConversion"/>
  </si>
  <si>
    <t>CELLCARRIER_TXTOTALPOWER</t>
  </si>
  <si>
    <t>CELLCARRIER_TXTOTALPOWER_MAX</t>
  </si>
  <si>
    <t>Max(pmTransmittedCarrierPower)</t>
  </si>
  <si>
    <t>pmTransmittedCarrierPower</t>
    <phoneticPr fontId="1" type="noConversion"/>
  </si>
  <si>
    <t>小区载频R99最大发射功率</t>
    <phoneticPr fontId="1" type="noConversion"/>
  </si>
  <si>
    <t>NONHSPA_CELL_TX_MAXTCP</t>
  </si>
  <si>
    <t>VS_NONHSPA_CELL_TX_MEANTCP</t>
  </si>
  <si>
    <t>小区载频R99平均发射功率</t>
    <phoneticPr fontId="15" type="noConversion"/>
  </si>
  <si>
    <t>小区载频HSPA平均发射功率</t>
  </si>
  <si>
    <t>小区载频HSPA最大发射功率</t>
  </si>
  <si>
    <t>VS_HSPA_CELL_TX_MEANTCP</t>
  </si>
  <si>
    <t>VS_HSPA_CELL_TX_MAXTCP</t>
  </si>
  <si>
    <t>CQI</t>
    <phoneticPr fontId="1" type="noConversion"/>
  </si>
  <si>
    <t>HSDPA_CQI</t>
  </si>
  <si>
    <t>pmReportedCqi</t>
    <phoneticPr fontId="1" type="noConversion"/>
  </si>
  <si>
    <t>上行CE资源利用率</t>
  </si>
  <si>
    <t>下行CE资源利用率</t>
    <phoneticPr fontId="1" type="noConversion"/>
  </si>
  <si>
    <t>ULCELOAD</t>
  </si>
  <si>
    <t>DLCELOAD</t>
  </si>
  <si>
    <t>pmCapacityNodeBUlCe</t>
  </si>
  <si>
    <t>pmCapacityNodeBDlCe</t>
  </si>
  <si>
    <t>中文名称</t>
    <phoneticPr fontId="1" type="noConversion"/>
  </si>
  <si>
    <t>英文名称</t>
    <phoneticPr fontId="1" type="noConversion"/>
  </si>
  <si>
    <t>我的公式</t>
    <phoneticPr fontId="1" type="noConversion"/>
  </si>
  <si>
    <t>你的名称</t>
    <phoneticPr fontId="1" type="noConversion"/>
  </si>
  <si>
    <t>小区载频平均接收功率</t>
    <phoneticPr fontId="1" type="noConversion"/>
  </si>
  <si>
    <t>小区载频最大接收功率</t>
    <phoneticPr fontId="1" type="noConversion"/>
  </si>
  <si>
    <t>VS_MEANRTWP</t>
  </si>
  <si>
    <t>RV_MAXRTWP</t>
  </si>
  <si>
    <t>pmSumUlRssi/pmSamplesUlRssi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</si>
</sst>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Verdana"/>
      <family val="2"/>
    </font>
    <font>
      <b/>
      <sz val="10"/>
      <color rgb="FFFF0000"/>
      <name val="Arial Unicode MS"/>
      <family val="2"/>
      <charset val="134"/>
    </font>
    <font>
      <sz val="10"/>
      <color rgb="FF336699"/>
      <name val="Verdana"/>
      <family val="2"/>
    </font>
    <font>
      <sz val="10"/>
      <color indexed="8"/>
      <name val="Verdana"/>
      <family val="2"/>
    </font>
    <font>
      <b/>
      <sz val="10"/>
      <color indexed="10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0E8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/>
    <xf numFmtId="0" fontId="0" fillId="2" borderId="0" xfId="0" applyFill="1" applyAlignment="1"/>
    <xf numFmtId="0" fontId="5" fillId="0" borderId="0" xfId="0" applyFont="1" applyAlignment="1"/>
    <xf numFmtId="0" fontId="0" fillId="3" borderId="0" xfId="0" applyFill="1" applyAlignment="1"/>
    <xf numFmtId="0" fontId="6" fillId="0" borderId="0" xfId="0" applyFont="1" applyAlignment="1"/>
    <xf numFmtId="0" fontId="0" fillId="4" borderId="0" xfId="0" applyFill="1" applyAlignment="1"/>
    <xf numFmtId="0" fontId="0" fillId="5" borderId="0" xfId="0" applyFill="1">
      <alignment vertical="center"/>
    </xf>
    <xf numFmtId="0" fontId="0" fillId="6" borderId="0" xfId="0" applyFill="1">
      <alignment vertical="center"/>
    </xf>
    <xf numFmtId="11" fontId="0" fillId="5" borderId="0" xfId="0" applyNumberFormat="1" applyFill="1">
      <alignment vertical="center"/>
    </xf>
    <xf numFmtId="0" fontId="0" fillId="7" borderId="0" xfId="0" applyFill="1" applyAlignment="1"/>
    <xf numFmtId="0" fontId="11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wrapText="1"/>
    </xf>
    <xf numFmtId="0" fontId="11" fillId="7" borderId="0" xfId="0" applyFont="1" applyFill="1" applyAlignment="1">
      <alignment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6" fillId="10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B60E8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714375</xdr:colOff>
      <xdr:row>48</xdr:row>
      <xdr:rowOff>9525</xdr:rowOff>
    </xdr:from>
    <xdr:to>
      <xdr:col>68</xdr:col>
      <xdr:colOff>57150</xdr:colOff>
      <xdr:row>51</xdr:row>
      <xdr:rowOff>123825</xdr:rowOff>
    </xdr:to>
    <xdr:sp macro="" textlink="">
      <xdr:nvSpPr>
        <xdr:cNvPr id="2" name="矩形 1"/>
        <xdr:cNvSpPr/>
      </xdr:nvSpPr>
      <xdr:spPr>
        <a:xfrm>
          <a:off x="50025300" y="8448675"/>
          <a:ext cx="1619250" cy="628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最终结果，单位</a:t>
          </a:r>
          <a:r>
            <a:rPr lang="en-US" altLang="zh-CN" sz="1100"/>
            <a:t>DBM</a:t>
          </a:r>
          <a:endParaRPr lang="zh-CN" altLang="en-US" sz="1100"/>
        </a:p>
      </xdr:txBody>
    </xdr:sp>
    <xdr:clientData/>
  </xdr:twoCellAnchor>
  <xdr:twoCellAnchor>
    <xdr:from>
      <xdr:col>66</xdr:col>
      <xdr:colOff>1524000</xdr:colOff>
      <xdr:row>44</xdr:row>
      <xdr:rowOff>3</xdr:rowOff>
    </xdr:from>
    <xdr:to>
      <xdr:col>67</xdr:col>
      <xdr:colOff>581025</xdr:colOff>
      <xdr:row>48</xdr:row>
      <xdr:rowOff>9525</xdr:rowOff>
    </xdr:to>
    <xdr:cxnSp macro="">
      <xdr:nvCxnSpPr>
        <xdr:cNvPr id="4" name="直接箭头连接符 3"/>
        <xdr:cNvCxnSpPr>
          <a:endCxn id="2" idx="0"/>
        </xdr:cNvCxnSpPr>
      </xdr:nvCxnSpPr>
      <xdr:spPr>
        <a:xfrm rot="5400000">
          <a:off x="50792064" y="7796214"/>
          <a:ext cx="695322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714375</xdr:colOff>
      <xdr:row>44</xdr:row>
      <xdr:rowOff>9528</xdr:rowOff>
    </xdr:from>
    <xdr:to>
      <xdr:col>66</xdr:col>
      <xdr:colOff>1114425</xdr:colOff>
      <xdr:row>49</xdr:row>
      <xdr:rowOff>152400</xdr:rowOff>
    </xdr:to>
    <xdr:cxnSp macro="">
      <xdr:nvCxnSpPr>
        <xdr:cNvPr id="7" name="直接箭头连接符 6"/>
        <xdr:cNvCxnSpPr>
          <a:endCxn id="2" idx="1"/>
        </xdr:cNvCxnSpPr>
      </xdr:nvCxnSpPr>
      <xdr:spPr>
        <a:xfrm rot="5400000">
          <a:off x="49725264" y="8062914"/>
          <a:ext cx="1000122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9" sqref="A9"/>
    </sheetView>
  </sheetViews>
  <sheetFormatPr defaultRowHeight="13.5"/>
  <cols>
    <col min="1" max="1" width="54.25" customWidth="1"/>
  </cols>
  <sheetData>
    <row r="1" spans="1:1">
      <c r="A1" t="s">
        <v>162</v>
      </c>
    </row>
    <row r="2" spans="1:1">
      <c r="A2" t="s">
        <v>163</v>
      </c>
    </row>
    <row r="3" spans="1:1">
      <c r="A3" t="s">
        <v>164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45"/>
  <sheetViews>
    <sheetView workbookViewId="0"/>
  </sheetViews>
  <sheetFormatPr defaultRowHeight="13.5"/>
  <cols>
    <col min="1" max="1" width="20.125" style="1" customWidth="1"/>
    <col min="2" max="2" width="26.875" customWidth="1"/>
    <col min="3" max="3" width="25.75" bestFit="1" customWidth="1"/>
    <col min="4" max="4" width="20.875" customWidth="1"/>
    <col min="5" max="5" width="10.5" customWidth="1"/>
    <col min="55" max="55" width="14.375" customWidth="1"/>
    <col min="67" max="67" width="20.375" customWidth="1"/>
    <col min="68" max="68" width="9.5" bestFit="1" customWidth="1"/>
  </cols>
  <sheetData>
    <row r="1" spans="1:55" ht="40.5">
      <c r="A1" s="26" t="s">
        <v>182</v>
      </c>
      <c r="B1" t="s">
        <v>186</v>
      </c>
    </row>
    <row r="2" spans="1:55" ht="27">
      <c r="A2" s="16" t="s">
        <v>131</v>
      </c>
      <c r="B2" s="16" t="s">
        <v>12</v>
      </c>
      <c r="C2" s="16" t="s">
        <v>57</v>
      </c>
      <c r="D2" s="16" t="s">
        <v>14</v>
      </c>
    </row>
    <row r="3" spans="1:55" s="6" customFormat="1">
      <c r="A3" s="18"/>
      <c r="B3" s="6" t="s">
        <v>118</v>
      </c>
      <c r="C3" s="6" t="s">
        <v>119</v>
      </c>
      <c r="D3" s="6" t="s">
        <v>120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6">
        <v>18</v>
      </c>
      <c r="U3" s="6">
        <v>19</v>
      </c>
      <c r="V3" s="6">
        <v>20</v>
      </c>
      <c r="W3" s="6">
        <v>21</v>
      </c>
      <c r="X3" s="6">
        <v>22</v>
      </c>
      <c r="Y3" s="6">
        <v>23</v>
      </c>
      <c r="Z3" s="6">
        <v>24</v>
      </c>
      <c r="AA3" s="6">
        <v>25</v>
      </c>
      <c r="AB3" s="6">
        <v>26</v>
      </c>
      <c r="AC3" s="6">
        <v>27</v>
      </c>
      <c r="AD3" s="6">
        <v>28</v>
      </c>
      <c r="AE3" s="6">
        <v>29</v>
      </c>
      <c r="AF3" s="6">
        <v>30</v>
      </c>
      <c r="AG3" s="6">
        <v>31</v>
      </c>
      <c r="AH3" s="6">
        <v>32</v>
      </c>
      <c r="AI3" s="6">
        <v>33</v>
      </c>
      <c r="AJ3" s="6">
        <v>34</v>
      </c>
      <c r="AK3" s="6">
        <v>35</v>
      </c>
      <c r="AL3" s="6">
        <v>36</v>
      </c>
      <c r="AM3" s="6">
        <v>37</v>
      </c>
      <c r="AN3" s="6">
        <v>38</v>
      </c>
      <c r="AO3" s="6">
        <v>39</v>
      </c>
      <c r="AP3" s="6">
        <v>40</v>
      </c>
      <c r="AQ3" s="6">
        <v>41</v>
      </c>
      <c r="AR3" s="6">
        <v>42</v>
      </c>
      <c r="AS3" s="6">
        <v>43</v>
      </c>
      <c r="AT3" s="6">
        <v>44</v>
      </c>
      <c r="AU3" s="6">
        <v>45</v>
      </c>
      <c r="AV3" s="6">
        <v>46</v>
      </c>
      <c r="AW3" s="6">
        <v>47</v>
      </c>
      <c r="AX3" s="6">
        <v>48</v>
      </c>
      <c r="AY3" s="6">
        <v>49</v>
      </c>
      <c r="AZ3" s="6" t="s">
        <v>121</v>
      </c>
      <c r="BA3" s="6" t="s">
        <v>122</v>
      </c>
      <c r="BB3" s="6" t="s">
        <v>123</v>
      </c>
      <c r="BC3" s="6" t="s">
        <v>124</v>
      </c>
    </row>
    <row r="4" spans="1:55" s="6" customFormat="1">
      <c r="A4" s="18" t="s">
        <v>152</v>
      </c>
      <c r="B4" s="6">
        <v>0</v>
      </c>
      <c r="C4" s="6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 t="s">
        <v>123</v>
      </c>
      <c r="BC4" s="6" t="s">
        <v>125</v>
      </c>
    </row>
    <row r="5" spans="1:55" s="15" customFormat="1">
      <c r="A5" s="19" t="s">
        <v>159</v>
      </c>
      <c r="B5" s="15">
        <f>10^(B4/10)/1000</f>
        <v>1E-3</v>
      </c>
      <c r="C5" s="15">
        <f>10^(C4/10)/1000</f>
        <v>1E-3</v>
      </c>
      <c r="D5" s="15">
        <f t="shared" ref="D5:BA5" si="0">10^(D4/10)/1000</f>
        <v>1.2589254117941673E-3</v>
      </c>
      <c r="E5" s="15">
        <f t="shared" si="0"/>
        <v>1.5848931924611136E-3</v>
      </c>
      <c r="F5" s="15">
        <f t="shared" si="0"/>
        <v>1.9952623149688798E-3</v>
      </c>
      <c r="G5" s="15">
        <f t="shared" si="0"/>
        <v>2.5118864315095807E-3</v>
      </c>
      <c r="H5" s="15">
        <f t="shared" si="0"/>
        <v>3.1622776601683794E-3</v>
      </c>
      <c r="I5" s="15">
        <f t="shared" si="0"/>
        <v>3.9810717055349725E-3</v>
      </c>
      <c r="J5" s="15">
        <f t="shared" si="0"/>
        <v>5.0118723362727229E-3</v>
      </c>
      <c r="K5" s="15">
        <f t="shared" si="0"/>
        <v>6.3095734448019346E-3</v>
      </c>
      <c r="L5" s="15">
        <f t="shared" si="0"/>
        <v>7.9432823472428173E-3</v>
      </c>
      <c r="M5" s="15">
        <f t="shared" si="0"/>
        <v>0.01</v>
      </c>
      <c r="N5" s="15">
        <f t="shared" si="0"/>
        <v>1.258925411794168E-2</v>
      </c>
      <c r="O5" s="15">
        <f t="shared" si="0"/>
        <v>1.5848931924611138E-2</v>
      </c>
      <c r="P5" s="15">
        <f t="shared" si="0"/>
        <v>1.9952623149688806E-2</v>
      </c>
      <c r="Q5" s="15">
        <f t="shared" si="0"/>
        <v>2.5118864315095798E-2</v>
      </c>
      <c r="R5" s="15">
        <f t="shared" si="0"/>
        <v>3.1622776601683805E-2</v>
      </c>
      <c r="S5" s="15">
        <f t="shared" si="0"/>
        <v>3.9810717055349755E-2</v>
      </c>
      <c r="T5" s="15">
        <f t="shared" si="0"/>
        <v>5.0118723362727241E-2</v>
      </c>
      <c r="U5" s="15">
        <f t="shared" si="0"/>
        <v>6.3095734448019358E-2</v>
      </c>
      <c r="V5" s="15">
        <f t="shared" si="0"/>
        <v>7.9432823472428193E-2</v>
      </c>
      <c r="W5" s="15">
        <f t="shared" si="0"/>
        <v>0.1</v>
      </c>
      <c r="X5" s="15">
        <f t="shared" si="0"/>
        <v>0.12589254117941676</v>
      </c>
      <c r="Y5" s="15">
        <f t="shared" si="0"/>
        <v>0.15848931924611154</v>
      </c>
      <c r="Z5" s="15">
        <f t="shared" si="0"/>
        <v>0.19952623149688803</v>
      </c>
      <c r="AA5" s="15">
        <f t="shared" si="0"/>
        <v>0.25118864315095807</v>
      </c>
      <c r="AB5" s="15">
        <f t="shared" si="0"/>
        <v>0.31622776601683822</v>
      </c>
      <c r="AC5" s="15">
        <f t="shared" si="0"/>
        <v>0.39810717055349759</v>
      </c>
      <c r="AD5" s="15">
        <f t="shared" si="0"/>
        <v>0.50118723362727269</v>
      </c>
      <c r="AE5" s="15">
        <f t="shared" si="0"/>
        <v>0.63095734448019325</v>
      </c>
      <c r="AF5" s="15">
        <f t="shared" si="0"/>
        <v>0.79432823472428205</v>
      </c>
      <c r="AG5" s="15">
        <f t="shared" si="0"/>
        <v>1</v>
      </c>
      <c r="AH5" s="15">
        <f t="shared" si="0"/>
        <v>1.2589254117941679</v>
      </c>
      <c r="AI5" s="15">
        <f t="shared" si="0"/>
        <v>1.5848931924611156</v>
      </c>
      <c r="AJ5" s="15">
        <f t="shared" si="0"/>
        <v>1.9952623149688804</v>
      </c>
      <c r="AK5" s="15">
        <f t="shared" si="0"/>
        <v>2.511886431509581</v>
      </c>
      <c r="AL5" s="15">
        <f t="shared" si="0"/>
        <v>3.1622776601683804</v>
      </c>
      <c r="AM5" s="15">
        <f t="shared" si="0"/>
        <v>3.9810717055349767</v>
      </c>
      <c r="AN5" s="15">
        <f t="shared" si="0"/>
        <v>5.0118723362727327</v>
      </c>
      <c r="AO5" s="15">
        <f t="shared" si="0"/>
        <v>6.3095734448019387</v>
      </c>
      <c r="AP5" s="15">
        <f t="shared" si="0"/>
        <v>7.9432823472428158</v>
      </c>
      <c r="AQ5" s="15">
        <f t="shared" si="0"/>
        <v>10</v>
      </c>
      <c r="AR5" s="15">
        <f t="shared" si="0"/>
        <v>12.589254117941671</v>
      </c>
      <c r="AS5" s="15">
        <f t="shared" si="0"/>
        <v>15.848931924611147</v>
      </c>
      <c r="AT5" s="15">
        <f t="shared" si="0"/>
        <v>19.952623149688794</v>
      </c>
      <c r="AU5" s="15">
        <f t="shared" si="0"/>
        <v>25.118864315095859</v>
      </c>
      <c r="AV5" s="15">
        <f t="shared" si="0"/>
        <v>31.622776601683839</v>
      </c>
      <c r="AW5" s="15">
        <f t="shared" si="0"/>
        <v>39.810717055349741</v>
      </c>
      <c r="AX5" s="15">
        <f t="shared" si="0"/>
        <v>50.118723362727295</v>
      </c>
      <c r="AY5" s="15">
        <f t="shared" si="0"/>
        <v>63.095734448019343</v>
      </c>
      <c r="AZ5" s="15">
        <f t="shared" si="0"/>
        <v>79.43282347242824</v>
      </c>
      <c r="BA5" s="15">
        <f t="shared" si="0"/>
        <v>100</v>
      </c>
      <c r="BB5" s="15" t="s">
        <v>126</v>
      </c>
      <c r="BC5" s="15" t="s">
        <v>127</v>
      </c>
    </row>
    <row r="6" spans="1:55" s="6" customFormat="1" ht="28.5">
      <c r="A6" s="18" t="s">
        <v>158</v>
      </c>
      <c r="B6" s="8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9">
        <v>7670</v>
      </c>
      <c r="AM6" s="6">
        <v>1278</v>
      </c>
      <c r="AN6" s="6">
        <v>44</v>
      </c>
      <c r="AO6" s="9">
        <v>8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10" t="s">
        <v>128</v>
      </c>
      <c r="BC6" s="6" t="s">
        <v>129</v>
      </c>
    </row>
    <row r="7" spans="1:55" s="6" customFormat="1">
      <c r="A7" s="18" t="s">
        <v>130</v>
      </c>
      <c r="B7" s="6">
        <f>B5*B6</f>
        <v>0</v>
      </c>
      <c r="C7" s="6">
        <f t="shared" ref="C7:BA7" si="1">C5*C6</f>
        <v>0</v>
      </c>
      <c r="D7" s="6">
        <f t="shared" si="1"/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11">
        <f t="shared" si="1"/>
        <v>24254.669653491477</v>
      </c>
      <c r="AM7" s="6">
        <f t="shared" si="1"/>
        <v>5087.8096396737001</v>
      </c>
      <c r="AN7" s="6">
        <f t="shared" si="1"/>
        <v>220.52238279600024</v>
      </c>
      <c r="AO7" s="6">
        <f t="shared" si="1"/>
        <v>50.47658755841551</v>
      </c>
      <c r="AP7" s="6">
        <f t="shared" si="1"/>
        <v>0</v>
      </c>
      <c r="AQ7" s="6">
        <f t="shared" si="1"/>
        <v>0</v>
      </c>
      <c r="AR7" s="6">
        <f t="shared" si="1"/>
        <v>0</v>
      </c>
      <c r="AS7" s="6">
        <f t="shared" si="1"/>
        <v>0</v>
      </c>
      <c r="AT7" s="6">
        <f t="shared" si="1"/>
        <v>0</v>
      </c>
      <c r="AU7" s="6">
        <f t="shared" si="1"/>
        <v>0</v>
      </c>
      <c r="AV7" s="6">
        <f t="shared" si="1"/>
        <v>0</v>
      </c>
      <c r="AW7" s="6">
        <f t="shared" si="1"/>
        <v>0</v>
      </c>
      <c r="AX7" s="6">
        <f t="shared" si="1"/>
        <v>0</v>
      </c>
      <c r="AY7" s="6">
        <f t="shared" si="1"/>
        <v>0</v>
      </c>
      <c r="AZ7" s="6">
        <f t="shared" si="1"/>
        <v>0</v>
      </c>
      <c r="BA7" s="6">
        <f t="shared" si="1"/>
        <v>0</v>
      </c>
      <c r="BB7" s="7">
        <f>SUM(B7:BA7)/SUM(B6:BA6)</f>
        <v>3.2903864737243991</v>
      </c>
    </row>
    <row r="9" spans="1:55" ht="54">
      <c r="A9" s="1" t="s">
        <v>160</v>
      </c>
    </row>
    <row r="15" spans="1:55">
      <c r="A15" s="26" t="s">
        <v>183</v>
      </c>
    </row>
    <row r="16" spans="1:55">
      <c r="A16" s="16" t="s">
        <v>131</v>
      </c>
      <c r="B16" s="16" t="s">
        <v>13</v>
      </c>
    </row>
    <row r="17" spans="1:35">
      <c r="A17" s="18" t="s">
        <v>153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F17">
        <v>30</v>
      </c>
      <c r="AG17">
        <v>31</v>
      </c>
      <c r="AH17" s="12" t="s">
        <v>132</v>
      </c>
      <c r="AI17" s="12" t="s">
        <v>133</v>
      </c>
    </row>
    <row r="18" spans="1:35" ht="27">
      <c r="A18" s="18" t="s">
        <v>158</v>
      </c>
      <c r="B18">
        <v>31</v>
      </c>
      <c r="C18">
        <v>19</v>
      </c>
      <c r="D18">
        <v>25</v>
      </c>
      <c r="E18">
        <v>22</v>
      </c>
      <c r="F18">
        <v>29</v>
      </c>
      <c r="G18">
        <v>28</v>
      </c>
      <c r="H18">
        <v>27</v>
      </c>
      <c r="I18">
        <v>29</v>
      </c>
      <c r="J18">
        <v>44</v>
      </c>
      <c r="K18">
        <v>106</v>
      </c>
      <c r="L18">
        <v>543</v>
      </c>
      <c r="M18">
        <v>2317</v>
      </c>
      <c r="N18">
        <v>3496</v>
      </c>
      <c r="O18">
        <v>2516</v>
      </c>
      <c r="P18">
        <v>699</v>
      </c>
      <c r="Q18">
        <v>115</v>
      </c>
      <c r="R18">
        <v>58</v>
      </c>
      <c r="S18">
        <v>57</v>
      </c>
      <c r="T18">
        <v>183</v>
      </c>
      <c r="U18">
        <v>461</v>
      </c>
      <c r="V18">
        <v>521</v>
      </c>
      <c r="W18">
        <v>716</v>
      </c>
      <c r="X18">
        <v>952</v>
      </c>
      <c r="Y18">
        <v>899</v>
      </c>
      <c r="Z18">
        <v>525</v>
      </c>
      <c r="AA18">
        <v>191</v>
      </c>
      <c r="AB18">
        <v>76</v>
      </c>
      <c r="AC18">
        <v>63</v>
      </c>
      <c r="AD18">
        <v>26</v>
      </c>
      <c r="AE18">
        <v>18</v>
      </c>
      <c r="AF18">
        <v>11</v>
      </c>
      <c r="AG18" s="13">
        <v>1880</v>
      </c>
      <c r="AH18" s="12"/>
      <c r="AI18" s="7">
        <f>MAX(B17:AG17)</f>
        <v>31</v>
      </c>
    </row>
    <row r="19" spans="1:35">
      <c r="A19" s="18" t="s">
        <v>130</v>
      </c>
      <c r="B19">
        <f>B17*B18</f>
        <v>0</v>
      </c>
      <c r="C19">
        <f t="shared" ref="C19:AG19" si="2">C17*C18</f>
        <v>19</v>
      </c>
      <c r="D19">
        <f t="shared" si="2"/>
        <v>50</v>
      </c>
      <c r="E19">
        <f t="shared" si="2"/>
        <v>66</v>
      </c>
      <c r="F19">
        <f t="shared" si="2"/>
        <v>116</v>
      </c>
      <c r="G19">
        <f t="shared" si="2"/>
        <v>140</v>
      </c>
      <c r="H19">
        <f t="shared" si="2"/>
        <v>162</v>
      </c>
      <c r="I19">
        <f t="shared" si="2"/>
        <v>203</v>
      </c>
      <c r="J19">
        <f t="shared" si="2"/>
        <v>352</v>
      </c>
      <c r="K19">
        <f t="shared" si="2"/>
        <v>954</v>
      </c>
      <c r="L19">
        <f t="shared" si="2"/>
        <v>5430</v>
      </c>
      <c r="M19">
        <f t="shared" si="2"/>
        <v>25487</v>
      </c>
      <c r="N19">
        <f t="shared" si="2"/>
        <v>41952</v>
      </c>
      <c r="O19">
        <f t="shared" si="2"/>
        <v>32708</v>
      </c>
      <c r="P19">
        <f t="shared" si="2"/>
        <v>9786</v>
      </c>
      <c r="Q19">
        <f t="shared" si="2"/>
        <v>1725</v>
      </c>
      <c r="R19">
        <f t="shared" si="2"/>
        <v>928</v>
      </c>
      <c r="S19">
        <f t="shared" si="2"/>
        <v>969</v>
      </c>
      <c r="T19">
        <f t="shared" si="2"/>
        <v>3294</v>
      </c>
      <c r="U19">
        <f t="shared" si="2"/>
        <v>8759</v>
      </c>
      <c r="V19">
        <f t="shared" si="2"/>
        <v>10420</v>
      </c>
      <c r="W19">
        <f t="shared" si="2"/>
        <v>15036</v>
      </c>
      <c r="X19">
        <f t="shared" si="2"/>
        <v>20944</v>
      </c>
      <c r="Y19">
        <f t="shared" si="2"/>
        <v>20677</v>
      </c>
      <c r="Z19">
        <f t="shared" si="2"/>
        <v>12600</v>
      </c>
      <c r="AA19">
        <f t="shared" si="2"/>
        <v>4775</v>
      </c>
      <c r="AB19">
        <f t="shared" si="2"/>
        <v>1976</v>
      </c>
      <c r="AC19">
        <f t="shared" si="2"/>
        <v>1701</v>
      </c>
      <c r="AD19">
        <f t="shared" si="2"/>
        <v>728</v>
      </c>
      <c r="AE19">
        <f t="shared" si="2"/>
        <v>522</v>
      </c>
      <c r="AF19">
        <f t="shared" si="2"/>
        <v>330</v>
      </c>
      <c r="AG19">
        <f t="shared" si="2"/>
        <v>58280</v>
      </c>
      <c r="AH19" s="7">
        <f>SUM(B19:AG19)/SUM(B18:AG18)</f>
        <v>16.848828148414555</v>
      </c>
      <c r="AI19" s="12"/>
    </row>
    <row r="23" spans="1:35" ht="27">
      <c r="A23" s="26" t="s">
        <v>184</v>
      </c>
    </row>
    <row r="24" spans="1:35">
      <c r="A24" s="16" t="s">
        <v>131</v>
      </c>
      <c r="B24" s="17" t="s">
        <v>154</v>
      </c>
      <c r="C24" s="17" t="s">
        <v>155</v>
      </c>
    </row>
    <row r="25" spans="1:35">
      <c r="A25" s="16"/>
      <c r="B25">
        <v>8</v>
      </c>
      <c r="C25" t="s">
        <v>135</v>
      </c>
      <c r="D25" t="s">
        <v>136</v>
      </c>
      <c r="E25" t="s">
        <v>137</v>
      </c>
      <c r="F25" t="s">
        <v>138</v>
      </c>
      <c r="G25" t="s">
        <v>139</v>
      </c>
      <c r="H25" t="s">
        <v>140</v>
      </c>
      <c r="I25" t="s">
        <v>141</v>
      </c>
      <c r="J25" t="s">
        <v>142</v>
      </c>
      <c r="K25" t="s">
        <v>143</v>
      </c>
      <c r="L25" t="s">
        <v>144</v>
      </c>
      <c r="M25" t="s">
        <v>132</v>
      </c>
    </row>
    <row r="26" spans="1:35">
      <c r="A26" s="18" t="s">
        <v>153</v>
      </c>
      <c r="B26">
        <v>8</v>
      </c>
      <c r="C26">
        <v>0</v>
      </c>
      <c r="D26">
        <v>20</v>
      </c>
      <c r="E26">
        <v>40</v>
      </c>
      <c r="F26">
        <v>50</v>
      </c>
      <c r="G26">
        <v>60</v>
      </c>
      <c r="H26">
        <v>70</v>
      </c>
      <c r="I26">
        <v>80</v>
      </c>
      <c r="J26">
        <v>85</v>
      </c>
      <c r="K26">
        <v>90</v>
      </c>
      <c r="L26">
        <v>95</v>
      </c>
    </row>
    <row r="27" spans="1:35" ht="27">
      <c r="A27" s="18" t="s">
        <v>158</v>
      </c>
      <c r="B27">
        <v>240</v>
      </c>
      <c r="C27">
        <v>900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35">
      <c r="A28" s="18" t="s">
        <v>130</v>
      </c>
      <c r="B28">
        <f>B26*B27</f>
        <v>1920</v>
      </c>
      <c r="C28">
        <f t="shared" ref="C28:L28" si="3">C26*C27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 s="7">
        <f>SUM(B28:L28)/SUM(B27:L27)</f>
        <v>1.6842105263157894</v>
      </c>
    </row>
    <row r="31" spans="1:35">
      <c r="A31" s="26" t="s">
        <v>185</v>
      </c>
      <c r="B31" t="s">
        <v>187</v>
      </c>
    </row>
    <row r="32" spans="1:35" ht="15">
      <c r="A32" s="16" t="s">
        <v>131</v>
      </c>
      <c r="B32" s="2" t="s">
        <v>17</v>
      </c>
    </row>
    <row r="33" spans="1:70">
      <c r="A33" s="18"/>
      <c r="B33" t="s">
        <v>145</v>
      </c>
      <c r="C33" t="s">
        <v>146</v>
      </c>
      <c r="BQ33" t="s">
        <v>147</v>
      </c>
    </row>
    <row r="34" spans="1:70">
      <c r="A34" s="18" t="s">
        <v>153</v>
      </c>
      <c r="B34">
        <v>-110</v>
      </c>
      <c r="C34">
        <v>-110</v>
      </c>
      <c r="D34">
        <v>-109.5</v>
      </c>
      <c r="E34">
        <v>-109</v>
      </c>
      <c r="F34">
        <v>-108.5</v>
      </c>
      <c r="G34">
        <v>-108</v>
      </c>
      <c r="H34">
        <v>-107.5</v>
      </c>
      <c r="I34">
        <v>-107</v>
      </c>
      <c r="J34">
        <v>-106.5</v>
      </c>
      <c r="K34">
        <v>-106</v>
      </c>
      <c r="L34">
        <v>-105.5</v>
      </c>
      <c r="M34">
        <v>-105</v>
      </c>
      <c r="N34">
        <v>-104.5</v>
      </c>
      <c r="O34">
        <v>-104</v>
      </c>
      <c r="P34">
        <v>-103.5</v>
      </c>
      <c r="Q34">
        <v>-103</v>
      </c>
      <c r="R34">
        <v>-102.5</v>
      </c>
      <c r="S34">
        <v>-102</v>
      </c>
      <c r="T34">
        <v>-101.5</v>
      </c>
      <c r="U34">
        <v>-101</v>
      </c>
      <c r="V34">
        <v>-100.5</v>
      </c>
      <c r="W34">
        <v>-100</v>
      </c>
      <c r="X34">
        <v>-99.5</v>
      </c>
      <c r="Y34">
        <v>-99</v>
      </c>
      <c r="Z34">
        <v>-98.5</v>
      </c>
      <c r="AA34">
        <v>-98</v>
      </c>
      <c r="AB34">
        <v>-97.5</v>
      </c>
      <c r="AC34">
        <v>-97</v>
      </c>
      <c r="AD34">
        <v>-96.5</v>
      </c>
      <c r="AE34">
        <v>-96</v>
      </c>
      <c r="AF34">
        <v>-95.5</v>
      </c>
      <c r="AG34">
        <v>-95</v>
      </c>
      <c r="AH34">
        <v>-94.5</v>
      </c>
      <c r="AI34">
        <v>-94</v>
      </c>
      <c r="AJ34">
        <v>-93.5</v>
      </c>
      <c r="AK34">
        <v>-93</v>
      </c>
      <c r="AL34" s="20">
        <v>-92.5</v>
      </c>
      <c r="AM34">
        <v>-92</v>
      </c>
      <c r="AN34">
        <v>-91.5</v>
      </c>
      <c r="AO34">
        <v>-91</v>
      </c>
      <c r="AP34">
        <v>-90.5</v>
      </c>
      <c r="AQ34">
        <v>-90</v>
      </c>
      <c r="AR34">
        <v>-89.5</v>
      </c>
      <c r="AS34">
        <v>-89</v>
      </c>
      <c r="AT34">
        <v>-88.5</v>
      </c>
      <c r="AU34">
        <v>-88</v>
      </c>
      <c r="AV34">
        <v>-87.5</v>
      </c>
      <c r="AW34">
        <v>-87</v>
      </c>
      <c r="AX34">
        <v>-86.5</v>
      </c>
      <c r="AY34">
        <v>-86</v>
      </c>
      <c r="AZ34">
        <v>-85.5</v>
      </c>
      <c r="BA34">
        <v>-85</v>
      </c>
      <c r="BB34">
        <v>-84.5</v>
      </c>
      <c r="BC34">
        <v>-84</v>
      </c>
      <c r="BD34">
        <v>-83.5</v>
      </c>
      <c r="BE34">
        <v>-83</v>
      </c>
      <c r="BF34">
        <v>-82.5</v>
      </c>
      <c r="BG34">
        <v>-82</v>
      </c>
      <c r="BH34">
        <v>-81.5</v>
      </c>
      <c r="BI34">
        <v>-81</v>
      </c>
      <c r="BJ34">
        <v>-80.5</v>
      </c>
      <c r="BK34">
        <v>-80</v>
      </c>
      <c r="BL34">
        <v>-75</v>
      </c>
      <c r="BM34">
        <v>-70</v>
      </c>
      <c r="BN34">
        <v>-65</v>
      </c>
      <c r="BO34" s="12" t="s">
        <v>132</v>
      </c>
      <c r="BP34" s="12" t="s">
        <v>133</v>
      </c>
      <c r="BQ34" t="s">
        <v>148</v>
      </c>
    </row>
    <row r="35" spans="1:70">
      <c r="A35" s="18" t="s">
        <v>159</v>
      </c>
      <c r="B35" s="6">
        <f t="shared" ref="B35:BM35" si="4">10^(B34/10)/1000</f>
        <v>1E-14</v>
      </c>
      <c r="C35" s="6">
        <f t="shared" si="4"/>
        <v>1E-14</v>
      </c>
      <c r="D35" s="6">
        <f t="shared" si="4"/>
        <v>1.1220184543019613E-14</v>
      </c>
      <c r="E35" s="6">
        <f t="shared" si="4"/>
        <v>1.2589254117941641E-14</v>
      </c>
      <c r="F35" s="6">
        <f t="shared" si="4"/>
        <v>1.41253754462275E-14</v>
      </c>
      <c r="G35" s="6">
        <f t="shared" si="4"/>
        <v>1.5848931924611081E-14</v>
      </c>
      <c r="H35" s="6">
        <f t="shared" si="4"/>
        <v>1.7782794100389161E-14</v>
      </c>
      <c r="I35" s="6">
        <f t="shared" si="4"/>
        <v>1.9952623149688781E-14</v>
      </c>
      <c r="J35" s="6">
        <f t="shared" si="4"/>
        <v>2.2387211385683289E-14</v>
      </c>
      <c r="K35" s="6">
        <f t="shared" si="4"/>
        <v>2.511886431509576E-14</v>
      </c>
      <c r="L35" s="6">
        <f t="shared" si="4"/>
        <v>2.8183829312644473E-14</v>
      </c>
      <c r="M35" s="6">
        <f t="shared" si="4"/>
        <v>3.1622776601683707E-14</v>
      </c>
      <c r="N35" s="6">
        <f t="shared" si="4"/>
        <v>3.5481338923357559E-14</v>
      </c>
      <c r="O35" s="6">
        <f t="shared" si="4"/>
        <v>3.981071705534958E-14</v>
      </c>
      <c r="P35" s="6">
        <f t="shared" si="4"/>
        <v>4.4668359215096279E-14</v>
      </c>
      <c r="Q35" s="6">
        <f t="shared" si="4"/>
        <v>5.0118723362726993E-14</v>
      </c>
      <c r="R35" s="6">
        <f t="shared" si="4"/>
        <v>5.6234132519034824E-14</v>
      </c>
      <c r="S35" s="6">
        <f t="shared" si="4"/>
        <v>6.3095734448019189E-14</v>
      </c>
      <c r="T35" s="6">
        <f t="shared" si="4"/>
        <v>7.0794578438413616E-14</v>
      </c>
      <c r="U35" s="6">
        <f t="shared" si="4"/>
        <v>7.9432823472427918E-14</v>
      </c>
      <c r="V35" s="6">
        <f t="shared" si="4"/>
        <v>8.912509381337426E-14</v>
      </c>
      <c r="W35" s="6">
        <f t="shared" si="4"/>
        <v>1E-13</v>
      </c>
      <c r="X35" s="6">
        <f t="shared" si="4"/>
        <v>1.1220184543019624E-13</v>
      </c>
      <c r="Y35" s="6">
        <f t="shared" si="4"/>
        <v>1.2589254117941655E-13</v>
      </c>
      <c r="Z35" s="6">
        <f t="shared" si="4"/>
        <v>1.4125375446227516E-13</v>
      </c>
      <c r="AA35" s="6">
        <f t="shared" si="4"/>
        <v>1.5848931924611099E-13</v>
      </c>
      <c r="AB35" s="6">
        <f t="shared" si="4"/>
        <v>1.7782794100389179E-13</v>
      </c>
      <c r="AC35" s="6">
        <f t="shared" si="4"/>
        <v>1.9952623149688802E-13</v>
      </c>
      <c r="AD35" s="6">
        <f t="shared" si="4"/>
        <v>2.238721138568331E-13</v>
      </c>
      <c r="AE35" s="6">
        <f t="shared" si="4"/>
        <v>2.5118864315095785E-13</v>
      </c>
      <c r="AF35" s="6">
        <f t="shared" si="4"/>
        <v>2.8183829312644407E-13</v>
      </c>
      <c r="AG35" s="6">
        <f t="shared" si="4"/>
        <v>3.1622776601683741E-13</v>
      </c>
      <c r="AH35" s="6">
        <f t="shared" si="4"/>
        <v>3.5481338923357469E-13</v>
      </c>
      <c r="AI35" s="6">
        <f t="shared" si="4"/>
        <v>3.9810717055349621E-13</v>
      </c>
      <c r="AJ35" s="6">
        <f t="shared" si="4"/>
        <v>4.4668359215096337E-13</v>
      </c>
      <c r="AK35" s="6">
        <f t="shared" si="4"/>
        <v>5.0118723362727046E-13</v>
      </c>
      <c r="AL35" s="6">
        <f t="shared" si="4"/>
        <v>5.6234132519034884E-13</v>
      </c>
      <c r="AM35" s="6">
        <f t="shared" si="4"/>
        <v>6.3095734448019273E-13</v>
      </c>
      <c r="AN35" s="6">
        <f t="shared" si="4"/>
        <v>7.0794578438413687E-13</v>
      </c>
      <c r="AO35" s="6">
        <f t="shared" si="4"/>
        <v>7.9432823472428004E-13</v>
      </c>
      <c r="AP35" s="6">
        <f t="shared" si="4"/>
        <v>8.9125093813374334E-13</v>
      </c>
      <c r="AQ35" s="6">
        <f t="shared" si="4"/>
        <v>9.9999999999999998E-13</v>
      </c>
      <c r="AR35" s="6">
        <f t="shared" si="4"/>
        <v>1.1220184543019636E-12</v>
      </c>
      <c r="AS35" s="6">
        <f t="shared" si="4"/>
        <v>1.2589254117941622E-12</v>
      </c>
      <c r="AT35" s="6">
        <f t="shared" si="4"/>
        <v>1.4125375446227532E-12</v>
      </c>
      <c r="AU35" s="6">
        <f t="shared" si="4"/>
        <v>1.5848931924611059E-12</v>
      </c>
      <c r="AV35" s="6">
        <f t="shared" si="4"/>
        <v>1.7782794100389198E-12</v>
      </c>
      <c r="AW35" s="6">
        <f t="shared" si="4"/>
        <v>1.9952623149688823E-12</v>
      </c>
      <c r="AX35" s="6">
        <f t="shared" si="4"/>
        <v>2.2387211385683335E-12</v>
      </c>
      <c r="AY35" s="6">
        <f t="shared" si="4"/>
        <v>2.5118864315095811E-12</v>
      </c>
      <c r="AZ35" s="6">
        <f t="shared" si="4"/>
        <v>2.818382931264444E-12</v>
      </c>
      <c r="BA35" s="6">
        <f t="shared" si="4"/>
        <v>3.1622776601683778E-12</v>
      </c>
      <c r="BB35" s="6">
        <f t="shared" si="4"/>
        <v>3.5481338923357511E-12</v>
      </c>
      <c r="BC35" s="6">
        <f t="shared" si="4"/>
        <v>3.9810717055349663E-12</v>
      </c>
      <c r="BD35" s="6">
        <f t="shared" si="4"/>
        <v>4.4668359215096218E-12</v>
      </c>
      <c r="BE35" s="6">
        <f t="shared" si="4"/>
        <v>5.0118723362727114E-12</v>
      </c>
      <c r="BF35" s="6">
        <f t="shared" si="4"/>
        <v>5.6234132519034743E-12</v>
      </c>
      <c r="BG35" s="6">
        <f t="shared" si="4"/>
        <v>6.3095734448019329E-12</v>
      </c>
      <c r="BH35" s="6">
        <f t="shared" si="4"/>
        <v>7.0794578438413513E-12</v>
      </c>
      <c r="BI35" s="6">
        <f t="shared" si="4"/>
        <v>7.9432823472428085E-12</v>
      </c>
      <c r="BJ35" s="6">
        <f t="shared" si="4"/>
        <v>8.9125093813374136E-12</v>
      </c>
      <c r="BK35" s="6">
        <f t="shared" si="4"/>
        <v>1.0000000000000001E-11</v>
      </c>
      <c r="BL35" s="6">
        <f t="shared" si="4"/>
        <v>3.1622776601683697E-11</v>
      </c>
      <c r="BM35" s="6">
        <f t="shared" si="4"/>
        <v>9.9999999999999991E-11</v>
      </c>
      <c r="BN35" s="6">
        <f t="shared" ref="BN35" si="5">10^(BN34/10)/1000</f>
        <v>3.1622776601683733E-10</v>
      </c>
      <c r="BO35" s="12"/>
      <c r="BP35" s="12"/>
      <c r="BQ35" t="s">
        <v>149</v>
      </c>
    </row>
    <row r="36" spans="1:70" ht="27">
      <c r="A36" s="18" t="s">
        <v>158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6481</v>
      </c>
      <c r="P36">
        <v>2144</v>
      </c>
      <c r="Q36">
        <v>11</v>
      </c>
      <c r="R36">
        <v>6</v>
      </c>
      <c r="S36">
        <v>4</v>
      </c>
      <c r="T36">
        <v>5</v>
      </c>
      <c r="U36">
        <v>5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21</v>
      </c>
      <c r="AI36">
        <v>138</v>
      </c>
      <c r="AJ36">
        <v>125</v>
      </c>
      <c r="AK36">
        <v>46</v>
      </c>
      <c r="AL36">
        <v>8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s="12"/>
      <c r="BP36" s="12"/>
    </row>
    <row r="37" spans="1:70">
      <c r="A37" s="18" t="s">
        <v>130</v>
      </c>
      <c r="B37">
        <f>B35*B36</f>
        <v>0</v>
      </c>
      <c r="C37">
        <f t="shared" ref="C37:BN37" si="6">C35*C36</f>
        <v>0</v>
      </c>
      <c r="D37">
        <f t="shared" si="6"/>
        <v>0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2.5801325723572061E-10</v>
      </c>
      <c r="P37">
        <f t="shared" si="6"/>
        <v>9.5768962157166427E-11</v>
      </c>
      <c r="Q37">
        <f t="shared" si="6"/>
        <v>5.5130595698999696E-13</v>
      </c>
      <c r="R37">
        <f t="shared" si="6"/>
        <v>3.3740479511420894E-13</v>
      </c>
      <c r="S37">
        <f t="shared" si="6"/>
        <v>2.5238293779207676E-13</v>
      </c>
      <c r="T37">
        <f t="shared" si="6"/>
        <v>3.5397289219206808E-13</v>
      </c>
      <c r="U37">
        <f t="shared" si="6"/>
        <v>3.9716411736213962E-13</v>
      </c>
      <c r="V37">
        <f t="shared" si="6"/>
        <v>0</v>
      </c>
      <c r="W37">
        <f t="shared" si="6"/>
        <v>1E-13</v>
      </c>
      <c r="X37">
        <f t="shared" si="6"/>
        <v>0</v>
      </c>
      <c r="Y37">
        <f t="shared" si="6"/>
        <v>1.2589254117941655E-13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1.2649110640673497E-12</v>
      </c>
      <c r="AH37">
        <f t="shared" si="6"/>
        <v>7.4510811739050686E-12</v>
      </c>
      <c r="AI37">
        <f t="shared" si="6"/>
        <v>5.4938789536382475E-11</v>
      </c>
      <c r="AJ37">
        <f t="shared" si="6"/>
        <v>5.5835449018870421E-11</v>
      </c>
      <c r="AK37">
        <f t="shared" si="6"/>
        <v>2.3054612746854441E-11</v>
      </c>
      <c r="AL37">
        <f t="shared" si="6"/>
        <v>4.4987306015227907E-12</v>
      </c>
      <c r="AM37">
        <f t="shared" si="6"/>
        <v>0</v>
      </c>
      <c r="AN37">
        <f t="shared" si="6"/>
        <v>0</v>
      </c>
      <c r="AO37">
        <f t="shared" si="6"/>
        <v>0</v>
      </c>
      <c r="AP37">
        <f t="shared" si="6"/>
        <v>0</v>
      </c>
      <c r="AQ37">
        <f t="shared" si="6"/>
        <v>0</v>
      </c>
      <c r="AR37">
        <f t="shared" si="6"/>
        <v>0</v>
      </c>
      <c r="AS37">
        <f t="shared" si="6"/>
        <v>0</v>
      </c>
      <c r="AT37">
        <f t="shared" si="6"/>
        <v>0</v>
      </c>
      <c r="AU37">
        <f t="shared" si="6"/>
        <v>0</v>
      </c>
      <c r="AV37">
        <f t="shared" si="6"/>
        <v>0</v>
      </c>
      <c r="AW37">
        <f t="shared" si="6"/>
        <v>0</v>
      </c>
      <c r="AX37">
        <f t="shared" si="6"/>
        <v>0</v>
      </c>
      <c r="AY37">
        <f t="shared" si="6"/>
        <v>0</v>
      </c>
      <c r="AZ37">
        <f t="shared" si="6"/>
        <v>0</v>
      </c>
      <c r="BA37">
        <f t="shared" si="6"/>
        <v>0</v>
      </c>
      <c r="BB37">
        <f t="shared" si="6"/>
        <v>0</v>
      </c>
      <c r="BC37">
        <f t="shared" si="6"/>
        <v>0</v>
      </c>
      <c r="BD37">
        <f t="shared" si="6"/>
        <v>0</v>
      </c>
      <c r="BE37">
        <f t="shared" si="6"/>
        <v>0</v>
      </c>
      <c r="BF37">
        <f t="shared" si="6"/>
        <v>0</v>
      </c>
      <c r="BG37">
        <f t="shared" si="6"/>
        <v>0</v>
      </c>
      <c r="BH37">
        <f t="shared" si="6"/>
        <v>0</v>
      </c>
      <c r="BI37">
        <f t="shared" si="6"/>
        <v>0</v>
      </c>
      <c r="BJ37">
        <f t="shared" si="6"/>
        <v>0</v>
      </c>
      <c r="BK37">
        <f t="shared" si="6"/>
        <v>0</v>
      </c>
      <c r="BL37">
        <f t="shared" si="6"/>
        <v>0</v>
      </c>
      <c r="BM37">
        <f t="shared" si="6"/>
        <v>0</v>
      </c>
      <c r="BN37">
        <f t="shared" si="6"/>
        <v>0</v>
      </c>
      <c r="BO37" s="12">
        <f>SUM(B37:BN37)/SUM(B36:BN36)</f>
        <v>5.5882657419457726E-14</v>
      </c>
      <c r="BP37" s="12"/>
      <c r="BQ37" t="s">
        <v>157</v>
      </c>
    </row>
    <row r="38" spans="1:70">
      <c r="BO38" s="7">
        <f>10*LOG(BO37*1000,10)</f>
        <v>-102.52722949816886</v>
      </c>
      <c r="BP38" s="7">
        <v>-92.5</v>
      </c>
      <c r="BQ38" t="s">
        <v>156</v>
      </c>
    </row>
    <row r="39" spans="1:70">
      <c r="BO39" s="12" t="s">
        <v>132</v>
      </c>
      <c r="BQ39" t="s">
        <v>147</v>
      </c>
    </row>
    <row r="40" spans="1:70">
      <c r="A40" s="18" t="s">
        <v>151</v>
      </c>
      <c r="B40">
        <v>-110</v>
      </c>
      <c r="C40">
        <v>-110</v>
      </c>
      <c r="D40">
        <v>-109.5</v>
      </c>
      <c r="E40">
        <v>-109</v>
      </c>
      <c r="F40">
        <v>-108.5</v>
      </c>
      <c r="G40">
        <v>-108</v>
      </c>
      <c r="H40">
        <v>-107.5</v>
      </c>
      <c r="I40">
        <v>-107</v>
      </c>
      <c r="J40">
        <v>-106.5</v>
      </c>
      <c r="K40">
        <v>-106</v>
      </c>
      <c r="L40">
        <v>-105.5</v>
      </c>
      <c r="M40">
        <v>-105</v>
      </c>
      <c r="N40">
        <v>-104.5</v>
      </c>
      <c r="O40">
        <v>-104</v>
      </c>
      <c r="P40">
        <v>-103.5</v>
      </c>
      <c r="Q40">
        <v>-103</v>
      </c>
      <c r="R40">
        <v>-102.5</v>
      </c>
      <c r="S40">
        <v>-102</v>
      </c>
      <c r="T40">
        <v>-101.5</v>
      </c>
      <c r="U40">
        <v>-101</v>
      </c>
      <c r="V40">
        <v>-100.5</v>
      </c>
      <c r="W40">
        <v>-100</v>
      </c>
      <c r="X40">
        <v>-99.5</v>
      </c>
      <c r="Y40">
        <v>-99</v>
      </c>
      <c r="Z40">
        <v>-98.5</v>
      </c>
      <c r="AA40">
        <v>-98</v>
      </c>
      <c r="AB40">
        <v>-97.5</v>
      </c>
      <c r="AC40">
        <v>-97</v>
      </c>
      <c r="AD40">
        <v>-96.5</v>
      </c>
      <c r="AE40">
        <v>-96</v>
      </c>
      <c r="AF40">
        <v>-95.5</v>
      </c>
      <c r="AG40">
        <v>-95</v>
      </c>
      <c r="AH40">
        <v>-94.5</v>
      </c>
      <c r="AI40">
        <v>-94</v>
      </c>
      <c r="AJ40">
        <v>-93.5</v>
      </c>
      <c r="AK40">
        <v>-93</v>
      </c>
      <c r="AL40">
        <v>-92.5</v>
      </c>
      <c r="AM40">
        <v>-92</v>
      </c>
      <c r="AN40">
        <v>-91.5</v>
      </c>
      <c r="AO40">
        <v>-91</v>
      </c>
      <c r="AP40">
        <v>-90.5</v>
      </c>
      <c r="AQ40">
        <v>-90</v>
      </c>
      <c r="AR40">
        <v>-89.5</v>
      </c>
      <c r="AS40">
        <v>-89</v>
      </c>
      <c r="AT40">
        <v>-88.5</v>
      </c>
      <c r="AU40">
        <v>-88</v>
      </c>
      <c r="AV40">
        <v>-87.5</v>
      </c>
      <c r="AW40">
        <v>-87</v>
      </c>
      <c r="AX40">
        <v>-86.5</v>
      </c>
      <c r="AY40">
        <v>-86</v>
      </c>
      <c r="AZ40">
        <v>-85.5</v>
      </c>
      <c r="BA40">
        <v>-85</v>
      </c>
      <c r="BB40" s="20">
        <v>-84.5</v>
      </c>
      <c r="BC40">
        <v>-84</v>
      </c>
      <c r="BD40">
        <v>-83.5</v>
      </c>
      <c r="BE40">
        <v>-83</v>
      </c>
      <c r="BF40">
        <v>-82.5</v>
      </c>
      <c r="BG40">
        <v>-82</v>
      </c>
      <c r="BH40">
        <v>-81.5</v>
      </c>
      <c r="BI40">
        <v>-81</v>
      </c>
      <c r="BJ40">
        <v>-80.5</v>
      </c>
      <c r="BK40">
        <v>-80</v>
      </c>
      <c r="BL40">
        <v>-75</v>
      </c>
      <c r="BM40">
        <v>-70</v>
      </c>
      <c r="BN40">
        <v>-65</v>
      </c>
      <c r="BO40" s="12"/>
      <c r="BQ40" t="s">
        <v>148</v>
      </c>
    </row>
    <row r="41" spans="1:70">
      <c r="A41" s="18" t="s">
        <v>159</v>
      </c>
      <c r="B41" s="6">
        <f t="shared" ref="B41:BM41" si="7">10^(B40/10)/1000</f>
        <v>1E-14</v>
      </c>
      <c r="C41" s="6">
        <f t="shared" si="7"/>
        <v>1E-14</v>
      </c>
      <c r="D41" s="6">
        <f t="shared" si="7"/>
        <v>1.1220184543019613E-14</v>
      </c>
      <c r="E41" s="6">
        <f t="shared" si="7"/>
        <v>1.2589254117941641E-14</v>
      </c>
      <c r="F41" s="6">
        <f t="shared" si="7"/>
        <v>1.41253754462275E-14</v>
      </c>
      <c r="G41" s="6">
        <f t="shared" si="7"/>
        <v>1.5848931924611081E-14</v>
      </c>
      <c r="H41" s="6">
        <f t="shared" si="7"/>
        <v>1.7782794100389161E-14</v>
      </c>
      <c r="I41" s="6">
        <f t="shared" si="7"/>
        <v>1.9952623149688781E-14</v>
      </c>
      <c r="J41" s="6">
        <f t="shared" si="7"/>
        <v>2.2387211385683289E-14</v>
      </c>
      <c r="K41" s="6">
        <f t="shared" si="7"/>
        <v>2.511886431509576E-14</v>
      </c>
      <c r="L41" s="6">
        <f t="shared" si="7"/>
        <v>2.8183829312644473E-14</v>
      </c>
      <c r="M41" s="6">
        <f t="shared" si="7"/>
        <v>3.1622776601683707E-14</v>
      </c>
      <c r="N41" s="6">
        <f t="shared" si="7"/>
        <v>3.5481338923357559E-14</v>
      </c>
      <c r="O41" s="6">
        <f t="shared" si="7"/>
        <v>3.981071705534958E-14</v>
      </c>
      <c r="P41" s="6">
        <f t="shared" si="7"/>
        <v>4.4668359215096279E-14</v>
      </c>
      <c r="Q41" s="6">
        <f t="shared" si="7"/>
        <v>5.0118723362726993E-14</v>
      </c>
      <c r="R41" s="6">
        <f t="shared" si="7"/>
        <v>5.6234132519034824E-14</v>
      </c>
      <c r="S41" s="6">
        <f t="shared" si="7"/>
        <v>6.3095734448019189E-14</v>
      </c>
      <c r="T41" s="6">
        <f t="shared" si="7"/>
        <v>7.0794578438413616E-14</v>
      </c>
      <c r="U41" s="6">
        <f t="shared" si="7"/>
        <v>7.9432823472427918E-14</v>
      </c>
      <c r="V41" s="6">
        <f t="shared" si="7"/>
        <v>8.912509381337426E-14</v>
      </c>
      <c r="W41" s="6">
        <f t="shared" si="7"/>
        <v>1E-13</v>
      </c>
      <c r="X41" s="6">
        <f t="shared" si="7"/>
        <v>1.1220184543019624E-13</v>
      </c>
      <c r="Y41" s="6">
        <f t="shared" si="7"/>
        <v>1.2589254117941655E-13</v>
      </c>
      <c r="Z41" s="6">
        <f t="shared" si="7"/>
        <v>1.4125375446227516E-13</v>
      </c>
      <c r="AA41" s="6">
        <f t="shared" si="7"/>
        <v>1.5848931924611099E-13</v>
      </c>
      <c r="AB41" s="6">
        <f t="shared" si="7"/>
        <v>1.7782794100389179E-13</v>
      </c>
      <c r="AC41" s="6">
        <f t="shared" si="7"/>
        <v>1.9952623149688802E-13</v>
      </c>
      <c r="AD41" s="6">
        <f t="shared" si="7"/>
        <v>2.238721138568331E-13</v>
      </c>
      <c r="AE41" s="6">
        <f t="shared" si="7"/>
        <v>2.5118864315095785E-13</v>
      </c>
      <c r="AF41" s="6">
        <f t="shared" si="7"/>
        <v>2.8183829312644407E-13</v>
      </c>
      <c r="AG41" s="6">
        <f t="shared" si="7"/>
        <v>3.1622776601683741E-13</v>
      </c>
      <c r="AH41" s="6">
        <f t="shared" si="7"/>
        <v>3.5481338923357469E-13</v>
      </c>
      <c r="AI41" s="6">
        <f t="shared" si="7"/>
        <v>3.9810717055349621E-13</v>
      </c>
      <c r="AJ41" s="6">
        <f t="shared" si="7"/>
        <v>4.4668359215096337E-13</v>
      </c>
      <c r="AK41" s="6">
        <f t="shared" si="7"/>
        <v>5.0118723362727046E-13</v>
      </c>
      <c r="AL41" s="6">
        <f t="shared" si="7"/>
        <v>5.6234132519034884E-13</v>
      </c>
      <c r="AM41" s="6">
        <f t="shared" si="7"/>
        <v>6.3095734448019273E-13</v>
      </c>
      <c r="AN41" s="6">
        <f t="shared" si="7"/>
        <v>7.0794578438413687E-13</v>
      </c>
      <c r="AO41" s="6">
        <f t="shared" si="7"/>
        <v>7.9432823472428004E-13</v>
      </c>
      <c r="AP41" s="6">
        <f t="shared" si="7"/>
        <v>8.9125093813374334E-13</v>
      </c>
      <c r="AQ41" s="6">
        <f t="shared" si="7"/>
        <v>9.9999999999999998E-13</v>
      </c>
      <c r="AR41" s="6">
        <f t="shared" si="7"/>
        <v>1.1220184543019636E-12</v>
      </c>
      <c r="AS41" s="6">
        <f t="shared" si="7"/>
        <v>1.2589254117941622E-12</v>
      </c>
      <c r="AT41" s="6">
        <f t="shared" si="7"/>
        <v>1.4125375446227532E-12</v>
      </c>
      <c r="AU41" s="6">
        <f t="shared" si="7"/>
        <v>1.5848931924611059E-12</v>
      </c>
      <c r="AV41" s="6">
        <f t="shared" si="7"/>
        <v>1.7782794100389198E-12</v>
      </c>
      <c r="AW41" s="6">
        <f t="shared" si="7"/>
        <v>1.9952623149688823E-12</v>
      </c>
      <c r="AX41" s="6">
        <f t="shared" si="7"/>
        <v>2.2387211385683335E-12</v>
      </c>
      <c r="AY41" s="6">
        <f t="shared" si="7"/>
        <v>2.5118864315095811E-12</v>
      </c>
      <c r="AZ41" s="6">
        <f t="shared" si="7"/>
        <v>2.818382931264444E-12</v>
      </c>
      <c r="BA41" s="6">
        <f t="shared" si="7"/>
        <v>3.1622776601683778E-12</v>
      </c>
      <c r="BB41" s="6">
        <f t="shared" si="7"/>
        <v>3.5481338923357511E-12</v>
      </c>
      <c r="BC41" s="6">
        <f t="shared" si="7"/>
        <v>3.9810717055349663E-12</v>
      </c>
      <c r="BD41" s="6">
        <f t="shared" si="7"/>
        <v>4.4668359215096218E-12</v>
      </c>
      <c r="BE41" s="6">
        <f t="shared" si="7"/>
        <v>5.0118723362727114E-12</v>
      </c>
      <c r="BF41" s="6">
        <f t="shared" si="7"/>
        <v>5.6234132519034743E-12</v>
      </c>
      <c r="BG41" s="6">
        <f t="shared" si="7"/>
        <v>6.3095734448019329E-12</v>
      </c>
      <c r="BH41" s="6">
        <f t="shared" si="7"/>
        <v>7.0794578438413513E-12</v>
      </c>
      <c r="BI41" s="6">
        <f t="shared" si="7"/>
        <v>7.9432823472428085E-12</v>
      </c>
      <c r="BJ41" s="6">
        <f t="shared" si="7"/>
        <v>8.9125093813374136E-12</v>
      </c>
      <c r="BK41" s="6">
        <f t="shared" si="7"/>
        <v>1.0000000000000001E-11</v>
      </c>
      <c r="BL41" s="6">
        <f t="shared" si="7"/>
        <v>3.1622776601683697E-11</v>
      </c>
      <c r="BM41" s="6">
        <f t="shared" si="7"/>
        <v>9.9999999999999991E-11</v>
      </c>
      <c r="BN41" s="6">
        <f t="shared" ref="BN41" si="8">10^(BN40/10)/1000</f>
        <v>3.1622776601683733E-10</v>
      </c>
      <c r="BO41" s="12"/>
      <c r="BQ41" t="s">
        <v>149</v>
      </c>
    </row>
    <row r="42" spans="1:70" ht="27">
      <c r="A42" s="18" t="s">
        <v>158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8496</v>
      </c>
      <c r="R42">
        <v>119</v>
      </c>
      <c r="S42">
        <v>17</v>
      </c>
      <c r="T42">
        <v>9</v>
      </c>
      <c r="U42">
        <v>3</v>
      </c>
      <c r="V42">
        <v>5</v>
      </c>
      <c r="W42">
        <v>4</v>
      </c>
      <c r="X42">
        <v>1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</v>
      </c>
      <c r="AR42">
        <v>5</v>
      </c>
      <c r="AS42">
        <v>19</v>
      </c>
      <c r="AT42">
        <v>45</v>
      </c>
      <c r="AU42">
        <v>68</v>
      </c>
      <c r="AV42">
        <v>63</v>
      </c>
      <c r="AW42">
        <v>74</v>
      </c>
      <c r="AX42">
        <v>38</v>
      </c>
      <c r="AY42">
        <v>18</v>
      </c>
      <c r="AZ42">
        <v>8</v>
      </c>
      <c r="BA42">
        <v>1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 s="12"/>
    </row>
    <row r="43" spans="1:70">
      <c r="A43" s="18" t="s">
        <v>130</v>
      </c>
      <c r="B43">
        <f>B41*B42</f>
        <v>0</v>
      </c>
      <c r="C43">
        <f t="shared" ref="C43:BN43" si="9">C41*C42</f>
        <v>0</v>
      </c>
      <c r="D43">
        <f t="shared" si="9"/>
        <v>0</v>
      </c>
      <c r="E43">
        <f t="shared" si="9"/>
        <v>0</v>
      </c>
      <c r="F43">
        <f t="shared" si="9"/>
        <v>0</v>
      </c>
      <c r="G43">
        <f t="shared" si="9"/>
        <v>0</v>
      </c>
      <c r="H43">
        <f t="shared" si="9"/>
        <v>0</v>
      </c>
      <c r="I43">
        <f t="shared" si="9"/>
        <v>0</v>
      </c>
      <c r="J43">
        <f t="shared" si="9"/>
        <v>0</v>
      </c>
      <c r="K43">
        <f t="shared" si="9"/>
        <v>0</v>
      </c>
      <c r="L43">
        <f t="shared" si="9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4.2580867368972853E-10</v>
      </c>
      <c r="R43">
        <f t="shared" si="9"/>
        <v>6.6918617697651442E-12</v>
      </c>
      <c r="S43">
        <f t="shared" si="9"/>
        <v>1.0726274856163262E-12</v>
      </c>
      <c r="T43">
        <f t="shared" si="9"/>
        <v>6.371512059457226E-13</v>
      </c>
      <c r="U43">
        <f t="shared" si="9"/>
        <v>2.3829847041728373E-13</v>
      </c>
      <c r="V43">
        <f t="shared" si="9"/>
        <v>4.4562546906687131E-13</v>
      </c>
      <c r="W43">
        <f t="shared" si="9"/>
        <v>4.0000000000000001E-13</v>
      </c>
      <c r="X43">
        <f t="shared" si="9"/>
        <v>1.1220184543019624E-13</v>
      </c>
      <c r="Y43">
        <f t="shared" si="9"/>
        <v>1.2589254117941655E-13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1.9952623149688802E-13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  <c r="AI43">
        <f t="shared" si="9"/>
        <v>0</v>
      </c>
      <c r="AJ43">
        <f t="shared" si="9"/>
        <v>0</v>
      </c>
      <c r="AK43">
        <f t="shared" si="9"/>
        <v>5.0118723362727046E-13</v>
      </c>
      <c r="AL43">
        <f t="shared" si="9"/>
        <v>0</v>
      </c>
      <c r="AM43">
        <f t="shared" si="9"/>
        <v>0</v>
      </c>
      <c r="AN43">
        <f t="shared" si="9"/>
        <v>0</v>
      </c>
      <c r="AO43">
        <f t="shared" si="9"/>
        <v>0</v>
      </c>
      <c r="AP43">
        <f t="shared" si="9"/>
        <v>0</v>
      </c>
      <c r="AQ43">
        <f t="shared" si="9"/>
        <v>3.0000000000000001E-12</v>
      </c>
      <c r="AR43">
        <f t="shared" si="9"/>
        <v>5.6100922715098177E-12</v>
      </c>
      <c r="AS43">
        <f t="shared" si="9"/>
        <v>2.3919582824089084E-11</v>
      </c>
      <c r="AT43">
        <f t="shared" si="9"/>
        <v>6.35641895080239E-11</v>
      </c>
      <c r="AU43">
        <f t="shared" si="9"/>
        <v>1.077727370873552E-10</v>
      </c>
      <c r="AV43">
        <f t="shared" si="9"/>
        <v>1.1203160283245194E-10</v>
      </c>
      <c r="AW43">
        <f t="shared" si="9"/>
        <v>1.4764941130769729E-10</v>
      </c>
      <c r="AX43">
        <f t="shared" si="9"/>
        <v>8.5071403265596669E-11</v>
      </c>
      <c r="AY43">
        <f t="shared" si="9"/>
        <v>4.5213955767172459E-11</v>
      </c>
      <c r="AZ43">
        <f t="shared" si="9"/>
        <v>2.2547063450115552E-11</v>
      </c>
      <c r="BA43">
        <f t="shared" si="9"/>
        <v>3.1622776601683778E-12</v>
      </c>
      <c r="BB43">
        <f t="shared" si="9"/>
        <v>3.5481338923357511E-12</v>
      </c>
      <c r="BC43">
        <f t="shared" si="9"/>
        <v>0</v>
      </c>
      <c r="BD43">
        <f t="shared" si="9"/>
        <v>0</v>
      </c>
      <c r="BE43">
        <f t="shared" si="9"/>
        <v>0</v>
      </c>
      <c r="BF43">
        <f t="shared" si="9"/>
        <v>0</v>
      </c>
      <c r="BG43">
        <f t="shared" si="9"/>
        <v>0</v>
      </c>
      <c r="BH43">
        <f t="shared" si="9"/>
        <v>0</v>
      </c>
      <c r="BI43">
        <f t="shared" si="9"/>
        <v>0</v>
      </c>
      <c r="BJ43">
        <f t="shared" si="9"/>
        <v>0</v>
      </c>
      <c r="BK43">
        <f t="shared" si="9"/>
        <v>0</v>
      </c>
      <c r="BL43">
        <f t="shared" si="9"/>
        <v>0</v>
      </c>
      <c r="BM43">
        <f t="shared" si="9"/>
        <v>0</v>
      </c>
      <c r="BN43">
        <f t="shared" si="9"/>
        <v>0</v>
      </c>
      <c r="BO43" s="12">
        <f>SUM(B43:BN43)/SUM(B42:BN42)</f>
        <v>1.1770261064542107E-13</v>
      </c>
      <c r="BP43" s="14"/>
      <c r="BR43" s="12" t="s">
        <v>150</v>
      </c>
    </row>
    <row r="44" spans="1:70">
      <c r="BO44" s="7">
        <f>10*LOG(BO43*1000,10)</f>
        <v>-99.292139043925289</v>
      </c>
      <c r="BP44" s="7">
        <f>10*LOG(BB43*1000,10)</f>
        <v>-84.5</v>
      </c>
    </row>
    <row r="45" spans="1:70">
      <c r="A45" s="1" t="s">
        <v>161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sqref="A1:XFD1"/>
    </sheetView>
  </sheetViews>
  <sheetFormatPr defaultRowHeight="13.5"/>
  <cols>
    <col min="1" max="1" width="24.375" style="1" customWidth="1"/>
    <col min="2" max="2" width="24.25" style="1" customWidth="1"/>
    <col min="3" max="3" width="26.125" style="1" customWidth="1"/>
    <col min="4" max="4" width="24.375" style="1" customWidth="1"/>
    <col min="5" max="5" width="15.5" style="1" customWidth="1"/>
    <col min="6" max="6" width="18.375" style="1" customWidth="1"/>
    <col min="7" max="7" width="25" style="1" customWidth="1"/>
  </cols>
  <sheetData>
    <row r="1" spans="1:7" ht="27">
      <c r="A1" s="1" t="s">
        <v>12</v>
      </c>
      <c r="B1" s="1" t="s">
        <v>57</v>
      </c>
      <c r="C1" s="1" t="s">
        <v>14</v>
      </c>
      <c r="D1" s="1" t="s">
        <v>13</v>
      </c>
      <c r="E1" s="1" t="s">
        <v>15</v>
      </c>
      <c r="F1" s="1" t="s">
        <v>16</v>
      </c>
      <c r="G1" s="1" t="s">
        <v>11</v>
      </c>
    </row>
    <row r="2" spans="1:7" ht="81">
      <c r="A2" s="1" t="s">
        <v>27</v>
      </c>
      <c r="B2" s="1" t="s">
        <v>58</v>
      </c>
      <c r="C2" s="1" t="s">
        <v>60</v>
      </c>
      <c r="D2" s="1" t="s">
        <v>59</v>
      </c>
      <c r="E2" s="1" t="s">
        <v>19</v>
      </c>
      <c r="F2" s="1" t="s">
        <v>18</v>
      </c>
      <c r="G2" s="1" t="s">
        <v>26</v>
      </c>
    </row>
    <row r="3" spans="1:7" ht="81">
      <c r="A3" s="1" t="s">
        <v>29</v>
      </c>
      <c r="B3" s="1" t="s">
        <v>61</v>
      </c>
      <c r="C3" s="1" t="s">
        <v>63</v>
      </c>
      <c r="D3" s="1" t="s">
        <v>62</v>
      </c>
      <c r="E3" s="1" t="s">
        <v>21</v>
      </c>
      <c r="F3" s="1" t="s">
        <v>20</v>
      </c>
      <c r="G3" s="1" t="s">
        <v>28</v>
      </c>
    </row>
    <row r="4" spans="1:7" ht="81">
      <c r="A4" s="1" t="s">
        <v>31</v>
      </c>
      <c r="B4" s="1" t="s">
        <v>64</v>
      </c>
      <c r="C4" s="1" t="s">
        <v>66</v>
      </c>
      <c r="D4" s="1" t="s">
        <v>65</v>
      </c>
      <c r="E4" s="1" t="s">
        <v>19</v>
      </c>
      <c r="F4" s="1" t="s">
        <v>18</v>
      </c>
      <c r="G4" s="1" t="s">
        <v>30</v>
      </c>
    </row>
    <row r="5" spans="1:7" ht="81">
      <c r="A5" s="1" t="s">
        <v>33</v>
      </c>
      <c r="E5" s="1" t="s">
        <v>19</v>
      </c>
      <c r="F5" s="1" t="s">
        <v>18</v>
      </c>
      <c r="G5" s="1" t="s">
        <v>32</v>
      </c>
    </row>
    <row r="6" spans="1:7" ht="81">
      <c r="A6" s="1" t="s">
        <v>35</v>
      </c>
      <c r="E6" s="1" t="s">
        <v>19</v>
      </c>
      <c r="F6" s="1" t="s">
        <v>18</v>
      </c>
      <c r="G6" s="1" t="s">
        <v>34</v>
      </c>
    </row>
    <row r="7" spans="1:7" ht="94.5">
      <c r="A7" s="1" t="s">
        <v>37</v>
      </c>
      <c r="E7" s="1" t="s">
        <v>19</v>
      </c>
      <c r="F7" s="1" t="s">
        <v>18</v>
      </c>
      <c r="G7" s="1" t="s">
        <v>36</v>
      </c>
    </row>
    <row r="8" spans="1:7" ht="81">
      <c r="A8" s="1" t="s">
        <v>35</v>
      </c>
      <c r="E8" s="1" t="s">
        <v>19</v>
      </c>
      <c r="F8" s="1" t="s">
        <v>18</v>
      </c>
      <c r="G8" s="1" t="s">
        <v>38</v>
      </c>
    </row>
    <row r="9" spans="1:7" ht="81">
      <c r="A9" s="1" t="s">
        <v>40</v>
      </c>
      <c r="E9" s="1" t="s">
        <v>19</v>
      </c>
      <c r="F9" s="1" t="s">
        <v>18</v>
      </c>
      <c r="G9" s="1" t="s">
        <v>39</v>
      </c>
    </row>
    <row r="10" spans="1:7" ht="81">
      <c r="A10" s="1" t="s">
        <v>42</v>
      </c>
      <c r="E10" s="1" t="s">
        <v>19</v>
      </c>
      <c r="F10" s="1" t="s">
        <v>18</v>
      </c>
      <c r="G10" s="1" t="s">
        <v>41</v>
      </c>
    </row>
    <row r="11" spans="1:7" ht="67.5">
      <c r="A11" s="1" t="s">
        <v>44</v>
      </c>
      <c r="B11" s="1" t="s">
        <v>67</v>
      </c>
      <c r="C11" s="1" t="s">
        <v>69</v>
      </c>
      <c r="D11" s="1" t="s">
        <v>68</v>
      </c>
      <c r="E11" s="1" t="s">
        <v>19</v>
      </c>
      <c r="F11" s="1" t="s">
        <v>18</v>
      </c>
      <c r="G11" s="1" t="s">
        <v>43</v>
      </c>
    </row>
    <row r="12" spans="1:7" ht="81">
      <c r="A12" s="1" t="s">
        <v>44</v>
      </c>
      <c r="B12" s="1" t="s">
        <v>70</v>
      </c>
      <c r="C12" s="1" t="s">
        <v>72</v>
      </c>
      <c r="D12" s="1" t="s">
        <v>71</v>
      </c>
      <c r="E12" s="1" t="s">
        <v>19</v>
      </c>
      <c r="F12" s="1" t="s">
        <v>18</v>
      </c>
      <c r="G12" s="1" t="s">
        <v>43</v>
      </c>
    </row>
    <row r="13" spans="1:7" ht="81">
      <c r="A13" s="1" t="s">
        <v>46</v>
      </c>
      <c r="B13" s="1" t="s">
        <v>73</v>
      </c>
      <c r="C13" s="1" t="s">
        <v>75</v>
      </c>
      <c r="D13" s="1" t="s">
        <v>74</v>
      </c>
      <c r="E13" s="1" t="s">
        <v>23</v>
      </c>
      <c r="F13" s="1" t="s">
        <v>22</v>
      </c>
      <c r="G13" s="1" t="s">
        <v>45</v>
      </c>
    </row>
    <row r="14" spans="1:7" ht="81">
      <c r="A14" s="1" t="s">
        <v>44</v>
      </c>
      <c r="B14" s="1" t="s">
        <v>76</v>
      </c>
      <c r="C14" s="1" t="s">
        <v>78</v>
      </c>
      <c r="D14" s="1" t="s">
        <v>77</v>
      </c>
      <c r="E14" s="1" t="s">
        <v>19</v>
      </c>
      <c r="F14" s="1" t="s">
        <v>18</v>
      </c>
      <c r="G14" s="1" t="s">
        <v>43</v>
      </c>
    </row>
    <row r="15" spans="1:7" ht="81">
      <c r="A15" s="1" t="s">
        <v>48</v>
      </c>
      <c r="B15" s="1" t="s">
        <v>79</v>
      </c>
      <c r="C15" s="1" t="s">
        <v>81</v>
      </c>
      <c r="D15" s="1" t="s">
        <v>80</v>
      </c>
      <c r="E15" s="1" t="s">
        <v>25</v>
      </c>
      <c r="F15" s="1" t="s">
        <v>24</v>
      </c>
      <c r="G15" s="1" t="s">
        <v>47</v>
      </c>
    </row>
    <row r="16" spans="1:7" ht="81">
      <c r="A16" s="1" t="s">
        <v>50</v>
      </c>
      <c r="B16" s="1" t="s">
        <v>82</v>
      </c>
      <c r="C16" s="1" t="s">
        <v>84</v>
      </c>
      <c r="D16" s="1" t="s">
        <v>83</v>
      </c>
      <c r="E16" s="1" t="s">
        <v>19</v>
      </c>
      <c r="F16" s="1" t="s">
        <v>18</v>
      </c>
      <c r="G16" s="1" t="s">
        <v>49</v>
      </c>
    </row>
    <row r="17" spans="1:7" ht="81">
      <c r="A17" s="1" t="s">
        <v>52</v>
      </c>
      <c r="B17" s="1" t="s">
        <v>85</v>
      </c>
      <c r="C17" s="1" t="s">
        <v>87</v>
      </c>
      <c r="D17" s="1" t="s">
        <v>86</v>
      </c>
      <c r="E17" s="1" t="s">
        <v>25</v>
      </c>
      <c r="F17" s="1" t="s">
        <v>24</v>
      </c>
      <c r="G17" s="1" t="s">
        <v>51</v>
      </c>
    </row>
    <row r="18" spans="1:7" ht="81">
      <c r="A18" s="1" t="s">
        <v>54</v>
      </c>
      <c r="B18" s="1" t="s">
        <v>85</v>
      </c>
      <c r="C18" s="1" t="s">
        <v>89</v>
      </c>
      <c r="D18" s="1" t="s">
        <v>88</v>
      </c>
      <c r="E18" s="1" t="s">
        <v>19</v>
      </c>
      <c r="F18" s="1" t="s">
        <v>18</v>
      </c>
      <c r="G18" s="1" t="s">
        <v>53</v>
      </c>
    </row>
    <row r="19" spans="1:7" ht="81">
      <c r="A19" s="1" t="s">
        <v>56</v>
      </c>
      <c r="B19" s="1" t="s">
        <v>90</v>
      </c>
      <c r="C19" s="1" t="s">
        <v>92</v>
      </c>
      <c r="D19" s="1" t="s">
        <v>91</v>
      </c>
      <c r="E19" s="1" t="s">
        <v>19</v>
      </c>
      <c r="F19" s="1" t="s">
        <v>18</v>
      </c>
      <c r="G19" s="1" t="s">
        <v>55</v>
      </c>
    </row>
    <row r="20" spans="1:7" ht="67.5">
      <c r="B20" s="1" t="s">
        <v>93</v>
      </c>
      <c r="C20" s="1" t="s">
        <v>95</v>
      </c>
      <c r="D20" s="1" t="s">
        <v>94</v>
      </c>
    </row>
    <row r="21" spans="1:7" ht="67.5">
      <c r="B21" s="1" t="s">
        <v>96</v>
      </c>
      <c r="C21" s="1" t="s">
        <v>97</v>
      </c>
      <c r="D21" s="1" t="s">
        <v>86</v>
      </c>
    </row>
    <row r="22" spans="1:7" ht="67.5">
      <c r="B22" s="1" t="s">
        <v>98</v>
      </c>
      <c r="C22" s="1" t="s">
        <v>100</v>
      </c>
      <c r="D22" s="1" t="s">
        <v>99</v>
      </c>
    </row>
    <row r="23" spans="1:7" ht="67.5">
      <c r="B23" s="1" t="s">
        <v>101</v>
      </c>
      <c r="C23" s="1" t="s">
        <v>103</v>
      </c>
      <c r="D23" s="1" t="s">
        <v>102</v>
      </c>
    </row>
    <row r="24" spans="1:7" ht="81">
      <c r="B24" s="1" t="s">
        <v>104</v>
      </c>
      <c r="C24" s="1" t="s">
        <v>106</v>
      </c>
      <c r="D24" s="1" t="s">
        <v>105</v>
      </c>
    </row>
    <row r="25" spans="1:7" ht="81">
      <c r="B25" s="1" t="s">
        <v>107</v>
      </c>
      <c r="C25" s="1" t="s">
        <v>109</v>
      </c>
      <c r="D25" s="1" t="s">
        <v>108</v>
      </c>
    </row>
    <row r="26" spans="1:7" ht="67.5">
      <c r="B26" s="1" t="s">
        <v>110</v>
      </c>
      <c r="C26" s="1" t="s">
        <v>112</v>
      </c>
      <c r="D26" s="1" t="s">
        <v>111</v>
      </c>
    </row>
    <row r="27" spans="1:7" ht="81">
      <c r="B27" s="1" t="s">
        <v>113</v>
      </c>
      <c r="C27" s="1" t="s">
        <v>115</v>
      </c>
      <c r="D27" s="1" t="s">
        <v>114</v>
      </c>
    </row>
    <row r="28" spans="1:7" ht="67.5">
      <c r="B28" s="1" t="s">
        <v>116</v>
      </c>
      <c r="C28" s="1" t="s">
        <v>97</v>
      </c>
      <c r="D28" s="1" t="s">
        <v>86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sqref="A1:A5"/>
    </sheetView>
  </sheetViews>
  <sheetFormatPr defaultRowHeight="13.5"/>
  <cols>
    <col min="1" max="1" width="34" customWidth="1"/>
    <col min="2" max="2" width="77.125" customWidth="1"/>
  </cols>
  <sheetData>
    <row r="1" spans="1:2" ht="192" customHeight="1">
      <c r="A1" t="s">
        <v>0</v>
      </c>
      <c r="B1" s="1" t="s">
        <v>1</v>
      </c>
    </row>
    <row r="2" spans="1:2" ht="216">
      <c r="A2" t="s">
        <v>3</v>
      </c>
      <c r="B2" s="1" t="s">
        <v>2</v>
      </c>
    </row>
    <row r="3" spans="1:2" ht="216">
      <c r="A3" t="s">
        <v>5</v>
      </c>
      <c r="B3" s="1" t="s">
        <v>4</v>
      </c>
    </row>
    <row r="4" spans="1:2" ht="202.5">
      <c r="A4" t="s">
        <v>7</v>
      </c>
      <c r="B4" s="1" t="s">
        <v>6</v>
      </c>
    </row>
    <row r="5" spans="1:2" ht="283.5">
      <c r="A5" t="s">
        <v>9</v>
      </c>
      <c r="B5" s="1" t="s">
        <v>8</v>
      </c>
    </row>
    <row r="6" spans="1:2" ht="283.5">
      <c r="A6" t="s">
        <v>10</v>
      </c>
      <c r="B6" s="1" t="s">
        <v>134</v>
      </c>
    </row>
    <row r="7" spans="1:2" ht="283.5">
      <c r="A7" s="2" t="s">
        <v>17</v>
      </c>
      <c r="B7" s="1" t="s">
        <v>117</v>
      </c>
    </row>
    <row r="8" spans="1:2">
      <c r="B8" s="3"/>
    </row>
    <row r="9" spans="1:2">
      <c r="B9" s="4"/>
    </row>
    <row r="10" spans="1:2">
      <c r="B10" s="3"/>
    </row>
    <row r="11" spans="1:2">
      <c r="B11" s="3"/>
    </row>
    <row r="12" spans="1:2">
      <c r="B12" s="3"/>
    </row>
    <row r="13" spans="1:2">
      <c r="B13" s="5"/>
    </row>
    <row r="14" spans="1:2">
      <c r="B14" s="3"/>
    </row>
    <row r="15" spans="1:2">
      <c r="B15" s="3"/>
    </row>
    <row r="16" spans="1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  <row r="25" spans="2:2">
      <c r="B25" s="4"/>
    </row>
    <row r="26" spans="2:2">
      <c r="B2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1"/>
  <sheetViews>
    <sheetView tabSelected="1" topLeftCell="A16" workbookViewId="0">
      <selection activeCell="D32" sqref="D32"/>
    </sheetView>
  </sheetViews>
  <sheetFormatPr defaultRowHeight="13.5"/>
  <cols>
    <col min="1" max="1" width="27.125" style="21" customWidth="1"/>
    <col min="2" max="2" width="20.75" customWidth="1"/>
    <col min="3" max="3" width="9" customWidth="1"/>
    <col min="4" max="4" width="23.375" customWidth="1"/>
    <col min="5" max="5" width="21.625" customWidth="1"/>
  </cols>
  <sheetData>
    <row r="1" spans="1:3" s="17" customFormat="1">
      <c r="A1" s="22" t="s">
        <v>165</v>
      </c>
      <c r="B1" s="23" t="s">
        <v>166</v>
      </c>
      <c r="C1" s="23" t="s">
        <v>181</v>
      </c>
    </row>
    <row r="2" spans="1:3">
      <c r="A2" s="27" t="s">
        <v>12</v>
      </c>
      <c r="B2" s="24" t="s">
        <v>167</v>
      </c>
      <c r="C2" s="24" t="s">
        <v>179</v>
      </c>
    </row>
    <row r="3" spans="1:3">
      <c r="A3" s="27"/>
      <c r="B3" s="24" t="s">
        <v>168</v>
      </c>
      <c r="C3" s="24" t="s">
        <v>180</v>
      </c>
    </row>
    <row r="4" spans="1:3">
      <c r="A4" s="27" t="s">
        <v>57</v>
      </c>
      <c r="B4" s="24" t="s">
        <v>169</v>
      </c>
      <c r="C4" s="24" t="s">
        <v>179</v>
      </c>
    </row>
    <row r="5" spans="1:3">
      <c r="A5" s="27"/>
      <c r="B5" s="24" t="s">
        <v>170</v>
      </c>
      <c r="C5" s="24" t="s">
        <v>180</v>
      </c>
    </row>
    <row r="6" spans="1:3">
      <c r="A6" s="27" t="s">
        <v>14</v>
      </c>
      <c r="B6" s="24" t="s">
        <v>171</v>
      </c>
      <c r="C6" s="24" t="s">
        <v>179</v>
      </c>
    </row>
    <row r="7" spans="1:3">
      <c r="A7" s="27"/>
      <c r="B7" s="24" t="s">
        <v>172</v>
      </c>
      <c r="C7" s="24" t="s">
        <v>180</v>
      </c>
    </row>
    <row r="8" spans="1:3">
      <c r="A8" s="27" t="s">
        <v>13</v>
      </c>
      <c r="B8" s="24" t="s">
        <v>174</v>
      </c>
      <c r="C8" s="24" t="s">
        <v>179</v>
      </c>
    </row>
    <row r="9" spans="1:3">
      <c r="A9" s="27"/>
      <c r="B9" s="24" t="s">
        <v>173</v>
      </c>
      <c r="C9" s="24" t="s">
        <v>180</v>
      </c>
    </row>
    <row r="10" spans="1:3">
      <c r="A10" s="25" t="s">
        <v>15</v>
      </c>
      <c r="B10" s="24" t="s">
        <v>175</v>
      </c>
      <c r="C10" s="24"/>
    </row>
    <row r="11" spans="1:3">
      <c r="A11" s="25" t="s">
        <v>16</v>
      </c>
      <c r="B11" s="24" t="s">
        <v>176</v>
      </c>
      <c r="C11" s="24"/>
    </row>
    <row r="12" spans="1:3">
      <c r="A12" s="27" t="s">
        <v>11</v>
      </c>
      <c r="B12" s="24" t="s">
        <v>177</v>
      </c>
      <c r="C12" s="24" t="s">
        <v>179</v>
      </c>
    </row>
    <row r="13" spans="1:3">
      <c r="A13" s="27"/>
      <c r="B13" s="24" t="s">
        <v>178</v>
      </c>
      <c r="C13" s="24" t="s">
        <v>180</v>
      </c>
    </row>
    <row r="20" spans="1:4">
      <c r="A20" s="35" t="s">
        <v>211</v>
      </c>
      <c r="B20" s="36" t="s">
        <v>212</v>
      </c>
      <c r="C20" s="36" t="s">
        <v>213</v>
      </c>
      <c r="D20" s="36" t="s">
        <v>214</v>
      </c>
    </row>
    <row r="21" spans="1:4" ht="36">
      <c r="A21" s="28" t="s">
        <v>188</v>
      </c>
      <c r="B21" s="29" t="s">
        <v>190</v>
      </c>
      <c r="C21" s="30" t="s">
        <v>193</v>
      </c>
      <c r="D21" s="24" t="s">
        <v>168</v>
      </c>
    </row>
    <row r="22" spans="1:4" ht="48">
      <c r="A22" s="28" t="s">
        <v>189</v>
      </c>
      <c r="B22" s="29" t="s">
        <v>191</v>
      </c>
      <c r="C22" s="30" t="s">
        <v>192</v>
      </c>
      <c r="D22" s="24" t="s">
        <v>167</v>
      </c>
    </row>
    <row r="23" spans="1:4">
      <c r="A23" s="32" t="s">
        <v>194</v>
      </c>
      <c r="B23" s="33" t="s">
        <v>195</v>
      </c>
      <c r="C23" s="33"/>
      <c r="D23" s="24" t="s">
        <v>169</v>
      </c>
    </row>
    <row r="24" spans="1:4" ht="24">
      <c r="A24" s="31" t="s">
        <v>197</v>
      </c>
      <c r="B24" s="33" t="s">
        <v>196</v>
      </c>
      <c r="C24" s="24"/>
      <c r="D24" s="24" t="s">
        <v>170</v>
      </c>
    </row>
    <row r="25" spans="1:4">
      <c r="A25" s="29" t="s">
        <v>198</v>
      </c>
      <c r="B25" s="29" t="s">
        <v>200</v>
      </c>
      <c r="C25" s="24"/>
      <c r="D25" s="24" t="s">
        <v>172</v>
      </c>
    </row>
    <row r="26" spans="1:4">
      <c r="A26" s="29" t="s">
        <v>199</v>
      </c>
      <c r="B26" s="29" t="s">
        <v>201</v>
      </c>
      <c r="C26" s="24"/>
      <c r="D26" s="24" t="s">
        <v>171</v>
      </c>
    </row>
    <row r="27" spans="1:4" ht="24">
      <c r="A27" s="34" t="s">
        <v>202</v>
      </c>
      <c r="B27" s="29" t="s">
        <v>203</v>
      </c>
      <c r="C27" s="30" t="s">
        <v>204</v>
      </c>
      <c r="D27" s="24" t="s">
        <v>173</v>
      </c>
    </row>
    <row r="28" spans="1:4" ht="36">
      <c r="A28" s="29" t="s">
        <v>205</v>
      </c>
      <c r="B28" s="29" t="s">
        <v>207</v>
      </c>
      <c r="C28" s="30" t="s">
        <v>209</v>
      </c>
      <c r="D28" s="24" t="s">
        <v>175</v>
      </c>
    </row>
    <row r="29" spans="1:4" ht="36">
      <c r="A29" s="29" t="s">
        <v>206</v>
      </c>
      <c r="B29" s="29" t="s">
        <v>208</v>
      </c>
      <c r="C29" s="30" t="s">
        <v>210</v>
      </c>
      <c r="D29" s="24" t="s">
        <v>176</v>
      </c>
    </row>
    <row r="30" spans="1:4" ht="36">
      <c r="A30" s="28" t="s">
        <v>215</v>
      </c>
      <c r="B30" s="29" t="s">
        <v>217</v>
      </c>
      <c r="C30" s="30" t="s">
        <v>219</v>
      </c>
      <c r="D30" s="24" t="s">
        <v>178</v>
      </c>
    </row>
    <row r="31" spans="1:4" ht="24">
      <c r="A31" s="28" t="s">
        <v>216</v>
      </c>
      <c r="B31" s="29" t="s">
        <v>218</v>
      </c>
      <c r="C31" s="30" t="s">
        <v>17</v>
      </c>
      <c r="D31" s="24" t="s">
        <v>177</v>
      </c>
    </row>
  </sheetData>
  <mergeCells count="5">
    <mergeCell ref="A2:A3"/>
    <mergeCell ref="A8:A9"/>
    <mergeCell ref="A6:A7"/>
    <mergeCell ref="A4:A5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说明</vt:lpstr>
      <vt:lpstr>数据举例</vt:lpstr>
      <vt:lpstr>UWAY数据库值</vt:lpstr>
      <vt:lpstr>解释</vt:lpstr>
      <vt:lpstr>英文名</vt:lpstr>
      <vt:lpstr>解释!pmAverageRssi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2010-09-10T10:00:10Z</dcterms:modified>
</cp:coreProperties>
</file>