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sara yehia\OneDrive\Documents\front radwa\Excel HR dashboard\"/>
    </mc:Choice>
  </mc:AlternateContent>
  <xr:revisionPtr revIDLastSave="0" documentId="13_ncr:1_{841C2DE3-8B48-4079-BD2A-D1424360E3A8}" xr6:coauthVersionLast="47" xr6:coauthVersionMax="47" xr10:uidLastSave="{00000000-0000-0000-0000-000000000000}"/>
  <bookViews>
    <workbookView xWindow="-120" yWindow="-120" windowWidth="20730" windowHeight="11160" xr2:uid="{00000000-000D-0000-FFFF-FFFF00000000}"/>
  </bookViews>
  <sheets>
    <sheet name="Dashboard" sheetId="9" r:id="rId1"/>
    <sheet name="Assist" sheetId="1" state="hidden" r:id="rId2"/>
    <sheet name="HeadLine" sheetId="8" state="hidden" r:id="rId3"/>
    <sheet name="Actives" sheetId="2" r:id="rId4"/>
    <sheet name="Ethnicity" sheetId="3" r:id="rId5"/>
    <sheet name="Tenure" sheetId="4" r:id="rId6"/>
    <sheet name="Region" sheetId="5" r:id="rId7"/>
    <sheet name="Seperations" sheetId="6" r:id="rId8"/>
    <sheet name="Term Reason" sheetId="7"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12" r:id="rId10"/>
    <pivotCache cacheId="13" r:id="rId11"/>
    <pivotCache cacheId="14" r:id="rId12"/>
    <pivotCache cacheId="15" r:id="rId13"/>
    <pivotCache cacheId="16" r:id="rId14"/>
    <pivotCache cacheId="17" r:id="rId15"/>
    <pivotCache cacheId="18" r:id="rId16"/>
    <pivotCache cacheId="19" r:id="rId17"/>
    <pivotCache cacheId="20" r:id="rId18"/>
    <pivotCache cacheId="21" r:id="rId19"/>
    <pivotCache cacheId="22" r:id="rId20"/>
    <pivotCache cacheId="23" r:id="rId21"/>
    <pivotCache cacheId="24" r:id="rId22"/>
  </pivotCaches>
  <extLst>
    <ext xmlns:x14="http://schemas.microsoft.com/office/spreadsheetml/2009/9/main" uri="{876F7934-8845-4945-9796-88D515C7AA90}">
      <x14:pivotCaches>
        <pivotCache cacheId="25"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5c80f210-d669-4765-8317-4115c609c9fe"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 i="8" l="1"/>
  <c r="K3" i="1"/>
  <c r="E2" i="1"/>
  <c r="L3" i="1"/>
  <c r="E3" i="1"/>
  <c r="E7" i="1" l="1"/>
  <c r="E6" i="1"/>
  <c r="K7" i="1"/>
  <c r="L7" i="1"/>
  <c r="D2" i="1"/>
  <c r="D6" i="1" l="1"/>
  <c r="H3" i="1" l="1"/>
  <c r="N3" i="1"/>
  <c r="I3" i="1"/>
  <c r="I7" i="1" l="1"/>
  <c r="N7" i="1"/>
  <c r="H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F0C457-D76B-4E95-BBAB-AEFA974633EB}" name="Query - HR Data" description="Connection to the 'HR Data' query in the workbook." type="100" refreshedVersion="8" minRefreshableVersion="5">
    <extLst>
      <ext xmlns:x15="http://schemas.microsoft.com/office/spreadsheetml/2010/11/main" uri="{DE250136-89BD-433C-8126-D09CA5730AF9}">
        <x15:connection id="03a70403-a67e-4fb5-b6e2-e86a8f3da9dd"/>
      </ext>
    </extLst>
  </connection>
  <connection id="2" xr16:uid="{03DD27EB-4806-4651-8002-5B823867374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28EED36D-782D-4739-B588-3FAA37532F0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34C1AC1D-8A67-4ECA-8F3F-1730C4ABF3A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ADE4BD5F-5682-4055-BABE-CF6132FCF904}"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FCE9DD4C-008B-4071-96FD-247FEB03BE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<sst xmlns="http://schemas.openxmlformats.org/spreadsheetml/2006/main" count="241" uniqueCount="70">
  <si>
    <t>Row Labels</t>
  </si>
  <si>
    <t>Grand Total</t>
  </si>
  <si>
    <t>2015</t>
  </si>
  <si>
    <t>Qtr3</t>
  </si>
  <si>
    <t>Jul</t>
  </si>
  <si>
    <t>Aug</t>
  </si>
  <si>
    <t>Sep</t>
  </si>
  <si>
    <t>2016</t>
  </si>
  <si>
    <t>2017</t>
  </si>
  <si>
    <t>2018</t>
  </si>
  <si>
    <t>ActiveEmp</t>
  </si>
  <si>
    <t>New Hires</t>
  </si>
  <si>
    <t>Qtr3 Total</t>
  </si>
  <si>
    <t>2015 Total</t>
  </si>
  <si>
    <t>2016 Total</t>
  </si>
  <si>
    <t>2017 Total</t>
  </si>
  <si>
    <t>2018 Total</t>
  </si>
  <si>
    <t>Group A</t>
  </si>
  <si>
    <t>Group B</t>
  </si>
  <si>
    <t>Group C</t>
  </si>
  <si>
    <t>Group D</t>
  </si>
  <si>
    <t>Group E</t>
  </si>
  <si>
    <t>Group F</t>
  </si>
  <si>
    <t>Group G</t>
  </si>
  <si>
    <t>F</t>
  </si>
  <si>
    <t>M</t>
  </si>
  <si>
    <t>Column Labels</t>
  </si>
  <si>
    <t>FT</t>
  </si>
  <si>
    <t>PT</t>
  </si>
  <si>
    <t>Avg. Tenure Months</t>
  </si>
  <si>
    <t>Central</t>
  </si>
  <si>
    <t>East</t>
  </si>
  <si>
    <t>Midwest</t>
  </si>
  <si>
    <t>North</t>
  </si>
  <si>
    <t>Northwest</t>
  </si>
  <si>
    <t>South</t>
  </si>
  <si>
    <t>West</t>
  </si>
  <si>
    <t>Seperations</t>
  </si>
  <si>
    <t>Bad Hires</t>
  </si>
  <si>
    <t>Involuntary</t>
  </si>
  <si>
    <t>HR Management Dashboard</t>
  </si>
  <si>
    <t>Hourly</t>
  </si>
  <si>
    <t>Pay Type</t>
  </si>
  <si>
    <t>Monthly</t>
  </si>
  <si>
    <t>Part Time</t>
  </si>
  <si>
    <t>Full Time</t>
  </si>
  <si>
    <t>&lt;30</t>
  </si>
  <si>
    <t>30-49</t>
  </si>
  <si>
    <t>50+</t>
  </si>
  <si>
    <t>to%</t>
  </si>
  <si>
    <t>Employees</t>
  </si>
  <si>
    <t>percent</t>
  </si>
  <si>
    <t>Turnover</t>
  </si>
  <si>
    <t>Qtr2</t>
  </si>
  <si>
    <t>Apr</t>
  </si>
  <si>
    <t>May</t>
  </si>
  <si>
    <t>Jun</t>
  </si>
  <si>
    <t>Qtr2 Total</t>
  </si>
  <si>
    <t>Qtr1</t>
  </si>
  <si>
    <t>Jan</t>
  </si>
  <si>
    <t>Feb</t>
  </si>
  <si>
    <t>Mar</t>
  </si>
  <si>
    <t>Qtr1 Total</t>
  </si>
  <si>
    <t>Qtr4</t>
  </si>
  <si>
    <t>Oct</t>
  </si>
  <si>
    <t>Nov</t>
  </si>
  <si>
    <t>Dec</t>
  </si>
  <si>
    <t>Qtr4 Total</t>
  </si>
  <si>
    <t>Voluntary</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</si>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</sst>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 fontId="0" fillId="0" borderId="0" xfId="0" applyNumberFormat="1"/>
    <xf numFmtId="3" fontId="0" fillId="0" borderId="0" xfId="0" applyNumberFormat="1"/>
    <xf numFmtId="9" fontId="0" fillId="0" borderId="0" xfId="0" applyNumberFormat="1"/>
    <xf numFmtId="164" fontId="0" fillId="0" borderId="0" xfId="0" applyNumberFormat="1"/>
    <xf numFmtId="0" fontId="1" fillId="0" borderId="0" xfId="0" applyFont="1"/>
  </cellXfs>
  <cellStyles count="1">
    <cellStyle name="Normal" xfId="0" builtinId="0"/>
  </cellStyles>
  <dxfs count="8">
    <dxf>
      <numFmt numFmtId="13" formatCode="0%"/>
    </dxf>
    <dxf>
      <numFmt numFmtId="13" formatCode="0%"/>
    </dxf>
    <dxf>
      <numFmt numFmtId="164" formatCode="0%;\-0%;0%"/>
    </dxf>
    <dxf>
      <numFmt numFmtId="164" formatCode="0%;\-0%;0%"/>
    </dxf>
    <dxf>
      <font>
        <color theme="5" tint="0.59996337778862885"/>
      </font>
    </dxf>
    <dxf>
      <font>
        <b/>
        <i val="0"/>
        <sz val="10"/>
        <color theme="0" tint="-0.499984740745262"/>
        <name val="Calibri"/>
        <family val="2"/>
        <scheme val="minor"/>
      </font>
      <fill>
        <patternFill>
          <bgColor theme="0"/>
        </patternFill>
      </fill>
      <border diagonalUp="0" diagonalDown="0">
        <left/>
        <right/>
        <top/>
        <bottom/>
        <vertical/>
        <horizontal/>
      </border>
    </dxf>
    <dxf>
      <font>
        <sz val="10"/>
        <color theme="1"/>
      </font>
      <fill>
        <patternFill>
          <bgColor theme="0"/>
        </patternFill>
      </fill>
      <border diagonalUp="0" diagonalDown="0">
        <left/>
        <right/>
        <top/>
        <bottom/>
        <vertical/>
        <horizontal/>
      </border>
    </dxf>
    <dxf>
      <border diagonalUp="0" diagonalDown="0">
        <left/>
        <right/>
        <top/>
        <bottom/>
        <vertical/>
        <horizontal/>
      </border>
    </dxf>
  </dxfs>
  <tableStyles count="2" defaultTableStyle="TableStyleMedium2" defaultPivotStyle="PivotStyleLight16">
    <tableStyle name="Slicer Style 1" pivot="0" table="0" count="1" xr9:uid="{6D3418F7-F9D6-4394-9C69-273D315C2C5A}">
      <tableStyleElement type="wholeTable" dxfId="7"/>
    </tableStyle>
    <tableStyle name="style #1" pivot="0" table="0" count="10" xr9:uid="{3EE0E2FB-02E5-450F-A912-ACEF4254D558}">
      <tableStyleElement type="wholeTable" dxfId="6"/>
      <tableStyleElement type="headerRow" dxfId="5"/>
    </tableStyle>
  </tableStyles>
  <colors>
    <mruColors>
      <color rgb="FF031A33"/>
      <color rgb="FFBDD7EE"/>
      <color rgb="FF808080"/>
      <color rgb="FF435B75"/>
      <color rgb="FF5C5C5C"/>
      <color rgb="FFEEEEE4"/>
      <color rgb="FF4E6A88"/>
      <color rgb="FF052C57"/>
      <color rgb="FF577597"/>
      <color rgb="FFBF938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0"/>
            <color theme="0"/>
            <name val="Calibri"/>
            <family val="2"/>
            <scheme val="minor"/>
          </font>
          <fill>
            <patternFill patternType="solid">
              <fgColor auto="1"/>
              <bgColor theme="0" tint="-0.34998626667073579"/>
            </patternFill>
          </fill>
          <border diagonalUp="0" diagonalDown="0">
            <left/>
            <right/>
            <top/>
            <bottom/>
            <vertical/>
            <horizontal/>
          </border>
        </dxf>
        <dxf>
          <font>
            <b/>
            <i val="0"/>
            <sz val="10"/>
            <color theme="0"/>
            <name val="Calibri"/>
            <family val="2"/>
            <scheme val="minor"/>
          </font>
          <fill>
            <patternFill patternType="solid">
              <fgColor auto="1"/>
              <bgColor theme="0" tint="-0.34998626667073579"/>
            </patternFill>
          </fill>
          <border diagonalUp="0" diagonalDown="0">
            <left/>
            <right/>
            <top/>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tint="-0.499984740745262"/>
            <name val="Calibri"/>
            <family val="2"/>
            <scheme val="minor"/>
          </font>
          <fill>
            <patternFill patternType="solid">
              <fgColor theme="4" tint="0.59999389629810485"/>
              <bgColor theme="0" tint="-4.9989318521683403E-2"/>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499984740745262"/>
            <name val="Calibri"/>
            <family val="2"/>
            <scheme val="minor"/>
          </font>
          <fill>
            <patternFill patternType="solid">
              <fgColor rgb="FFFFFFFF"/>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12.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8" Type="http://schemas.openxmlformats.org/officeDocument/2006/relationships/customXml" Target="../customXml/item24.xml"/><Relationship Id="rId5" Type="http://schemas.openxmlformats.org/officeDocument/2006/relationships/worksheet" Target="worksheets/sheet5.xml"/><Relationship Id="rId61" Type="http://schemas.openxmlformats.org/officeDocument/2006/relationships/customXml" Target="../customXml/item27.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59" Type="http://schemas.openxmlformats.org/officeDocument/2006/relationships/customXml" Target="../customXml/item25.xml"/><Relationship Id="rId20" Type="http://schemas.openxmlformats.org/officeDocument/2006/relationships/pivotCacheDefinition" Target="pivotCache/pivotCacheDefinition11.xml"/><Relationship Id="rId41" Type="http://schemas.openxmlformats.org/officeDocument/2006/relationships/customXml" Target="../customXml/item7.xml"/><Relationship Id="rId54" Type="http://schemas.openxmlformats.org/officeDocument/2006/relationships/customXml" Target="../customXml/item20.xml"/><Relationship Id="rId62"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 Id="rId57" Type="http://schemas.openxmlformats.org/officeDocument/2006/relationships/customXml" Target="../customXml/item23.xml"/><Relationship Id="rId10" Type="http://schemas.openxmlformats.org/officeDocument/2006/relationships/pivotCacheDefinition" Target="pivotCache/pivotCacheDefinition1.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60"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[HR_Events_comp.xlsx]Actives!actives</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Active Employees</a:t>
            </a:r>
          </a:p>
        </c:rich>
      </c:tx>
      <c:layout>
        <c:manualLayout>
          <c:xMode val="edge"/>
          <c:yMode val="edge"/>
          <c:x val="8.0914988790087627E-2"/>
          <c:y val="4.208548592059476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6AAE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3A4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986035147232065E-2"/>
          <c:y val="5.6770229302732504E-2"/>
          <c:w val="0.91500337446332269"/>
          <c:h val="0.42287004822071661"/>
        </c:manualLayout>
      </c:layout>
      <c:barChart>
        <c:barDir val="col"/>
        <c:grouping val="clustered"/>
        <c:varyColors val="0"/>
        <c:ser>
          <c:idx val="0"/>
          <c:order val="0"/>
          <c:tx>
            <c:strRef>
              <c:f>Actives!$B$3</c:f>
              <c:strCache>
                <c:ptCount val="1"/>
                <c:pt idx="0">
                  <c:v>ActiveEmp</c:v>
                </c:pt>
              </c:strCache>
            </c:strRef>
          </c:tx>
          <c:spPr>
            <a:solidFill>
              <a:srgbClr val="76AAE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Actives!$B$4:$B$92</c:f>
              <c:numCache>
                <c:formatCode>General</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5-2E13-48C0-BF95-A918E4D1FDE3}"/>
            </c:ext>
          </c:extLst>
        </c:ser>
        <c:ser>
          <c:idx val="1"/>
          <c:order val="1"/>
          <c:tx>
            <c:strRef>
              <c:f>Actives!$C$3</c:f>
              <c:strCache>
                <c:ptCount val="1"/>
                <c:pt idx="0">
                  <c:v>New Hires</c:v>
                </c:pt>
              </c:strCache>
            </c:strRef>
          </c:tx>
          <c:spPr>
            <a:solidFill>
              <a:srgbClr val="D3A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Actives!$A$4:$A$92</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Actives!$C$4:$C$92</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6-2E13-48C0-BF95-A918E4D1FDE3}"/>
            </c:ext>
          </c:extLst>
        </c:ser>
        <c:dLbls>
          <c:showLegendKey val="0"/>
          <c:showVal val="1"/>
          <c:showCatName val="0"/>
          <c:showSerName val="0"/>
          <c:showPercent val="0"/>
          <c:showBubbleSize val="0"/>
        </c:dLbls>
        <c:gapWidth val="50"/>
        <c:overlap val="100"/>
        <c:axId val="1867385343"/>
        <c:axId val="1867366623"/>
      </c:barChart>
      <c:catAx>
        <c:axId val="186738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66623"/>
        <c:crosses val="autoZero"/>
        <c:auto val="1"/>
        <c:lblAlgn val="ctr"/>
        <c:lblOffset val="100"/>
        <c:noMultiLvlLbl val="0"/>
      </c:catAx>
      <c:valAx>
        <c:axId val="1867366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385343"/>
        <c:crosses val="autoZero"/>
        <c:crossBetween val="between"/>
      </c:valAx>
      <c:spPr>
        <a:noFill/>
        <a:ln>
          <a:noFill/>
        </a:ln>
        <a:effectLst/>
      </c:spPr>
    </c:plotArea>
    <c:legend>
      <c:legendPos val="t"/>
      <c:layout>
        <c:manualLayout>
          <c:xMode val="edge"/>
          <c:yMode val="edge"/>
          <c:x val="9.8605881196694459E-2"/>
          <c:y val="0.16123273052406908"/>
          <c:w val="0.18812592827926389"/>
          <c:h val="0.1147789218655360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[HR_Events_comp.xlsx]HeadLine!Age active groups</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7E2C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F93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7E2C8"/>
          </a:solidFill>
          <a:ln>
            <a:noFill/>
          </a:ln>
          <a:effectLst/>
        </c:spPr>
      </c:pivotFmt>
      <c:pivotFmt>
        <c:idx val="11"/>
        <c:spPr>
          <a:solidFill>
            <a:srgbClr val="BF9380"/>
          </a:solidFill>
          <a:ln>
            <a:noFill/>
          </a:ln>
          <a:effectLst/>
        </c:spPr>
      </c:pivotFmt>
    </c:pivotFmts>
    <c:plotArea>
      <c:layout>
        <c:manualLayout>
          <c:layoutTarget val="inner"/>
          <c:xMode val="edge"/>
          <c:yMode val="edge"/>
          <c:x val="5.7068741893644616E-2"/>
          <c:y val="2.388468577842727E-2"/>
          <c:w val="0.88586251621271073"/>
          <c:h val="0.75788004766105199"/>
        </c:manualLayout>
      </c:layout>
      <c:barChart>
        <c:barDir val="col"/>
        <c:grouping val="clustered"/>
        <c:varyColors val="0"/>
        <c:ser>
          <c:idx val="0"/>
          <c:order val="0"/>
          <c:tx>
            <c:strRef>
              <c:f>HeadLine!$B$24:$B$25</c:f>
              <c:strCache>
                <c:ptCount val="1"/>
                <c:pt idx="0">
                  <c:v>F</c:v>
                </c:pt>
              </c:strCache>
            </c:strRef>
          </c:tx>
          <c:spPr>
            <a:solidFill>
              <a:srgbClr val="F7E2C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HeadLine!$B$26:$B$29</c:f>
              <c:numCache>
                <c:formatCode>General</c:formatCode>
                <c:ptCount val="3"/>
                <c:pt idx="0">
                  <c:v>172</c:v>
                </c:pt>
                <c:pt idx="1">
                  <c:v>81</c:v>
                </c:pt>
                <c:pt idx="2">
                  <c:v>44</c:v>
                </c:pt>
              </c:numCache>
            </c:numRef>
          </c:val>
          <c:extLst>
            <c:ext xmlns:c16="http://schemas.microsoft.com/office/drawing/2014/chart" uri="{C3380CC4-5D6E-409C-BE32-E72D297353CC}">
              <c16:uniqueId val="{00000002-FA4F-45AF-B70C-6509E987C91A}"/>
            </c:ext>
          </c:extLst>
        </c:ser>
        <c:ser>
          <c:idx val="1"/>
          <c:order val="1"/>
          <c:tx>
            <c:strRef>
              <c:f>HeadLine!$C$24:$C$25</c:f>
              <c:strCache>
                <c:ptCount val="1"/>
                <c:pt idx="0">
                  <c:v>M</c:v>
                </c:pt>
              </c:strCache>
            </c:strRef>
          </c:tx>
          <c:spPr>
            <a:solidFill>
              <a:srgbClr val="BF938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HeadLine!$A$26:$A$29</c:f>
              <c:strCache>
                <c:ptCount val="3"/>
                <c:pt idx="0">
                  <c:v>&lt;30</c:v>
                </c:pt>
                <c:pt idx="1">
                  <c:v>30-49</c:v>
                </c:pt>
                <c:pt idx="2">
                  <c:v>50+</c:v>
                </c:pt>
              </c:strCache>
            </c:strRef>
          </c:cat>
          <c:val>
            <c:numRef>
              <c:f>HeadLine!$C$26:$C$29</c:f>
              <c:numCache>
                <c:formatCode>General</c:formatCode>
                <c:ptCount val="3"/>
                <c:pt idx="0">
                  <c:v>165</c:v>
                </c:pt>
                <c:pt idx="1">
                  <c:v>105</c:v>
                </c:pt>
                <c:pt idx="2">
                  <c:v>83</c:v>
                </c:pt>
              </c:numCache>
            </c:numRef>
          </c:val>
          <c:extLst>
            <c:ext xmlns:c16="http://schemas.microsoft.com/office/drawing/2014/chart" uri="{C3380CC4-5D6E-409C-BE32-E72D297353CC}">
              <c16:uniqueId val="{00000005-999A-4CDD-8C00-3A063E8BA36A}"/>
            </c:ext>
          </c:extLst>
        </c:ser>
        <c:dLbls>
          <c:dLblPos val="inEnd"/>
          <c:showLegendKey val="0"/>
          <c:showVal val="1"/>
          <c:showCatName val="0"/>
          <c:showSerName val="0"/>
          <c:showPercent val="0"/>
          <c:showBubbleSize val="0"/>
        </c:dLbls>
        <c:gapWidth val="50"/>
        <c:axId val="1053379904"/>
        <c:axId val="1311672768"/>
      </c:barChart>
      <c:catAx>
        <c:axId val="105337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672768"/>
        <c:crosses val="autoZero"/>
        <c:auto val="1"/>
        <c:lblAlgn val="ctr"/>
        <c:lblOffset val="100"/>
        <c:noMultiLvlLbl val="0"/>
      </c:catAx>
      <c:valAx>
        <c:axId val="1311672768"/>
        <c:scaling>
          <c:orientation val="minMax"/>
        </c:scaling>
        <c:delete val="1"/>
        <c:axPos val="l"/>
        <c:numFmt formatCode="General" sourceLinked="1"/>
        <c:majorTickMark val="none"/>
        <c:minorTickMark val="none"/>
        <c:tickLblPos val="nextTo"/>
        <c:crossAx val="1053379904"/>
        <c:crosses val="autoZero"/>
        <c:crossBetween val="between"/>
      </c:valAx>
      <c:spPr>
        <a:noFill/>
        <a:ln>
          <a:noFill/>
        </a:ln>
        <a:effectLst/>
      </c:spPr>
    </c:plotArea>
    <c:legend>
      <c:legendPos val="t"/>
      <c:layout>
        <c:manualLayout>
          <c:xMode val="edge"/>
          <c:yMode val="edge"/>
          <c:x val="0.65486792580172837"/>
          <c:y val="5.1231612217464591E-2"/>
          <c:w val="0.26754297434256613"/>
          <c:h val="0.2295578437310720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[HR_Events_comp.xlsx]Ethnicity!ethnicity</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Actives by</a:t>
            </a:r>
            <a:r>
              <a:rPr lang="en-US" sz="1200" baseline="0"/>
              <a:t> Ethnic Group</a:t>
            </a:r>
          </a:p>
        </c:rich>
      </c:tx>
      <c:layout>
        <c:manualLayout>
          <c:xMode val="edge"/>
          <c:yMode val="edge"/>
          <c:x val="8.0922611946233985E-2"/>
          <c:y val="4.16666666666666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6B5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EAB6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63323523953442E-2"/>
          <c:y val="0.16650517643627877"/>
          <c:w val="0.90580704684641689"/>
          <c:h val="0.55721675415573058"/>
        </c:manualLayout>
      </c:layout>
      <c:barChart>
        <c:barDir val="col"/>
        <c:grouping val="clustered"/>
        <c:varyColors val="0"/>
        <c:ser>
          <c:idx val="0"/>
          <c:order val="0"/>
          <c:tx>
            <c:strRef>
              <c:f>Ethnicity!$B$1:$B$2</c:f>
              <c:strCache>
                <c:ptCount val="1"/>
                <c:pt idx="0">
                  <c:v>FT</c:v>
                </c:pt>
              </c:strCache>
            </c:strRef>
          </c:tx>
          <c:spPr>
            <a:solidFill>
              <a:srgbClr val="76B5C5"/>
            </a:solidFill>
            <a:ln>
              <a:noFill/>
            </a:ln>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Ethnicity!$B$3:$B$24</c:f>
              <c:numCache>
                <c:formatCode>General</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6173-4BDC-A66A-37C1D106A8CF}"/>
            </c:ext>
          </c:extLst>
        </c:ser>
        <c:ser>
          <c:idx val="1"/>
          <c:order val="1"/>
          <c:tx>
            <c:strRef>
              <c:f>Ethnicity!$C$1:$C$2</c:f>
              <c:strCache>
                <c:ptCount val="1"/>
                <c:pt idx="0">
                  <c:v>PT</c:v>
                </c:pt>
              </c:strCache>
            </c:strRef>
          </c:tx>
          <c:spPr>
            <a:solidFill>
              <a:srgbClr val="EAB676"/>
            </a:solidFill>
            <a:ln>
              <a:noFill/>
            </a:ln>
            <a:effectLst/>
          </c:spPr>
          <c:invertIfNegative val="0"/>
          <c:cat>
            <c:multiLvlStrRef>
              <c:f>Ethnicity!$A$3:$A$24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Ethnicity!$C$3:$C$24</c:f>
              <c:numCache>
                <c:formatCode>General</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6173-4BDC-A66A-37C1D106A8CF}"/>
            </c:ext>
          </c:extLst>
        </c:ser>
        <c:dLbls>
          <c:showLegendKey val="0"/>
          <c:showVal val="0"/>
          <c:showCatName val="0"/>
          <c:showSerName val="0"/>
          <c:showPercent val="0"/>
          <c:showBubbleSize val="0"/>
        </c:dLbls>
        <c:gapWidth val="219"/>
        <c:overlap val="-27"/>
        <c:axId val="909712143"/>
        <c:axId val="909708399"/>
      </c:barChart>
      <c:catAx>
        <c:axId val="9097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08399"/>
        <c:crosses val="autoZero"/>
        <c:auto val="1"/>
        <c:lblAlgn val="ctr"/>
        <c:lblOffset val="100"/>
        <c:noMultiLvlLbl val="0"/>
      </c:catAx>
      <c:valAx>
        <c:axId val="909708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12143"/>
        <c:crosses val="autoZero"/>
        <c:crossBetween val="between"/>
      </c:valAx>
      <c:spPr>
        <a:noFill/>
        <a:ln>
          <a:noFill/>
        </a:ln>
        <a:effectLst/>
      </c:spPr>
    </c:plotArea>
    <c:legend>
      <c:legendPos val="t"/>
      <c:layout>
        <c:manualLayout>
          <c:xMode val="edge"/>
          <c:yMode val="edge"/>
          <c:x val="0.85718009491237823"/>
          <c:y val="4.2083333333333334E-2"/>
          <c:w val="0.12065664519207826"/>
          <c:h val="7.812554680664918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[HR_Events_comp.xlsx]Seperations!Seperations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Seperations</a:t>
            </a:r>
          </a:p>
        </c:rich>
      </c:tx>
      <c:layout>
        <c:manualLayout>
          <c:xMode val="edge"/>
          <c:yMode val="edge"/>
          <c:x val="5.6715223097112896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639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A88A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A88A9"/>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6A88A9"/>
          </a:solidFill>
          <a:ln>
            <a:noFill/>
          </a:ln>
          <a:effectLst/>
        </c:spPr>
        <c:dLbl>
          <c:idx val="0"/>
          <c:layout>
            <c:manualLayout>
              <c:x val="-5.6064564888328601E-17"/>
              <c:y val="0.11088824423262872"/>
            </c:manualLayout>
          </c:layout>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63970"/>
          </a:solidFill>
          <a:ln>
            <a:noFill/>
          </a:ln>
          <a:effectLst/>
        </c:spPr>
      </c:pivotFmt>
      <c:pivotFmt>
        <c:idx val="14"/>
        <c:spPr>
          <a:solidFill>
            <a:srgbClr val="063970"/>
          </a:solidFill>
          <a:ln>
            <a:noFill/>
          </a:ln>
          <a:effectLst/>
        </c:spPr>
      </c:pivotFmt>
    </c:pivotFmts>
    <c:plotArea>
      <c:layout>
        <c:manualLayout>
          <c:layoutTarget val="inner"/>
          <c:xMode val="edge"/>
          <c:yMode val="edge"/>
          <c:x val="3.3639127530579821E-2"/>
          <c:y val="6.7041640206840239E-2"/>
          <c:w val="0.93272171253822633"/>
          <c:h val="0.70814795369835992"/>
        </c:manualLayout>
      </c:layout>
      <c:barChart>
        <c:barDir val="col"/>
        <c:grouping val="clustered"/>
        <c:varyColors val="0"/>
        <c:ser>
          <c:idx val="0"/>
          <c:order val="0"/>
          <c:tx>
            <c:strRef>
              <c:f>Seperations!$B$3</c:f>
              <c:strCache>
                <c:ptCount val="1"/>
                <c:pt idx="0">
                  <c:v>Seperations</c:v>
                </c:pt>
              </c:strCache>
            </c:strRef>
          </c:tx>
          <c:spPr>
            <a:solidFill>
              <a:srgbClr val="06397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7-A988-46C5-9BF6-DD9EA5124E72}"/>
            </c:ext>
          </c:extLst>
        </c:ser>
        <c:ser>
          <c:idx val="1"/>
          <c:order val="1"/>
          <c:tx>
            <c:strRef>
              <c:f>Seperations!$C$3</c:f>
              <c:strCache>
                <c:ptCount val="1"/>
                <c:pt idx="0">
                  <c:v>Bad Hires</c:v>
                </c:pt>
              </c:strCache>
            </c:strRef>
          </c:tx>
          <c:spPr>
            <a:solidFill>
              <a:srgbClr val="6A88A9"/>
            </a:solidFill>
            <a:ln>
              <a:noFill/>
            </a:ln>
            <a:effectLst/>
          </c:spPr>
          <c:invertIfNegative val="0"/>
          <c:dPt>
            <c:idx val="0"/>
            <c:invertIfNegative val="0"/>
            <c:bubble3D val="0"/>
            <c:extLst>
              <c:ext xmlns:c16="http://schemas.microsoft.com/office/drawing/2014/chart" uri="{C3380CC4-5D6E-409C-BE32-E72D297353CC}">
                <c16:uniqueId val="{00000000-B6A9-49CC-9B48-8BE0BAF60B15}"/>
              </c:ext>
            </c:extLst>
          </c:dPt>
          <c:dPt>
            <c:idx val="1"/>
            <c:invertIfNegative val="0"/>
            <c:bubble3D val="0"/>
            <c:extLst>
              <c:ext xmlns:c16="http://schemas.microsoft.com/office/drawing/2014/chart" uri="{C3380CC4-5D6E-409C-BE32-E72D297353CC}">
                <c16:uniqueId val="{00000001-B6A9-49CC-9B48-8BE0BAF60B15}"/>
              </c:ext>
            </c:extLst>
          </c:dPt>
          <c:dLbls>
            <c:dLbl>
              <c:idx val="0"/>
              <c:delete val="1"/>
              <c:extLst>
                <c:ext xmlns:c15="http://schemas.microsoft.com/office/drawing/2012/chart" uri="{CE6537A1-D6FC-4f65-9D91-7224C49458BB}"/>
                <c:ext xmlns:c16="http://schemas.microsoft.com/office/drawing/2014/chart" uri="{C3380CC4-5D6E-409C-BE32-E72D297353CC}">
                  <c16:uniqueId val="{00000000-B6A9-49CC-9B48-8BE0BAF60B15}"/>
                </c:ext>
              </c:extLst>
            </c:dLbl>
            <c:dLbl>
              <c:idx val="1"/>
              <c:layout>
                <c:manualLayout>
                  <c:x val="-5.6064564888328601E-17"/>
                  <c:y val="0.1108882442326287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A9-49CC-9B48-8BE0BAF60B1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8-A988-46C5-9BF6-DD9EA5124E72}"/>
            </c:ext>
          </c:extLst>
        </c:ser>
        <c:dLbls>
          <c:dLblPos val="inEnd"/>
          <c:showLegendKey val="0"/>
          <c:showVal val="1"/>
          <c:showCatName val="0"/>
          <c:showSerName val="0"/>
          <c:showPercent val="0"/>
          <c:showBubbleSize val="0"/>
        </c:dLbls>
        <c:gapWidth val="50"/>
        <c:overlap val="100"/>
        <c:axId val="1209676896"/>
        <c:axId val="1209663584"/>
      </c:barChart>
      <c:catAx>
        <c:axId val="120967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663584"/>
        <c:crosses val="autoZero"/>
        <c:auto val="1"/>
        <c:lblAlgn val="ctr"/>
        <c:lblOffset val="100"/>
        <c:noMultiLvlLbl val="0"/>
      </c:catAx>
      <c:valAx>
        <c:axId val="1209663584"/>
        <c:scaling>
          <c:orientation val="minMax"/>
        </c:scaling>
        <c:delete val="1"/>
        <c:axPos val="l"/>
        <c:numFmt formatCode="#,##0" sourceLinked="1"/>
        <c:majorTickMark val="none"/>
        <c:minorTickMark val="none"/>
        <c:tickLblPos val="nextTo"/>
        <c:crossAx val="1209676896"/>
        <c:crosses val="autoZero"/>
        <c:crossBetween val="between"/>
      </c:valAx>
      <c:spPr>
        <a:noFill/>
        <a:ln>
          <a:noFill/>
        </a:ln>
        <a:effectLst/>
      </c:spPr>
    </c:plotArea>
    <c:legend>
      <c:legendPos val="t"/>
      <c:layout>
        <c:manualLayout>
          <c:xMode val="edge"/>
          <c:yMode val="edge"/>
          <c:x val="5.3218448208024169E-2"/>
          <c:y val="0.2199277721863715"/>
          <c:w val="0.31934753095546198"/>
          <c:h val="0.1920307828312561"/>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[HR_Events_comp.xlsx]Region!Region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Actives by Region</a:t>
            </a:r>
          </a:p>
        </c:rich>
      </c:tx>
      <c:layout>
        <c:manualLayout>
          <c:xMode val="edge"/>
          <c:yMode val="edge"/>
          <c:x val="4.9548835981301151E-2"/>
          <c:y val="3.917858675704475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EAB6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6B5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27580927384076"/>
          <c:y val="0.18965332458442694"/>
          <c:w val="0.80116863517060366"/>
          <c:h val="0.70294728783902016"/>
        </c:manualLayout>
      </c:layout>
      <c:barChart>
        <c:barDir val="bar"/>
        <c:grouping val="clustered"/>
        <c:varyColors val="0"/>
        <c:ser>
          <c:idx val="0"/>
          <c:order val="0"/>
          <c:tx>
            <c:strRef>
              <c:f>Region!$B$3:$B$4</c:f>
              <c:strCache>
                <c:ptCount val="1"/>
                <c:pt idx="0">
                  <c:v>FT</c:v>
                </c:pt>
              </c:strCache>
            </c:strRef>
          </c:tx>
          <c:spPr>
            <a:solidFill>
              <a:srgbClr val="EAB67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General</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D4BD-41A1-9B9E-E66BCD5998EA}"/>
            </c:ext>
          </c:extLst>
        </c:ser>
        <c:ser>
          <c:idx val="1"/>
          <c:order val="1"/>
          <c:tx>
            <c:strRef>
              <c:f>Region!$C$3:$C$4</c:f>
              <c:strCache>
                <c:ptCount val="1"/>
                <c:pt idx="0">
                  <c:v>PT</c:v>
                </c:pt>
              </c:strCache>
            </c:strRef>
          </c:tx>
          <c:spPr>
            <a:solidFill>
              <a:srgbClr val="76B5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General</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D4BD-41A1-9B9E-E66BCD5998EA}"/>
            </c:ext>
          </c:extLst>
        </c:ser>
        <c:dLbls>
          <c:dLblPos val="inEnd"/>
          <c:showLegendKey val="0"/>
          <c:showVal val="1"/>
          <c:showCatName val="0"/>
          <c:showSerName val="0"/>
          <c:showPercent val="0"/>
          <c:showBubbleSize val="0"/>
        </c:dLbls>
        <c:gapWidth val="50"/>
        <c:axId val="1214026720"/>
        <c:axId val="1214015488"/>
      </c:barChart>
      <c:catAx>
        <c:axId val="12140267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015488"/>
        <c:crosses val="autoZero"/>
        <c:auto val="1"/>
        <c:lblAlgn val="ctr"/>
        <c:lblOffset val="100"/>
        <c:noMultiLvlLbl val="0"/>
      </c:catAx>
      <c:valAx>
        <c:axId val="1214015488"/>
        <c:scaling>
          <c:orientation val="minMax"/>
        </c:scaling>
        <c:delete val="1"/>
        <c:axPos val="b"/>
        <c:numFmt formatCode="General" sourceLinked="1"/>
        <c:majorTickMark val="none"/>
        <c:minorTickMark val="none"/>
        <c:tickLblPos val="nextTo"/>
        <c:crossAx val="1214026720"/>
        <c:crosses val="max"/>
        <c:crossBetween val="between"/>
      </c:valAx>
      <c:spPr>
        <a:noFill/>
        <a:ln>
          <a:noFill/>
        </a:ln>
        <a:effectLst/>
      </c:spPr>
    </c:plotArea>
    <c:legend>
      <c:legendPos val="t"/>
      <c:layout>
        <c:manualLayout>
          <c:xMode val="edge"/>
          <c:yMode val="edge"/>
          <c:x val="0.79823696594138749"/>
          <c:y val="5.3392045790906936E-2"/>
          <c:w val="0.15709857273757941"/>
          <c:h val="9.36760266581798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[HR_Events_comp.xlsx]Tenure!tenure</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Tenure - Months</a:t>
            </a:r>
            <a:endParaRPr lang="en-US" sz="1200" baseline="0"/>
          </a:p>
        </c:rich>
      </c:tx>
      <c:layout>
        <c:manualLayout>
          <c:xMode val="edge"/>
          <c:yMode val="edge"/>
          <c:x val="6.3144969198258849E-2"/>
          <c:y val="3.576707778784288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76B5C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AB67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63323523953442E-2"/>
          <c:y val="0.16650517643627877"/>
          <c:w val="0.90580704684641689"/>
          <c:h val="0.55721675415573058"/>
        </c:manualLayout>
      </c:layout>
      <c:barChart>
        <c:barDir val="col"/>
        <c:grouping val="clustered"/>
        <c:varyColors val="0"/>
        <c:ser>
          <c:idx val="0"/>
          <c:order val="0"/>
          <c:tx>
            <c:strRef>
              <c:f>Tenure!$B$1:$B$2</c:f>
              <c:strCache>
                <c:ptCount val="1"/>
                <c:pt idx="0">
                  <c:v>FT</c:v>
                </c:pt>
              </c:strCache>
            </c:strRef>
          </c:tx>
          <c:spPr>
            <a:solidFill>
              <a:srgbClr val="76B5C5"/>
            </a:solidFill>
            <a:ln>
              <a:noFill/>
            </a:ln>
            <a:effectLst/>
          </c:spPr>
          <c:invertIfNegative val="0"/>
          <c:cat>
            <c:multiLvlStrRef>
              <c:f>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Tenure!$B$3:$B$24</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8238-4A7D-B0AE-2F846558F246}"/>
            </c:ext>
          </c:extLst>
        </c:ser>
        <c:ser>
          <c:idx val="1"/>
          <c:order val="1"/>
          <c:tx>
            <c:strRef>
              <c:f>Tenure!$C$1:$C$2</c:f>
              <c:strCache>
                <c:ptCount val="1"/>
                <c:pt idx="0">
                  <c:v>PT</c:v>
                </c:pt>
              </c:strCache>
            </c:strRef>
          </c:tx>
          <c:spPr>
            <a:solidFill>
              <a:srgbClr val="EAB676"/>
            </a:solidFill>
            <a:ln>
              <a:noFill/>
            </a:ln>
            <a:effectLst/>
          </c:spPr>
          <c:invertIfNegative val="0"/>
          <c:cat>
            <c:multiLvlStrRef>
              <c:f>Tenure!$A$3:$A$24</c:f>
              <c:multiLvlStrCache>
                <c:ptCount val="14"/>
                <c:lvl>
                  <c:pt idx="0">
                    <c:v>F</c:v>
                  </c:pt>
                  <c:pt idx="1">
                    <c:v>M</c:v>
                  </c:pt>
                  <c:pt idx="2">
                    <c:v>F</c:v>
                  </c:pt>
                  <c:pt idx="3">
                    <c:v>M</c:v>
                  </c:pt>
                  <c:pt idx="4">
                    <c:v>F</c:v>
                  </c:pt>
                  <c:pt idx="5">
                    <c:v>M</c:v>
                  </c:pt>
                  <c:pt idx="6">
                    <c:v>F</c:v>
                  </c:pt>
                  <c:pt idx="7">
                    <c:v>M</c:v>
                  </c:pt>
                  <c:pt idx="8">
                    <c:v>F</c:v>
                  </c:pt>
                  <c:pt idx="9">
                    <c:v>M</c:v>
                  </c:pt>
                  <c:pt idx="10">
                    <c:v>F</c:v>
                  </c:pt>
                  <c:pt idx="11">
                    <c:v>M</c:v>
                  </c:pt>
                  <c:pt idx="12">
                    <c:v>F</c:v>
                  </c:pt>
                  <c:pt idx="13">
                    <c:v>M</c:v>
                  </c:pt>
                </c:lvl>
                <c:lvl>
                  <c:pt idx="0">
                    <c:v>Group A</c:v>
                  </c:pt>
                  <c:pt idx="2">
                    <c:v>Group B</c:v>
                  </c:pt>
                  <c:pt idx="4">
                    <c:v>Group C</c:v>
                  </c:pt>
                  <c:pt idx="6">
                    <c:v>Group D</c:v>
                  </c:pt>
                  <c:pt idx="8">
                    <c:v>Group E</c:v>
                  </c:pt>
                  <c:pt idx="10">
                    <c:v>Group F</c:v>
                  </c:pt>
                  <c:pt idx="12">
                    <c:v>Group G</c:v>
                  </c:pt>
                </c:lvl>
              </c:multiLvlStrCache>
            </c:multiLvlStrRef>
          </c:cat>
          <c:val>
            <c:numRef>
              <c:f>Tenure!$C$3:$C$24</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8238-4A7D-B0AE-2F846558F246}"/>
            </c:ext>
          </c:extLst>
        </c:ser>
        <c:dLbls>
          <c:showLegendKey val="0"/>
          <c:showVal val="0"/>
          <c:showCatName val="0"/>
          <c:showSerName val="0"/>
          <c:showPercent val="0"/>
          <c:showBubbleSize val="0"/>
        </c:dLbls>
        <c:gapWidth val="219"/>
        <c:overlap val="-27"/>
        <c:axId val="909712143"/>
        <c:axId val="909708399"/>
      </c:barChart>
      <c:catAx>
        <c:axId val="9097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08399"/>
        <c:crosses val="autoZero"/>
        <c:auto val="1"/>
        <c:lblAlgn val="ctr"/>
        <c:lblOffset val="100"/>
        <c:noMultiLvlLbl val="0"/>
      </c:catAx>
      <c:valAx>
        <c:axId val="9097083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12143"/>
        <c:crosses val="autoZero"/>
        <c:crossBetween val="between"/>
      </c:valAx>
      <c:spPr>
        <a:noFill/>
        <a:ln>
          <a:noFill/>
        </a:ln>
        <a:effectLst/>
      </c:spPr>
    </c:plotArea>
    <c:legend>
      <c:legendPos val="t"/>
      <c:layout>
        <c:manualLayout>
          <c:xMode val="edge"/>
          <c:yMode val="edge"/>
          <c:x val="0.81018629986035351"/>
          <c:y val="5.1395257008803104E-2"/>
          <c:w val="0.14159814058494752"/>
          <c:h val="9.379383880894198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[HR_Events_comp.xlsx]Term Reason!Term Reason</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Termination Reason</a:t>
            </a:r>
          </a:p>
        </c:rich>
      </c:tx>
      <c:layout>
        <c:manualLayout>
          <c:xMode val="edge"/>
          <c:yMode val="edge"/>
          <c:x val="5.6715223097112896E-2"/>
          <c:y val="4.16666666666666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pivotFmt>
      <c:pivotFmt>
        <c:idx val="3"/>
        <c:spPr>
          <a:solidFill>
            <a:schemeClr val="accent1">
              <a:lumMod val="7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87B6C0DF-0781-4670-8929-21544AAC3CF2}" type="VALUE">
                  <a:rPr lang="en-US">
                    <a:solidFill>
                      <a:schemeClr val="tx1"/>
                    </a:solidFill>
                  </a:rPr>
                  <a:pPr>
                    <a:defRPr sz="900" b="0"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lumMod val="75000"/>
            </a:schemeClr>
          </a:solidFill>
          <a:ln>
            <a:noFill/>
          </a:ln>
          <a:effectLst/>
        </c:spPr>
      </c:pivotFmt>
      <c:pivotFmt>
        <c:idx val="5"/>
        <c:spPr>
          <a:solidFill>
            <a:schemeClr val="accent1">
              <a:lumMod val="75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87B6C0DF-0781-4670-8929-21544AAC3CF2}" type="VALUE">
                  <a:rPr lang="en-US">
                    <a:solidFill>
                      <a:schemeClr val="tx1"/>
                    </a:solidFill>
                  </a:rPr>
                  <a:pPr>
                    <a:defRPr sz="900" b="0"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2"/>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31A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435B7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39143730886847E-2"/>
          <c:y val="8.7613774155423582E-3"/>
          <c:w val="0.93272171253822633"/>
          <c:h val="0.79214344369234546"/>
        </c:manualLayout>
      </c:layout>
      <c:barChart>
        <c:barDir val="col"/>
        <c:grouping val="clustered"/>
        <c:varyColors val="0"/>
        <c:ser>
          <c:idx val="0"/>
          <c:order val="0"/>
          <c:tx>
            <c:strRef>
              <c:f>'Term Reason'!$B$3:$B$4</c:f>
              <c:strCache>
                <c:ptCount val="1"/>
                <c:pt idx="0">
                  <c:v>Involuntary</c:v>
                </c:pt>
              </c:strCache>
            </c:strRef>
          </c:tx>
          <c:spPr>
            <a:solidFill>
              <a:srgbClr val="031A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D-54DE-4EB1-85A4-B57F2304CF19}"/>
            </c:ext>
          </c:extLst>
        </c:ser>
        <c:ser>
          <c:idx val="1"/>
          <c:order val="1"/>
          <c:tx>
            <c:strRef>
              <c:f>'Term Reason'!$C$3:$C$4</c:f>
              <c:strCache>
                <c:ptCount val="1"/>
                <c:pt idx="0">
                  <c:v>Voluntary</c:v>
                </c:pt>
              </c:strCache>
            </c:strRef>
          </c:tx>
          <c:spPr>
            <a:solidFill>
              <a:srgbClr val="435B7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E-54DE-4EB1-85A4-B57F2304CF19}"/>
            </c:ext>
          </c:extLst>
        </c:ser>
        <c:dLbls>
          <c:dLblPos val="inEnd"/>
          <c:showLegendKey val="0"/>
          <c:showVal val="1"/>
          <c:showCatName val="0"/>
          <c:showSerName val="0"/>
          <c:showPercent val="0"/>
          <c:showBubbleSize val="0"/>
        </c:dLbls>
        <c:gapWidth val="50"/>
        <c:axId val="1209676896"/>
        <c:axId val="1209663584"/>
      </c:barChart>
      <c:catAx>
        <c:axId val="120967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663584"/>
        <c:crosses val="autoZero"/>
        <c:auto val="1"/>
        <c:lblAlgn val="ctr"/>
        <c:lblOffset val="100"/>
        <c:noMultiLvlLbl val="0"/>
      </c:catAx>
      <c:valAx>
        <c:axId val="1209663584"/>
        <c:scaling>
          <c:orientation val="minMax"/>
        </c:scaling>
        <c:delete val="1"/>
        <c:axPos val="l"/>
        <c:numFmt formatCode="#,##0" sourceLinked="1"/>
        <c:majorTickMark val="none"/>
        <c:minorTickMark val="none"/>
        <c:tickLblPos val="nextTo"/>
        <c:crossAx val="1209676896"/>
        <c:crosses val="autoZero"/>
        <c:crossBetween val="between"/>
      </c:valAx>
      <c:spPr>
        <a:noFill/>
        <a:ln>
          <a:noFill/>
        </a:ln>
        <a:effectLst/>
      </c:spPr>
    </c:plotArea>
    <c:legend>
      <c:legendPos val="t"/>
      <c:layout>
        <c:manualLayout>
          <c:xMode val="edge"/>
          <c:yMode val="edge"/>
          <c:x val="9.7194520563784151E-2"/>
          <c:y val="0.22678086291845104"/>
          <c:w val="0.31836383888137332"/>
          <c:h val="0.1908786895059170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21</xdr:col>
      <xdr:colOff>28575</xdr:colOff>
      <xdr:row>26</xdr:row>
      <xdr:rowOff>28575</xdr:rowOff>
    </xdr:to>
    <xdr:sp macro="" textlink="">
      <xdr:nvSpPr>
        <xdr:cNvPr id="10" name="Rectangle 9">
          <a:extLst>
            <a:ext uri="{FF2B5EF4-FFF2-40B4-BE49-F238E27FC236}">
              <a16:creationId xmlns:a16="http://schemas.microsoft.com/office/drawing/2014/main" id="{2B24A617-00F2-7D3C-D574-1832E1EA3DAB}"/>
            </a:ext>
          </a:extLst>
        </xdr:cNvPr>
        <xdr:cNvSpPr/>
      </xdr:nvSpPr>
      <xdr:spPr>
        <a:xfrm>
          <a:off x="1" y="0"/>
          <a:ext cx="12830174" cy="4981575"/>
        </a:xfrm>
        <a:prstGeom prst="rect">
          <a:avLst/>
        </a:prstGeom>
        <a:solidFill>
          <a:srgbClr val="EEEEE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18</xdr:col>
      <xdr:colOff>243437</xdr:colOff>
      <xdr:row>0</xdr:row>
      <xdr:rowOff>0</xdr:rowOff>
    </xdr:from>
    <xdr:to>
      <xdr:col>21</xdr:col>
      <xdr:colOff>5693</xdr:colOff>
      <xdr:row>4</xdr:row>
      <xdr:rowOff>104775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44AF6B5-606B-480E-A38C-35704ACD0D3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216237" y="0"/>
              <a:ext cx="159105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85726</xdr:rowOff>
    </xdr:from>
    <xdr:to>
      <xdr:col>2</xdr:col>
      <xdr:colOff>371856</xdr:colOff>
      <xdr:row>26</xdr:row>
      <xdr:rowOff>19050</xdr:rowOff>
    </xdr:to>
    <mc:AlternateContent xmlns:mc="http://schemas.openxmlformats.org/markup-compatibility/2006" xmlns:a14="http://schemas.microsoft.com/office/drawing/2010/main">
      <mc:Choice Requires="a14">
        <xdr:graphicFrame macro="">
          <xdr:nvGraphicFramePr>
            <xdr:cNvPr id="4" name="EthnicGroup">
              <a:extLst>
                <a:ext uri="{FF2B5EF4-FFF2-40B4-BE49-F238E27FC236}">
                  <a16:creationId xmlns:a16="http://schemas.microsoft.com/office/drawing/2014/main" id="{14CE4B5E-B8EB-45B5-9443-695094B008EF}"/>
                </a:ext>
              </a:extLst>
            </xdr:cNvPr>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mlns="">
        <xdr:sp macro="" textlink="">
          <xdr:nvSpPr>
            <xdr:cNvPr id="0" name=""/>
            <xdr:cNvSpPr>
              <a:spLocks noTextEdit="1"/>
            </xdr:cNvSpPr>
          </xdr:nvSpPr>
          <xdr:spPr>
            <a:xfrm>
              <a:off x="0" y="3514726"/>
              <a:ext cx="1591056" cy="1457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73629</xdr:rowOff>
    </xdr:from>
    <xdr:to>
      <xdr:col>2</xdr:col>
      <xdr:colOff>371475</xdr:colOff>
      <xdr:row>7</xdr:row>
      <xdr:rowOff>178403</xdr:rowOff>
    </xdr:to>
    <mc:AlternateContent xmlns:mc="http://schemas.openxmlformats.org/markup-compatibility/2006" xmlns:a14="http://schemas.microsoft.com/office/drawing/2010/main">
      <mc:Choice Requires="a14">
        <xdr:graphicFrame macro="">
          <xdr:nvGraphicFramePr>
            <xdr:cNvPr id="5" name="FP">
              <a:extLst>
                <a:ext uri="{FF2B5EF4-FFF2-40B4-BE49-F238E27FC236}">
                  <a16:creationId xmlns:a16="http://schemas.microsoft.com/office/drawing/2014/main" id="{409FB441-55A9-4035-A800-649BD2D125B0}"/>
                </a:ext>
              </a:extLst>
            </xdr:cNvPr>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mlns="">
        <xdr:sp macro="" textlink="">
          <xdr:nvSpPr>
            <xdr:cNvPr id="0" name=""/>
            <xdr:cNvSpPr>
              <a:spLocks noTextEdit="1"/>
            </xdr:cNvSpPr>
          </xdr:nvSpPr>
          <xdr:spPr>
            <a:xfrm>
              <a:off x="0" y="835629"/>
              <a:ext cx="1590675"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135827</xdr:rowOff>
    </xdr:from>
    <xdr:to>
      <xdr:col>2</xdr:col>
      <xdr:colOff>371856</xdr:colOff>
      <xdr:row>11</xdr:row>
      <xdr:rowOff>50483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DFD34604-77B6-4C97-A88C-F126A64000A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469327"/>
              <a:ext cx="1591056" cy="676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7907</xdr:rowOff>
    </xdr:from>
    <xdr:to>
      <xdr:col>2</xdr:col>
      <xdr:colOff>371856</xdr:colOff>
      <xdr:row>18</xdr:row>
      <xdr:rowOff>128303</xdr:rowOff>
    </xdr:to>
    <mc:AlternateContent xmlns:mc="http://schemas.openxmlformats.org/markup-compatibility/2006" xmlns:a14="http://schemas.microsoft.com/office/drawing/2010/main">
      <mc:Choice Requires="a14">
        <xdr:graphicFrame macro="">
          <xdr:nvGraphicFramePr>
            <xdr:cNvPr id="7" name="BU Region">
              <a:extLst>
                <a:ext uri="{FF2B5EF4-FFF2-40B4-BE49-F238E27FC236}">
                  <a16:creationId xmlns:a16="http://schemas.microsoft.com/office/drawing/2014/main" id="{B814898D-1148-44F0-B8A9-E890024CA3C0}"/>
                </a:ext>
              </a:extLst>
            </xdr:cNvPr>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mlns="">
        <xdr:sp macro="" textlink="">
          <xdr:nvSpPr>
            <xdr:cNvPr id="0" name=""/>
            <xdr:cNvSpPr>
              <a:spLocks noTextEdit="1"/>
            </xdr:cNvSpPr>
          </xdr:nvSpPr>
          <xdr:spPr>
            <a:xfrm>
              <a:off x="0" y="2103407"/>
              <a:ext cx="1591056" cy="1453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457198</xdr:colOff>
      <xdr:row>5</xdr:row>
      <xdr:rowOff>3048</xdr:rowOff>
    </xdr:from>
    <xdr:to>
      <xdr:col>14</xdr:col>
      <xdr:colOff>76199</xdr:colOff>
      <xdr:row>14</xdr:row>
      <xdr:rowOff>22098</xdr:rowOff>
    </xdr:to>
    <xdr:graphicFrame macro="">
      <xdr:nvGraphicFramePr>
        <xdr:cNvPr id="11" name="Actives">
          <a:extLst>
            <a:ext uri="{FF2B5EF4-FFF2-40B4-BE49-F238E27FC236}">
              <a16:creationId xmlns:a16="http://schemas.microsoft.com/office/drawing/2014/main" id="{405DC0FD-0916-4629-B8F2-51C052C6A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9525</xdr:rowOff>
    </xdr:from>
    <xdr:to>
      <xdr:col>18</xdr:col>
      <xdr:colOff>238125</xdr:colOff>
      <xdr:row>4</xdr:row>
      <xdr:rowOff>116205</xdr:rowOff>
    </xdr:to>
    <xdr:sp macro="" textlink="">
      <xdr:nvSpPr>
        <xdr:cNvPr id="16" name="Rectangle 15">
          <a:extLst>
            <a:ext uri="{FF2B5EF4-FFF2-40B4-BE49-F238E27FC236}">
              <a16:creationId xmlns:a16="http://schemas.microsoft.com/office/drawing/2014/main" id="{0C4F158B-2E38-1F43-63A3-358B80834F82}"/>
            </a:ext>
          </a:extLst>
        </xdr:cNvPr>
        <xdr:cNvSpPr/>
      </xdr:nvSpPr>
      <xdr:spPr>
        <a:xfrm>
          <a:off x="9525" y="9525"/>
          <a:ext cx="11201400" cy="86868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476250</xdr:colOff>
      <xdr:row>0</xdr:row>
      <xdr:rowOff>0</xdr:rowOff>
    </xdr:from>
    <xdr:to>
      <xdr:col>18</xdr:col>
      <xdr:colOff>247649</xdr:colOff>
      <xdr:row>4</xdr:row>
      <xdr:rowOff>104775</xdr:rowOff>
    </xdr:to>
    <xdr:graphicFrame macro="">
      <xdr:nvGraphicFramePr>
        <xdr:cNvPr id="2" name="age active">
          <a:extLst>
            <a:ext uri="{FF2B5EF4-FFF2-40B4-BE49-F238E27FC236}">
              <a16:creationId xmlns:a16="http://schemas.microsoft.com/office/drawing/2014/main" id="{C28EA5E1-7DE6-4A40-83E8-096D87D7F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5</xdr:row>
      <xdr:rowOff>3048</xdr:rowOff>
    </xdr:from>
    <xdr:to>
      <xdr:col>20</xdr:col>
      <xdr:colOff>542925</xdr:colOff>
      <xdr:row>14</xdr:row>
      <xdr:rowOff>25908</xdr:rowOff>
    </xdr:to>
    <xdr:graphicFrame macro="">
      <xdr:nvGraphicFramePr>
        <xdr:cNvPr id="17" name="Ethnicity">
          <a:extLst>
            <a:ext uri="{FF2B5EF4-FFF2-40B4-BE49-F238E27FC236}">
              <a16:creationId xmlns:a16="http://schemas.microsoft.com/office/drawing/2014/main" id="{AA5CE608-9857-4672-A975-7FAE5C87A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457198</xdr:colOff>
      <xdr:row>14</xdr:row>
      <xdr:rowOff>99441</xdr:rowOff>
    </xdr:from>
    <xdr:to>
      <xdr:col>9</xdr:col>
      <xdr:colOff>342900</xdr:colOff>
      <xdr:row>19</xdr:row>
      <xdr:rowOff>183103</xdr:rowOff>
    </xdr:to>
    <xdr:graphicFrame macro="">
      <xdr:nvGraphicFramePr>
        <xdr:cNvPr id="19" name="seperations">
          <a:extLst>
            <a:ext uri="{FF2B5EF4-FFF2-40B4-BE49-F238E27FC236}">
              <a16:creationId xmlns:a16="http://schemas.microsoft.com/office/drawing/2014/main" id="{F48307F2-F1C2-4437-BB7E-FE4E74812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400049</xdr:colOff>
      <xdr:row>14</xdr:row>
      <xdr:rowOff>99441</xdr:rowOff>
    </xdr:from>
    <xdr:to>
      <xdr:col>14</xdr:col>
      <xdr:colOff>571499</xdr:colOff>
      <xdr:row>25</xdr:row>
      <xdr:rowOff>128017</xdr:rowOff>
    </xdr:to>
    <xdr:graphicFrame macro="">
      <xdr:nvGraphicFramePr>
        <xdr:cNvPr id="20" name="region">
          <a:extLst>
            <a:ext uri="{FF2B5EF4-FFF2-40B4-BE49-F238E27FC236}">
              <a16:creationId xmlns:a16="http://schemas.microsoft.com/office/drawing/2014/main" id="{274290F7-6DDA-42EF-91B1-03C3A2F2C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19049</xdr:colOff>
      <xdr:row>14</xdr:row>
      <xdr:rowOff>99441</xdr:rowOff>
    </xdr:from>
    <xdr:to>
      <xdr:col>20</xdr:col>
      <xdr:colOff>542925</xdr:colOff>
      <xdr:row>25</xdr:row>
      <xdr:rowOff>125349</xdr:rowOff>
    </xdr:to>
    <xdr:graphicFrame macro="">
      <xdr:nvGraphicFramePr>
        <xdr:cNvPr id="21" name="Tenure">
          <a:extLst>
            <a:ext uri="{FF2B5EF4-FFF2-40B4-BE49-F238E27FC236}">
              <a16:creationId xmlns:a16="http://schemas.microsoft.com/office/drawing/2014/main" id="{8659B839-10D0-403C-9E1F-9281282F3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458724</xdr:colOff>
      <xdr:row>20</xdr:row>
      <xdr:rowOff>38101</xdr:rowOff>
    </xdr:from>
    <xdr:to>
      <xdr:col>9</xdr:col>
      <xdr:colOff>342900</xdr:colOff>
      <xdr:row>25</xdr:row>
      <xdr:rowOff>128017</xdr:rowOff>
    </xdr:to>
    <xdr:graphicFrame macro="">
      <xdr:nvGraphicFramePr>
        <xdr:cNvPr id="22" name="term reason">
          <a:extLst>
            <a:ext uri="{FF2B5EF4-FFF2-40B4-BE49-F238E27FC236}">
              <a16:creationId xmlns:a16="http://schemas.microsoft.com/office/drawing/2014/main" id="{C4ABB7E5-ADDA-4A02-BC22-55B075D5D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0</xdr:row>
      <xdr:rowOff>19050</xdr:rowOff>
    </xdr:from>
    <xdr:to>
      <xdr:col>3</xdr:col>
      <xdr:colOff>133350</xdr:colOff>
      <xdr:row>4</xdr:row>
      <xdr:rowOff>104775</xdr:rowOff>
    </xdr:to>
    <xdr:sp macro="" textlink="">
      <xdr:nvSpPr>
        <xdr:cNvPr id="23" name="TextBox 22">
          <a:extLst>
            <a:ext uri="{FF2B5EF4-FFF2-40B4-BE49-F238E27FC236}">
              <a16:creationId xmlns:a16="http://schemas.microsoft.com/office/drawing/2014/main" id="{9CE3D668-CB06-B66E-89BC-A18075C923B6}"/>
            </a:ext>
          </a:extLst>
        </xdr:cNvPr>
        <xdr:cNvSpPr txBox="1"/>
      </xdr:nvSpPr>
      <xdr:spPr>
        <a:xfrm>
          <a:off x="0" y="19050"/>
          <a:ext cx="1962150" cy="847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u="none" strike="noStrike">
              <a:solidFill>
                <a:schemeClr val="dk1"/>
              </a:solidFill>
              <a:effectLst/>
              <a:latin typeface="+mj-lt"/>
              <a:ea typeface="+mn-ea"/>
              <a:cs typeface="+mn-cs"/>
            </a:rPr>
            <a:t>HENRIETTA</a:t>
          </a:r>
          <a:r>
            <a:rPr lang="en-US" sz="1100" b="0" i="0" u="none" strike="noStrike">
              <a:solidFill>
                <a:schemeClr val="dk1"/>
              </a:solidFill>
              <a:effectLst/>
              <a:latin typeface="+mj-lt"/>
              <a:ea typeface="+mn-ea"/>
              <a:cs typeface="+mn-cs"/>
            </a:rPr>
            <a:t> </a:t>
          </a:r>
        </a:p>
        <a:p>
          <a:pPr algn="r"/>
          <a:r>
            <a:rPr lang="en-US" sz="1100" b="0" i="0" u="none" strike="noStrike">
              <a:solidFill>
                <a:schemeClr val="dk1"/>
              </a:solidFill>
              <a:effectLst/>
              <a:latin typeface="+mj-lt"/>
              <a:ea typeface="+mn-ea"/>
              <a:cs typeface="+mn-cs"/>
            </a:rPr>
            <a:t>HR</a:t>
          </a:r>
          <a:r>
            <a:rPr lang="en-US" sz="1100" b="0" i="0" u="none" strike="noStrike" baseline="0">
              <a:solidFill>
                <a:schemeClr val="dk1"/>
              </a:solidFill>
              <a:effectLst/>
              <a:latin typeface="+mj-lt"/>
              <a:ea typeface="+mn-ea"/>
              <a:cs typeface="+mn-cs"/>
            </a:rPr>
            <a:t> Management Dashboard</a:t>
          </a:r>
          <a:endParaRPr lang="en-US" sz="1100" b="0" i="0" u="none" strike="noStrike">
            <a:solidFill>
              <a:schemeClr val="dk1"/>
            </a:solidFill>
            <a:effectLst/>
            <a:latin typeface="+mj-lt"/>
            <a:ea typeface="+mn-ea"/>
            <a:cs typeface="+mn-cs"/>
          </a:endParaRPr>
        </a:p>
      </xdr:txBody>
    </xdr:sp>
    <xdr:clientData/>
  </xdr:twoCellAnchor>
  <xdr:twoCellAnchor>
    <xdr:from>
      <xdr:col>5</xdr:col>
      <xdr:colOff>592929</xdr:colOff>
      <xdr:row>0</xdr:row>
      <xdr:rowOff>123825</xdr:rowOff>
    </xdr:from>
    <xdr:to>
      <xdr:col>8</xdr:col>
      <xdr:colOff>135729</xdr:colOff>
      <xdr:row>4</xdr:row>
      <xdr:rowOff>0</xdr:rowOff>
    </xdr:to>
    <xdr:sp macro="" textlink="">
      <xdr:nvSpPr>
        <xdr:cNvPr id="40" name="Rectangle: Rounded Corners 39">
          <a:extLst>
            <a:ext uri="{FF2B5EF4-FFF2-40B4-BE49-F238E27FC236}">
              <a16:creationId xmlns:a16="http://schemas.microsoft.com/office/drawing/2014/main" id="{1A686EF6-061F-43A4-9316-770B9DDECB24}"/>
            </a:ext>
          </a:extLst>
        </xdr:cNvPr>
        <xdr:cNvSpPr/>
      </xdr:nvSpPr>
      <xdr:spPr>
        <a:xfrm>
          <a:off x="3640929" y="123825"/>
          <a:ext cx="1371600" cy="638175"/>
        </a:xfrm>
        <a:prstGeom prst="roundRect">
          <a:avLst/>
        </a:prstGeom>
        <a:solidFill>
          <a:schemeClr val="bg1">
            <a:lumMod val="95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290511</xdr:colOff>
      <xdr:row>0</xdr:row>
      <xdr:rowOff>123825</xdr:rowOff>
    </xdr:from>
    <xdr:to>
      <xdr:col>5</xdr:col>
      <xdr:colOff>442911</xdr:colOff>
      <xdr:row>4</xdr:row>
      <xdr:rowOff>0</xdr:rowOff>
    </xdr:to>
    <xdr:sp macro="" textlink="">
      <xdr:nvSpPr>
        <xdr:cNvPr id="41" name="Rectangle: Rounded Corners 40">
          <a:extLst>
            <a:ext uri="{FF2B5EF4-FFF2-40B4-BE49-F238E27FC236}">
              <a16:creationId xmlns:a16="http://schemas.microsoft.com/office/drawing/2014/main" id="{66109FA9-3BDF-469B-966B-7CF24AC6DC28}"/>
            </a:ext>
          </a:extLst>
        </xdr:cNvPr>
        <xdr:cNvSpPr/>
      </xdr:nvSpPr>
      <xdr:spPr>
        <a:xfrm>
          <a:off x="2119311" y="123825"/>
          <a:ext cx="1371600" cy="638175"/>
        </a:xfrm>
        <a:prstGeom prst="roundRect">
          <a:avLst/>
        </a:prstGeom>
        <a:solidFill>
          <a:schemeClr val="bg1">
            <a:lumMod val="95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185737</xdr:colOff>
      <xdr:row>2</xdr:row>
      <xdr:rowOff>185737</xdr:rowOff>
    </xdr:from>
    <xdr:to>
      <xdr:col>5</xdr:col>
      <xdr:colOff>204787</xdr:colOff>
      <xdr:row>3</xdr:row>
      <xdr:rowOff>119063</xdr:rowOff>
    </xdr:to>
    <xdr:sp macro="" textlink="Assist!D3">
      <xdr:nvSpPr>
        <xdr:cNvPr id="26" name="TextBox 25">
          <a:extLst>
            <a:ext uri="{FF2B5EF4-FFF2-40B4-BE49-F238E27FC236}">
              <a16:creationId xmlns:a16="http://schemas.microsoft.com/office/drawing/2014/main" id="{AF726601-6359-4BD6-89C7-C1022FF3C990}"/>
            </a:ext>
          </a:extLst>
        </xdr:cNvPr>
        <xdr:cNvSpPr txBox="1"/>
      </xdr:nvSpPr>
      <xdr:spPr>
        <a:xfrm>
          <a:off x="2014537" y="566737"/>
          <a:ext cx="1238250" cy="123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3042D62-EEBA-4985-842A-0002215A184C}" type="TxLink">
            <a:rPr lang="en-US" sz="1100" b="0" i="0" u="none" strike="noStrike">
              <a:solidFill>
                <a:srgbClr val="031A33"/>
              </a:solidFill>
              <a:latin typeface="+mn-lt"/>
              <a:ea typeface="+mn-ea"/>
              <a:cs typeface="Calibri"/>
            </a:rPr>
            <a:pPr marL="0" indent="0" algn="ctr"/>
            <a:t>percent</a:t>
          </a:fld>
          <a:endParaRPr lang="en-US" sz="1100" b="0" i="0" u="none" strike="noStrike">
            <a:solidFill>
              <a:srgbClr val="031A33"/>
            </a:solidFill>
            <a:latin typeface="+mn-lt"/>
            <a:ea typeface="+mn-ea"/>
            <a:cs typeface="Calibri"/>
          </a:endParaRPr>
        </a:p>
      </xdr:txBody>
    </xdr:sp>
    <xdr:clientData/>
  </xdr:twoCellAnchor>
  <xdr:twoCellAnchor>
    <xdr:from>
      <xdr:col>8</xdr:col>
      <xdr:colOff>290510</xdr:colOff>
      <xdr:row>0</xdr:row>
      <xdr:rowOff>123825</xdr:rowOff>
    </xdr:from>
    <xdr:to>
      <xdr:col>10</xdr:col>
      <xdr:colOff>442910</xdr:colOff>
      <xdr:row>4</xdr:row>
      <xdr:rowOff>0</xdr:rowOff>
    </xdr:to>
    <xdr:sp macro="" textlink="">
      <xdr:nvSpPr>
        <xdr:cNvPr id="42" name="Rectangle: Rounded Corners 41">
          <a:extLst>
            <a:ext uri="{FF2B5EF4-FFF2-40B4-BE49-F238E27FC236}">
              <a16:creationId xmlns:a16="http://schemas.microsoft.com/office/drawing/2014/main" id="{9C68940C-EC97-499D-A553-F98E10B093C8}"/>
            </a:ext>
          </a:extLst>
        </xdr:cNvPr>
        <xdr:cNvSpPr/>
      </xdr:nvSpPr>
      <xdr:spPr>
        <a:xfrm>
          <a:off x="5167310" y="123825"/>
          <a:ext cx="1371600" cy="638175"/>
        </a:xfrm>
        <a:prstGeom prst="roundRect">
          <a:avLst/>
        </a:prstGeom>
        <a:solidFill>
          <a:schemeClr val="bg1">
            <a:lumMod val="95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597691</xdr:colOff>
      <xdr:row>0</xdr:row>
      <xdr:rowOff>123825</xdr:rowOff>
    </xdr:from>
    <xdr:to>
      <xdr:col>13</xdr:col>
      <xdr:colOff>140491</xdr:colOff>
      <xdr:row>4</xdr:row>
      <xdr:rowOff>0</xdr:rowOff>
    </xdr:to>
    <xdr:sp macro="" textlink="">
      <xdr:nvSpPr>
        <xdr:cNvPr id="43" name="Rectangle: Rounded Corners 42">
          <a:extLst>
            <a:ext uri="{FF2B5EF4-FFF2-40B4-BE49-F238E27FC236}">
              <a16:creationId xmlns:a16="http://schemas.microsoft.com/office/drawing/2014/main" id="{AA4450BB-B108-4F9A-B9AA-E685514728E5}"/>
            </a:ext>
          </a:extLst>
        </xdr:cNvPr>
        <xdr:cNvSpPr/>
      </xdr:nvSpPr>
      <xdr:spPr>
        <a:xfrm>
          <a:off x="6693691" y="123825"/>
          <a:ext cx="1371600" cy="638175"/>
        </a:xfrm>
        <a:prstGeom prst="roundRect">
          <a:avLst/>
        </a:prstGeom>
        <a:solidFill>
          <a:schemeClr val="bg1">
            <a:lumMod val="95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295274</xdr:colOff>
      <xdr:row>0</xdr:row>
      <xdr:rowOff>123825</xdr:rowOff>
    </xdr:from>
    <xdr:to>
      <xdr:col>15</xdr:col>
      <xdr:colOff>447674</xdr:colOff>
      <xdr:row>4</xdr:row>
      <xdr:rowOff>0</xdr:rowOff>
    </xdr:to>
    <xdr:sp macro="" textlink="">
      <xdr:nvSpPr>
        <xdr:cNvPr id="44" name="Rectangle: Rounded Corners 43">
          <a:extLst>
            <a:ext uri="{FF2B5EF4-FFF2-40B4-BE49-F238E27FC236}">
              <a16:creationId xmlns:a16="http://schemas.microsoft.com/office/drawing/2014/main" id="{1271921D-9042-4A5A-8EF6-51557FCEF7C7}"/>
            </a:ext>
          </a:extLst>
        </xdr:cNvPr>
        <xdr:cNvSpPr/>
      </xdr:nvSpPr>
      <xdr:spPr>
        <a:xfrm>
          <a:off x="8220074" y="123825"/>
          <a:ext cx="1371600" cy="638175"/>
        </a:xfrm>
        <a:prstGeom prst="roundRect">
          <a:avLst/>
        </a:prstGeom>
        <a:solidFill>
          <a:schemeClr val="bg1">
            <a:lumMod val="95000"/>
          </a:schemeClr>
        </a:solidFill>
        <a:ln>
          <a:no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171451</xdr:colOff>
      <xdr:row>0</xdr:row>
      <xdr:rowOff>106214</xdr:rowOff>
    </xdr:from>
    <xdr:to>
      <xdr:col>0</xdr:col>
      <xdr:colOff>542925</xdr:colOff>
      <xdr:row>3</xdr:row>
      <xdr:rowOff>36534</xdr:rowOff>
    </xdr:to>
    <xdr:pic>
      <xdr:nvPicPr>
        <xdr:cNvPr id="15" name="Picture 14">
          <a:extLst>
            <a:ext uri="{FF2B5EF4-FFF2-40B4-BE49-F238E27FC236}">
              <a16:creationId xmlns:a16="http://schemas.microsoft.com/office/drawing/2014/main" id="{89298700-87E3-5B46-40AC-29A8CD60CC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1451" y="106214"/>
          <a:ext cx="371474" cy="501820"/>
        </a:xfrm>
        <a:prstGeom prst="rect">
          <a:avLst/>
        </a:prstGeom>
      </xdr:spPr>
    </xdr:pic>
    <xdr:clientData/>
  </xdr:twoCellAnchor>
  <xdr:twoCellAnchor>
    <xdr:from>
      <xdr:col>4</xdr:col>
      <xdr:colOff>133349</xdr:colOff>
      <xdr:row>1</xdr:row>
      <xdr:rowOff>138112</xdr:rowOff>
    </xdr:from>
    <xdr:to>
      <xdr:col>4</xdr:col>
      <xdr:colOff>600074</xdr:colOff>
      <xdr:row>2</xdr:row>
      <xdr:rowOff>138112</xdr:rowOff>
    </xdr:to>
    <xdr:sp macro="" textlink="Assist!E6">
      <xdr:nvSpPr>
        <xdr:cNvPr id="8" name="TextBox 7">
          <a:extLst>
            <a:ext uri="{FF2B5EF4-FFF2-40B4-BE49-F238E27FC236}">
              <a16:creationId xmlns:a16="http://schemas.microsoft.com/office/drawing/2014/main" id="{56C068E2-21E6-68C2-157F-748A156EA079}"/>
            </a:ext>
          </a:extLst>
        </xdr:cNvPr>
        <xdr:cNvSpPr txBox="1"/>
      </xdr:nvSpPr>
      <xdr:spPr>
        <a:xfrm>
          <a:off x="2571749" y="328612"/>
          <a:ext cx="46672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ABAE02-4CC8-47C4-8F76-D162716A1BA6}" type="TxLink">
            <a:rPr lang="en-US" sz="1100" b="0" i="0" u="none" strike="noStrike">
              <a:solidFill>
                <a:srgbClr val="031A33"/>
              </a:solidFill>
              <a:latin typeface="+mn-lt"/>
              <a:ea typeface="+mn-ea"/>
              <a:cs typeface="Calibri"/>
            </a:rPr>
            <a:pPr marL="0" indent="0" algn="ctr"/>
            <a:t>650</a:t>
          </a:fld>
          <a:endParaRPr lang="en-US" sz="1100" b="0" i="0" u="none" strike="noStrike">
            <a:solidFill>
              <a:srgbClr val="031A33"/>
            </a:solidFill>
            <a:latin typeface="+mn-lt"/>
            <a:ea typeface="+mn-ea"/>
            <a:cs typeface="Calibri"/>
          </a:endParaRPr>
        </a:p>
      </xdr:txBody>
    </xdr:sp>
    <xdr:clientData/>
  </xdr:twoCellAnchor>
  <xdr:twoCellAnchor>
    <xdr:from>
      <xdr:col>4</xdr:col>
      <xdr:colOff>381000</xdr:colOff>
      <xdr:row>2</xdr:row>
      <xdr:rowOff>152400</xdr:rowOff>
    </xdr:from>
    <xdr:to>
      <xdr:col>5</xdr:col>
      <xdr:colOff>266700</xdr:colOff>
      <xdr:row>3</xdr:row>
      <xdr:rowOff>152400</xdr:rowOff>
    </xdr:to>
    <xdr:sp macro="" textlink="Assist!E7">
      <xdr:nvSpPr>
        <xdr:cNvPr id="9" name="TextBox 8">
          <a:extLst>
            <a:ext uri="{FF2B5EF4-FFF2-40B4-BE49-F238E27FC236}">
              <a16:creationId xmlns:a16="http://schemas.microsoft.com/office/drawing/2014/main" id="{5FE9B953-527F-452E-B803-602E2F4BE579}"/>
            </a:ext>
          </a:extLst>
        </xdr:cNvPr>
        <xdr:cNvSpPr txBox="1"/>
      </xdr:nvSpPr>
      <xdr:spPr>
        <a:xfrm>
          <a:off x="2819400" y="533400"/>
          <a:ext cx="4953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BB2FF54-EB64-458B-B43A-FD151241FE74}" type="TxLink">
            <a:rPr lang="en-US" sz="1100" b="0" i="0" u="none" strike="noStrike">
              <a:solidFill>
                <a:srgbClr val="031A33"/>
              </a:solidFill>
              <a:latin typeface="+mn-lt"/>
              <a:ea typeface="+mn-ea"/>
              <a:cs typeface="Calibri"/>
            </a:rPr>
            <a:pPr marL="0" indent="0" algn="ctr"/>
            <a:t>100%</a:t>
          </a:fld>
          <a:endParaRPr lang="en-US" sz="1100" b="0" i="0" u="none" strike="noStrike">
            <a:solidFill>
              <a:srgbClr val="031A33"/>
            </a:solidFill>
            <a:latin typeface="+mn-lt"/>
            <a:ea typeface="+mn-ea"/>
            <a:cs typeface="Calibri"/>
          </a:endParaRPr>
        </a:p>
      </xdr:txBody>
    </xdr:sp>
    <xdr:clientData/>
  </xdr:twoCellAnchor>
  <xdr:twoCellAnchor>
    <xdr:from>
      <xdr:col>6</xdr:col>
      <xdr:colOff>114300</xdr:colOff>
      <xdr:row>2</xdr:row>
      <xdr:rowOff>133350</xdr:rowOff>
    </xdr:from>
    <xdr:to>
      <xdr:col>6</xdr:col>
      <xdr:colOff>581025</xdr:colOff>
      <xdr:row>3</xdr:row>
      <xdr:rowOff>152400</xdr:rowOff>
    </xdr:to>
    <xdr:sp macro="" textlink="Assist!H7">
      <xdr:nvSpPr>
        <xdr:cNvPr id="12" name="TextBox 11">
          <a:extLst>
            <a:ext uri="{FF2B5EF4-FFF2-40B4-BE49-F238E27FC236}">
              <a16:creationId xmlns:a16="http://schemas.microsoft.com/office/drawing/2014/main" id="{8EB40826-6FBC-4892-AFA5-854E16D62633}"/>
            </a:ext>
          </a:extLst>
        </xdr:cNvPr>
        <xdr:cNvSpPr txBox="1"/>
      </xdr:nvSpPr>
      <xdr:spPr>
        <a:xfrm>
          <a:off x="3771900" y="514350"/>
          <a:ext cx="4667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E0A64E5-E9C5-4297-81E6-37FA0E6E55BD}" type="TxLink">
            <a:rPr lang="en-US" sz="1100" b="0" i="0" u="none" strike="noStrike">
              <a:solidFill>
                <a:srgbClr val="031A33"/>
              </a:solidFill>
              <a:latin typeface="+mn-lt"/>
              <a:ea typeface="+mn-ea"/>
              <a:cs typeface="Calibri"/>
            </a:rPr>
            <a:pPr marL="0" indent="0" algn="ctr"/>
            <a:t>87%</a:t>
          </a:fld>
          <a:endParaRPr lang="en-US" sz="1100" b="0" i="0" u="none" strike="noStrike">
            <a:solidFill>
              <a:srgbClr val="031A33"/>
            </a:solidFill>
            <a:latin typeface="+mn-lt"/>
            <a:ea typeface="+mn-ea"/>
            <a:cs typeface="Calibri"/>
          </a:endParaRPr>
        </a:p>
      </xdr:txBody>
    </xdr:sp>
    <xdr:clientData/>
  </xdr:twoCellAnchor>
  <xdr:twoCellAnchor>
    <xdr:from>
      <xdr:col>7</xdr:col>
      <xdr:colOff>152400</xdr:colOff>
      <xdr:row>2</xdr:row>
      <xdr:rowOff>123825</xdr:rowOff>
    </xdr:from>
    <xdr:to>
      <xdr:col>8</xdr:col>
      <xdr:colOff>9525</xdr:colOff>
      <xdr:row>3</xdr:row>
      <xdr:rowOff>142875</xdr:rowOff>
    </xdr:to>
    <xdr:sp macro="" textlink="Assist!I7">
      <xdr:nvSpPr>
        <xdr:cNvPr id="13" name="TextBox 12">
          <a:extLst>
            <a:ext uri="{FF2B5EF4-FFF2-40B4-BE49-F238E27FC236}">
              <a16:creationId xmlns:a16="http://schemas.microsoft.com/office/drawing/2014/main" id="{D61ED5A6-AE90-4215-A5D3-D5773B843422}"/>
            </a:ext>
          </a:extLst>
        </xdr:cNvPr>
        <xdr:cNvSpPr txBox="1"/>
      </xdr:nvSpPr>
      <xdr:spPr>
        <a:xfrm>
          <a:off x="4419600" y="504825"/>
          <a:ext cx="4667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8571C12-A184-41D5-859E-1B015E49A002}" type="TxLink">
            <a:rPr lang="en-US" sz="1100" b="0" i="0" u="none" strike="noStrike">
              <a:solidFill>
                <a:srgbClr val="031A33"/>
              </a:solidFill>
              <a:latin typeface="+mn-lt"/>
              <a:ea typeface="+mn-ea"/>
              <a:cs typeface="Calibri"/>
            </a:rPr>
            <a:pPr marL="0" indent="0" algn="ctr"/>
            <a:t>13%</a:t>
          </a:fld>
          <a:endParaRPr lang="en-US" sz="1100" b="0" i="0" u="none" strike="noStrike">
            <a:solidFill>
              <a:srgbClr val="031A33"/>
            </a:solidFill>
            <a:latin typeface="+mn-lt"/>
            <a:ea typeface="+mn-ea"/>
            <a:cs typeface="Calibri"/>
          </a:endParaRPr>
        </a:p>
      </xdr:txBody>
    </xdr:sp>
    <xdr:clientData/>
  </xdr:twoCellAnchor>
  <xdr:twoCellAnchor>
    <xdr:from>
      <xdr:col>9</xdr:col>
      <xdr:colOff>133348</xdr:colOff>
      <xdr:row>2</xdr:row>
      <xdr:rowOff>47625</xdr:rowOff>
    </xdr:from>
    <xdr:to>
      <xdr:col>9</xdr:col>
      <xdr:colOff>600073</xdr:colOff>
      <xdr:row>3</xdr:row>
      <xdr:rowOff>66675</xdr:rowOff>
    </xdr:to>
    <xdr:sp macro="" textlink="Assist!K7">
      <xdr:nvSpPr>
        <xdr:cNvPr id="14" name="TextBox 13">
          <a:extLst>
            <a:ext uri="{FF2B5EF4-FFF2-40B4-BE49-F238E27FC236}">
              <a16:creationId xmlns:a16="http://schemas.microsoft.com/office/drawing/2014/main" id="{8D218CB7-A3A0-4AFA-BA54-AB2390ACB639}"/>
            </a:ext>
          </a:extLst>
        </xdr:cNvPr>
        <xdr:cNvSpPr txBox="1"/>
      </xdr:nvSpPr>
      <xdr:spPr>
        <a:xfrm>
          <a:off x="5619748" y="428625"/>
          <a:ext cx="4667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2D4BEF7-1399-4042-A957-CB55CE34E59E}" type="TxLink">
            <a:rPr lang="en-US" sz="1100" b="0" i="0" u="none" strike="noStrike">
              <a:solidFill>
                <a:srgbClr val="031A33"/>
              </a:solidFill>
              <a:latin typeface="+mn-lt"/>
              <a:ea typeface="+mn-ea"/>
              <a:cs typeface="Calibri"/>
            </a:rPr>
            <a:pPr marL="0" indent="0" algn="ctr"/>
            <a:t>38%</a:t>
          </a:fld>
          <a:endParaRPr lang="en-US" sz="1100" b="0" i="0" u="none" strike="noStrike">
            <a:solidFill>
              <a:srgbClr val="031A33"/>
            </a:solidFill>
            <a:latin typeface="+mn-lt"/>
            <a:ea typeface="+mn-ea"/>
            <a:cs typeface="Calibri"/>
          </a:endParaRPr>
        </a:p>
      </xdr:txBody>
    </xdr:sp>
    <xdr:clientData/>
  </xdr:twoCellAnchor>
  <xdr:twoCellAnchor>
    <xdr:from>
      <xdr:col>11</xdr:col>
      <xdr:colOff>440529</xdr:colOff>
      <xdr:row>2</xdr:row>
      <xdr:rowOff>47625</xdr:rowOff>
    </xdr:from>
    <xdr:to>
      <xdr:col>12</xdr:col>
      <xdr:colOff>297654</xdr:colOff>
      <xdr:row>3</xdr:row>
      <xdr:rowOff>66675</xdr:rowOff>
    </xdr:to>
    <xdr:sp macro="" textlink="Assist!L7">
      <xdr:nvSpPr>
        <xdr:cNvPr id="18" name="TextBox 17">
          <a:extLst>
            <a:ext uri="{FF2B5EF4-FFF2-40B4-BE49-F238E27FC236}">
              <a16:creationId xmlns:a16="http://schemas.microsoft.com/office/drawing/2014/main" id="{22D35FF1-D257-4912-A240-103E6D42F47D}"/>
            </a:ext>
          </a:extLst>
        </xdr:cNvPr>
        <xdr:cNvSpPr txBox="1"/>
      </xdr:nvSpPr>
      <xdr:spPr>
        <a:xfrm>
          <a:off x="7146129" y="428625"/>
          <a:ext cx="4667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1A45E42-48CD-4985-B274-3494766BF343}" type="TxLink">
            <a:rPr lang="en-US" sz="1100" b="0" i="0" u="none" strike="noStrike">
              <a:solidFill>
                <a:srgbClr val="031A33"/>
              </a:solidFill>
              <a:latin typeface="+mn-lt"/>
              <a:ea typeface="+mn-ea"/>
              <a:cs typeface="Calibri"/>
            </a:rPr>
            <a:pPr marL="0" indent="0" algn="ctr"/>
            <a:t>62%</a:t>
          </a:fld>
          <a:endParaRPr lang="en-US" sz="1100" b="0" i="0" u="none" strike="noStrike">
            <a:solidFill>
              <a:srgbClr val="031A33"/>
            </a:solidFill>
            <a:latin typeface="+mn-lt"/>
            <a:ea typeface="+mn-ea"/>
            <a:cs typeface="Calibri"/>
          </a:endParaRPr>
        </a:p>
      </xdr:txBody>
    </xdr:sp>
    <xdr:clientData/>
  </xdr:twoCellAnchor>
  <xdr:twoCellAnchor>
    <xdr:from>
      <xdr:col>14</xdr:col>
      <xdr:colOff>123824</xdr:colOff>
      <xdr:row>2</xdr:row>
      <xdr:rowOff>66675</xdr:rowOff>
    </xdr:from>
    <xdr:to>
      <xdr:col>15</xdr:col>
      <xdr:colOff>9524</xdr:colOff>
      <xdr:row>3</xdr:row>
      <xdr:rowOff>66675</xdr:rowOff>
    </xdr:to>
    <xdr:sp macro="" textlink="Assist!N7">
      <xdr:nvSpPr>
        <xdr:cNvPr id="24" name="TextBox 23">
          <a:extLst>
            <a:ext uri="{FF2B5EF4-FFF2-40B4-BE49-F238E27FC236}">
              <a16:creationId xmlns:a16="http://schemas.microsoft.com/office/drawing/2014/main" id="{34A97778-FD57-4BE1-9B3D-AC585BBE5F9D}"/>
            </a:ext>
          </a:extLst>
        </xdr:cNvPr>
        <xdr:cNvSpPr txBox="1"/>
      </xdr:nvSpPr>
      <xdr:spPr>
        <a:xfrm>
          <a:off x="8658224" y="447675"/>
          <a:ext cx="4953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434F791-5921-4957-AE3B-65B107C55942}" type="TxLink">
            <a:rPr lang="en-US" sz="1100" b="0" i="0" u="none" strike="noStrike">
              <a:solidFill>
                <a:srgbClr val="031A33"/>
              </a:solidFill>
              <a:latin typeface="+mn-lt"/>
              <a:ea typeface="+mn-ea"/>
              <a:cs typeface="Calibri"/>
            </a:rPr>
            <a:pPr marL="0" indent="0" algn="ctr"/>
            <a:t>255%</a:t>
          </a:fld>
          <a:endParaRPr lang="en-US" sz="1100" b="0" i="0" u="none" strike="noStrike">
            <a:solidFill>
              <a:srgbClr val="031A33"/>
            </a:solidFill>
            <a:latin typeface="+mn-lt"/>
            <a:ea typeface="+mn-ea"/>
            <a:cs typeface="Calibri"/>
          </a:endParaRPr>
        </a:p>
      </xdr:txBody>
    </xdr:sp>
    <xdr:clientData/>
  </xdr:twoCellAnchor>
  <xdr:twoCellAnchor>
    <xdr:from>
      <xdr:col>3</xdr:col>
      <xdr:colOff>357186</xdr:colOff>
      <xdr:row>0</xdr:row>
      <xdr:rowOff>152400</xdr:rowOff>
    </xdr:from>
    <xdr:to>
      <xdr:col>5</xdr:col>
      <xdr:colOff>376236</xdr:colOff>
      <xdr:row>1</xdr:row>
      <xdr:rowOff>142875</xdr:rowOff>
    </xdr:to>
    <xdr:sp macro="" textlink="Assist!D6">
      <xdr:nvSpPr>
        <xdr:cNvPr id="25" name="TextBox 24">
          <a:extLst>
            <a:ext uri="{FF2B5EF4-FFF2-40B4-BE49-F238E27FC236}">
              <a16:creationId xmlns:a16="http://schemas.microsoft.com/office/drawing/2014/main" id="{538EE917-7C50-4003-8F59-724E54356A2B}"/>
            </a:ext>
          </a:extLst>
        </xdr:cNvPr>
        <xdr:cNvSpPr txBox="1"/>
      </xdr:nvSpPr>
      <xdr:spPr>
        <a:xfrm>
          <a:off x="2185986" y="152400"/>
          <a:ext cx="12382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19E0943-0DD3-4C42-BB5A-E8B0D3A0A0DF}" type="TxLink">
            <a:rPr lang="en-US" sz="1100" b="0" i="0" u="none" strike="noStrike">
              <a:solidFill>
                <a:srgbClr val="031A33"/>
              </a:solidFill>
              <a:latin typeface="+mn-lt"/>
              <a:ea typeface="+mn-ea"/>
              <a:cs typeface="Calibri"/>
            </a:rPr>
            <a:pPr marL="0" indent="0" algn="ctr"/>
            <a:t>Total Employees</a:t>
          </a:fld>
          <a:endParaRPr lang="en-US" sz="1100" b="0" i="0" u="none" strike="noStrike">
            <a:solidFill>
              <a:srgbClr val="031A33"/>
            </a:solidFill>
            <a:latin typeface="+mn-lt"/>
            <a:ea typeface="+mn-ea"/>
            <a:cs typeface="Calibri"/>
          </a:endParaRPr>
        </a:p>
      </xdr:txBody>
    </xdr:sp>
    <xdr:clientData/>
  </xdr:twoCellAnchor>
  <xdr:twoCellAnchor>
    <xdr:from>
      <xdr:col>6</xdr:col>
      <xdr:colOff>50004</xdr:colOff>
      <xdr:row>0</xdr:row>
      <xdr:rowOff>152400</xdr:rowOff>
    </xdr:from>
    <xdr:to>
      <xdr:col>8</xdr:col>
      <xdr:colOff>69054</xdr:colOff>
      <xdr:row>1</xdr:row>
      <xdr:rowOff>142875</xdr:rowOff>
    </xdr:to>
    <xdr:sp macro="" textlink="">
      <xdr:nvSpPr>
        <xdr:cNvPr id="27" name="TextBox 26">
          <a:extLst>
            <a:ext uri="{FF2B5EF4-FFF2-40B4-BE49-F238E27FC236}">
              <a16:creationId xmlns:a16="http://schemas.microsoft.com/office/drawing/2014/main" id="{6A5C729F-EBDF-40A9-860C-28382BA12E09}"/>
            </a:ext>
          </a:extLst>
        </xdr:cNvPr>
        <xdr:cNvSpPr txBox="1"/>
      </xdr:nvSpPr>
      <xdr:spPr>
        <a:xfrm>
          <a:off x="3707604" y="152400"/>
          <a:ext cx="1238250"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031A33"/>
              </a:solidFill>
              <a:latin typeface="+mn-lt"/>
              <a:ea typeface="+mn-ea"/>
              <a:cs typeface="Calibri"/>
            </a:rPr>
            <a:t>Pay</a:t>
          </a:r>
          <a:r>
            <a:rPr lang="en-US" sz="1100" b="0" i="0" u="none" strike="noStrike">
              <a:solidFill>
                <a:srgbClr val="031A33"/>
              </a:solidFill>
              <a:latin typeface="Calibri"/>
              <a:cs typeface="Calibri"/>
            </a:rPr>
            <a:t> </a:t>
          </a:r>
          <a:r>
            <a:rPr lang="en-US" sz="1100" b="0" i="0" u="none" strike="noStrike">
              <a:solidFill>
                <a:srgbClr val="031A33"/>
              </a:solidFill>
              <a:latin typeface="+mn-lt"/>
              <a:ea typeface="+mn-ea"/>
              <a:cs typeface="Calibri"/>
            </a:rPr>
            <a:t>Type</a:t>
          </a:r>
        </a:p>
      </xdr:txBody>
    </xdr:sp>
    <xdr:clientData/>
  </xdr:twoCellAnchor>
  <xdr:twoCellAnchor>
    <xdr:from>
      <xdr:col>6</xdr:col>
      <xdr:colOff>47625</xdr:colOff>
      <xdr:row>1</xdr:row>
      <xdr:rowOff>119062</xdr:rowOff>
    </xdr:from>
    <xdr:to>
      <xdr:col>7</xdr:col>
      <xdr:colOff>47625</xdr:colOff>
      <xdr:row>2</xdr:row>
      <xdr:rowOff>138112</xdr:rowOff>
    </xdr:to>
    <xdr:sp macro="" textlink="">
      <xdr:nvSpPr>
        <xdr:cNvPr id="30" name="TextBox 29">
          <a:extLst>
            <a:ext uri="{FF2B5EF4-FFF2-40B4-BE49-F238E27FC236}">
              <a16:creationId xmlns:a16="http://schemas.microsoft.com/office/drawing/2014/main" id="{82A2E71C-B0AF-4E25-891D-94FF7544DD79}"/>
            </a:ext>
          </a:extLst>
        </xdr:cNvPr>
        <xdr:cNvSpPr txBox="1"/>
      </xdr:nvSpPr>
      <xdr:spPr>
        <a:xfrm>
          <a:off x="3705225" y="309562"/>
          <a:ext cx="6096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031A33"/>
              </a:solidFill>
              <a:latin typeface="+mn-lt"/>
              <a:ea typeface="+mn-ea"/>
              <a:cs typeface="Calibri"/>
            </a:rPr>
            <a:t>Hourly</a:t>
          </a:r>
        </a:p>
      </xdr:txBody>
    </xdr:sp>
    <xdr:clientData/>
  </xdr:twoCellAnchor>
  <xdr:twoCellAnchor>
    <xdr:from>
      <xdr:col>7</xdr:col>
      <xdr:colOff>66674</xdr:colOff>
      <xdr:row>1</xdr:row>
      <xdr:rowOff>119062</xdr:rowOff>
    </xdr:from>
    <xdr:to>
      <xdr:col>8</xdr:col>
      <xdr:colOff>133349</xdr:colOff>
      <xdr:row>2</xdr:row>
      <xdr:rowOff>138113</xdr:rowOff>
    </xdr:to>
    <xdr:sp macro="" textlink="">
      <xdr:nvSpPr>
        <xdr:cNvPr id="31" name="TextBox 30">
          <a:extLst>
            <a:ext uri="{FF2B5EF4-FFF2-40B4-BE49-F238E27FC236}">
              <a16:creationId xmlns:a16="http://schemas.microsoft.com/office/drawing/2014/main" id="{2C8DA93A-DF58-4A82-ADF5-44BB03417A1D}"/>
            </a:ext>
          </a:extLst>
        </xdr:cNvPr>
        <xdr:cNvSpPr txBox="1"/>
      </xdr:nvSpPr>
      <xdr:spPr>
        <a:xfrm>
          <a:off x="4333874" y="309562"/>
          <a:ext cx="676275" cy="209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0" u="none" strike="noStrike">
              <a:solidFill>
                <a:srgbClr val="031A33"/>
              </a:solidFill>
              <a:latin typeface="+mn-lt"/>
              <a:ea typeface="+mn-ea"/>
              <a:cs typeface="Calibri"/>
            </a:rPr>
            <a:t>Monthly</a:t>
          </a:r>
        </a:p>
      </xdr:txBody>
    </xdr:sp>
    <xdr:clientData/>
  </xdr:twoCellAnchor>
  <xdr:twoCellAnchor>
    <xdr:from>
      <xdr:col>8</xdr:col>
      <xdr:colOff>600073</xdr:colOff>
      <xdr:row>1</xdr:row>
      <xdr:rowOff>19050</xdr:rowOff>
    </xdr:from>
    <xdr:to>
      <xdr:col>10</xdr:col>
      <xdr:colOff>133348</xdr:colOff>
      <xdr:row>2</xdr:row>
      <xdr:rowOff>47625</xdr:rowOff>
    </xdr:to>
    <xdr:sp macro="" textlink="">
      <xdr:nvSpPr>
        <xdr:cNvPr id="32" name="TextBox 31">
          <a:extLst>
            <a:ext uri="{FF2B5EF4-FFF2-40B4-BE49-F238E27FC236}">
              <a16:creationId xmlns:a16="http://schemas.microsoft.com/office/drawing/2014/main" id="{A560CB41-3FE2-4442-9C4C-787D3FCAB0BE}"/>
            </a:ext>
          </a:extLst>
        </xdr:cNvPr>
        <xdr:cNvSpPr txBox="1"/>
      </xdr:nvSpPr>
      <xdr:spPr>
        <a:xfrm>
          <a:off x="5476873" y="209550"/>
          <a:ext cx="7524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031A33"/>
              </a:solidFill>
              <a:latin typeface="+mn-lt"/>
              <a:cs typeface="Calibri"/>
            </a:rPr>
            <a:t>Full</a:t>
          </a:r>
          <a:r>
            <a:rPr lang="en-US" sz="1100" b="0" i="0" u="none" strike="noStrike" baseline="0">
              <a:solidFill>
                <a:srgbClr val="031A33"/>
              </a:solidFill>
              <a:latin typeface="+mn-lt"/>
              <a:cs typeface="Calibri"/>
            </a:rPr>
            <a:t> Time</a:t>
          </a:r>
          <a:endParaRPr lang="en-US" sz="1100" b="0" i="0" u="none" strike="noStrike">
            <a:solidFill>
              <a:srgbClr val="031A33"/>
            </a:solidFill>
            <a:latin typeface="+mn-lt"/>
            <a:cs typeface="Calibri"/>
          </a:endParaRPr>
        </a:p>
      </xdr:txBody>
    </xdr:sp>
    <xdr:clientData/>
  </xdr:twoCellAnchor>
  <xdr:twoCellAnchor>
    <xdr:from>
      <xdr:col>11</xdr:col>
      <xdr:colOff>297654</xdr:colOff>
      <xdr:row>1</xdr:row>
      <xdr:rowOff>19050</xdr:rowOff>
    </xdr:from>
    <xdr:to>
      <xdr:col>12</xdr:col>
      <xdr:colOff>440529</xdr:colOff>
      <xdr:row>2</xdr:row>
      <xdr:rowOff>47625</xdr:rowOff>
    </xdr:to>
    <xdr:sp macro="" textlink="">
      <xdr:nvSpPr>
        <xdr:cNvPr id="33" name="TextBox 32">
          <a:extLst>
            <a:ext uri="{FF2B5EF4-FFF2-40B4-BE49-F238E27FC236}">
              <a16:creationId xmlns:a16="http://schemas.microsoft.com/office/drawing/2014/main" id="{13DCB297-090A-4AF8-97A8-CCA7CD81106D}"/>
            </a:ext>
          </a:extLst>
        </xdr:cNvPr>
        <xdr:cNvSpPr txBox="1"/>
      </xdr:nvSpPr>
      <xdr:spPr>
        <a:xfrm>
          <a:off x="7003254" y="209550"/>
          <a:ext cx="7524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b="0" i="0" u="none" strike="noStrike">
              <a:solidFill>
                <a:srgbClr val="031A33"/>
              </a:solidFill>
              <a:latin typeface="+mn-lt"/>
              <a:ea typeface="+mn-ea"/>
              <a:cs typeface="Calibri"/>
            </a:rPr>
            <a:t>Part Time</a:t>
          </a:r>
        </a:p>
      </xdr:txBody>
    </xdr:sp>
    <xdr:clientData/>
  </xdr:twoCellAnchor>
  <xdr:twoCellAnchor>
    <xdr:from>
      <xdr:col>13</xdr:col>
      <xdr:colOff>604837</xdr:colOff>
      <xdr:row>1</xdr:row>
      <xdr:rowOff>19050</xdr:rowOff>
    </xdr:from>
    <xdr:to>
      <xdr:col>15</xdr:col>
      <xdr:colOff>138112</xdr:colOff>
      <xdr:row>2</xdr:row>
      <xdr:rowOff>47625</xdr:rowOff>
    </xdr:to>
    <xdr:sp macro="" textlink="">
      <xdr:nvSpPr>
        <xdr:cNvPr id="34" name="TextBox 33">
          <a:extLst>
            <a:ext uri="{FF2B5EF4-FFF2-40B4-BE49-F238E27FC236}">
              <a16:creationId xmlns:a16="http://schemas.microsoft.com/office/drawing/2014/main" id="{FB428DA1-761C-41B8-BD89-61C19CBB1100}"/>
            </a:ext>
          </a:extLst>
        </xdr:cNvPr>
        <xdr:cNvSpPr txBox="1"/>
      </xdr:nvSpPr>
      <xdr:spPr>
        <a:xfrm>
          <a:off x="8529637" y="209550"/>
          <a:ext cx="7524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rgbClr val="031A33"/>
              </a:solidFill>
              <a:latin typeface="+mn-lt"/>
              <a:cs typeface="Calibri"/>
            </a:rPr>
            <a:t>Turnover</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8.882443171293" backgroundQuery="1" createdVersion="8" refreshedVersion="8" minRefreshableVersion="3" recordCount="0" supportSubquery="1" supportAdvancedDrill="1" xr:uid="{CAADC20D-68A2-46B3-ADCA-F129A450CCE0}">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Measures].[ActiveEmp]" caption="ActiveEmp" numFmtId="0" hierarchy="25" level="32767"/>
    <cacheField name="[HR Data].[FP].[FP]" caption="FP" numFmtId="0" hierarchy="5" level="1">
      <sharedItems count="2">
        <s v="FT"/>
        <s v="PT"/>
      </sharedItems>
    </cacheField>
    <cacheField name="[HR Data].[Date (Year)].[Date (Year)]" caption="Date (Year)" numFmtId="0" hierarchy="16"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8055555" backgroundQuery="1" createdVersion="8" refreshedVersion="8" minRefreshableVersion="3" recordCount="0" supportSubquery="1" supportAdvancedDrill="1" xr:uid="{4D41365D-C5AE-4BCB-8CF4-1714B173E286}">
  <cacheSource type="external" connectionId="6"/>
  <cacheFields count="4">
    <cacheField name="[Measures].[Seperations]" caption="Seperations" numFmtId="0" hierarchy="28" level="32767"/>
    <cacheField name="[HR Data].[Date (Year)].[Date (Year)]" caption="Date (Year)" numFmtId="0" hierarchy="16" level="1">
      <sharedItems count="4">
        <s v="2015"/>
        <s v="2016"/>
        <s v="2017"/>
        <s v="2018"/>
      </sharedItems>
    </cacheField>
    <cacheField name="[Measures].[Sum of BadHires]" caption="Sum of BadHires" numFmtId="0" hierarchy="23" level="32767"/>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8634263" backgroundQuery="1" createdVersion="8" refreshedVersion="8" minRefreshableVersion="3" recordCount="0" supportSubquery="1" supportAdvancedDrill="1" xr:uid="{9A2094F8-EF64-4AF2-BF6A-7E4840C59764}">
  <cacheSource type="external" connectionId="6"/>
  <cacheFields count="4">
    <cacheField name="[Measures].[Seperations]" caption="Seperations" numFmtId="0" hierarchy="28"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oneField="1">
      <fieldsUsage count="1">
        <fieldUsage x="0"/>
      </fieldsUsage>
    </cacheHierarchy>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9097225" backgroundQuery="1" createdVersion="8" refreshedVersion="8" minRefreshableVersion="3" recordCount="0" supportSubquery="1" supportAdvancedDrill="1" xr:uid="{35C04E90-7A00-4DF0-BEE7-F46F5FAC7408}">
  <cacheSource type="external" connectionId="6"/>
  <cacheFields count="3">
    <cacheField name="[HR Data].[Gender].[Gender]" caption="Gender" numFmtId="0" hierarchy="2" level="1">
      <sharedItems count="2">
        <s v="F"/>
        <s v="M"/>
      </sharedItems>
    </cacheField>
    <cacheField name="[Measures].[ActiveEmp]" caption="ActiveEmp" numFmtId="0" hierarchy="25" level="32767"/>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9560186" backgroundQuery="1" createdVersion="8" refreshedVersion="8" minRefreshableVersion="3" recordCount="0" supportSubquery="1" supportAdvancedDrill="1" xr:uid="{DA541C35-12E8-4E54-9099-E5D37BEDE142}">
  <cacheSource type="external" connectionId="6"/>
  <cacheFields count="4">
    <cacheField name="[HR Data].[Gender].[Gender]" caption="Gender" numFmtId="0" hierarchy="2" level="1">
      <sharedItems count="2">
        <s v="F"/>
        <s v="M"/>
      </sharedItems>
    </cacheField>
    <cacheField name="[Measures].[ActiveEmp]" caption="ActiveEmp" numFmtId="0" hierarchy="25" level="32767"/>
    <cacheField name="[HR Data].[Date (Year)].[Date (Year)]" caption="Date (Year)" numFmtId="0" hierarchy="16" level="1">
      <sharedItems containsSemiMixedTypes="0" containsNonDate="0" containsString="0"/>
    </cacheField>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0.921941435183" backgroundQuery="1" createdVersion="3" refreshedVersion="8" minRefreshableVersion="3" recordCount="0" supportSubquery="1" supportAdvancedDrill="1" xr:uid="{CB8BB4CA-C1FC-4B38-BE36-8FAB365AFCE7}">
  <cacheSource type="external" connectionId="6">
    <extLst>
      <ext xmlns:x14="http://schemas.microsoft.com/office/spreadsheetml/2009/9/main" uri="{F057638F-6D5F-4e77-A914-E7F072B9BCA8}">
        <x14:sourceConnection name="ThisWorkbookDataModel"/>
      </ext>
    </extLst>
  </cacheSource>
  <cacheFields count="0"/>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959212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8.882446064817" backgroundQuery="1" createdVersion="8" refreshedVersion="8" minRefreshableVersion="3" recordCount="0" supportSubquery="1" supportAdvancedDrill="1" xr:uid="{A7EC1298-6102-4CAA-B3D1-42745D43C6DB}">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
        <s v="M"/>
      </sharedItems>
    </cacheField>
    <cacheField name="[HR Data].[FP].[FP]" caption="FP" numFmtId="0" hierarchy="5" level="1">
      <sharedItems count="2">
        <s v="FT"/>
        <s v="PT"/>
      </sharedItems>
    </cacheField>
    <cacheField name="[Measures].[Avg. Tenure Months]" caption="Avg. Tenure Months" numFmtId="0" hierarchy="27" level="32767"/>
    <cacheField name="[HR Data].[Date (Year)].[Date (Year)]" caption="Date (Year)" numFmtId="0" hierarchy="16"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4"/>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oneField="1">
      <fieldsUsage count="1">
        <fieldUsage x="3"/>
      </fieldsUsage>
    </cacheHierarchy>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023881712965" backgroundQuery="1" createdVersion="8" refreshedVersion="8" minRefreshableVersion="3" recordCount="0" supportSubquery="1" supportAdvancedDrill="1" xr:uid="{0C7A508C-8BC2-4688-928C-B990A39EBD0C}">
  <cacheSource type="external" connectionId="6"/>
  <cacheFields count="4">
    <cacheField name="[HR Data].[BU Region].[BU Region]" caption="BU Region" numFmtId="0" hierarchy="8" level="1">
      <sharedItems count="7">
        <s v="Central"/>
        <s v="East"/>
        <s v="Midwest"/>
        <s v="North"/>
        <s v="Northwest"/>
        <s v="South"/>
        <s v="West"/>
      </sharedItems>
    </cacheField>
    <cacheField name="[HR Data].[FP].[FP]" caption="FP" numFmtId="0" hierarchy="5" level="1">
      <sharedItems count="2">
        <s v="FT"/>
        <s v="PT"/>
      </sharedItems>
    </cacheField>
    <cacheField name="[Measures].[ActiveEmp]" caption="ActiveEmp" numFmtId="0" hierarchy="25" level="32767"/>
    <cacheField name="[HR Data].[Gender].[Gender]" caption="Gender" numFmtId="0" hierarchy="2"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023884027774" backgroundQuery="1" createdVersion="8" refreshedVersion="8" minRefreshableVersion="3" recordCount="0" supportSubquery="1" supportAdvancedDrill="1" xr:uid="{ECED019C-36CF-4B19-BD83-9350539981ED}">
  <cacheSource type="external" connectionId="6"/>
  <cacheFields count="6">
    <cacheField name="[Measures].[to%]" caption="to%" numFmtId="0" hierarchy="29" level="32767"/>
    <cacheField name="[HR Data].[Gender].[Gender]" caption="Gender" numFmtId="0" hierarchy="2" level="1">
      <sharedItems count="2">
        <s v="F"/>
        <s v="M"/>
      </sharedItems>
    </cacheField>
    <cacheField name="[HR Data].[Date].[Date]" caption="Date" numFmtId="0" level="1">
      <sharedItems containsSemiMixedTypes="0" containsNonDate="0" containsDate="1" containsString="0" minDate="2015-11-01T00:00:00" maxDate="2018-12-02T00:00:00" count="38">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ntainsNonDate="0" count="12">
        <s v="Nov"/>
        <s v="Dec"/>
        <s v="Jan"/>
        <s v="Feb"/>
        <s v="Mar"/>
        <s v="Apr"/>
        <s v="May"/>
        <s v="Jun"/>
        <s v="Jul"/>
        <s v="Aug"/>
        <s v="Sep"/>
        <s v="Oct"/>
      </sharedItems>
    </cacheField>
    <cacheField name="[HR Data].[Date (Quarter)].[Date (Quarter)]" caption="Date (Quarter)" numFmtId="0" hierarchy="17" level="1">
      <sharedItems containsNonDate="0" count="4">
        <s v="Qtr4"/>
        <s v="Qtr1"/>
        <s v="Qtr2"/>
        <s v="Qtr3"/>
      </sharedItems>
    </cacheField>
    <cacheField name="[HR Data].[Date (Year)].[Date (Year)]" caption="Date (Year)" numFmtId="0" hierarchy="16" level="1">
      <sharedItems count="4">
        <s v="2015"/>
        <s v="2016"/>
        <s v="2017"/>
        <s v="2018"/>
      </sharedItems>
    </cacheField>
  </cacheFields>
  <cacheHierarchies count="32">
    <cacheHierarchy uniqueName="[HR Data].[Date]" caption="Date" attribute="1" time="1" defaultMemberUniqueName="[HR Data].[Date].[All]" allUniqueName="[HR Data].[Date].[All]" dimensionUniqueName="[HR Data]" displayFolder="" count="2" memberValueDatatype="7" unbalanced="0">
      <fieldsUsage count="2">
        <fieldUsage x="-1"/>
        <fieldUsage x="2"/>
      </fieldsUsage>
    </cacheHierarchy>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5"/>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4"/>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3"/>
      </fieldsUsage>
    </cacheHierarchy>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023885185183" backgroundQuery="1" createdVersion="8" refreshedVersion="8" minRefreshableVersion="3" recordCount="0" supportSubquery="1" supportAdvancedDrill="1" xr:uid="{90325D9D-068C-45B6-A585-B27048F2FCEE}">
  <cacheSource type="external" connectionId="6"/>
  <cacheFields count="3">
    <cacheField name="[HR Data].[Gender].[Gender]" caption="Gender" numFmtId="0" hierarchy="2" level="1">
      <sharedItems count="2">
        <s v="F"/>
        <s v="M"/>
      </sharedItems>
    </cacheField>
    <cacheField name="[Measures].[ActiveEmp]" caption="ActiveEmp" numFmtId="0" hierarchy="25" level="32767"/>
    <cacheField name="[HR Data].[FP].[FP]" caption="FP" numFmtId="0" hierarchy="5" level="1">
      <sharedItems count="2">
        <s v="FT"/>
        <s v="PT"/>
      </sharedItems>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6203707" backgroundQuery="1" createdVersion="8" refreshedVersion="8" minRefreshableVersion="3" recordCount="0" supportSubquery="1" supportAdvancedDrill="1" xr:uid="{090F1F1F-200C-47E0-BE35-53FE163D524B}">
  <cacheSource type="external" connectionId="6"/>
  <cacheFields count="4">
    <cacheField name="[HR Data].[Gender].[Gender]" caption="Gender" numFmtId="0" hierarchy="2" level="1">
      <sharedItems count="2">
        <s v="F"/>
        <s v="M"/>
      </sharedItems>
    </cacheField>
    <cacheField name="[HR Data].[AgeGroup].[AgeGroup]" caption="AgeGroup" numFmtId="0" hierarchy="12" level="1">
      <sharedItems count="3">
        <s v="&lt;30"/>
        <s v="30-49"/>
        <s v="50+"/>
      </sharedItems>
    </cacheField>
    <cacheField name="[Measures].[ActiveEmp]" caption="ActiveEmp" numFmtId="0" hierarchy="25" level="32767"/>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2" memberValueDatatype="7" unbalanced="0"/>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cacheHierarchy uniqueName="[HR Data].[Date (Month)]" caption="Date (Month)" attribute="1" defaultMemberUniqueName="[HR Data].[Date (Month)].[All]" allUniqueName="[HR Data].[Date (Month)].[All]" dimensionUniqueName="[HR Data]" displayFolder="" count="2" memberValueDatatype="130" unbalanced="0"/>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6782408" backgroundQuery="1" createdVersion="8" refreshedVersion="8" minRefreshableVersion="3" recordCount="0" supportSubquery="1" supportAdvancedDrill="1" xr:uid="{1037F3EA-7A0A-42CA-986F-1EE89FCFE7C4}">
  <cacheSource type="external" connectionId="6"/>
  <cacheFields count="7">
    <cacheField name="[HR Data].[Date].[Date]" caption="Date" numFmtId="0" level="1">
      <sharedItems containsSemiMixedTypes="0" containsNonDate="0" containsDate="1" containsString="0" minDate="2015-01-01T00:00:00" maxDate="2018-12-02T00:00:00" count="48">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Emp]" caption="ActiveEmp" numFmtId="0" hierarchy="25" level="32767"/>
    <cacheField name="[Measures].[New Hires]" caption="New Hires" numFmtId="0" hierarchy="26" level="32767"/>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7361108" backgroundQuery="1" createdVersion="8" refreshedVersion="8" minRefreshableVersion="3" recordCount="0" supportSubquery="1" supportAdvancedDrill="1" xr:uid="{4231BCD2-AB7D-4C1D-88FF-66722B2B70FB}">
  <cacheSource type="external" connectionId="6"/>
  <cacheFields count="4">
    <cacheField name="[HR Data].[Gender].[Gender]" caption="Gender" numFmtId="0" hierarchy="2" level="1">
      <sharedItems count="2">
        <s v="F"/>
        <s v="M"/>
      </sharedItems>
    </cacheField>
    <cacheField name="[Measures].[ActiveEmp]" caption="ActiveEmp" numFmtId="0" hierarchy="25" level="32767"/>
    <cacheField name="[HR Data].[Date (Quarter)].[Date (Quarter)]" caption="Date (Quarter)" numFmtId="0" hierarchy="17" level="1">
      <sharedItems containsSemiMixedTypes="0" containsNonDate="0" containsString="0"/>
    </cacheField>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 yehia" refreshedDate="44929.695567708332" backgroundQuery="1" createdVersion="8" refreshedVersion="8" minRefreshableVersion="3" recordCount="0" supportSubquery="1" supportAdvancedDrill="1" xr:uid="{D33FF63D-82FE-42BD-9102-809EF36D09A9}">
  <cacheSource type="external" connectionId="6"/>
  <cacheFields count="4">
    <cacheField name="[HR Data].[Gender].[Gender]" caption="Gender" numFmtId="0" hierarchy="2" level="1">
      <sharedItems count="2">
        <s v="F"/>
        <s v="M"/>
      </sharedItems>
    </cacheField>
    <cacheField name="[HR Data].[PayType].[PayType]" caption="PayType" numFmtId="0" hierarchy="10" level="1">
      <sharedItems count="2">
        <s v="Hourly"/>
        <s v="Salary"/>
      </sharedItems>
    </cacheField>
    <cacheField name="[Measures].[ActiveEmp]" caption="ActiveEmp" numFmtId="0" hierarchy="25" level="32767"/>
    <cacheField name="[HR Data].[FP].[FP]" caption="FP" numFmtId="0" hierarchy="5" level="1">
      <sharedItems containsSemiMixedTypes="0" containsNonDate="0" containsString="0"/>
    </cacheField>
  </cacheFields>
  <cacheHierarchies count="32">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Count of FP]" caption="Count of FP" measure="1" displayFolder="" measureGroup="HR Data" count="0">
      <extLst>
        <ext xmlns:x15="http://schemas.microsoft.com/office/spreadsheetml/2010/11/main" uri="{B97F6D7D-B522-45F9-BDA1-12C45D357490}">
          <x15:cacheHierarchy aggregatedColumn="5"/>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EmpCount]" caption="EmpCount" measure="1" displayFolder="" measureGroup="HR Data" count="0"/>
    <cacheHierarchy uniqueName="[Measures].[ActiveEmp]" caption="ActiveEmp"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s]" caption="Avg. Tenure Months" measure="1" displayFolder="" measureGroup="HR Data" count="0"/>
    <cacheHierarchy uniqueName="[Measures].[Seperations]" caption="Seperations" measure="1" displayFolder="" measureGroup="HR Data" count="0"/>
    <cacheHierarchy uniqueName="[Measures].[to%]" caption="to%"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34D69-8D3A-4F8F-BE08-A5F251B6C7D8}" name="Age active groups" cacheId="17" applyNumberFormats="0" applyBorderFormats="0" applyFontFormats="0" applyPatternFormats="0" applyAlignmentFormats="0" applyWidthHeightFormats="1" dataCaption="Values" tag="e71e0a5b-6019-4d50-a866-155d070440d5" updatedVersion="8" minRefreshableVersion="3" useAutoFormatting="1" subtotalHiddenItems="1" itemPrintTitles="1" createdVersion="8" indent="0" outline="1" outlineData="1" multipleFieldFilters="0" chartFormat="7">
  <location ref="A24:D29"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6" format="8" series="1">
      <pivotArea type="data" outline="0" fieldPosition="0">
        <references count="2">
          <reference field="4294967294" count="1" selected="0">
            <x v="0"/>
          </reference>
          <reference field="0" count="1" selected="0">
            <x v="0"/>
          </reference>
        </references>
      </pivotArea>
    </chartFormat>
    <chartFormat chart="6" format="9" series="1">
      <pivotArea type="data" outline="0" fieldPosition="0">
        <references count="2">
          <reference field="4294967294" count="1" selected="0">
            <x v="0"/>
          </reference>
          <reference field="0" count="1" selected="0">
            <x v="1"/>
          </reference>
        </references>
      </pivotArea>
    </chartFormat>
    <chartFormat chart="6" format="10">
      <pivotArea type="data" outline="0" fieldPosition="0">
        <references count="3">
          <reference field="4294967294" count="1" selected="0">
            <x v="0"/>
          </reference>
          <reference field="0" count="1" selected="0">
            <x v="0"/>
          </reference>
          <reference field="1" count="1" selected="0">
            <x v="0"/>
          </reference>
        </references>
      </pivotArea>
    </chartFormat>
    <chartFormat chart="6" format="11">
      <pivotArea type="data" outline="0" fieldPosition="0">
        <references count="3">
          <reference field="4294967294" count="1" selected="0">
            <x v="0"/>
          </reference>
          <reference field="0" count="1" selected="0">
            <x v="1"/>
          </reference>
          <reference field="1" count="1" selected="0">
            <x v="0"/>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8E12107-57EA-4578-AE11-27675D19E506}" name="tenure" cacheId="13" applyNumberFormats="0" applyBorderFormats="0" applyFontFormats="0" applyPatternFormats="0" applyAlignmentFormats="0" applyWidthHeightFormats="1" dataCaption="Values" tag="e29a453e-d09b-4cde-a82f-f3e03c0fdd74" updatedVersion="8" minRefreshableVersion="3" useAutoFormatting="1" subtotalHiddenItems="1" itemPrintTitles="1" createdVersion="8" indent="0" outline="1" outlineData="1" multipleFieldFilters="0" chartFormat="5">
  <location ref="A1:D24"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2"/>
  </colFields>
  <colItems count="3">
    <i>
      <x/>
    </i>
    <i>
      <x v="1"/>
    </i>
    <i t="grand">
      <x/>
    </i>
  </colItems>
  <dataFields count="1">
    <dataField fld="3" subtotal="count" baseField="0" baseItem="0"/>
  </dataFields>
  <chartFormats count="2">
    <chartFormat chart="4" format="11" series="1">
      <pivotArea type="data" outline="0" fieldPosition="0">
        <references count="2">
          <reference field="4294967294" count="1" selected="0">
            <x v="0"/>
          </reference>
          <reference field="2" count="1" selected="0">
            <x v="0"/>
          </reference>
        </references>
      </pivotArea>
    </chartFormat>
    <chartFormat chart="4" format="12" series="1">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1B32D9C-0300-4AA2-A097-2F626D37519C}" name="Region" cacheId="14" applyNumberFormats="0" applyBorderFormats="0" applyFontFormats="0" applyPatternFormats="0" applyAlignmentFormats="0" applyWidthHeightFormats="1" dataCaption="Values" tag="ff8b2086-0459-48d5-b9bc-43f53c5bd5fe" updatedVersion="8" minRefreshableVersion="3" useAutoFormatting="1" subtotalHiddenItems="1" itemPrintTitles="1" createdVersion="8" indent="0" outline="1" outlineData="1" multipleFieldFilters="0" chartFormat="4">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Fields count="1">
    <field x="1"/>
  </colFields>
  <colItems count="3">
    <i>
      <x/>
    </i>
    <i>
      <x v="1"/>
    </i>
    <i t="grand">
      <x/>
    </i>
  </colItems>
  <dataFields count="1">
    <dataField fld="2" subtotal="count" baseField="0" baseItem="0"/>
  </dataFields>
  <chartFormats count="2">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28ADE05-15B6-42A5-84AD-7B1ACC7B613F}" name="Seperations" cacheId="21" applyNumberFormats="0" applyBorderFormats="0" applyFontFormats="0" applyPatternFormats="0" applyAlignmentFormats="0" applyWidthHeightFormats="1" dataCaption="Values" tag="0e4e815c-19ec-46f0-a63c-1b76194811fa" updatedVersion="8" minRefreshableVersion="3" useAutoFormatting="1" subtotalHiddenItems="1" itemPrintTitles="1" createdVersion="8" indent="0" outline="1" outlineData="1" multipleFieldFilters="0" chartFormat="4">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6">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2">
          <reference field="4294967294" count="1" selected="0">
            <x v="1"/>
          </reference>
          <reference field="1" count="1" selected="0">
            <x v="0"/>
          </reference>
        </references>
      </pivotArea>
    </chartFormat>
    <chartFormat chart="3" format="12">
      <pivotArea type="data" outline="0" fieldPosition="0">
        <references count="2">
          <reference field="4294967294" count="1" selected="0">
            <x v="1"/>
          </reference>
          <reference field="1" count="1" selected="0">
            <x v="1"/>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2"/>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68D401-3F66-4FEA-993A-CA481A153716}" name="Term Reason" cacheId="22" applyNumberFormats="0" applyBorderFormats="0" applyFontFormats="0" applyPatternFormats="0" applyAlignmentFormats="0" applyWidthHeightFormats="1" dataCaption="Values" tag="f99da828-71a8-4d94-bc1c-8a84ecb801a4" updatedVersion="8" minRefreshableVersion="3" useAutoFormatting="1" subtotalHiddenItems="1" itemPrintTitles="1" createdVersion="8" indent="0" outline="1" outlineData="1" multipleFieldFilters="0" chartFormat="5">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4" format="18" series="1">
      <pivotArea type="data" outline="0" fieldPosition="0">
        <references count="2">
          <reference field="4294967294" count="1" selected="0">
            <x v="0"/>
          </reference>
          <reference field="2" count="1" selected="0">
            <x v="0"/>
          </reference>
        </references>
      </pivotArea>
    </chartFormat>
    <chartFormat chart="4" format="19" series="1">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Bad Hir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BBB26-CB8B-446B-B6C8-1C570A3625CC}" name="FT PT" cacheId="16" applyNumberFormats="0" applyBorderFormats="0" applyFontFormats="0" applyPatternFormats="0" applyAlignmentFormats="0" applyWidthHeightFormats="1" dataCaption="Values" tag="e1727869-cfb9-433c-a65b-9577f261f9f4" updatedVersion="8" minRefreshableVersion="3" useAutoFormatting="1" subtotalHiddenItems="1" rowGrandTotals="0" itemPrintTitles="1" createdVersion="8" indent="0" outline="1" outlineData="1" multipleFieldFilters="0">
  <location ref="A16:D19" firstHeaderRow="1" firstDataRow="2" firstDataCol="1"/>
  <pivotFields count="3">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s>
  <rowFields count="1">
    <field x="2"/>
  </rowFields>
  <rowItems count="2">
    <i>
      <x/>
    </i>
    <i>
      <x v="1"/>
    </i>
  </rowItems>
  <colFields count="1">
    <field x="0"/>
  </colFields>
  <colItems count="3">
    <i>
      <x/>
    </i>
    <i>
      <x v="1"/>
    </i>
    <i t="grand">
      <x/>
    </i>
  </colItems>
  <dataFields count="1">
    <dataField fld="1" subtotal="count" showDataAs="percentOfCol" baseField="0" baseItem="0" numFmtId="9"/>
  </dataFields>
  <formats count="1">
    <format dxfId="0">
      <pivotArea outline="0" collapsedLevelsAreSubtotals="1" fieldPosition="0"/>
    </format>
  </formats>
  <pivotHierarchies count="3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000DF0-0954-4FF1-91C2-1393CD644D4E}" name="Pay Type" cacheId="2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8:D11"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Fields count="1">
    <field x="0"/>
  </colFields>
  <colItems count="3">
    <i>
      <x/>
    </i>
    <i>
      <x v="1"/>
    </i>
    <i t="grand">
      <x/>
    </i>
  </colItems>
  <dataFields count="1">
    <dataField fld="2" subtotal="count" showDataAs="percentOfCol" baseField="0" baseItem="0" numFmtId="9"/>
  </dataFields>
  <formats count="1">
    <format dxfId="1">
      <pivotArea outline="0" collapsedLevelsAreSubtotals="1" fieldPosition="0"/>
    </format>
  </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6BDA1-B7C0-48FE-9F11-1DB6F735E092}" name="Active Gender" cacheId="19" applyNumberFormats="0" applyBorderFormats="0" applyFontFormats="0" applyPatternFormats="0" applyAlignmentFormats="0" applyWidthHeightFormats="1" dataCaption="Values" grandTotalCaption="Employees" tag="81bd1429-7f7a-4910-946b-04a80a5c02f3" updatedVersion="8" minRefreshableVersion="3" useAutoFormatting="1" subtotalHiddenItems="1" itemPrintTitles="1" createdVersion="8" indent="0" outline="1" outlineData="1" multipleFieldFilters="0">
  <location ref="A1:B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HR Data].[Date (Quarter)].&amp;[Qtr4]"/>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9285E6-EC47-4401-9294-7EF4B010DE5D}" name="to%" cacheId="15" applyNumberFormats="0" applyBorderFormats="0" applyFontFormats="0" applyPatternFormats="0" applyAlignmentFormats="0" applyWidthHeightFormats="1" dataCaption="Values" tag="73889623-0c96-4c96-81a7-86cae9549174" updatedVersion="8" minRefreshableVersion="3" useAutoFormatting="1" subtotalHiddenItems="1" itemPrintTitles="1" createdVersion="8" indent="0" outline="1" outlineData="1" multipleFieldFilters="0">
  <location ref="A31:D37"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4">
        <item x="0" e="0"/>
        <item x="1" e="0"/>
        <item x="2" e="0"/>
        <item x="3" e="0"/>
      </items>
    </pivotField>
  </pivotFields>
  <rowFields count="4">
    <field x="5"/>
    <field x="4"/>
    <field x="3"/>
    <field x="2"/>
  </rowFields>
  <rowItems count="5">
    <i>
      <x/>
    </i>
    <i>
      <x v="1"/>
    </i>
    <i>
      <x v="2"/>
    </i>
    <i>
      <x v="3"/>
    </i>
    <i t="grand">
      <x/>
    </i>
  </rowItems>
  <colFields count="1">
    <field x="1"/>
  </colFields>
  <colItems count="3">
    <i>
      <x/>
    </i>
    <i>
      <x v="1"/>
    </i>
    <i t="grand">
      <x/>
    </i>
  </colItems>
  <dataFields count="1">
    <dataField fld="0" subtotal="count" baseField="0" baseItem="0" numFmtId="164"/>
  </dataFields>
  <formats count="2">
    <format dxfId="3">
      <pivotArea collapsedLevelsAreSubtotals="1" fieldPosition="0">
        <references count="2">
          <reference field="1" count="1" selected="0">
            <x v="0"/>
          </reference>
          <reference field="5" count="1">
            <x v="1"/>
          </reference>
        </references>
      </pivotArea>
    </format>
    <format dxfId="2">
      <pivotArea outline="0" collapsedLevelsAreSubtotals="1" fieldPosition="0"/>
    </format>
  </formats>
  <pivotHierarchies count="3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618843-ABFD-40F8-A1E0-46211BAEC272}" name="Helper2" cacheId="24" applyNumberFormats="0" applyBorderFormats="0" applyFontFormats="0" applyPatternFormats="0" applyAlignmentFormats="0" applyWidthHeightFormats="1" dataCaption="Values" grandTotalCaption="Employees" tag="c44adcff-0b5d-4df6-81b5-4c80b8fead8b" updatedVersion="8" minRefreshableVersion="3" useAutoFormatting="1" subtotalHiddenItems="1" itemPrintTitles="1" createdVersion="8" indent="0" outline="1" outlineData="1" multipleFieldFilters="0">
  <location ref="K1:L4"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 Data].[Date (Year)].&amp;[2015]"/>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02BB82-8D17-4A6B-B089-5652CFC1B9D4}" name="Helper1" cacheId="23" applyNumberFormats="0" applyBorderFormats="0" applyFontFormats="0" applyPatternFormats="0" applyAlignmentFormats="0" applyWidthHeightFormats="1" dataCaption="Values" grandTotalCaption="Employees" tag="c44adcff-0b5d-4df6-81b5-4c80b8fead8b" updatedVersion="8" minRefreshableVersion="3" useAutoFormatting="1" subtotalHiddenItems="1" itemPrintTitles="1" createdVersion="8" indent="0" outline="1" outlineData="1" multipleFieldFilters="0">
  <location ref="H1:I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94BB79-AD6A-435A-85F2-1A978BF9C5DC}" name="actives" cacheId="18" applyNumberFormats="0" applyBorderFormats="0" applyFontFormats="0" applyPatternFormats="0" applyAlignmentFormats="0" applyWidthHeightFormats="1" dataCaption="Values" tag="4bbdf10c-edc1-4413-a3fc-0643f887b72a" updatedVersion="8" minRefreshableVersion="3" useAutoFormatting="1" subtotalHiddenItems="1" itemPrintTitles="1" createdVersion="8" indent="0" outline="1" outlineData="1" multipleFieldFilters="0" chartFormat="4">
  <location ref="A3:C92" firstHeaderRow="0" firstDataRow="1" firstDataCol="1"/>
  <pivotFields count="7">
    <pivotField axis="axisRow" allDrilled="1" subtotalTop="0" showAll="0" dataSourceSort="1"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allDrilled="1" subtotalTop="0" showAll="0" dataSourceSort="1">
      <items count="13">
        <item x="0" e="0"/>
        <item x="1" e="0"/>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defaultSubtotal="0"/>
    <pivotField dataField="1" subtotalTop="0" showAll="0" defaultSubtotal="0"/>
    <pivotField allDrilled="1" subtotalTop="0" showAll="0" dataSourceSort="1" defaultAttributeDrillState="1"/>
  </pivotFields>
  <rowFields count="4">
    <field x="3"/>
    <field x="2"/>
    <field x="1"/>
    <field x="0"/>
  </rowFields>
  <rowItems count="89">
    <i>
      <x/>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2">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598F7D-9CE3-4400-924F-4FAF2D4A769B}" name="ethnicity" cacheId="12" applyNumberFormats="0" applyBorderFormats="0" applyFontFormats="0" applyPatternFormats="0" applyAlignmentFormats="0" applyWidthHeightFormats="1" dataCaption="Values" tag="c374161a-e66b-4eb6-ac97-4a42824f2d1a" updatedVersion="8" minRefreshableVersion="3" useAutoFormatting="1" subtotalHiddenItems="1" itemPrintTitles="1" createdVersion="8" indent="0" outline="1" outlineData="1" multipleFieldFilters="0" chartFormat="4">
  <location ref="A1:D24"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s>
  <pivotHierarchies count="32">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A53E321-7033-4722-BDE9-075B05F29091}" sourceName="[HR Data].[Date (Year)]">
  <pivotTables>
    <pivotTable tabId="8" name="Age active groups"/>
    <pivotTable tabId="3" name="ethnicity"/>
    <pivotTable tabId="8" name="Active Gender"/>
    <pivotTable tabId="8" name="FT PT"/>
    <pivotTable tabId="8" name="Pay Type"/>
    <pivotTable tabId="8" name="to%"/>
    <pivotTable tabId="5" name="Region"/>
    <pivotTable tabId="4" name="tenure"/>
    <pivotTable tabId="8" name="Helper1"/>
  </pivotTables>
  <data>
    <olap pivotCacheId="679592129">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extLst>
    <x:ext xmlns:x15="http://schemas.microsoft.com/office/spreadsheetml/2010/11/main" uri="{470722E0-AACD-4C17-9CDC-17EF765DBC7E}">
      <x15:slicerCacheHideItemsWithNoData count="1">
        <x15:slicerCacheOlapLevelName uniqueName="[HR Data].[Date (Year)].[Date (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A4B37A04-7F2E-474D-A115-6B97A23C0D06}" sourceName="[HR Data].[EthnicGroup]">
  <pivotTables>
    <pivotTable tabId="8" name="Age active groups"/>
    <pivotTable tabId="2" name="actives"/>
    <pivotTable tabId="8" name="Active Gender"/>
    <pivotTable tabId="8" name="FT PT"/>
    <pivotTable tabId="8" name="Pay Type"/>
    <pivotTable tabId="8" name="to%"/>
    <pivotTable tabId="5" name="Region"/>
    <pivotTable tabId="6" name="Seperations"/>
    <pivotTable tabId="7" name="Term Reason"/>
  </pivotTables>
  <data>
    <olap pivotCacheId="679592129">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extLst>
    <x:ext xmlns:x15="http://schemas.microsoft.com/office/spreadsheetml/2010/11/main" uri="{470722E0-AACD-4C17-9CDC-17EF765DBC7E}">
      <x15:slicerCacheHideItemsWithNoData count="1">
        <x15:slicerCacheOlapLevelName uniqueName="[HR Data].[EthnicGroup].[EthnicGroup]"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3C9A16AF-97EF-45B4-929A-544739A1FED6}" sourceName="[HR Data].[FP]">
  <pivotTables>
    <pivotTable tabId="8" name="Age active groups"/>
    <pivotTable tabId="2" name="actives"/>
    <pivotTable tabId="8" name="Active Gender"/>
    <pivotTable tabId="8" name="Pay Type"/>
    <pivotTable tabId="6" name="Seperations"/>
    <pivotTable tabId="7" name="Term Reason"/>
    <pivotTable tabId="8" name="Helper1"/>
    <pivotTable tabId="8" name="Helper2"/>
  </pivotTables>
  <data>
    <olap pivotCacheId="679592129">
      <levels count="2">
        <level uniqueName="[HR Data].[FP].[(All)]" sourceCaption="(All)" count="0"/>
        <level uniqueName="[HR Data].[FP].[FP]" sourceCaption="FP" count="2">
          <ranges>
            <range startItem="0">
              <i n="[HR Data].[FP].&amp;[FT]" c="FT"/>
              <i n="[HR Data].[FP].&amp;[PT]" c="PT"/>
            </range>
          </ranges>
        </level>
      </levels>
      <selections count="1">
        <selection n="[HR Data].[FP].[All]"/>
      </selections>
    </olap>
  </data>
  <extLst>
    <x:ext xmlns:x15="http://schemas.microsoft.com/office/spreadsheetml/2010/11/main" uri="{470722E0-AACD-4C17-9CDC-17EF765DBC7E}">
      <x15:slicerCacheHideItemsWithNoData count="1">
        <x15:slicerCacheOlapLevelName uniqueName="[HR Data].[FP].[FP]"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E0637A1-029C-475B-80F9-78975B39A8DE}" sourceName="[HR Data].[Gender]">
  <pivotTables>
    <pivotTable tabId="2" name="actives"/>
    <pivotTable tabId="5" name="Region"/>
    <pivotTable tabId="6" name="Seperations"/>
    <pivotTable tabId="7" name="Term Reason"/>
    <pivotTable tabId="8" name="Active Gender"/>
    <pivotTable tabId="8" name="to%"/>
    <pivotTable tabId="8" name="Age active groups"/>
    <pivotTable tabId="8" name="FT PT"/>
    <pivotTable tabId="8" name="Pay Type"/>
    <pivotTable tabId="8" name="Helper1"/>
    <pivotTable tabId="8" name="Helper2"/>
  </pivotTables>
  <data>
    <olap pivotCacheId="679592129">
      <levels count="2">
        <level uniqueName="[HR Data].[Gender].[(All)]" sourceCaption="(All)" count="0"/>
        <level uniqueName="[HR Data].[Gender].[Gender]" sourceCaption="Gender" count="2">
          <ranges>
            <range startItem="0">
              <i n="[HR Data].[Gender].&amp;[F]" c="F"/>
              <i n="[HR Data].[Gender].&amp;[M]" c="M"/>
            </range>
          </ranges>
        </level>
      </levels>
      <selections count="1">
        <selection n="[HR Data].[Gender].[All]"/>
      </selections>
    </olap>
  </data>
  <extLst>
    <x:ext xmlns:x15="http://schemas.microsoft.com/office/spreadsheetml/2010/11/main" uri="{470722E0-AACD-4C17-9CDC-17EF765DBC7E}">
      <x15:slicerCacheHideItemsWithNoData count="1">
        <x15:slicerCacheOlapLevelName uniqueName="[HR Data].[Gender].[Gender]"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9CB937A5-60CD-427E-BA4F-A01E8C27973F}" sourceName="[HR Data].[BU Region]">
  <pivotTables>
    <pivotTable tabId="8" name="Age active groups"/>
    <pivotTable tabId="2" name="actives"/>
    <pivotTable tabId="3" name="ethnicity"/>
    <pivotTable tabId="8" name="Active Gender"/>
    <pivotTable tabId="8" name="FT PT"/>
    <pivotTable tabId="8" name="Pay Type"/>
    <pivotTable tabId="8" name="to%"/>
    <pivotTable tabId="6" name="Seperations"/>
    <pivotTable tabId="4" name="tenure"/>
    <pivotTable tabId="7" name="Term Reason"/>
    <pivotTable tabId="8" name="Helper1"/>
  </pivotTables>
  <data>
    <olap pivotCacheId="679592129">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extLst>
    <x:ext xmlns:x15="http://schemas.microsoft.com/office/spreadsheetml/2010/11/main" uri="{470722E0-AACD-4C17-9CDC-17EF765DBC7E}">
      <x15:slicerCacheHideItemsWithNoData count="1">
        <x15:slicerCacheOlapLevelName uniqueName="[HR Data].[BU Region].[BU Reg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D51F1C0-1316-4646-9AD8-4D5BF2A68D37}" cache="Slicer_Date__Year" caption="Year" columnCount="2" level="1" style="style #1" rowHeight="241300"/>
  <slicer name="EthnicGroup" xr10:uid="{CA60375B-9CBB-4989-9504-9CDB85B91CC9}" cache="Slicer_EthnicGroup" caption="Ethnicity" startItem="3" level="1" style="style #1" rowHeight="241300"/>
  <slicer name="FP" xr10:uid="{8E8EABE1-A4EC-41BF-8751-894762E51921}" cache="Slicer_FP" caption="Full/part" columnCount="2" level="1" style="style #1" rowHeight="241300"/>
  <slicer name="Gender" xr10:uid="{AC163B39-3972-4242-B65D-08F390275B1E}" cache="Slicer_Gender" caption="Gender" columnCount="2" level="1" style="style #1" rowHeight="241300"/>
  <slicer name="BU Region" xr10:uid="{14C60B01-3FEC-47F8-BEAD-CA8BD7A6E531}" cache="Slicer_BU_Region" caption="Region" startItem="3" level="1" style="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3923D-CD58-4725-93D0-DA2F19C068F8}">
  <dimension ref="N5"/>
  <sheetViews>
    <sheetView showGridLines="0" showRowColHeaders="0" tabSelected="1" zoomScaleNormal="100" workbookViewId="0">
      <selection activeCell="C29" sqref="C29"/>
    </sheetView>
  </sheetViews>
  <sheetFormatPr defaultRowHeight="15" x14ac:dyDescent="0.25"/>
  <sheetData>
    <row r="5" spans="14:14" x14ac:dyDescent="0.25">
      <c r="N5" s="9"/>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
  <sheetViews>
    <sheetView workbookViewId="0">
      <selection activeCell="D6" sqref="D6"/>
    </sheetView>
  </sheetViews>
  <sheetFormatPr defaultRowHeight="15" x14ac:dyDescent="0.25"/>
  <cols>
    <col min="4" max="4" width="15.7109375" bestFit="1" customWidth="1"/>
    <col min="6" max="6" width="15.7109375" bestFit="1" customWidth="1"/>
  </cols>
  <sheetData>
    <row r="1" spans="1:14" x14ac:dyDescent="0.25">
      <c r="A1" t="s">
        <v>40</v>
      </c>
      <c r="F1" s="7"/>
      <c r="G1" t="s">
        <v>42</v>
      </c>
    </row>
    <row r="2" spans="1:14" x14ac:dyDescent="0.25">
      <c r="D2" t="str">
        <f>IF($E$2=GETPIVOTDATA("[Measures].[ActiveEmp]",HeadLine!$H$1,"[HR Data].[Gender]","[HR Data].[Gender].&amp;[M]"),HeadLine!J1,IF($E$2=GETPIVOTDATA("[Measures].[ActiveEmp]",HeadLine!$H$1,"[HR Data].[Gender]","[HR Data].[Gender].&amp;[F]"),HeadLine!J1,"Total Employees"))</f>
        <v>Total Employees</v>
      </c>
      <c r="E2">
        <f>GETPIVOTDATA("[Measures].[ActiveEmp]",HeadLine!$A$1)</f>
        <v>650</v>
      </c>
      <c r="F2" s="5"/>
      <c r="G2" s="7"/>
      <c r="H2" t="s">
        <v>41</v>
      </c>
      <c r="I2" t="s">
        <v>43</v>
      </c>
      <c r="K2" t="s">
        <v>45</v>
      </c>
      <c r="L2" t="s">
        <v>44</v>
      </c>
      <c r="N2" t="s">
        <v>52</v>
      </c>
    </row>
    <row r="3" spans="1:14" x14ac:dyDescent="0.25">
      <c r="D3" t="s">
        <v>51</v>
      </c>
      <c r="E3" s="7">
        <f>+GETPIVOTDATA("[Measures].[ActiveEmp]",HeadLine!$A$1)/+GETPIVOTDATA("[Measures].[ActiveEmp]",HeadLine!$H$1)</f>
        <v>1</v>
      </c>
      <c r="G3" s="7"/>
      <c r="H3" s="7">
        <f>IF(D6="F",GETPIVOTDATA("[Measures].[ActiveEmp]",HeadLine!$A$8,"[HR Data].[Gender]","[HR Data].[Gender].&amp;[F]","[HR Data].[PayType]","[HR Data].[PayType].&amp;[Hourly]"),IF(Assist!D6="M",GETPIVOTDATA("[Measures].[ActiveEmp]",HeadLine!$A$8,"[HR Data].[Gender]","[HR Data].[Gender].&amp;[M]","[HR Data].[PayType]","[HR Data].[PayType].&amp;[Hourly]"),GETPIVOTDATA("[Measures].[ActiveEmp]",HeadLine!$A$8,"[HR Data].[PayType]","[HR Data].[PayType].&amp;[Hourly]")))</f>
        <v>0.87076923076923074</v>
      </c>
      <c r="I3" s="7">
        <f>IF(D6="F",GETPIVOTDATA("[Measures].[ActiveEmp]",HeadLine!$A$8,"[HR Data].[Gender]","[HR Data].[Gender].&amp;[F]","[HR Data].[PayType]","[HR Data].[PayType].&amp;[Salary]"),IF(Assist!D6="M",GETPIVOTDATA("[Measures].[ActiveEmp]",HeadLine!$A$8,"[HR Data].[Gender]","[HR Data].[Gender].&amp;[M]","[HR Data].[PayType]","[HR Data].[PayType].&amp;[Salary]"),GETPIVOTDATA("[Measures].[ActiveEmp]",HeadLine!$A$8,"[HR Data].[PayType]","[HR Data].[PayType].&amp;[Salary]")))</f>
        <v>0.12923076923076923</v>
      </c>
      <c r="K3" s="7">
        <f>IF(HeadLine!D6 = "F",GETPIVOTDATA("[Measures].[ActiveEmp]",HeadLine!$A$16,"[HR Data].[Gender]","[HR Data].[Gender].&amp;[F]","[HR Data].[FP]","[HR Data].[FP].&amp;[FT]"),IF(HeadLine!D6="M",GETPIVOTDATA("[Measures].[ActiveEmp]",HeadLine!$A$16,"[HR Data].[Gender]","[HR Data].[Gender].&amp;[M]","[HR Data].[FP]","[HR Data].[FP].&amp;[FT]"),GETPIVOTDATA("[Measures].[ActiveEmp]",HeadLine!$A$16,"[HR Data].[FP]","[HR Data].[FP].&amp;[FT]")))</f>
        <v>0.38</v>
      </c>
      <c r="L3" s="7">
        <f>IF(HeadLine!D6="F",GETPIVOTDATA("[Measures].[ActiveEmp]",HeadLine!$A$16,"[HR Data].[Gender]","[HR Data].[Gender].&amp;[F]","[HR Data].[FP]","[HR Data].[FP].&amp;[PT]"), IF(HeadLine!D6 ="M",GETPIVOTDATA("[Measures].[ActiveEmp]",HeadLine!$A$16,"[HR Data].[Gender]","[HR Data].[Gender].&amp;[M]","[HR Data].[FP]","[HR Data].[FP].&amp;[PT]"), GETPIVOTDATA("[Measures].[ActiveEmp]",HeadLine!$A$16,"[HR Data].[FP]","[HR Data].[FP].&amp;[PT]")))</f>
        <v>0.62</v>
      </c>
      <c r="N3" s="8">
        <f>IF(Assist!D6 = "F",GETPIVOTDATA("[Measures].[to%]",HeadLine!$A$31,"[HR Data].[Gender]","[HR Data].[Gender].&amp;[F]"), IF(Assist!D6 = "M",GETPIVOTDATA("[Measures].[to%]",HeadLine!$A$31,"[HR Data].[Gender]","[HR Data].[Gender].&amp;[M]"),GETPIVOTDATA("[Measures].[to%]",HeadLine!$A$31)))</f>
        <v>2.5476923076923077</v>
      </c>
    </row>
    <row r="6" spans="1:14" x14ac:dyDescent="0.25">
      <c r="D6" t="str">
        <f>IF(ISTEXT(D2),D2,IF(GETPIVOTDATA("[Measures].[ActiveEmp]",HeadLine!$K$1)= 247, "Total Employees",+HeadLine!K2))</f>
        <v>Total Employees</v>
      </c>
      <c r="E6">
        <f>IF(ISNUMBER(Assist!$E$2),Assist!$E$2,0)</f>
        <v>650</v>
      </c>
      <c r="I6" s="7"/>
    </row>
    <row r="7" spans="1:14" x14ac:dyDescent="0.25">
      <c r="E7" s="7">
        <f>IF(ISNUMBER(Assist!$E$3),Assist!$E$3,0)</f>
        <v>1</v>
      </c>
      <c r="H7" s="7">
        <f>IF(ISNUMBER(Assist!$H$3),Assist!$H$3,0)</f>
        <v>0.87076923076923074</v>
      </c>
      <c r="I7" s="7">
        <f>IF(ISNUMBER(Assist!$I$3),Assist!$I$3,0)</f>
        <v>0.12923076923076923</v>
      </c>
      <c r="K7" s="7">
        <f>IF(ISNUMBER(Assist!$K$3),Assist!$K$3,0)</f>
        <v>0.38</v>
      </c>
      <c r="L7" s="7">
        <f>IF(ISNUMBER(Assist!$L$3),Assist!$L$3,0)</f>
        <v>0.62</v>
      </c>
      <c r="N7" s="7">
        <f>IF(ISNUMBER(Assist!$N$3),Assist!$N$3,0)</f>
        <v>2.5476923076923077</v>
      </c>
    </row>
  </sheetData>
  <conditionalFormatting sqref="N4">
    <cfRule type="expression" dxfId="4" priority="1">
      <formula>$D$2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C6A93-186E-4C66-B345-F807BEDBFD86}">
  <dimension ref="A1:L37"/>
  <sheetViews>
    <sheetView workbookViewId="0">
      <selection activeCell="J1" sqref="J1"/>
    </sheetView>
  </sheetViews>
  <sheetFormatPr defaultRowHeight="15" x14ac:dyDescent="0.25"/>
  <cols>
    <col min="1" max="1" width="13.140625" bestFit="1" customWidth="1"/>
    <col min="2" max="2" width="16.28515625" bestFit="1" customWidth="1"/>
    <col min="3" max="3" width="4.5703125" bestFit="1" customWidth="1"/>
    <col min="4" max="4" width="11.28515625" bestFit="1" customWidth="1"/>
    <col min="6" max="6" width="11.140625" bestFit="1" customWidth="1"/>
    <col min="7" max="7" width="2.7109375" bestFit="1" customWidth="1"/>
    <col min="8" max="8" width="13.140625" bestFit="1" customWidth="1"/>
    <col min="9" max="9" width="10.42578125" bestFit="1" customWidth="1"/>
    <col min="10" max="10" width="7.140625" bestFit="1" customWidth="1"/>
    <col min="11" max="11" width="13.140625" bestFit="1" customWidth="1"/>
    <col min="12" max="12" width="10.42578125" bestFit="1" customWidth="1"/>
  </cols>
  <sheetData>
    <row r="1" spans="1:12" x14ac:dyDescent="0.25">
      <c r="A1" s="1" t="s">
        <v>0</v>
      </c>
      <c r="B1" t="s">
        <v>10</v>
      </c>
      <c r="H1" s="1" t="s">
        <v>0</v>
      </c>
      <c r="I1" t="s">
        <v>10</v>
      </c>
      <c r="J1" s="2" t="str">
        <f>+HeadLine!A2</f>
        <v>F</v>
      </c>
      <c r="K1" s="1" t="s">
        <v>0</v>
      </c>
      <c r="L1" t="s">
        <v>10</v>
      </c>
    </row>
    <row r="2" spans="1:12" x14ac:dyDescent="0.25">
      <c r="A2" s="2" t="s">
        <v>24</v>
      </c>
      <c r="B2">
        <v>297</v>
      </c>
      <c r="H2" s="2" t="s">
        <v>24</v>
      </c>
      <c r="I2">
        <v>297</v>
      </c>
      <c r="K2" s="2" t="s">
        <v>24</v>
      </c>
      <c r="L2">
        <v>297</v>
      </c>
    </row>
    <row r="3" spans="1:12" x14ac:dyDescent="0.25">
      <c r="A3" s="2" t="s">
        <v>25</v>
      </c>
      <c r="B3">
        <v>353</v>
      </c>
      <c r="H3" s="2" t="s">
        <v>25</v>
      </c>
      <c r="I3">
        <v>353</v>
      </c>
      <c r="K3" s="2" t="s">
        <v>25</v>
      </c>
      <c r="L3">
        <v>353</v>
      </c>
    </row>
    <row r="4" spans="1:12" x14ac:dyDescent="0.25">
      <c r="A4" s="2" t="s">
        <v>50</v>
      </c>
      <c r="B4">
        <v>650</v>
      </c>
      <c r="H4" s="2" t="s">
        <v>50</v>
      </c>
      <c r="I4">
        <v>650</v>
      </c>
      <c r="K4" s="2" t="s">
        <v>50</v>
      </c>
      <c r="L4">
        <v>650</v>
      </c>
    </row>
    <row r="8" spans="1:12" x14ac:dyDescent="0.25">
      <c r="A8" s="1" t="s">
        <v>10</v>
      </c>
      <c r="B8" s="1" t="s">
        <v>26</v>
      </c>
    </row>
    <row r="9" spans="1:12" x14ac:dyDescent="0.25">
      <c r="A9" s="1" t="s">
        <v>0</v>
      </c>
      <c r="B9" t="s">
        <v>24</v>
      </c>
      <c r="C9" t="s">
        <v>25</v>
      </c>
      <c r="D9" t="s">
        <v>1</v>
      </c>
    </row>
    <row r="10" spans="1:12" x14ac:dyDescent="0.25">
      <c r="A10" s="2" t="s">
        <v>41</v>
      </c>
      <c r="B10" s="7">
        <v>0.81818181818181823</v>
      </c>
      <c r="C10" s="7">
        <v>0.91501416430594906</v>
      </c>
      <c r="D10" s="7">
        <v>0.87076923076923074</v>
      </c>
    </row>
    <row r="11" spans="1:12" x14ac:dyDescent="0.25">
      <c r="A11" s="2" t="s">
        <v>69</v>
      </c>
      <c r="B11" s="7">
        <v>0.18181818181818182</v>
      </c>
      <c r="C11" s="7">
        <v>8.4985835694050993E-2</v>
      </c>
      <c r="D11" s="7">
        <v>0.12923076923076923</v>
      </c>
    </row>
    <row r="16" spans="1:12" x14ac:dyDescent="0.25">
      <c r="A16" s="1" t="s">
        <v>10</v>
      </c>
      <c r="B16" s="1" t="s">
        <v>26</v>
      </c>
    </row>
    <row r="17" spans="1:4" x14ac:dyDescent="0.25">
      <c r="A17" s="1" t="s">
        <v>0</v>
      </c>
      <c r="B17" t="s">
        <v>24</v>
      </c>
      <c r="C17" t="s">
        <v>25</v>
      </c>
      <c r="D17" t="s">
        <v>1</v>
      </c>
    </row>
    <row r="18" spans="1:4" x14ac:dyDescent="0.25">
      <c r="A18" s="2" t="s">
        <v>27</v>
      </c>
      <c r="B18" s="7">
        <v>0.50168350168350173</v>
      </c>
      <c r="C18" s="7">
        <v>0.27762039660056659</v>
      </c>
      <c r="D18" s="7">
        <v>0.38</v>
      </c>
    </row>
    <row r="19" spans="1:4" x14ac:dyDescent="0.25">
      <c r="A19" s="2" t="s">
        <v>28</v>
      </c>
      <c r="B19" s="7">
        <v>0.49831649831649832</v>
      </c>
      <c r="C19" s="7">
        <v>0.72237960339943341</v>
      </c>
      <c r="D19" s="7">
        <v>0.62</v>
      </c>
    </row>
    <row r="24" spans="1:4" x14ac:dyDescent="0.25">
      <c r="A24" s="1" t="s">
        <v>10</v>
      </c>
      <c r="B24" s="1" t="s">
        <v>26</v>
      </c>
    </row>
    <row r="25" spans="1:4" x14ac:dyDescent="0.25">
      <c r="A25" s="1" t="s">
        <v>0</v>
      </c>
      <c r="B25" t="s">
        <v>24</v>
      </c>
      <c r="C25" t="s">
        <v>25</v>
      </c>
      <c r="D25" t="s">
        <v>1</v>
      </c>
    </row>
    <row r="26" spans="1:4" x14ac:dyDescent="0.25">
      <c r="A26" s="2" t="s">
        <v>46</v>
      </c>
      <c r="B26">
        <v>172</v>
      </c>
      <c r="C26">
        <v>165</v>
      </c>
      <c r="D26">
        <v>337</v>
      </c>
    </row>
    <row r="27" spans="1:4" x14ac:dyDescent="0.25">
      <c r="A27" s="2" t="s">
        <v>47</v>
      </c>
      <c r="B27">
        <v>81</v>
      </c>
      <c r="C27">
        <v>105</v>
      </c>
      <c r="D27">
        <v>186</v>
      </c>
    </row>
    <row r="28" spans="1:4" x14ac:dyDescent="0.25">
      <c r="A28" s="2" t="s">
        <v>48</v>
      </c>
      <c r="B28">
        <v>44</v>
      </c>
      <c r="C28">
        <v>83</v>
      </c>
      <c r="D28">
        <v>127</v>
      </c>
    </row>
    <row r="29" spans="1:4" x14ac:dyDescent="0.25">
      <c r="A29" s="2" t="s">
        <v>1</v>
      </c>
      <c r="B29">
        <v>297</v>
      </c>
      <c r="C29">
        <v>353</v>
      </c>
      <c r="D29">
        <v>650</v>
      </c>
    </row>
    <row r="31" spans="1:4" x14ac:dyDescent="0.25">
      <c r="A31" s="1" t="s">
        <v>49</v>
      </c>
      <c r="B31" s="1" t="s">
        <v>26</v>
      </c>
    </row>
    <row r="32" spans="1:4" x14ac:dyDescent="0.25">
      <c r="A32" s="1" t="s">
        <v>0</v>
      </c>
      <c r="B32" t="s">
        <v>24</v>
      </c>
      <c r="C32" t="s">
        <v>25</v>
      </c>
      <c r="D32" t="s">
        <v>1</v>
      </c>
    </row>
    <row r="33" spans="1:6" x14ac:dyDescent="0.25">
      <c r="A33" s="2" t="s">
        <v>2</v>
      </c>
      <c r="B33" s="8">
        <v>3.2258064516129031E-2</v>
      </c>
      <c r="C33" s="8">
        <v>4.1379310344827586E-2</v>
      </c>
      <c r="D33" s="8">
        <v>3.6666666666666667E-2</v>
      </c>
    </row>
    <row r="34" spans="1:6" x14ac:dyDescent="0.25">
      <c r="A34" s="2" t="s">
        <v>7</v>
      </c>
      <c r="B34" s="8">
        <v>0.19742489270386265</v>
      </c>
      <c r="C34" s="8">
        <v>0.21367521367521367</v>
      </c>
      <c r="D34" s="8">
        <v>0.20556745182012848</v>
      </c>
    </row>
    <row r="35" spans="1:6" x14ac:dyDescent="0.25">
      <c r="A35" s="2" t="s">
        <v>8</v>
      </c>
      <c r="B35" s="8">
        <v>1.1836734693877551</v>
      </c>
      <c r="C35" s="8">
        <v>1.1884615384615385</v>
      </c>
      <c r="D35" s="8">
        <v>1.1861386138613861</v>
      </c>
      <c r="F35" s="8"/>
    </row>
    <row r="36" spans="1:6" x14ac:dyDescent="0.25">
      <c r="A36" s="2" t="s">
        <v>9</v>
      </c>
      <c r="B36" s="8">
        <v>1.3905723905723906</v>
      </c>
      <c r="C36" s="8">
        <v>1.5212464589235128</v>
      </c>
      <c r="D36" s="8">
        <v>1.4615384615384615</v>
      </c>
    </row>
    <row r="37" spans="1:6" x14ac:dyDescent="0.25">
      <c r="A37" s="2" t="s">
        <v>1</v>
      </c>
      <c r="B37" s="8">
        <v>2.5387205387205389</v>
      </c>
      <c r="C37" s="8">
        <v>2.5552407932011332</v>
      </c>
      <c r="D37" s="8">
        <v>2.5476923076923077</v>
      </c>
    </row>
  </sheetData>
  <pageMargins left="0.7" right="0.7" top="0.75" bottom="0.75" header="0.3" footer="0.3"/>
  <pageSetup orientation="portrait" horizontalDpi="0"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1795-9DD2-42E0-B49C-E010B210EB2B}">
  <dimension ref="A3:C92"/>
  <sheetViews>
    <sheetView workbookViewId="0">
      <selection activeCell="C3" sqref="C3"/>
    </sheetView>
  </sheetViews>
  <sheetFormatPr defaultRowHeight="15" x14ac:dyDescent="0.25"/>
  <cols>
    <col min="1" max="1" width="13.140625" bestFit="1" customWidth="1"/>
    <col min="2" max="2" width="10.42578125" bestFit="1" customWidth="1"/>
    <col min="3" max="3" width="10.140625" bestFit="1" customWidth="1"/>
  </cols>
  <sheetData>
    <row r="3" spans="1:3" x14ac:dyDescent="0.25">
      <c r="A3" s="1" t="s">
        <v>0</v>
      </c>
      <c r="B3" t="s">
        <v>10</v>
      </c>
      <c r="C3" t="s">
        <v>11</v>
      </c>
    </row>
    <row r="4" spans="1:3" x14ac:dyDescent="0.25">
      <c r="A4" s="2" t="s">
        <v>2</v>
      </c>
    </row>
    <row r="5" spans="1:3" x14ac:dyDescent="0.25">
      <c r="A5" s="3" t="s">
        <v>58</v>
      </c>
    </row>
    <row r="6" spans="1:3" x14ac:dyDescent="0.25">
      <c r="A6" s="4" t="s">
        <v>59</v>
      </c>
      <c r="B6">
        <v>228</v>
      </c>
      <c r="C6" s="5">
        <v>1</v>
      </c>
    </row>
    <row r="7" spans="1:3" x14ac:dyDescent="0.25">
      <c r="A7" s="4" t="s">
        <v>60</v>
      </c>
      <c r="B7">
        <v>229</v>
      </c>
      <c r="C7" s="5">
        <v>1</v>
      </c>
    </row>
    <row r="8" spans="1:3" x14ac:dyDescent="0.25">
      <c r="A8" s="4" t="s">
        <v>61</v>
      </c>
      <c r="B8">
        <v>229</v>
      </c>
      <c r="C8" s="5">
        <v>1</v>
      </c>
    </row>
    <row r="9" spans="1:3" x14ac:dyDescent="0.25">
      <c r="A9" s="3" t="s">
        <v>62</v>
      </c>
      <c r="B9">
        <v>229</v>
      </c>
      <c r="C9" s="5">
        <v>3</v>
      </c>
    </row>
    <row r="10" spans="1:3" x14ac:dyDescent="0.25">
      <c r="A10" s="3" t="s">
        <v>53</v>
      </c>
    </row>
    <row r="11" spans="1:3" x14ac:dyDescent="0.25">
      <c r="A11" s="4" t="s">
        <v>54</v>
      </c>
      <c r="B11">
        <v>233</v>
      </c>
      <c r="C11" s="5">
        <v>4</v>
      </c>
    </row>
    <row r="12" spans="1:3" x14ac:dyDescent="0.25">
      <c r="A12" s="4" t="s">
        <v>55</v>
      </c>
      <c r="B12">
        <v>242</v>
      </c>
      <c r="C12" s="5">
        <v>8</v>
      </c>
    </row>
    <row r="13" spans="1:3" x14ac:dyDescent="0.25">
      <c r="A13" s="4" t="s">
        <v>56</v>
      </c>
      <c r="B13">
        <v>251</v>
      </c>
      <c r="C13" s="5">
        <v>9</v>
      </c>
    </row>
    <row r="14" spans="1:3" x14ac:dyDescent="0.25">
      <c r="A14" s="3" t="s">
        <v>57</v>
      </c>
      <c r="B14">
        <v>251</v>
      </c>
      <c r="C14" s="5">
        <v>21</v>
      </c>
    </row>
    <row r="15" spans="1:3" x14ac:dyDescent="0.25">
      <c r="A15" s="3" t="s">
        <v>3</v>
      </c>
    </row>
    <row r="16" spans="1:3" x14ac:dyDescent="0.25">
      <c r="A16" s="4" t="s">
        <v>4</v>
      </c>
      <c r="B16">
        <v>258</v>
      </c>
      <c r="C16" s="5">
        <v>7</v>
      </c>
    </row>
    <row r="17" spans="1:3" x14ac:dyDescent="0.25">
      <c r="A17" s="4" t="s">
        <v>5</v>
      </c>
      <c r="B17">
        <v>269</v>
      </c>
      <c r="C17" s="5">
        <v>11</v>
      </c>
    </row>
    <row r="18" spans="1:3" x14ac:dyDescent="0.25">
      <c r="A18" s="4" t="s">
        <v>6</v>
      </c>
      <c r="B18">
        <v>275</v>
      </c>
      <c r="C18" s="5">
        <v>6</v>
      </c>
    </row>
    <row r="19" spans="1:3" x14ac:dyDescent="0.25">
      <c r="A19" s="3" t="s">
        <v>12</v>
      </c>
      <c r="B19">
        <v>275</v>
      </c>
      <c r="C19" s="5">
        <v>24</v>
      </c>
    </row>
    <row r="20" spans="1:3" x14ac:dyDescent="0.25">
      <c r="A20" s="3" t="s">
        <v>63</v>
      </c>
    </row>
    <row r="21" spans="1:3" x14ac:dyDescent="0.25">
      <c r="A21" s="4" t="s">
        <v>64</v>
      </c>
      <c r="B21">
        <v>289</v>
      </c>
      <c r="C21" s="5">
        <v>14</v>
      </c>
    </row>
    <row r="22" spans="1:3" x14ac:dyDescent="0.25">
      <c r="A22" s="4" t="s">
        <v>65</v>
      </c>
      <c r="B22">
        <v>291</v>
      </c>
      <c r="C22" s="5">
        <v>9</v>
      </c>
    </row>
    <row r="23" spans="1:3" x14ac:dyDescent="0.25">
      <c r="A23" s="4" t="s">
        <v>66</v>
      </c>
      <c r="B23">
        <v>300</v>
      </c>
      <c r="C23" s="5">
        <v>7</v>
      </c>
    </row>
    <row r="24" spans="1:3" x14ac:dyDescent="0.25">
      <c r="A24" s="3" t="s">
        <v>67</v>
      </c>
      <c r="B24">
        <v>300</v>
      </c>
      <c r="C24" s="5">
        <v>30</v>
      </c>
    </row>
    <row r="25" spans="1:3" x14ac:dyDescent="0.25">
      <c r="A25" s="2" t="s">
        <v>13</v>
      </c>
      <c r="B25">
        <v>300</v>
      </c>
      <c r="C25" s="5">
        <v>78</v>
      </c>
    </row>
    <row r="26" spans="1:3" x14ac:dyDescent="0.25">
      <c r="A26" s="2" t="s">
        <v>7</v>
      </c>
    </row>
    <row r="27" spans="1:3" x14ac:dyDescent="0.25">
      <c r="A27" s="3" t="s">
        <v>58</v>
      </c>
    </row>
    <row r="28" spans="1:3" x14ac:dyDescent="0.25">
      <c r="A28" s="4" t="s">
        <v>59</v>
      </c>
      <c r="B28">
        <v>312</v>
      </c>
      <c r="C28" s="5">
        <v>10</v>
      </c>
    </row>
    <row r="29" spans="1:3" x14ac:dyDescent="0.25">
      <c r="A29" s="4" t="s">
        <v>60</v>
      </c>
      <c r="B29">
        <v>322</v>
      </c>
      <c r="C29" s="5">
        <v>9</v>
      </c>
    </row>
    <row r="30" spans="1:3" x14ac:dyDescent="0.25">
      <c r="A30" s="4" t="s">
        <v>61</v>
      </c>
      <c r="B30">
        <v>338</v>
      </c>
      <c r="C30" s="5">
        <v>18</v>
      </c>
    </row>
    <row r="31" spans="1:3" x14ac:dyDescent="0.25">
      <c r="A31" s="3" t="s">
        <v>62</v>
      </c>
      <c r="B31">
        <v>338</v>
      </c>
      <c r="C31" s="5">
        <v>37</v>
      </c>
    </row>
    <row r="32" spans="1:3" x14ac:dyDescent="0.25">
      <c r="A32" s="3" t="s">
        <v>53</v>
      </c>
    </row>
    <row r="33" spans="1:3" x14ac:dyDescent="0.25">
      <c r="A33" s="4" t="s">
        <v>54</v>
      </c>
      <c r="B33">
        <v>343</v>
      </c>
      <c r="C33" s="5">
        <v>8</v>
      </c>
    </row>
    <row r="34" spans="1:3" x14ac:dyDescent="0.25">
      <c r="A34" s="4" t="s">
        <v>55</v>
      </c>
      <c r="B34">
        <v>351</v>
      </c>
      <c r="C34" s="5">
        <v>7</v>
      </c>
    </row>
    <row r="35" spans="1:3" x14ac:dyDescent="0.25">
      <c r="A35" s="4" t="s">
        <v>56</v>
      </c>
      <c r="B35">
        <v>361</v>
      </c>
      <c r="C35" s="5">
        <v>7</v>
      </c>
    </row>
    <row r="36" spans="1:3" x14ac:dyDescent="0.25">
      <c r="A36" s="3" t="s">
        <v>57</v>
      </c>
      <c r="B36">
        <v>361</v>
      </c>
      <c r="C36" s="5">
        <v>22</v>
      </c>
    </row>
    <row r="37" spans="1:3" x14ac:dyDescent="0.25">
      <c r="A37" s="3" t="s">
        <v>3</v>
      </c>
    </row>
    <row r="38" spans="1:3" x14ac:dyDescent="0.25">
      <c r="A38" s="4" t="s">
        <v>4</v>
      </c>
      <c r="B38">
        <v>370</v>
      </c>
      <c r="C38" s="5">
        <v>8</v>
      </c>
    </row>
    <row r="39" spans="1:3" x14ac:dyDescent="0.25">
      <c r="A39" s="4" t="s">
        <v>5</v>
      </c>
      <c r="B39">
        <v>386</v>
      </c>
      <c r="C39" s="5">
        <v>18</v>
      </c>
    </row>
    <row r="40" spans="1:3" x14ac:dyDescent="0.25">
      <c r="A40" s="4" t="s">
        <v>6</v>
      </c>
      <c r="B40">
        <v>403</v>
      </c>
      <c r="C40" s="5">
        <v>21</v>
      </c>
    </row>
    <row r="41" spans="1:3" x14ac:dyDescent="0.25">
      <c r="A41" s="3" t="s">
        <v>12</v>
      </c>
      <c r="B41">
        <v>403</v>
      </c>
      <c r="C41" s="5">
        <v>47</v>
      </c>
    </row>
    <row r="42" spans="1:3" x14ac:dyDescent="0.25">
      <c r="A42" s="3" t="s">
        <v>63</v>
      </c>
    </row>
    <row r="43" spans="1:3" x14ac:dyDescent="0.25">
      <c r="A43" s="4" t="s">
        <v>64</v>
      </c>
      <c r="B43">
        <v>426</v>
      </c>
      <c r="C43" s="5">
        <v>24</v>
      </c>
    </row>
    <row r="44" spans="1:3" x14ac:dyDescent="0.25">
      <c r="A44" s="4" t="s">
        <v>65</v>
      </c>
      <c r="B44">
        <v>453</v>
      </c>
      <c r="C44" s="5">
        <v>33</v>
      </c>
    </row>
    <row r="45" spans="1:3" x14ac:dyDescent="0.25">
      <c r="A45" s="4" t="s">
        <v>66</v>
      </c>
      <c r="B45">
        <v>467</v>
      </c>
      <c r="C45" s="5">
        <v>17</v>
      </c>
    </row>
    <row r="46" spans="1:3" x14ac:dyDescent="0.25">
      <c r="A46" s="3" t="s">
        <v>67</v>
      </c>
      <c r="B46">
        <v>467</v>
      </c>
      <c r="C46" s="5">
        <v>74</v>
      </c>
    </row>
    <row r="47" spans="1:3" x14ac:dyDescent="0.25">
      <c r="A47" s="2" t="s">
        <v>14</v>
      </c>
      <c r="B47">
        <v>467</v>
      </c>
      <c r="C47" s="5">
        <v>180</v>
      </c>
    </row>
    <row r="48" spans="1:3" x14ac:dyDescent="0.25">
      <c r="A48" s="2" t="s">
        <v>8</v>
      </c>
    </row>
    <row r="49" spans="1:3" x14ac:dyDescent="0.25">
      <c r="A49" s="3" t="s">
        <v>58</v>
      </c>
    </row>
    <row r="50" spans="1:3" x14ac:dyDescent="0.25">
      <c r="A50" s="4" t="s">
        <v>59</v>
      </c>
      <c r="B50">
        <v>455</v>
      </c>
      <c r="C50" s="5">
        <v>18</v>
      </c>
    </row>
    <row r="51" spans="1:3" x14ac:dyDescent="0.25">
      <c r="A51" s="4" t="s">
        <v>60</v>
      </c>
      <c r="B51">
        <v>454</v>
      </c>
      <c r="C51" s="5">
        <v>27</v>
      </c>
    </row>
    <row r="52" spans="1:3" x14ac:dyDescent="0.25">
      <c r="A52" s="4" t="s">
        <v>61</v>
      </c>
      <c r="B52">
        <v>449</v>
      </c>
      <c r="C52" s="5">
        <v>21</v>
      </c>
    </row>
    <row r="53" spans="1:3" x14ac:dyDescent="0.25">
      <c r="A53" s="3" t="s">
        <v>62</v>
      </c>
      <c r="B53">
        <v>449</v>
      </c>
      <c r="C53" s="5">
        <v>66</v>
      </c>
    </row>
    <row r="54" spans="1:3" x14ac:dyDescent="0.25">
      <c r="A54" s="3" t="s">
        <v>53</v>
      </c>
    </row>
    <row r="55" spans="1:3" x14ac:dyDescent="0.25">
      <c r="A55" s="4" t="s">
        <v>54</v>
      </c>
      <c r="B55">
        <v>448</v>
      </c>
      <c r="C55" s="5">
        <v>31</v>
      </c>
    </row>
    <row r="56" spans="1:3" x14ac:dyDescent="0.25">
      <c r="A56" s="4" t="s">
        <v>55</v>
      </c>
      <c r="B56">
        <v>454</v>
      </c>
      <c r="C56" s="5">
        <v>47</v>
      </c>
    </row>
    <row r="57" spans="1:3" x14ac:dyDescent="0.25">
      <c r="A57" s="4" t="s">
        <v>56</v>
      </c>
      <c r="B57">
        <v>458</v>
      </c>
      <c r="C57" s="5">
        <v>36</v>
      </c>
    </row>
    <row r="58" spans="1:3" x14ac:dyDescent="0.25">
      <c r="A58" s="3" t="s">
        <v>57</v>
      </c>
      <c r="B58">
        <v>458</v>
      </c>
      <c r="C58" s="5">
        <v>114</v>
      </c>
    </row>
    <row r="59" spans="1:3" x14ac:dyDescent="0.25">
      <c r="A59" s="3" t="s">
        <v>3</v>
      </c>
    </row>
    <row r="60" spans="1:3" x14ac:dyDescent="0.25">
      <c r="A60" s="4" t="s">
        <v>4</v>
      </c>
      <c r="B60">
        <v>462</v>
      </c>
      <c r="C60" s="5">
        <v>53</v>
      </c>
    </row>
    <row r="61" spans="1:3" x14ac:dyDescent="0.25">
      <c r="A61" s="4" t="s">
        <v>5</v>
      </c>
      <c r="B61">
        <v>488</v>
      </c>
      <c r="C61" s="5">
        <v>76</v>
      </c>
    </row>
    <row r="62" spans="1:3" x14ac:dyDescent="0.25">
      <c r="A62" s="4" t="s">
        <v>6</v>
      </c>
      <c r="B62">
        <v>494</v>
      </c>
      <c r="C62" s="5">
        <v>47</v>
      </c>
    </row>
    <row r="63" spans="1:3" x14ac:dyDescent="0.25">
      <c r="A63" s="3" t="s">
        <v>12</v>
      </c>
      <c r="B63">
        <v>494</v>
      </c>
      <c r="C63" s="5">
        <v>176</v>
      </c>
    </row>
    <row r="64" spans="1:3" x14ac:dyDescent="0.25">
      <c r="A64" s="3" t="s">
        <v>63</v>
      </c>
    </row>
    <row r="65" spans="1:3" x14ac:dyDescent="0.25">
      <c r="A65" s="4" t="s">
        <v>64</v>
      </c>
      <c r="B65">
        <v>504</v>
      </c>
      <c r="C65" s="5">
        <v>65</v>
      </c>
    </row>
    <row r="66" spans="1:3" x14ac:dyDescent="0.25">
      <c r="A66" s="4" t="s">
        <v>65</v>
      </c>
      <c r="B66">
        <v>517</v>
      </c>
      <c r="C66" s="5">
        <v>55</v>
      </c>
    </row>
    <row r="67" spans="1:3" x14ac:dyDescent="0.25">
      <c r="A67" s="4" t="s">
        <v>66</v>
      </c>
      <c r="B67">
        <v>505</v>
      </c>
      <c r="C67" s="5">
        <v>10</v>
      </c>
    </row>
    <row r="68" spans="1:3" x14ac:dyDescent="0.25">
      <c r="A68" s="3" t="s">
        <v>67</v>
      </c>
      <c r="B68">
        <v>505</v>
      </c>
      <c r="C68" s="5">
        <v>130</v>
      </c>
    </row>
    <row r="69" spans="1:3" x14ac:dyDescent="0.25">
      <c r="A69" s="2" t="s">
        <v>15</v>
      </c>
      <c r="B69">
        <v>505</v>
      </c>
      <c r="C69" s="5">
        <v>486</v>
      </c>
    </row>
    <row r="70" spans="1:3" x14ac:dyDescent="0.25">
      <c r="A70" s="2" t="s">
        <v>9</v>
      </c>
    </row>
    <row r="71" spans="1:3" x14ac:dyDescent="0.25">
      <c r="A71" s="3" t="s">
        <v>58</v>
      </c>
    </row>
    <row r="72" spans="1:3" x14ac:dyDescent="0.25">
      <c r="A72" s="4" t="s">
        <v>59</v>
      </c>
      <c r="B72">
        <v>506</v>
      </c>
      <c r="C72" s="5">
        <v>39</v>
      </c>
    </row>
    <row r="73" spans="1:3" x14ac:dyDescent="0.25">
      <c r="A73" s="4" t="s">
        <v>60</v>
      </c>
      <c r="B73">
        <v>505</v>
      </c>
      <c r="C73" s="5">
        <v>34</v>
      </c>
    </row>
    <row r="74" spans="1:3" x14ac:dyDescent="0.25">
      <c r="A74" s="4" t="s">
        <v>61</v>
      </c>
      <c r="B74">
        <v>525</v>
      </c>
      <c r="C74" s="5">
        <v>54</v>
      </c>
    </row>
    <row r="75" spans="1:3" x14ac:dyDescent="0.25">
      <c r="A75" s="3" t="s">
        <v>62</v>
      </c>
      <c r="B75">
        <v>525</v>
      </c>
      <c r="C75" s="5">
        <v>127</v>
      </c>
    </row>
    <row r="76" spans="1:3" x14ac:dyDescent="0.25">
      <c r="A76" s="3" t="s">
        <v>53</v>
      </c>
    </row>
    <row r="77" spans="1:3" x14ac:dyDescent="0.25">
      <c r="A77" s="4" t="s">
        <v>54</v>
      </c>
      <c r="B77">
        <v>537</v>
      </c>
      <c r="C77" s="5">
        <v>72</v>
      </c>
    </row>
    <row r="78" spans="1:3" x14ac:dyDescent="0.25">
      <c r="A78" s="4" t="s">
        <v>55</v>
      </c>
      <c r="B78">
        <v>571</v>
      </c>
      <c r="C78" s="5">
        <v>108</v>
      </c>
    </row>
    <row r="79" spans="1:3" x14ac:dyDescent="0.25">
      <c r="A79" s="4" t="s">
        <v>56</v>
      </c>
      <c r="B79">
        <v>633</v>
      </c>
      <c r="C79" s="5">
        <v>118</v>
      </c>
    </row>
    <row r="80" spans="1:3" x14ac:dyDescent="0.25">
      <c r="A80" s="3" t="s">
        <v>57</v>
      </c>
      <c r="B80">
        <v>633</v>
      </c>
      <c r="C80" s="5">
        <v>298</v>
      </c>
    </row>
    <row r="81" spans="1:3" x14ac:dyDescent="0.25">
      <c r="A81" s="3" t="s">
        <v>3</v>
      </c>
    </row>
    <row r="82" spans="1:3" x14ac:dyDescent="0.25">
      <c r="A82" s="4" t="s">
        <v>4</v>
      </c>
      <c r="B82">
        <v>635</v>
      </c>
      <c r="C82" s="5">
        <v>102</v>
      </c>
    </row>
    <row r="83" spans="1:3" x14ac:dyDescent="0.25">
      <c r="A83" s="4" t="s">
        <v>5</v>
      </c>
      <c r="B83">
        <v>634</v>
      </c>
      <c r="C83" s="5">
        <v>96</v>
      </c>
    </row>
    <row r="84" spans="1:3" x14ac:dyDescent="0.25">
      <c r="A84" s="4" t="s">
        <v>6</v>
      </c>
      <c r="B84">
        <v>648</v>
      </c>
      <c r="C84" s="5">
        <v>80</v>
      </c>
    </row>
    <row r="85" spans="1:3" x14ac:dyDescent="0.25">
      <c r="A85" s="3" t="s">
        <v>12</v>
      </c>
      <c r="B85">
        <v>648</v>
      </c>
      <c r="C85" s="5">
        <v>278</v>
      </c>
    </row>
    <row r="86" spans="1:3" x14ac:dyDescent="0.25">
      <c r="A86" s="3" t="s">
        <v>63</v>
      </c>
    </row>
    <row r="87" spans="1:3" x14ac:dyDescent="0.25">
      <c r="A87" s="4" t="s">
        <v>64</v>
      </c>
      <c r="B87">
        <v>658</v>
      </c>
      <c r="C87" s="5">
        <v>102</v>
      </c>
    </row>
    <row r="88" spans="1:3" x14ac:dyDescent="0.25">
      <c r="A88" s="4" t="s">
        <v>65</v>
      </c>
      <c r="B88">
        <v>657</v>
      </c>
      <c r="C88" s="5">
        <v>45</v>
      </c>
    </row>
    <row r="89" spans="1:3" x14ac:dyDescent="0.25">
      <c r="A89" s="4" t="s">
        <v>66</v>
      </c>
      <c r="B89">
        <v>650</v>
      </c>
      <c r="C89" s="5">
        <v>2</v>
      </c>
    </row>
    <row r="90" spans="1:3" x14ac:dyDescent="0.25">
      <c r="A90" s="3" t="s">
        <v>67</v>
      </c>
      <c r="B90">
        <v>650</v>
      </c>
      <c r="C90" s="5">
        <v>149</v>
      </c>
    </row>
    <row r="91" spans="1:3" x14ac:dyDescent="0.25">
      <c r="A91" s="2" t="s">
        <v>16</v>
      </c>
      <c r="B91">
        <v>650</v>
      </c>
      <c r="C91" s="5">
        <v>852</v>
      </c>
    </row>
    <row r="92" spans="1:3" x14ac:dyDescent="0.25">
      <c r="A92" s="2" t="s">
        <v>1</v>
      </c>
      <c r="B92">
        <v>650</v>
      </c>
      <c r="C92" s="5">
        <v>1596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27C4C-23CB-4ECA-AC62-19A0328C0588}">
  <dimension ref="A1:D24"/>
  <sheetViews>
    <sheetView workbookViewId="0">
      <selection activeCell="A3" sqref="A3"/>
    </sheetView>
  </sheetViews>
  <sheetFormatPr defaultRowHeight="15" x14ac:dyDescent="0.25"/>
  <cols>
    <col min="1" max="1" width="13.140625" bestFit="1" customWidth="1"/>
    <col min="2" max="2" width="16.28515625" bestFit="1" customWidth="1"/>
    <col min="3" max="3" width="4" bestFit="1" customWidth="1"/>
    <col min="4" max="4" width="11.28515625" bestFit="1" customWidth="1"/>
  </cols>
  <sheetData>
    <row r="1" spans="1:4" x14ac:dyDescent="0.25">
      <c r="A1" s="1" t="s">
        <v>10</v>
      </c>
      <c r="B1" s="1" t="s">
        <v>26</v>
      </c>
    </row>
    <row r="2" spans="1:4" x14ac:dyDescent="0.25">
      <c r="A2" s="1" t="s">
        <v>0</v>
      </c>
      <c r="B2" t="s">
        <v>27</v>
      </c>
      <c r="C2" t="s">
        <v>28</v>
      </c>
      <c r="D2" t="s">
        <v>1</v>
      </c>
    </row>
    <row r="3" spans="1:4" x14ac:dyDescent="0.25">
      <c r="A3" s="2" t="s">
        <v>17</v>
      </c>
    </row>
    <row r="4" spans="1:4" x14ac:dyDescent="0.25">
      <c r="A4" s="3" t="s">
        <v>24</v>
      </c>
      <c r="B4">
        <v>20</v>
      </c>
      <c r="C4">
        <v>25</v>
      </c>
      <c r="D4">
        <v>45</v>
      </c>
    </row>
    <row r="5" spans="1:4" x14ac:dyDescent="0.25">
      <c r="A5" s="3" t="s">
        <v>25</v>
      </c>
      <c r="B5">
        <v>14</v>
      </c>
      <c r="C5">
        <v>35</v>
      </c>
      <c r="D5">
        <v>49</v>
      </c>
    </row>
    <row r="6" spans="1:4" x14ac:dyDescent="0.25">
      <c r="A6" s="2" t="s">
        <v>18</v>
      </c>
    </row>
    <row r="7" spans="1:4" x14ac:dyDescent="0.25">
      <c r="A7" s="3" t="s">
        <v>24</v>
      </c>
      <c r="B7">
        <v>25</v>
      </c>
      <c r="C7">
        <v>17</v>
      </c>
      <c r="D7">
        <v>42</v>
      </c>
    </row>
    <row r="8" spans="1:4" x14ac:dyDescent="0.25">
      <c r="A8" s="3" t="s">
        <v>25</v>
      </c>
      <c r="B8">
        <v>15</v>
      </c>
      <c r="C8">
        <v>35</v>
      </c>
      <c r="D8">
        <v>50</v>
      </c>
    </row>
    <row r="9" spans="1:4" x14ac:dyDescent="0.25">
      <c r="A9" s="2" t="s">
        <v>19</v>
      </c>
    </row>
    <row r="10" spans="1:4" x14ac:dyDescent="0.25">
      <c r="A10" s="3" t="s">
        <v>24</v>
      </c>
      <c r="B10">
        <v>14</v>
      </c>
      <c r="C10">
        <v>16</v>
      </c>
      <c r="D10">
        <v>30</v>
      </c>
    </row>
    <row r="11" spans="1:4" x14ac:dyDescent="0.25">
      <c r="A11" s="3" t="s">
        <v>25</v>
      </c>
      <c r="B11">
        <v>11</v>
      </c>
      <c r="C11">
        <v>50</v>
      </c>
      <c r="D11">
        <v>61</v>
      </c>
    </row>
    <row r="12" spans="1:4" x14ac:dyDescent="0.25">
      <c r="A12" s="2" t="s">
        <v>20</v>
      </c>
    </row>
    <row r="13" spans="1:4" x14ac:dyDescent="0.25">
      <c r="A13" s="3" t="s">
        <v>24</v>
      </c>
      <c r="B13">
        <v>19</v>
      </c>
      <c r="C13">
        <v>24</v>
      </c>
      <c r="D13">
        <v>43</v>
      </c>
    </row>
    <row r="14" spans="1:4" x14ac:dyDescent="0.25">
      <c r="A14" s="3" t="s">
        <v>25</v>
      </c>
      <c r="B14">
        <v>13</v>
      </c>
      <c r="C14">
        <v>35</v>
      </c>
      <c r="D14">
        <v>48</v>
      </c>
    </row>
    <row r="15" spans="1:4" x14ac:dyDescent="0.25">
      <c r="A15" s="2" t="s">
        <v>21</v>
      </c>
    </row>
    <row r="16" spans="1:4" x14ac:dyDescent="0.25">
      <c r="A16" s="3" t="s">
        <v>24</v>
      </c>
      <c r="B16">
        <v>27</v>
      </c>
      <c r="C16">
        <v>22</v>
      </c>
      <c r="D16">
        <v>49</v>
      </c>
    </row>
    <row r="17" spans="1:4" x14ac:dyDescent="0.25">
      <c r="A17" s="3" t="s">
        <v>25</v>
      </c>
      <c r="B17">
        <v>13</v>
      </c>
      <c r="C17">
        <v>30</v>
      </c>
      <c r="D17">
        <v>43</v>
      </c>
    </row>
    <row r="18" spans="1:4" x14ac:dyDescent="0.25">
      <c r="A18" s="2" t="s">
        <v>22</v>
      </c>
    </row>
    <row r="19" spans="1:4" x14ac:dyDescent="0.25">
      <c r="A19" s="3" t="s">
        <v>24</v>
      </c>
      <c r="B19">
        <v>23</v>
      </c>
      <c r="C19">
        <v>25</v>
      </c>
      <c r="D19">
        <v>48</v>
      </c>
    </row>
    <row r="20" spans="1:4" x14ac:dyDescent="0.25">
      <c r="A20" s="3" t="s">
        <v>25</v>
      </c>
      <c r="B20">
        <v>14</v>
      </c>
      <c r="C20">
        <v>40</v>
      </c>
      <c r="D20">
        <v>54</v>
      </c>
    </row>
    <row r="21" spans="1:4" x14ac:dyDescent="0.25">
      <c r="A21" s="2" t="s">
        <v>23</v>
      </c>
    </row>
    <row r="22" spans="1:4" x14ac:dyDescent="0.25">
      <c r="A22" s="3" t="s">
        <v>24</v>
      </c>
      <c r="B22">
        <v>21</v>
      </c>
      <c r="C22">
        <v>19</v>
      </c>
      <c r="D22">
        <v>40</v>
      </c>
    </row>
    <row r="23" spans="1:4" x14ac:dyDescent="0.25">
      <c r="A23" s="3" t="s">
        <v>25</v>
      </c>
      <c r="B23">
        <v>18</v>
      </c>
      <c r="C23">
        <v>30</v>
      </c>
      <c r="D23">
        <v>48</v>
      </c>
    </row>
    <row r="24" spans="1:4" x14ac:dyDescent="0.25">
      <c r="A24" s="2" t="s">
        <v>1</v>
      </c>
      <c r="B24">
        <v>247</v>
      </c>
      <c r="C24">
        <v>403</v>
      </c>
      <c r="D24">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F9B25-E17A-4A29-A50A-49D132053F4A}">
  <dimension ref="A1:D24"/>
  <sheetViews>
    <sheetView workbookViewId="0">
      <selection activeCell="B20" sqref="B20"/>
    </sheetView>
  </sheetViews>
  <sheetFormatPr defaultRowHeight="15" x14ac:dyDescent="0.25"/>
  <cols>
    <col min="1" max="1" width="19.140625" bestFit="1" customWidth="1"/>
    <col min="2" max="2" width="16.28515625" bestFit="1" customWidth="1"/>
    <col min="3" max="3" width="3.140625" bestFit="1" customWidth="1"/>
    <col min="4" max="4" width="11.28515625" bestFit="1" customWidth="1"/>
    <col min="5" max="5" width="19.140625" bestFit="1" customWidth="1"/>
    <col min="6" max="6" width="29.7109375" bestFit="1" customWidth="1"/>
    <col min="7" max="7" width="24.140625" bestFit="1" customWidth="1"/>
  </cols>
  <sheetData>
    <row r="1" spans="1:4" x14ac:dyDescent="0.25">
      <c r="A1" s="1" t="s">
        <v>29</v>
      </c>
      <c r="B1" s="1" t="s">
        <v>26</v>
      </c>
    </row>
    <row r="2" spans="1:4" x14ac:dyDescent="0.25">
      <c r="A2" s="1" t="s">
        <v>0</v>
      </c>
      <c r="B2" t="s">
        <v>27</v>
      </c>
      <c r="C2" t="s">
        <v>28</v>
      </c>
      <c r="D2" t="s">
        <v>1</v>
      </c>
    </row>
    <row r="3" spans="1:4" x14ac:dyDescent="0.25">
      <c r="A3" s="2" t="s">
        <v>17</v>
      </c>
    </row>
    <row r="4" spans="1:4" x14ac:dyDescent="0.25">
      <c r="A4" s="3" t="s">
        <v>24</v>
      </c>
      <c r="B4" s="6">
        <v>76.815238095238087</v>
      </c>
      <c r="C4" s="6">
        <v>28.947199999999999</v>
      </c>
      <c r="D4" s="6">
        <v>50.800000000000004</v>
      </c>
    </row>
    <row r="5" spans="1:4" x14ac:dyDescent="0.25">
      <c r="A5" s="3" t="s">
        <v>25</v>
      </c>
      <c r="B5" s="6">
        <v>112.63642857142858</v>
      </c>
      <c r="C5" s="6">
        <v>20.302857142857142</v>
      </c>
      <c r="D5" s="6">
        <v>46.683877551020416</v>
      </c>
    </row>
    <row r="6" spans="1:4" x14ac:dyDescent="0.25">
      <c r="A6" s="2" t="s">
        <v>18</v>
      </c>
    </row>
    <row r="7" spans="1:4" x14ac:dyDescent="0.25">
      <c r="A7" s="3" t="s">
        <v>24</v>
      </c>
      <c r="B7" s="6">
        <v>86.816800000000001</v>
      </c>
      <c r="C7" s="6">
        <v>15.668823529411766</v>
      </c>
      <c r="D7" s="6">
        <v>58.018809523809523</v>
      </c>
    </row>
    <row r="8" spans="1:4" x14ac:dyDescent="0.25">
      <c r="A8" s="3" t="s">
        <v>25</v>
      </c>
      <c r="B8" s="6">
        <v>63.764000000000003</v>
      </c>
      <c r="C8" s="6">
        <v>16.629428571428569</v>
      </c>
      <c r="D8" s="6">
        <v>30.7698</v>
      </c>
    </row>
    <row r="9" spans="1:4" x14ac:dyDescent="0.25">
      <c r="A9" s="2" t="s">
        <v>19</v>
      </c>
    </row>
    <row r="10" spans="1:4" x14ac:dyDescent="0.25">
      <c r="A10" s="3" t="s">
        <v>24</v>
      </c>
      <c r="B10" s="6">
        <v>55.166428571428575</v>
      </c>
      <c r="C10" s="6">
        <v>10.90764705882353</v>
      </c>
      <c r="D10" s="6">
        <v>30.895483870967741</v>
      </c>
    </row>
    <row r="11" spans="1:4" x14ac:dyDescent="0.25">
      <c r="A11" s="3" t="s">
        <v>25</v>
      </c>
      <c r="B11" s="6">
        <v>130.64363636363635</v>
      </c>
      <c r="C11" s="6">
        <v>18.820399999999999</v>
      </c>
      <c r="D11" s="6">
        <v>38.985245901639345</v>
      </c>
    </row>
    <row r="12" spans="1:4" x14ac:dyDescent="0.25">
      <c r="A12" s="2" t="s">
        <v>20</v>
      </c>
    </row>
    <row r="13" spans="1:4" x14ac:dyDescent="0.25">
      <c r="A13" s="3" t="s">
        <v>24</v>
      </c>
      <c r="B13" s="6">
        <v>88.446315789473687</v>
      </c>
      <c r="C13" s="6">
        <v>18.317083333333333</v>
      </c>
      <c r="D13" s="6">
        <v>49.304418604651168</v>
      </c>
    </row>
    <row r="14" spans="1:4" x14ac:dyDescent="0.25">
      <c r="A14" s="3" t="s">
        <v>25</v>
      </c>
      <c r="B14" s="6">
        <v>83.696923076923071</v>
      </c>
      <c r="C14" s="6">
        <v>18.36611111111111</v>
      </c>
      <c r="D14" s="6">
        <v>35.698775510204079</v>
      </c>
    </row>
    <row r="15" spans="1:4" x14ac:dyDescent="0.25">
      <c r="A15" s="2" t="s">
        <v>21</v>
      </c>
    </row>
    <row r="16" spans="1:4" x14ac:dyDescent="0.25">
      <c r="A16" s="3" t="s">
        <v>24</v>
      </c>
      <c r="B16" s="6">
        <v>86.20703703703704</v>
      </c>
      <c r="C16" s="6">
        <v>12.388260869565217</v>
      </c>
      <c r="D16" s="6">
        <v>52.250399999999999</v>
      </c>
    </row>
    <row r="17" spans="1:4" x14ac:dyDescent="0.25">
      <c r="A17" s="3" t="s">
        <v>25</v>
      </c>
      <c r="B17" s="6">
        <v>66.261538461538464</v>
      </c>
      <c r="C17" s="6">
        <v>33.782258064516128</v>
      </c>
      <c r="D17" s="6">
        <v>43.378409090909095</v>
      </c>
    </row>
    <row r="18" spans="1:4" x14ac:dyDescent="0.25">
      <c r="A18" s="2" t="s">
        <v>22</v>
      </c>
    </row>
    <row r="19" spans="1:4" x14ac:dyDescent="0.25">
      <c r="A19" s="3" t="s">
        <v>24</v>
      </c>
      <c r="B19" s="6">
        <v>68.317826086956515</v>
      </c>
      <c r="C19" s="6">
        <v>12.6516</v>
      </c>
      <c r="D19" s="6">
        <v>39.324999999999996</v>
      </c>
    </row>
    <row r="20" spans="1:4" x14ac:dyDescent="0.25">
      <c r="A20" s="3" t="s">
        <v>25</v>
      </c>
      <c r="B20" s="6">
        <v>74.398571428571429</v>
      </c>
      <c r="C20" s="6">
        <v>19.814146341463413</v>
      </c>
      <c r="D20" s="6">
        <v>33.708363636363636</v>
      </c>
    </row>
    <row r="21" spans="1:4" x14ac:dyDescent="0.25">
      <c r="A21" s="2" t="s">
        <v>23</v>
      </c>
    </row>
    <row r="22" spans="1:4" x14ac:dyDescent="0.25">
      <c r="A22" s="3" t="s">
        <v>24</v>
      </c>
      <c r="B22" s="6">
        <v>73.84571428571428</v>
      </c>
      <c r="C22" s="6">
        <v>7.696315789473684</v>
      </c>
      <c r="D22" s="6">
        <v>42.424750000000003</v>
      </c>
    </row>
    <row r="23" spans="1:4" x14ac:dyDescent="0.25">
      <c r="A23" s="3" t="s">
        <v>25</v>
      </c>
      <c r="B23" s="6">
        <v>93.846666666666664</v>
      </c>
      <c r="C23" s="6">
        <v>17.697741935483872</v>
      </c>
      <c r="D23" s="6">
        <v>45.670816326530613</v>
      </c>
    </row>
    <row r="24" spans="1:4" x14ac:dyDescent="0.25">
      <c r="A24" s="2" t="s">
        <v>1</v>
      </c>
      <c r="B24" s="6">
        <v>82.002983870967753</v>
      </c>
      <c r="C24" s="6">
        <v>18.742371638141808</v>
      </c>
      <c r="D24" s="6">
        <v>42.621567732115679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3BB4-59BA-43C4-AB55-BC3CDE54EC2E}">
  <dimension ref="A3:D12"/>
  <sheetViews>
    <sheetView workbookViewId="0">
      <selection activeCell="F2" sqref="F2"/>
    </sheetView>
  </sheetViews>
  <sheetFormatPr defaultRowHeight="15" x14ac:dyDescent="0.25"/>
  <cols>
    <col min="1" max="1" width="13.140625" bestFit="1" customWidth="1"/>
    <col min="2" max="2" width="16.28515625" bestFit="1" customWidth="1"/>
    <col min="3" max="3" width="4" bestFit="1" customWidth="1"/>
    <col min="4" max="4" width="11.28515625" bestFit="1" customWidth="1"/>
    <col min="5" max="5" width="10.42578125" bestFit="1" customWidth="1"/>
    <col min="6" max="6" width="15.140625" bestFit="1" customWidth="1"/>
    <col min="7" max="7" width="15.42578125" bestFit="1" customWidth="1"/>
  </cols>
  <sheetData>
    <row r="3" spans="1:4" x14ac:dyDescent="0.25">
      <c r="A3" s="1" t="s">
        <v>10</v>
      </c>
      <c r="B3" s="1" t="s">
        <v>26</v>
      </c>
    </row>
    <row r="4" spans="1:4" x14ac:dyDescent="0.25">
      <c r="A4" s="1" t="s">
        <v>0</v>
      </c>
      <c r="B4" t="s">
        <v>27</v>
      </c>
      <c r="C4" t="s">
        <v>28</v>
      </c>
      <c r="D4" t="s">
        <v>1</v>
      </c>
    </row>
    <row r="5" spans="1:4" x14ac:dyDescent="0.25">
      <c r="A5" s="2" t="s">
        <v>30</v>
      </c>
      <c r="B5">
        <v>25</v>
      </c>
      <c r="C5">
        <v>50</v>
      </c>
      <c r="D5">
        <v>75</v>
      </c>
    </row>
    <row r="6" spans="1:4" x14ac:dyDescent="0.25">
      <c r="A6" s="2" t="s">
        <v>31</v>
      </c>
      <c r="B6">
        <v>86</v>
      </c>
      <c r="C6">
        <v>27</v>
      </c>
      <c r="D6">
        <v>113</v>
      </c>
    </row>
    <row r="7" spans="1:4" x14ac:dyDescent="0.25">
      <c r="A7" s="2" t="s">
        <v>32</v>
      </c>
      <c r="B7">
        <v>21</v>
      </c>
      <c r="C7">
        <v>41</v>
      </c>
      <c r="D7">
        <v>62</v>
      </c>
    </row>
    <row r="8" spans="1:4" x14ac:dyDescent="0.25">
      <c r="A8" s="2" t="s">
        <v>33</v>
      </c>
      <c r="B8">
        <v>34</v>
      </c>
      <c r="C8">
        <v>90</v>
      </c>
      <c r="D8">
        <v>124</v>
      </c>
    </row>
    <row r="9" spans="1:4" x14ac:dyDescent="0.25">
      <c r="A9" s="2" t="s">
        <v>34</v>
      </c>
      <c r="B9">
        <v>21</v>
      </c>
      <c r="C9">
        <v>73</v>
      </c>
      <c r="D9">
        <v>94</v>
      </c>
    </row>
    <row r="10" spans="1:4" x14ac:dyDescent="0.25">
      <c r="A10" s="2" t="s">
        <v>35</v>
      </c>
      <c r="B10">
        <v>33</v>
      </c>
      <c r="C10">
        <v>81</v>
      </c>
      <c r="D10">
        <v>114</v>
      </c>
    </row>
    <row r="11" spans="1:4" x14ac:dyDescent="0.25">
      <c r="A11" s="2" t="s">
        <v>36</v>
      </c>
      <c r="B11">
        <v>27</v>
      </c>
      <c r="C11">
        <v>41</v>
      </c>
      <c r="D11">
        <v>68</v>
      </c>
    </row>
    <row r="12" spans="1:4" x14ac:dyDescent="0.25">
      <c r="A12" s="2" t="s">
        <v>1</v>
      </c>
      <c r="B12">
        <v>247</v>
      </c>
      <c r="C12">
        <v>403</v>
      </c>
      <c r="D12">
        <v>650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74085-80B0-4FDB-B64A-4BCA80CE0CD8}">
  <dimension ref="A3:C8"/>
  <sheetViews>
    <sheetView workbookViewId="0">
      <selection activeCell="F20" sqref="F20"/>
    </sheetView>
  </sheetViews>
  <sheetFormatPr defaultRowHeight="15" x14ac:dyDescent="0.25"/>
  <cols>
    <col min="1" max="1" width="13.140625" bestFit="1" customWidth="1"/>
    <col min="2" max="2" width="11.5703125" bestFit="1" customWidth="1"/>
    <col min="3" max="3" width="9.28515625" bestFit="1" customWidth="1"/>
  </cols>
  <sheetData>
    <row r="3" spans="1:3" x14ac:dyDescent="0.25">
      <c r="A3" s="1" t="s">
        <v>0</v>
      </c>
      <c r="B3" t="s">
        <v>37</v>
      </c>
      <c r="C3" t="s">
        <v>38</v>
      </c>
    </row>
    <row r="4" spans="1:3" x14ac:dyDescent="0.25">
      <c r="A4" s="2" t="s">
        <v>2</v>
      </c>
      <c r="B4" s="6">
        <v>11</v>
      </c>
      <c r="C4">
        <v>11</v>
      </c>
    </row>
    <row r="5" spans="1:3" x14ac:dyDescent="0.25">
      <c r="A5" s="2" t="s">
        <v>7</v>
      </c>
      <c r="B5" s="6">
        <v>96</v>
      </c>
      <c r="C5">
        <v>92</v>
      </c>
    </row>
    <row r="6" spans="1:3" x14ac:dyDescent="0.25">
      <c r="A6" s="2" t="s">
        <v>8</v>
      </c>
      <c r="B6" s="6">
        <v>599</v>
      </c>
      <c r="C6">
        <v>400</v>
      </c>
    </row>
    <row r="7" spans="1:3" x14ac:dyDescent="0.25">
      <c r="A7" s="2" t="s">
        <v>9</v>
      </c>
      <c r="B7" s="6">
        <v>950</v>
      </c>
      <c r="C7">
        <v>676</v>
      </c>
    </row>
    <row r="8" spans="1:3" x14ac:dyDescent="0.25">
      <c r="A8" s="2" t="s">
        <v>1</v>
      </c>
      <c r="B8" s="6">
        <v>1656</v>
      </c>
      <c r="C8">
        <v>1179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D9B9-35A3-4516-8183-86418D22316A}">
  <dimension ref="A3:D9"/>
  <sheetViews>
    <sheetView workbookViewId="0">
      <selection activeCell="C12" sqref="C12"/>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9.28515625" bestFit="1" customWidth="1"/>
    <col min="6" max="6" width="11.5703125" bestFit="1" customWidth="1"/>
    <col min="7" max="7" width="9.28515625" bestFit="1" customWidth="1"/>
    <col min="8" max="8" width="16.5703125" bestFit="1" customWidth="1"/>
    <col min="9" max="9" width="14.28515625" bestFit="1" customWidth="1"/>
  </cols>
  <sheetData>
    <row r="3" spans="1:4" x14ac:dyDescent="0.25">
      <c r="A3" s="1" t="s">
        <v>37</v>
      </c>
      <c r="B3" s="1" t="s">
        <v>26</v>
      </c>
    </row>
    <row r="4" spans="1:4" x14ac:dyDescent="0.25">
      <c r="A4" s="1" t="s">
        <v>0</v>
      </c>
      <c r="B4" t="s">
        <v>39</v>
      </c>
      <c r="C4" t="s">
        <v>68</v>
      </c>
      <c r="D4" t="s">
        <v>1</v>
      </c>
    </row>
    <row r="5" spans="1:4" x14ac:dyDescent="0.25">
      <c r="A5" s="2" t="s">
        <v>2</v>
      </c>
      <c r="B5" s="6">
        <v>11</v>
      </c>
      <c r="C5" s="6"/>
      <c r="D5" s="6">
        <v>11</v>
      </c>
    </row>
    <row r="6" spans="1:4" x14ac:dyDescent="0.25">
      <c r="A6" s="2" t="s">
        <v>7</v>
      </c>
      <c r="B6" s="6">
        <v>73</v>
      </c>
      <c r="C6" s="6">
        <v>23</v>
      </c>
      <c r="D6" s="6">
        <v>96</v>
      </c>
    </row>
    <row r="7" spans="1:4" x14ac:dyDescent="0.25">
      <c r="A7" s="2" t="s">
        <v>8</v>
      </c>
      <c r="B7" s="6">
        <v>127</v>
      </c>
      <c r="C7" s="6">
        <v>472</v>
      </c>
      <c r="D7" s="6">
        <v>599</v>
      </c>
    </row>
    <row r="8" spans="1:4" x14ac:dyDescent="0.25">
      <c r="A8" s="2" t="s">
        <v>9</v>
      </c>
      <c r="B8" s="6">
        <v>228</v>
      </c>
      <c r="C8" s="6">
        <v>722</v>
      </c>
      <c r="D8" s="6">
        <v>950</v>
      </c>
    </row>
    <row r="9" spans="1:4" x14ac:dyDescent="0.25">
      <c r="A9" s="2" t="s">
        <v>1</v>
      </c>
      <c r="B9" s="6">
        <v>439</v>
      </c>
      <c r="C9" s="6">
        <v>1217</v>
      </c>
      <c r="D9" s="6">
        <v>1656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f 8 b 2 0 8 6 - 0 4 5 9 - 4 8 d 5 - b 9 b c - 4 3 f 5 3 c 5 b d 5 f e " > < 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 D a t a _ 5 c 8 0 f 2 1 0 - d 6 6 9 - 4 7 6 5 - 8 3 1 7 - 4 1 1 5 c 6 0 9 c 9 f e 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S a n d b o x N o n E m p t y " > < C u s t o m C o n t e n t > < ! [ C D A T A [ 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O r d e r " > < C u s t o m C o n t e n t > < ! [ C D A T A [ H R   D a t a _ 5 c 8 0 f 2 1 0 - d 6 6 9 - 4 7 6 5 - 8 3 1 7 - 4 1 1 5 c 6 0 9 c 9 f e ] ] > < / C u s t o m C o n t e n t > < / G e m i n i > 
</file>

<file path=customXml/item14.xml>��< ? x m l   v e r s i o n = " 1 . 0 "   e n c o d i n g = " U T F - 1 6 " ? > < G e m i n i   x m l n s = " h t t p : / / g e m i n i / p i v o t c u s t o m i z a t i o n / 4 b b d f 1 0 c - e d c 1 - 4 4 1 3 - a 3 f c - 0 6 4 3 f 8 8 7 b 7 2 a " > < C u s t o m C o n t e n t > < ! [ C D A T A [ < ? x m l   v e r s i o n = " 1 . 0 "   e n c o d i n g = " u t f - 1 6 " ? > < S e t t i n g s > < C a l c u l a t e d F i e l d s > < i t e m > < M e a s u r e N a m e > E m p C o u n t < / M e a s u r e N a m e > < D i s p l a y N a m e > E m p C o u n t < / D i s p l a y N a m e > < V i s i b l e > F a l s e < / V i s i b l e > < / i t e m > < i t e m > < M e a s u r e N a m e > A c t i v e E m p < / M e a s u r e N a m e > < D i s p l a y N a m e > A c t i v e E m p < / D i s p l a y N a m e > < V i s i b l e > T r u e < / V i s i b l e > < / i t e m > < i t e m > < M e a s u r e N a m e > N e w   H i r e s < / M e a s u r e N a m e > < D i s p l a y N a m e > N e w   H i r e s < / D i s p l a y N a m e > < V i s i b l e > T r u e 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 F P < / K e y > < / D i a g r a m O b j e c t K e y > < D i a g r a m O b j e c t K e y > < K e y > M e a s u r e s \ C o u n t   o f   F P \ T a g I n f o \ F o r m u l a < / K e y > < / D i a g r a m O b j e c t K e y > < D i a g r a m O b j e c t K e y > < K e y > M e a s u r e s \ C o u n t   o f   F P \ T a g I n f o \ V a l u e < / K e y > < / D i a g r a m O b j e c t K e y > < D i a g r a m O b j e c t K e y > < K e y > M e a s u r e s \ S u m   o f   T e n u r e M o n t h s < / K e y > < / D i a g r a m O b j e c t K e y > < D i a g r a m O b j e c t K e y > < K e y > M e a s u r e s \ S u m   o f   T e n u r e M o n t h s \ T a g I n f o \ F o r m u l a < / K e y > < / D i a g r a m O b j e c t K e y > < D i a g r a m O b j e c t K e y > < K e y > M e a s u r e s \ S u m   o f   T e n u r e M o n t h s \ T a g I n f o \ V a l u e < / K e y > < / D i a g r a m O b j e c t K e y > < D i a g r a m O b j e c t K e y > < K e y > M e a s u r e s \ A v e r a g e   o f   T e n u r e M o n t h s < / K e y > < / D i a g r a m O b j e c t K e y > < D i a g r a m O b j e c t K e y > < K e y > M e a s u r e s \ A v e r a g e   o f   T e n u r e M o n t h s \ T a g I n f o \ F o r m u l a < / K e y > < / D i a g r a m O b j e c t K e y > < D i a g r a m O b j e c t K e y > < K e y > M e a s u r e s \ A v e r a g e   o f   T e n u r e M o n t h s \ T a g I n f o \ V a l u e < / K e y > < / D i a g r a m O b j e c t K e y > < D i a g r a m O b j e c t K e y > < K e y > M e a s u r e s \ S u m   o f   B a d H i r e s < / K e y > < / D i a g r a m O b j e c t K e y > < D i a g r a m O b j e c t K e y > < K e y > M e a s u r e s \ S u m   o f   B a d H i r e s \ T a g I n f o \ F o r m u l a < / K e y > < / D i a g r a m O b j e c t K e y > < D i a g r a m O b j e c t K e y > < K e y > M e a s u r e s \ S u m   o f   B a d H i r e s \ T a g I n f o \ V a l u e < / K e y > < / D i a g r a m O b j e c t K e y > < D i a g r a m O b j e c t K e y > < K e y > M e a s u r e s \ E m p C o u n t < / K e y > < / D i a g r a m O b j e c t K e y > < D i a g r a m O b j e c t K e y > < K e y > M e a s u r e s \ E m p C o u n t \ T a g I n f o \ F o r m u l a < / K e y > < / D i a g r a m O b j e c t K e y > < D i a g r a m O b j e c t K e y > < K e y > M e a s u r e s \ E m p C o u n t \ T a g I n f o \ V a l u e < / K e y > < / D i a g r a m O b j e c t K e y > < D i a g r a m O b j e c t K e y > < K e y > M e a s u r e s \ A c t i v e E m p < / K e y > < / D i a g r a m O b j e c t K e y > < D i a g r a m O b j e c t K e y > < K e y > M e a s u r e s \ A c t i v e E m p \ T a g I n f o \ F o r m u l a < / K e y > < / D i a g r a m O b j e c t K e y > < D i a g r a m O b j e c t K e y > < K e y > M e a s u r e s \ A c t i v e E m p \ T a g I n f o \ V a l u e < / K e y > < / D i a g r a m O b j e c t K e y > < D i a g r a m O b j e c t K e y > < K e y > M e a s u r e s \ N e w   H i r e s < / K e y > < / D i a g r a m O b j e c t K e y > < D i a g r a m O b j e c t K e y > < K e y > M e a s u r e s \ N e w   H i r e s \ T a g I n f o \ F o r m u l a < / K e y > < / D i a g r a m O b j e c t K e y > < D i a g r a m O b j e c t K e y > < K e y > M e a s u r e s \ N e w   H i r e s \ T a g I n f o \ V a l u e < / K e y > < / D i a g r a m O b j e c t K e y > < D i a g r a m O b j e c t K e y > < K e y > M e a s u r e s \ A v g .   T e n u r e   M o n t h s < / K e y > < / D i a g r a m O b j e c t K e y > < D i a g r a m O b j e c t K e y > < K e y > M e a s u r e s \ A v g .   T e n u r e   M o n t h s \ T a g I n f o \ F o r m u l a < / K e y > < / D i a g r a m O b j e c t K e y > < D i a g r a m O b j e c t K e y > < K e y > M e a s u r e s \ A v g .   T e n u r e   M o n t h s \ T a g I n f o \ V a l u e < / K e y > < / D i a g r a m O b j e c t K e y > < D i a g r a m O b j e c t K e y > < K e y > M e a s u r e s \ S e p e r a t i o n s < / K e y > < / D i a g r a m O b j e c t K e y > < D i a g r a m O b j e c t K e y > < K e y > M e a s u r e s \ S e p e r a t i o n s \ T a g I n f o \ F o r m u l a < / K e y > < / D i a g r a m O b j e c t K e y > < D i a g r a m O b j e c t K e y > < K e y > M e a s u r e s \ S e p e r a t i o n s \ T a g I n f o \ V a l u e < / K e y > < / D i a g r a m O b j e c t K e y > < D i a g r a m O b j e c t K e y > < K e y > M e a s u r e s \ t o % < / K e y > < / D i a g r a m O b j e c t K e y > < D i a g r a m O b j e c t K e y > < K e y > M e a s u r e s \ t o % \ T a g I n f o \ F o r m u l a < / K e y > < / D i a g r a m O b j e c t K e y > < D i a g r a m O b j e c t K e y > < K e y > M e a s u r e s \ t o % \ T a g I n f o \ V a l u e 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 L i n k s \ & l t ; C o l u m n s \ C o u n t   o f   F P & g t ; - & l t ; M e a s u r e s \ F P & g t ; < / K e y > < / D i a g r a m O b j e c t K e y > < D i a g r a m O b j e c t K e y > < K e y > L i n k s \ & l t ; C o l u m n s \ C o u n t   o f   F P & g t ; - & l t ; M e a s u r e s \ F P & g t ; \ C O L U M N < / K e y > < / D i a g r a m O b j e c t K e y > < D i a g r a m O b j e c t K e y > < K e y > L i n k s \ & l t ; C o l u m n s \ C o u n t   o f   F P & g t ; - & l t ; M e a s u r e s \ F P & g t ; \ M E A S U R E < / K e y > < / D i a g r a m O b j e c t K e y > < D i a g r a m O b j e c t K e y > < K e y > L i n k s \ & l t ; C o l u m n s \ S u m   o f   T e n u r e M o n t h s & g t ; - & l t ; M e a s u r e s \ T e n u r e M o n t h s & g t ; < / K e y > < / D i a g r a m O b j e c t K e y > < D i a g r a m O b j e c t K e y > < K e y > L i n k s \ & l t ; C o l u m n s \ S u m   o f   T e n u r e M o n t h s & g t ; - & l t ; M e a s u r e s \ T e n u r e M o n t h s & g t ; \ C O L U M N < / K e y > < / D i a g r a m O b j e c t K e y > < D i a g r a m O b j e c t K e y > < K e y > L i n k s \ & l t ; C o l u m n s \ S u m   o f   T e n u r e M o n t h s & g t ; - & l t ; M e a s u r e s \ T e n u r e M o n t h s & g t ; \ M E A S U R E < / K e y > < / D i a g r a m O b j e c t K e y > < D i a g r a m O b j e c t K e y > < K e y > L i n k s \ & l t ; C o l u m n s \ A v e r a g e   o f   T e n u r e M o n t h s & g t ; - & l t ; M e a s u r e s \ T e n u r e M o n t h s & g t ; < / K e y > < / D i a g r a m O b j e c t K e y > < D i a g r a m O b j e c t K e y > < K e y > L i n k s \ & l t ; C o l u m n s \ A v e r a g e   o f   T e n u r e M o n t h s & g t ; - & l t ; M e a s u r e s \ T e n u r e M o n t h s & g t ; \ C O L U M N < / K e y > < / D i a g r a m O b j e c t K e y > < D i a g r a m O b j e c t K e y > < K e y > L i n k s \ & l t ; C o l u m n s \ A v e r a g e   o f   T e n u r e M o n t h s & g t ; - & l t ; M e a s u r e s \ T e n u r e M o n t h s & g t ; \ M E A S U R E < / K e y > < / D i a g r a m O b j e c t K e y > < D i a g r a m O b j e c t K e y > < K e y > L i n k s \ & l t ; C o l u m n s \ S u m   o f   B a d H i r e s & g t ; - & l t ; M e a s u r e s \ B a d H i r e s & g t ; < / K e y > < / D i a g r a m O b j e c t K e y > < D i a g r a m O b j e c t K e y > < K e y > L i n k s \ & l t ; C o l u m n s \ S u m   o f   B a d H i r e s & g t ; - & l t ; M e a s u r e s \ B a d H i r e s & g t ; \ C O L U M N < / K e y > < / D i a g r a m O b j e c t K e y > < D i a g r a m O b j e c t K e y > < K e y > L i n k s \ & l t ; C o l u m n s \ S u m   o f   B a d H i r e s & g t ; - & l t ; M e a s u r e s \ B a d H i r e s & g t ; \ M E A S U R E 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 F P < / K e y > < / a : K e y > < a : V a l u e   i : t y p e = " M e a s u r e G r i d N o d e V i e w S t a t e " > < C o l u m n > 5 < / C o l u m n > < L a y e d O u t > t r u e < / L a y e d O u t > < W a s U I I n v i s i b l e > t r u e < / W a s U I I n v i s i b l e > < / a : V a l u e > < / a : K e y V a l u e O f D i a g r a m O b j e c t K e y a n y T y p e z b w N T n L X > < a : K e y V a l u e O f D i a g r a m O b j e c t K e y a n y T y p e z b w N T n L X > < a : K e y > < K e y > M e a s u r e s \ C o u n t   o f   F P \ T a g I n f o \ F o r m u l a < / K e y > < / a : K e y > < a : V a l u e   i : t y p e = " M e a s u r e G r i d V i e w S t a t e I D i a g r a m T a g A d d i t i o n a l I n f o " / > < / a : K e y V a l u e O f D i a g r a m O b j e c t K e y a n y T y p e z b w N T n L X > < a : K e y V a l u e O f D i a g r a m O b j e c t K e y a n y T y p e z b w N T n L X > < a : K e y > < K e y > M e a s u r e s \ C o u n t   o f   F P \ T a g I n f o \ V a l u e < / K e y > < / a : K e y > < a : V a l u e   i : t y p e = " M e a s u r e G r i d V i e w S t a t e I D i a g r a m T a g A d d i t i o n a l I n f o " / > < / a : K e y V a l u e O f D i a g r a m O b j e c t K e y a n y T y p e z b w N T n L X > < a : K e y V a l u e O f D i a g r a m O b j e c t K e y a n y T y p e z b w N T n L X > < a : K e y > < K e y > M e a s u r e s \ S u m   o f   T e n u r e M o n t h s < / K e y > < / a : K e y > < a : V a l u e   i : t y p e = " M e a s u r e G r i d N o d e V i e w S t a t e " > < C o l u m n > 1 4 < / C o l u m n > < L a y e d O u t > t r u e < / L a y e d O u t > < W a s U I I n v i s i b l e > t r u e < / W a s U I I n v i s i b l e > < / a : V a l u e > < / a : K e y V a l u e O f D i a g r a m O b j e c t K e y a n y T y p e z b w N T n L X > < a : K e y V a l u e O f D i a g r a m O b j e c t K e y a n y T y p e z b w N T n L X > < a : K e y > < K e y > M e a s u r e s \ S u m   o f   T e n u r e M o n t h s \ T a g I n f o \ F o r m u l a < / K e y > < / a : K e y > < a : V a l u e   i : t y p e = " M e a s u r e G r i d V i e w S t a t e I D i a g r a m T a g A d d i t i o n a l I n f o " / > < / a : K e y V a l u e O f D i a g r a m O b j e c t K e y a n y T y p e z b w N T n L X > < a : K e y V a l u e O f D i a g r a m O b j e c t K e y a n y T y p e z b w N T n L X > < a : K e y > < K e y > M e a s u r e s \ S u m   o f   T e n u r e M o n t h s \ T a g I n f o \ V a l u e < / K e y > < / a : K e y > < a : V a l u e   i : t y p e = " M e a s u r e G r i d V i e w S t a t e I D i a g r a m T a g A d d i t i o n a l I n f o " / > < / a : K e y V a l u e O f D i a g r a m O b j e c t K e y a n y T y p e z b w N T n L X > < a : K e y V a l u e O f D i a g r a m O b j e c t K e y a n y T y p e z b w N T n L X > < a : K e y > < K e y > M e a s u r e s \ A v e r a g e   o f   T e n u r e M o n t h s < / K e y > < / a : K e y > < a : V a l u e   i : t y p e = " M e a s u r e G r i d N o d e V i e w S t a t e " > < C o l u m n > 1 4 < / C o l u m n > < L a y e d O u t > t r u e < / L a y e d O u t > < R o w > 1 < / R o w > < W a s U I I n v i s i b l e > t r u e < / W a s U I I n v i s i b l e > < / a : V a l u e > < / a : K e y V a l u e O f D i a g r a m O b j e c t K e y a n y T y p e z b w N T n L X > < a : K e y V a l u e O f D i a g r a m O b j e c t K e y a n y T y p e z b w N T n L X > < a : K e y > < K e y > M e a s u r e s \ A v e r a g e   o f   T e n u r e M o n t h s \ T a g I n f o \ F o r m u l a < / K e y > < / a : K e y > < a : V a l u e   i : t y p e = " M e a s u r e G r i d V i e w S t a t e I D i a g r a m T a g A d d i t i o n a l I n f o " / > < / a : K e y V a l u e O f D i a g r a m O b j e c t K e y a n y T y p e z b w N T n L X > < a : K e y V a l u e O f D i a g r a m O b j e c t K e y a n y T y p e z b w N T n L X > < a : K e y > < K e y > M e a s u r e s \ A v e r a g e   o f   T e n u r e M o n t h s \ T a g I n f o \ V a l u e < / K e y > < / a : K e y > < a : V a l u e   i : t y p e = " M e a s u r e G r i d V i e w S t a t e I D i a g r a m T a g A d d i t i o n a l I n f o " / > < / a : K e y V a l u e O f D i a g r a m O b j e c t K e y a n y T y p e z b w N T n L X > < a : K e y V a l u e O f D i a g r a m O b j e c t K e y a n y T y p e z b w N T n L X > < a : K e y > < K e y > M e a s u r e s \ S u m   o f   B a d H i r e s < / K e y > < / a : K e y > < a : V a l u e   i : t y p e = " M e a s u r e G r i d N o d e V i e w S t a t e " > < C o l u m n > 1 5 < / C o l u m n > < L a y e d O u t > t r u e < / L a y e d O u t > < W a s U I I n v i s i b l e > t r u e < / W a s U I I n v i s i b l e > < / a : V a l u e > < / a : K e y V a l u e O f D i a g r a m O b j e c t K e y a n y T y p e z b w N T n L X > < a : K e y V a l u e O f D i a g r a m O b j e c t K e y a n y T y p e z b w N T n L X > < a : K e y > < K e y > M e a s u r e s \ S u m   o f   B a d H i r e s \ T a g I n f o \ F o r m u l a < / K e y > < / a : K e y > < a : V a l u e   i : t y p e = " M e a s u r e G r i d V i e w S t a t e I D i a g r a m T a g A d d i t i o n a l I n f o " / > < / a : K e y V a l u e O f D i a g r a m O b j e c t K e y a n y T y p e z b w N T n L X > < a : K e y V a l u e O f D i a g r a m O b j e c t K e y a n y T y p e z b w N T n L X > < a : K e y > < K e y > M e a s u r e s \ S u m   o f   B a d H i r e s \ T a g I n f o \ V a l u e < / K e y > < / a : K e y > < a : V a l u e   i : t y p e = " M e a s u r e G r i d V i e w S t a t e I D i a g r a m T a g A d d i t i o n a l I n f o " / > < / a : K e y V a l u e O f D i a g r a m O b j e c t K e y a n y T y p e z b w N T n L X > < a : K e y V a l u e O f D i a g r a m O b j e c t K e y a n y T y p e z b w N T n L X > < a : K e y > < K e y > M e a s u r e s \ E m p C o u n t < / K e y > < / a : K e y > < a : V a l u e   i : t y p e = " M e a s u r e G r i d N o d e V i e w S t a t e " > < L a y e d O u t > t r u e < / L a y e d O u t > < / a : V a l u e > < / a : K e y V a l u e O f D i a g r a m O b j e c t K e y a n y T y p e z b w N T n L X > < a : K e y V a l u e O f D i a g r a m O b j e c t K e y a n y T y p e z b w N T n L X > < a : K e y > < K e y > M e a s u r e s \ E m p C o u n t \ T a g I n f o \ F o r m u l a < / K e y > < / a : K e y > < a : V a l u e   i : t y p e = " M e a s u r e G r i d V i e w S t a t e I D i a g r a m T a g A d d i t i o n a l I n f o " / > < / a : K e y V a l u e O f D i a g r a m O b j e c t K e y a n y T y p e z b w N T n L X > < a : K e y V a l u e O f D i a g r a m O b j e c t K e y a n y T y p e z b w N T n L X > < a : K e y > < K e y > M e a s u r e s \ E m p C o u n t \ T a g I n f o \ V a l u e < / K e y > < / a : K e y > < a : V a l u e   i : t y p e = " M e a s u r e G r i d V i e w S t a t e I D i a g r a m T a g A d d i t i o n a l I n f o " / > < / a : K e y V a l u e O f D i a g r a m O b j e c t K e y a n y T y p e z b w N T n L X > < a : K e y V a l u e O f D i a g r a m O b j e c t K e y a n y T y p e z b w N T n L X > < a : K e y > < K e y > M e a s u r e s \ A c t i v e E m p < / K e y > < / a : K e y > < a : V a l u e   i : t y p e = " M e a s u r e G r i d N o d e V i e w S t a t e " > < L a y e d O u t > t r u e < / L a y e d O u t > < R o w > 1 < / R o w > < / a : V a l u e > < / a : K e y V a l u e O f D i a g r a m O b j e c t K e y a n y T y p e z b w N T n L X > < a : K e y V a l u e O f D i a g r a m O b j e c t K e y a n y T y p e z b w N T n L X > < a : K e y > < K e y > M e a s u r e s \ A c t i v e E m p \ T a g I n f o \ F o r m u l a < / K e y > < / a : K e y > < a : V a l u e   i : t y p e = " M e a s u r e G r i d V i e w S t a t e I D i a g r a m T a g A d d i t i o n a l I n f o " / > < / a : K e y V a l u e O f D i a g r a m O b j e c t K e y a n y T y p e z b w N T n L X > < a : K e y V a l u e O f D i a g r a m O b j e c t K e y a n y T y p e z b w N T n L X > < a : K e y > < K e y > M e a s u r e s \ A c t i v e E m p \ T a g I n f o \ V a l u e 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 M e a s u r e s \ A v g .   T e n u r e   M o n t h s < / K e y > < / a : K e y > < a : V a l u e   i : t y p e = " M e a s u r e G r i d N o d e V i e w S t a t e " > < L a y e d O u t > t r u e < / L a y e d O u t > < R o w > 3 < / R o w > < / a : V a l u e > < / a : K e y V a l u e O f D i a g r a m O b j e c t K e y a n y T y p e z b w N T n L X > < a : K e y V a l u e O f D i a g r a m O b j e c t K e y a n y T y p e z b w N T n L X > < a : K e y > < K e y > M e a s u r e s \ A v g .   T e n u r e   M o n t h s \ T a g I n f o \ F o r m u l a < / K e y > < / a : K e y > < a : V a l u e   i : t y p e = " M e a s u r e G r i d V i e w S t a t e I D i a g r a m T a g A d d i t i o n a l I n f o " / > < / a : K e y V a l u e O f D i a g r a m O b j e c t K e y a n y T y p e z b w N T n L X > < a : K e y V a l u e O f D i a g r a m O b j e c t K e y a n y T y p e z b w N T n L X > < a : K e y > < K e y > M e a s u r e s \ A v g .   T e n u r e   M o n t h s \ T a g I n f o \ V a l u e < / K e y > < / a : K e y > < a : V a l u e   i : t y p e = " M e a s u r e G r i d V i e w S t a t e I D i a g r a m T a g A d d i t i o n a l I n f o " / > < / a : K e y V a l u e O f D i a g r a m O b j e c t K e y a n y T y p e z b w N T n L X > < a : K e y V a l u e O f D i a g r a m O b j e c t K e y a n y T y p e z b w N T n L X > < a : K e y > < K e y > M e a s u r e s \ S e p e r a t i o n s < / K e y > < / a : K e y > < a : V a l u e   i : t y p e = " M e a s u r e G r i d N o d e V i e w S t a t e " > < L a y e d O u t > t r u e < / L a y e d O u t > < R o w > 4 < / R o w > < / a : V a l u e > < / a : K e y V a l u e O f D i a g r a m O b j e c t K e y a n y T y p e z b w N T n L X > < a : K e y V a l u e O f D i a g r a m O b j e c t K e y a n y T y p e z b w N T n L X > < a : K e y > < K e y > M e a s u r e s \ S e p e r a t i o n s \ T a g I n f o \ F o r m u l a < / K e y > < / a : K e y > < a : V a l u e   i : t y p e = " M e a s u r e G r i d V i e w S t a t e I D i a g r a m T a g A d d i t i o n a l I n f o " / > < / a : K e y V a l u e O f D i a g r a m O b j e c t K e y a n y T y p e z b w N T n L X > < a : K e y V a l u e O f D i a g r a m O b j e c t K e y a n y T y p e z b w N T n L X > < a : K e y > < K e y > M e a s u r e s \ S e p e r a t i o n s \ T a g I n f o \ V a l u e < / K e y > < / a : K e y > < a : V a l u e   i : t y p e = " M e a s u r e G r i d V i e w S t a t e I D i a g r a m T a g A d d i t i o n a l I n f o " / > < / a : K e y V a l u e O f D i a g r a m O b j e c t K e y a n y T y p e z b w N T n L X > < a : K e y V a l u e O f D i a g r a m O b j e c t K e y a n y T y p e z b w N T n L X > < a : K e y > < K e y > M e a s u r e s \ t o % < / K e y > < / a : K e y > < a : V a l u e   i : t y p e = " M e a s u r e G r i d N o d e V i e w S t a t e " > < L a y e d O u t > t r u e < / L a y e d O u t > < R o w > 5 < / R o w > < / a : V a l u e > < / a : K e y V a l u e O f D i a g r a m O b j e c t K e y a n y T y p e z b w N T n L X > < a : K e y V a l u e O f D i a g r a m O b j e c t K e y a n y T y p e z b w N T n L X > < a : K e y > < K e y > M e a s u r e s \ t o % \ T a g I n f o \ F o r m u l a < / K e y > < / a : K e y > < a : V a l u e   i : t y p e = " M e a s u r e G r i d V i e w S t a t e I D i a g r a m T a g A d d i t i o n a l I n f o " / > < / a : K e y V a l u e O f D i a g r a m O b j e c t K e y a n y T y p e z b w N T n L X > < a : K e y V a l u e O f D i a g r a m O b j e c t K e y a n y T y p e z b w N T n L X > < a : K e y > < K e y > M e a s u r e s \ t o % \ T a g I n f o \ V a l u e 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 L i n k s \ & l t ; C o l u m n s \ C o u n t   o f   F P & g t ; - & l t ; M e a s u r e s \ F P & g t ; < / K e y > < / a : K e y > < a : V a l u e   i : t y p e = " M e a s u r e G r i d V i e w S t a t e I D i a g r a m L i n k " / > < / a : K e y V a l u e O f D i a g r a m O b j e c t K e y a n y T y p e z b w N T n L X > < a : K e y V a l u e O f D i a g r a m O b j e c t K e y a n y T y p e z b w N T n L X > < a : K e y > < K e y > L i n k s \ & l t ; C o l u m n s \ C o u n t   o f   F P & g t ; - & l t ; M e a s u r e s \ F P & g t ; \ C O L U M N < / K e y > < / a : K e y > < a : V a l u e   i : t y p e = " M e a s u r e G r i d V i e w S t a t e I D i a g r a m L i n k E n d p o i n t " / > < / a : K e y V a l u e O f D i a g r a m O b j e c t K e y a n y T y p e z b w N T n L X > < a : K e y V a l u e O f D i a g r a m O b j e c t K e y a n y T y p e z b w N T n L X > < a : K e y > < K e y > L i n k s \ & l t ; C o l u m n s \ C o u n t   o f   F P & g t ; - & l t ; M e a s u r e s \ F P & g t ; \ M E A S U R E < / K e y > < / a : K e y > < a : V a l u e   i : t y p e = " M e a s u r e G r i d V i e w S t a t e I D i a g r a m L i n k E n d p o i n t " / > < / a : K e y V a l u e O f D i a g r a m O b j e c t K e y a n y T y p e z b w N T n L X > < a : K e y V a l u e O f D i a g r a m O b j e c t K e y a n y T y p e z b w N T n L X > < a : K e y > < K e y > L i n k s \ & l t ; C o l u m n s \ S u m   o f   T e n u r e M o n t h s & g t ; - & l t ; M e a s u r e s \ T e n u r e M o n t h s & g t ; < / K e y > < / a : K e y > < a : V a l u e   i : t y p e = " M e a s u r e G r i d V i e w S t a t e I D i a g r a m L i n k " / > < / a : K e y V a l u e O f D i a g r a m O b j e c t K e y a n y T y p e z b w N T n L X > < a : K e y V a l u e O f D i a g r a m O b j e c t K e y a n y T y p e z b w N T n L X > < a : K e y > < K e y > L i n k s \ & l t ; C o l u m n s \ S u m   o f   T e n u r e M o n t h s & g t ; - & l t ; M e a s u r e s \ T e n u r e M o n t h s & g t ; \ C O L U M N < / K e y > < / a : K e y > < a : V a l u e   i : t y p e = " M e a s u r e G r i d V i e w S t a t e I D i a g r a m L i n k E n d p o i n t " / > < / a : K e y V a l u e O f D i a g r a m O b j e c t K e y a n y T y p e z b w N T n L X > < a : K e y V a l u e O f D i a g r a m O b j e c t K e y a n y T y p e z b w N T n L X > < a : K e y > < K e y > L i n k s \ & l t ; C o l u m n s \ S u m   o f   T e n u r e M o n t h s & g t ; - & l t ; M e a s u r e s \ T e n u r e M o n t h s & g t ; \ M E A S U R E < / K e y > < / a : K e y > < a : V a l u e   i : t y p e = " M e a s u r e G r i d V i e w S t a t e I D i a g r a m L i n k E n d p o i n t " / > < / a : K e y V a l u e O f D i a g r a m O b j e c t K e y a n y T y p e z b w N T n L X > < a : K e y V a l u e O f D i a g r a m O b j e c t K e y a n y T y p e z b w N T n L X > < a : K e y > < K e y > L i n k s \ & l t ; C o l u m n s \ A v e r a g e   o f   T e n u r e M o n t h s & g t ; - & l t ; M e a s u r e s \ T e n u r e M o n t h s & g t ; < / K e y > < / a : K e y > < a : V a l u e   i : t y p e = " M e a s u r e G r i d V i e w S t a t e I D i a g r a m L i n k " / > < / a : K e y V a l u e O f D i a g r a m O b j e c t K e y a n y T y p e z b w N T n L X > < a : K e y V a l u e O f D i a g r a m O b j e c t K e y a n y T y p e z b w N T n L X > < a : K e y > < K e y > L i n k s \ & l t ; C o l u m n s \ A v e r a g e   o f   T e n u r e M o n t h s & g t ; - & l t ; M e a s u r e s \ T e n u r e M o n t h s & g t ; \ C O L U M N < / K e y > < / a : K e y > < a : V a l u e   i : t y p e = " M e a s u r e G r i d V i e w S t a t e I D i a g r a m L i n k E n d p o i n t " / > < / a : K e y V a l u e O f D i a g r a m O b j e c t K e y a n y T y p e z b w N T n L X > < a : K e y V a l u e O f D i a g r a m O b j e c t K e y a n y T y p e z b w N T n L X > < a : K e y > < K e y > L i n k s \ & l t ; C o l u m n s \ A v e r a g e   o f   T e n u r e M o n t h s & g t ; - & l t ; M e a s u r e s \ T e n u r e M o n t h s & g t ; \ M E A S U R E < / K e y > < / a : K e y > < a : V a l u e   i : t y p e = " M e a s u r e G r i d V i e w S t a t e I D i a g r a m L i n k E n d p o i n t " / > < / a : K e y V a l u e O f D i a g r a m O b j e c t K e y a n y T y p e z b w N T n L X > < a : K e y V a l u e O f D i a g r a m O b j e c t K e y a n y T y p e z b w N T n L X > < a : K e y > < K e y > L i n k s \ & l t ; C o l u m n s \ S u m   o f   B a d H i r e s & g t ; - & l t ; M e a s u r e s \ B a d H i r e s & g t ; < / K e y > < / a : K e y > < a : V a l u e   i : t y p e = " M e a s u r e G r i d V i e w S t a t e I D i a g r a m L i n k " / > < / a : K e y V a l u e O f D i a g r a m O b j e c t K e y a n y T y p e z b w N T n L X > < a : K e y V a l u e O f D i a g r a m O b j e c t K e y a n y T y p e z b w N T n L X > < a : K e y > < K e y > L i n k s \ & l t ; C o l u m n s \ S u m   o f   B a d H i r e s & g t ; - & l t ; M e a s u r e s \ B a d H i r e s & g t ; \ C O L U M N < / K e y > < / a : K e y > < a : V a l u e   i : t y p e = " M e a s u r e G r i d V i e w S t a t e I D i a g r a m L i n k E n d p o i n t " / > < / a : K e y V a l u e O f D i a g r a m O b j e c t K e y a n y T y p e z b w N T n L X > < a : K e y V a l u e O f D i a g r a m O b j e c t K e y a n y T y p e z b w N T n L X > < a : K e y > < K e y > L i n k s \ & l t ; C o l u m n s \ S u m   o f   B a d H i r e s & g t ; - & l t ; M e a s u r e s \ B a d H i r e s & g t ; \ M E A S U R E 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C l i e n t W i n d o w X M L " > < C u s t o m C o n t e n t > < ! [ C D A T A [ H R   D a t a _ 5 c 8 0 f 2 1 0 - d 6 6 9 - 4 7 6 5 - 8 3 1 7 - 4 1 1 5 c 6 0 9 c 9 f e ] ] > < / C u s t o m C o n t e n t > < / G e m i n i > 
</file>

<file path=customXml/item17.xml>��< ? x m l   v e r s i o n = " 1 . 0 "   e n c o d i n g = " U T F - 1 6 " ? > < G e m i n i   x m l n s = " h t t p : / / g e m i n i / p i v o t c u s t o m i z a t i o n / f 9 9 d a 8 2 8 - 7 1 a 8 - 4 d 9 4 - b c 1 c - 8 a 8 4 e c b 8 0 1 a 4 " > < 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i t e m > < M e a s u r e N a m e > t o % < / M e a s u r e N a m e > < D i s p l a y N a m e > t o % < / D i s p l a y N a m e > < V i s i b l e > F a l s e < / V i s i b l e > < / i t e m > < / C a l c u l a t e d F i e l d s > < S A H o s t H a s h > 0 < / S A H o s t H a s h > < G e m i n i F i e l d L i s t V i s i b l e > T r u e < / G e m i n i F i e l d L i s t V i s i b l e > < / S e t t i n g s > ] ] > < / C u s t o m C o n t e n t > < / G e m i n i > 
</file>

<file path=customXml/item18.xml>��< ? x m l   v e r s i o n = " 1 . 0 "   e n c o d i n g = " U T F - 1 6 " ? > < G e m i n i   x m l n s = " h t t p : / / g e m i n i / p i v o t c u s t o m i z a t i o n / S h o w H i d d e n " > < C u s t o m C o n t e n t > < ! [ C D A T A [ T r u e ] ] > < / C u s t o m C o n t e n t > < / G e m i n i > 
</file>

<file path=customXml/item19.xml>��< ? x m l   v e r s i o n = " 1 . 0 "   e n c o d i n g = " U T F - 1 6 " ? > < G e m i n i   x m l n s = " h t t p : / / g e m i n i / p i v o t c u s t o m i z a t i o n / e 2 9 a 4 5 3 e - d 0 9 b - 4 c d e - a 8 2 f - f 3 e 0 3 c 0 f d d 7 4 " > < 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 T r u e 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2.xml>��< ? x m l   v e r s i o n = " 1 . 0 "   e n c o d i n g = " U T F - 1 6 " ? > < G e m i n i   x m l n s = " h t t p : / / g e m i n i / p i v o t c u s t o m i z a t i o n / 8 1 b d 1 4 2 9 - 7 f 7 a - 4 9 1 0 - 9 4 6 b - 0 4 a 8 0 a 5 c 0 2 f 3 " > < 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20.xml>��< ? x m l   v e r s i o n = " 1 . 0 "   e n c o d i n g = " U T F - 1 6 " ? > < G e m i n i   x m l n s = " h t t p : / / g e m i n i / p i v o t c u s t o m i z a t i o n / 7 3 8 8 9 6 2 3 - 0 c 9 6 - 4 c 9 6 - 8 1 a 7 - 8 6 c a e 9 5 4 9 1 7 4 " > < 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21.xml>��< ? x m l   v e r s i o n = " 1 . 0 "   e n c o d i n g = " U T F - 1 6 " ? > < G e m i n i   x m l n s = " h t t p : / / g e m i n i / p i v o t c u s t o m i z a t i o n / c 3 7 4 1 6 1 a - e 6 6 b - 4 e b 6 - a c 9 7 - 4 a 4 2 8 2 4 f 2 d 1 a " > < 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22.xml>��< ? x m l   v e r s i o n = " 1 . 0 "   e n c o d i n g = " U T F - 1 6 " ? > < G e m i n i   x m l n s = " h t t p : / / g e m i n i / p i v o t c u s t o m i z a t i o n / T a b l e X M L _ H R   D a t a _ 5 c 8 0 f 2 1 0 - d 6 6 9 - 4 7 6 5 - 8 3 1 7 - 4 1 1 5 c 6 0 9 c 9 f 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0 e 4 e 8 1 5 c - 1 9 e c - 4 6 f 0 - a 6 3 c - 1 b 7 6 1 9 4 8 1 1 f a " > < 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 T r u e < / V i s i b l e > < / i t e m > < i t e m > < M e a s u r e N a m e > t o % < / M e a s u r e N a m e > < D i s p l a y N a m e > t o % < / 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c 4 4 a d c f f - 0 b 5 d - 4 d f 6 - 8 1 b 5 - 4 c 8 0 b 8 f e a d 8 b " > < 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 2 0 2 2 - 1 2 - 3 0 T 0 1 : 3 9 : 4 8 . 5 9 9 5 6 6 9 + 0 2 : 0 0 < / L a s t P r o c e s s e d T i m e > < / D a t a M o d e l i n g S a n d b o x . S e r i a l i z e d S a n d b o x E r r o r C a c h e > ] ] > < / C u s t o m C o n t e n t > < / G e m i n i > 
</file>

<file path=customXml/item4.xml>��< ? x m l   v e r s i o n = " 1 . 0 "   e n c o d i n g = " U T F - 1 6 " ? > < G e m i n i   x m l n s = " h t t p : / / g e m i n i / p i v o t c u s t o m i z a t i o n / e 1 7 2 7 8 6 9 - c f b 9 - 4 3 3 c - a 6 5 b - 9 5 7 7 f 2 6 1 f 9 f 4 " > < 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5.xml>��< ? x m l   v e r s i o n = " 1 . 0 "   e n c o d i n g = " U T F - 1 6 " ? > < G e m i n i   x m l n s = " h t t p : / / g e m i n i / p i v o t c u s t o m i z a t i o n / M a n u a l C a l c M o d e " > < C u s t o m C o n t e n t > < ! [ C D A T A [ F a l s e ] ] > < / C u s t o m C o n t e n t > < / G e m i n i > 
</file>

<file path=customXml/item6.xml>��< ? x m l   v e r s i o n = " 1 . 0 "   e n c o d i n g = " U T F - 1 6 " ? > < G e m i n i   x m l n s = " h t t p : / / g e m i n i / p i v o t c u s t o m i z a t i o n / e 7 1 e 0 a 5 b - 6 0 1 9 - 4 d 5 0 - a 8 6 6 - 1 5 5 d 0 7 0 4 4 0 d 5 " > < C u s t o m C o n t e n t > < ! [ C D A T A [ < ? x m l   v e r s i o n = " 1 . 0 "   e n c o d i n g = " u t f - 1 6 " ? > < S e t t i n g s > < C a l c u l a t e d F i e l d s > < i t e m > < M e a s u r e N a m e > E m p C o u n t < / M e a s u r e N a m e > < D i s p l a y N a m e > E m p C o u n t < / D i s p l a y N a m e > < V i s i b l e > F a l s e < / V i s i b l e > < / i t e m > < i t e m > < M e a s u r e N a m e > A c t i v e E m p < / M e a s u r e N a m e > < D i s p l a y N a m e > A c t i v e E m p < / D i s p l a y N a m e > < V i s i b l e > F a l s e < / V i s i b l e > < / i t e m > < i t e m > < M e a s u r e N a m e > N e w   H i r e s < / M e a s u r e N a m e > < D i s p l a y N a m e > N e w   H i r e s < / D i s p l a y N a m e > < V i s i b l e > F a l s e < / V i s i b l e > < / i t e m > < i t e m > < M e a s u r e N a m e > A v g .   T e n u r e   M o n t h s < / M e a s u r e N a m e > < D i s p l a y N a m e > A v g .   T e n u r e   M o n t h s < / D i s p l a y N a m e > < V i s i b l e > F a l s e < / V i s i b l e > < / i t e m > < i t e m > < M e a s u r e N a m e > S e p e r a t i o n s < / M e a s u r e N a m e > < D i s p l a y N a m e > S e p e r a t i o n s < / D i s p l a y N a m e > < V i s i b l e > F a l s e < / V i s i b l e > < / i t e m > < i t e m > < M e a s u r e N a m e > t o % < / M e a s u r e N a m e > < D i s p l a y N a m e > t o % < / D i s p l a y N a m e > < V i s i b l e > F a l s e < / V i s i b l e > < / i t e m > < / C a l c u l a t e d F i e l d s > < S A H o s t H a s h > 0 < / S A H o s t H a s h > < G e m i n i F i e l d L i s t V i s i b l e > T r u e < / G e m i n i F i e l d L i s t V i s i b l e > < / S e t t i n g s > ] ] > < / C u s t o m C o n t e n t > < / G e m i n i > 
</file>

<file path=customXml/item7.xml>��< ? x m l   v e r s i o n = " 1 . 0 "   e n c o d i n g = " U T F - 1 6 "   s t a n d a l o n e = " n o " ? > < D a t a M a s h u p   x m l n s = " h t t p : / / s c h e m a s . m i c r o s o f t . c o m / D a t a M a s h u p " > A A A A A H M 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j x 8 C K 0 A A A D 3 A A A A E g A A A E N v b m Z p Z y 9 Q Y W N r Y W d l L n h t b I S P v Q r C M B z E d 8 F 3 K N m b L 8 G h / J u C D i 4 W B E F c Q x t s s E 2 k S U 3 f z c F H 8 h V s 0 a q b 4 9 3 9 4 O 4 e t z t k f V N H V 9 U 6 b U 2 K G K Y o c l 6 a U t b W q B Q Z i z I x n 8 F O F m d 5 U t F A G 5 f 0 r k x R 5 f 0 l I S S E g M M C 2 / Z E O K W M H P P t v q h U I 9 E H 1 v / h W J u x t l B I w O G 1 R n D M G M N L y j E F M p m Q a / M F + D B 4 T H 9 M W H e 1 7 1 o l l I k 3 K y C T B P L + I J 4 A A A D / / w M A U E s D B B Q A A g A I A A A A I Q C n p + / S g g M A A A E O A A A T A A A A R m 9 y b X V s Y X M v U 2 V j d G l v b j E u b e x W T Y / T M B C 9 r 8 R / s L y X V o o q i o A D E N D S D 7 Y H l q U t X N o e v M l s a 5 E 4 x X a 6 W 1 X 9 7 4 z t N v E m j e A C i x C V q i b j m X l v x v P s K o g 0 z w S Z u N / u 6 7 M z t W I S Y n J O L 8 e k z z S j J C Q J 6 C d n B D + T L J c R o G W Y J T H I z p A n o F q 0 9 2 r + R Y F U c 8 U k I 1 t Y c T b / J K A v + Q b m / S z K U x B a z W 9 l J j S R L L 5 j 8 8 F 9 B A l B j J i p 1 U 3 G Z D w / A r Y D B 3 Z O M b 0 G w + a S x z E I Y u G 6 h t G U 3 S T Q m U C C x M f Z n W o 5 Z g E B F q 3 I 7 E J r y W 9 y D W r x b u a C F + / I m 7 d E y x z K / C O x y b 4 B 6 e V K Z y k Z 5 s J 1 o Q S 4 i O N e l u S p a D W S C Q i d S i b U b S Z T a 6 M H E u d V e 2 v W w / q x E 4 t 2 S W E M g q W Y 1 M H 4 x b m V g 7 3 V T D Y g O 3 q F n o a J 6 0 L H v u 5 9 k D T b I M g n v Q J 5 A s r 1 s Y S q k T I Y f u 5 6 0 R 7 a 4 H 7 N R I z h N v k h i Y f m 1 u 1 z 0 d w G h q e a 6 5 I 4 F 0 P G E K 5 2 + p x O W L p G c P v a 9 v r d W z G x N N y 2 a y g p F f E u r V k 0 a R s q C X b V b m g M I B r u 9 d 5 0 C q e 4 M M b 4 b I 2 D d D 3 q o 3 U k 9 M v n H Y N g z R 8 A A W Q t x c U S 6 r 4 D v R I 8 + i C z f F 0 L G F 7 X T F O Q q U + F i a 2 1 c 3 U F d 5 d c 1 o m / / 0 L G s M S p q q 0 Y d z 9 X s X D N t r a V p 8 D H w F S Z 6 w i P p Z 0 u Y Q o i N y h b V S / d r X 1 E / a z U M V D k 6 Q 1 I R 5 z F h m E l 8 I Q C D p P l q 8 w s l K P / Y D 6 C X Z O i f L f u T + e o i m 4 G q L o 7 x a B U W 1 0 s 1 F t q W / e g y n X C I g T 6 y p I c / C K t 3 V p b V f I B J f i l w c F J H r 2 n m D x 4 g L p v P z n j o g H M v z p 8 8 T 3 a 9 X H F N n z J 7 B m J i A 5 6 9 3 R f H M J l L Z 5 n W c U 1 c k k B T 3 w T X S k J 7 Y z M R q r w + Z y D 3 I b m c g n I e y 6 Y 3 I 7 w i t D 8 l o M M H w Y H t u 0 h d W 5 m Y C t p x v A 9 x x G I b b q F 3 9 b y l P t p g 3 t q 0 z l 2 r l W W E s z 6 k P C U 4 3 O I m x 4 c J z L s v g z I Q E R Z z M U y 7 D 5 7 8 S w g n / N M w 0 R v E w j L x 8 5 V J m B R T h z u G 7 K Q S h O 8 h Q l T 5 B I Y 7 q w n s G u Z p R h 9 s B f 3 9 O x g v 0 i S S c Q S J p W r t y q x X z u o G 2 k Y p f 2 l x 3 G x 8 E j n s V / c H z u Q / Q P E 3 2 A c 8 1 n x n 8 b K A P V h h h F 3 n u 4 o h X v A i W d y i F u f J 8 w e x / Q V b Z A E 3 V O y O K W b Z s F 4 I m m T 8 G 3 p 8 Q i y + s 3 S + i + v f 1 h e Z n O P E q t v d C k / N y y v f w A A A P / / A w B Q S w E C L Q A U A A Y A C A A A A C E A K t 2 q Q N I A A A A 3 A Q A A E w A A A A A A A A A A A A A A A A A A A A A A W 0 N v b n R l b n R f V H l w Z X N d L n h t b F B L A Q I t A B Q A A g A I A A A A I Q D K P H w I r Q A A A P c A A A A S A A A A A A A A A A A A A A A A A A s D A A B D b 2 5 m a W c v U G F j a 2 F n Z S 5 4 b W x Q S w E C L Q A U A A I A C A A A A C E A p 6 f v 0 o I D A A A B D g A A E w A A A A A A A A A A A A A A A A D o A w A A R m 9 y b X V s Y X M v U 2 V j d G l v b j E u b V B L B Q Y A A A A A A w A D A M I A A A C b 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U A A A A A A A D W J 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S J T I w R G F 0 Y T w v S X R l b V B h d G g + P C 9 J d G V t T G 9 j Y X R p b 2 4 + P F N 0 Y W J s Z U V u d H J p Z X M + P E V u d H J 5 I F R 5 c G U 9 I k F k Z G V k V G 9 E Y X R h T W 9 k Z W w i I F Z h b H V l P S J s M S I v P j x F b n R y e S B U e X B l P S J C d W Z m Z X J O Z X h 0 U m V m c m V z a C I g V m F s d W U 9 I m w x I i 8 + P E V u d H J 5 I F R 5 c G U 9 I k Z p b G x D b 3 V u d C I g V m F s d W U 9 I m w y M j E y O S I v P j x F b n R y e S B U e X B l P S J G a W x s R W 5 h Y m x l Z C I g V m F s d W U 9 I m w w I i 8 + P E V u d H J 5 I F R 5 c G U 9 I k Z p b G x F c n J v c k N v Z G U i I F Z h b H V l P S J z V W 5 r b m 9 3 b i I v P j x F b n R y e S B U e X B l P S J G a W x s R X J y b 3 J D b 3 V u d C I g V m F s d W U 9 I m w w I i 8 + P E V u d H J 5 I F R 5 c G U 9 I k Z p b G x M Y X N 0 V X B k Y X R l Z C I g V m F s d W U 9 I m Q y M D I y L T E y L T A 5 V D E 5 O j U 2 O j Q 3 L j k 0 M j Q 0 M T h a I i 8 + P E V u d H J 5 I F R 5 c G U 9 I k Z p b G x D b 2 x 1 b W 5 U e X B l c y I g V m F s d W U 9 I n N D U U 1 H Q X d Z R 0 N R W U d D U V l H Q m d N R k F 3 P T 0 i 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Z h N z A 0 N z F j L T B l N T Y t N D U 2 Y S 1 i Z G M 2 L W F l N T c 0 M m M 2 N D U 0 N i I 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Q 2 h h b m d l Z C B U e X B l L n t H Z W 5 k Z X I s M 3 0 m c X V v d D s s J n F 1 b 3 Q 7 U 2 V j d G l v b j E v S F I g R G F 0 Y S 9 D a G F u Z 2 V k I F R 5 c G U u e 0 F n Z S w 0 f S Z x d W 9 0 O y w m c X V v d D t T Z W N 0 a W 9 u M S 9 I U i B E Y X R h L 0 N o Y W 5 n Z W Q g V H l w Z S 5 7 R X R o b m l j R 3 J v d X A s N X 0 m c X V v d D s s J n F 1 b 3 Q 7 U 2 V j d G l v b j E v S F I g R G F 0 Y S 9 D a G F u Z 2 V k I F R 5 c G U u e 0 Z Q L D Z 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M S 5 7 S G l y Z U R h d G U s O X 0 m c X V v d D s s J n F 1 b 3 Q 7 U 2 V j d G l v b j E v S F I g R G F 0 Y S 9 D a G F u Z 2 V k I F R 5 c G U u e 1 B h e V R 5 c G U s M T F 9 J n F 1 b 3 Q 7 L C Z x d W 9 0 O 1 N l Y 3 R p b 2 4 x L 0 h S I E R h d G E v U m V w b G F j Z W Q g V m F s d W U u e 1 R l c m 1 S Z W F z b 2 4 s M T F 9 J n F 1 b 3 Q 7 L C Z x d W 9 0 O 1 N l Y 3 R p b 2 4 x L 0 h S I E R h d G E v Q 2 h h b m d l Z C B U e X B l L n t B Z 2 V H c m 9 1 c C w x M 3 0 m c X V v d D s s J n F 1 b 3 Q 7 U 2 V j d G l v b j E v S F I g R G F 0 Y S 9 D a G F u Z 2 V k I F R 5 c G U u e 1 R l b n V y Z U R h e X M s M T R 9 J n F 1 b 3 Q 7 L C Z x d W 9 0 O 1 N l Y 3 R p b 2 4 x L 0 h S I E R h d G E v Q 2 h h b m d l Z C B U e X B l L n t U Z W 5 1 c m V N b 2 5 0 a H M s M T V 9 J n F 1 b 3 Q 7 L C Z x d W 9 0 O 1 N l Y 3 R p b 2 4 x L 0 h S I E R h d G E v Q 2 h h b m d l Z C B U e X B l L n t C Y W R I a X J l c y w x N n 0 m c X V v d D t d L C Z x d W 9 0 O 0 N v b H V t b k N v d W 5 0 J n F 1 b 3 Q 7 O j E 2 L C Z x d W 9 0 O 0 t l e U N v b H V t b k 5 h b W V z J n F 1 b 3 Q 7 O l t d L C Z x d W 9 0 O 0 N v b H V t b k l k Z W 5 0 a X R p Z X M m c X V v d D s 6 W y Z x d W 9 0 O 1 N l Y 3 R p b 2 4 x L 0 h S I E R h d G E v Q 2 h h b m d l Z C B U e X B l L n t E Y X R l L D F 9 J n F 1 b 3 Q 7 L C Z x d W 9 0 O 1 N l Y 3 R p b 2 4 x L 0 h S I E R h d G E v Q 2 h h b m d l Z C B U e X B l L n t F b X B J R C w y f S Z x d W 9 0 O y w m c X V v d D t T Z W N 0 a W 9 u M S 9 I U i B E Y X R h L 0 N o Y W 5 n Z W Q g V H l w Z S 5 7 R 2 V u Z G V y L D N 9 J n F 1 b 3 Q 7 L C Z x d W 9 0 O 1 N l Y 3 R p b 2 4 x L 0 h S I E R h d G E v Q 2 h h b m d l Z C B U e X B l L n t B Z 2 U s N H 0 m c X V v d D s s J n F 1 b 3 Q 7 U 2 V j d G l v b j E v S F I g R G F 0 Y S 9 D a G F u Z 2 V k I F R 5 c G U u e 0 V 0 a G 5 p Y 0 d y b 3 V w L D V 9 J n F 1 b 3 Q 7 L C Z x d W 9 0 O 1 N l Y 3 R p b 2 4 x L 0 h S I E R h d G E v Q 2 h h b m d l Z C B U e X B l L n t G U C w 2 f S Z x d W 9 0 O y w m c X V v d D t T Z W N 0 a W 9 u M S 9 I U i B E Y X R h L 0 N o Y W 5 n Z W Q g V H l w Z T E u e 1 R l c m 1 E Y X R l L D Z 9 J n F 1 b 3 Q 7 L C Z x d W 9 0 O 1 N l Y 3 R p b 2 4 x L 0 h S I E R h d G E v Q 2 h h b m d l Z C B U e X B l L n t p c 0 5 l d 0 h p c m U s O H 0 m c X V v d D s s J n F 1 b 3 Q 7 U 2 V j d G l v b j E v S F I g R G F 0 Y S 9 D a G F u Z 2 V k I F R 5 c G U u e 0 J V I F J l Z 2 l v b i w 5 f S Z x d W 9 0 O y w m c X V v d D t T Z W N 0 a W 9 u M S 9 I U i B E Y X R h L 0 N o Y W 5 n Z W Q g V H l w Z T E u e 0 h p c m V E Y X R l L D l 9 J n F 1 b 3 Q 7 L C Z x d W 9 0 O 1 N l Y 3 R p b 2 4 x L 0 h S I E R h d G E v Q 2 h h b m d l Z C B U e X B l L n t Q Y X l U e X B l L D E x f S Z x d W 9 0 O y w m c X V v d D t T Z W N 0 a W 9 u M S 9 I U i B E Y X R h L 1 J l c G x h Y 2 V k I F Z h b H V l L n t U Z X J t U m V h c 2 9 u L D E x f S Z x d W 9 0 O y w m c X V v d D t T Z W N 0 a W 9 u M S 9 I U i B E Y X R h L 0 N o Y W 5 n Z W Q g V H l w Z S 5 7 Q W d l R 3 J v d X A s M T N 9 J n F 1 b 3 Q 7 L C Z x d W 9 0 O 1 N l Y 3 R p b 2 4 x L 0 h S I E R h d G E v Q 2 h h b m d l Z C B U e X B l L n t U Z W 5 1 c m V E Y X l z L D E 0 f S Z x d W 9 0 O y w m c X V v d D t T Z W N 0 a W 9 u M S 9 I U i B E Y X R h L 0 N o Y W 5 n Z W Q g V H l w Z S 5 7 V G V u d X J l T W 9 u d G h z L D E 1 f S Z x d W 9 0 O y w m c X V v d D t T Z W N 0 a W 9 u M S 9 I U i B E Y X R h L 0 N o Y W 5 n Z W Q g V H l w Z S 5 7 Q m F k S G l y Z X M s M T 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S G V h Z E x p b m U h R l Q g U F Q 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T I t M D l U M T g 6 M T c 6 M j c u N j M z N T Y 3 M V 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N T A 0 M m Z l N y 0 w M G U z L T R l Y T g t Y j U 5 M y 0 0 M T d k Y j U x M T Z j Y z k i L z 4 8 R W 5 0 c n k g V H l w Z T 0 i U m V z d W x 0 V H l w Z S I g V m F s d W U 9 I n N C a W 5 h c n k i L z 4 8 R W 5 0 c n k g V H l w Z T 0 i R m l s b E 9 i a m V j d F R 5 c G U i I F Z h b H V l P S J z Q 2 9 u b m V j d G l v b k 9 u b H k i L z 4 8 R W 5 0 c n k g V H l w Z T 0 i T m F t Z V V w Z G F 0 Z W R B Z n R l c k Z p b G w i I F Z h b H V l P S J s M S I v P j x F b n R y e S B U e X B l P S J M b 2 F k Z W R U b 0 F u Y W x 5 c 2 l z U 2 V y d m l j Z X M i I F Z h b H V l P S J s M C I v P j x F b n R y e S B U e X B l P S J M b 2 F k V G 9 S Z X B v c n R E a X N h Y m x l Z C I g V m F s d W U 9 I m w x I i 8 + P C 9 T d G F i b G V F b n R y a W V z P j w v S X R l b T 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E y L T A 5 V D E 4 O j E 3 O j I 3 L j Y 0 M z Q 0 N j B 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M T U w N D J m Z T c t M D B l M y 0 0 Z W E 4 L W I 1 O T M t N D E 3 Z G I 1 M T E 2 Y 2 M 5 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U c m F u c 2 Z v c m 0 l M j B 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T I t M D l U M T g 6 M T c 6 M j c u N j Q z N D Q 2 M F 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1 N G N i M j Z l M y 1 j Z D g 5 L T Q y N z k t Y T Y 3 N i 0 x M j Q 0 M T E z N z I 2 M m U i L z 4 8 R W 5 0 c n k g V H l w Z T 0 i U m V z d W x 0 V H l w Z S I g V m F s d W U 9 I n N U Y W J s Z S I v P j x F b n R y e S B U e X B l P S J G a W x s T 2 J q Z W N 0 V H l w Z S I g V m F s d W U 9 I n N D b 2 5 u Z W N 0 a W 9 u T 2 5 s e S I v P j x F b n R y e S B U e X B l P S J O Y W 1 l V X B k Y X R l Z E F m d G V y R m l s b C I g V m F s d W U 9 I m w x I i 8 + P E V u d H J 5 I F R 5 c G U 9 I k x v Y W R U b 1 J l c G 9 y d E R p c 2 F i b G V k I i B W Y W x 1 Z T 0 i b D E i L z 4 8 L 1 N 0 Y W J s Z U V u d H J p Z X M + P C 9 J d G V t P j x J d G V t P j x J d G V t T G 9 j Y X R p b 2 4 + P E l 0 Z W 1 U e X B l P k Z v c m 1 1 b G E 8 L 0 l 0 Z W 1 U e X B l P j x J d G V t U G F 0 a D 5 T Z W N 0 a W 9 u M S 9 U c m F u c 2 Z v c m 0 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T I t M D l U M T g 6 M T c 6 M j c u N j U 5 M D g w M 1 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M x N T A 0 M m Z l N y 0 w M G U z L T R l Y T g t Y j U 5 M y 0 0 M T d k Y j U x M T Z j Y z k i L z 4 8 R W 5 0 c n k g V H l w Z T 0 i U m V z d W x 0 V H l w Z S I g V m F s d W U 9 I n N G d W 5 j d G l v b i I v P j x F b n R y e S B U e X B l P S J G a W x s T 2 J q Z W N 0 V H l w Z S I g V m F s d W U 9 I n N D b 2 5 u Z W N 0 a W 9 u T 2 5 s e S I v P j x F b n R y e S B U e X B l P S J M b 2 F k V G 9 S Z X B v c n R E a X N h Y m x l Z C I g V m F s d W U 9 I m w x I i 8 + P C 9 T d G F i b G V F b n R y a W V z P j w v S X R l b T 4 8 S X R l b T 4 8 S X R l b U x v Y 2 F 0 a W 9 u P j x J d G V t V H l w Z T 5 G b 3 J t d W x h P C 9 J d G V t V H l w Z T 4 8 S X R l b V B h d G g + U 2 V j d G l v b j E v S F I l M j B E Y X R h L 1 N v d X J j Z T w v S X R l b V B h d G g + P C 9 J d G V t T G 9 j Y X R p b 2 4 + P F N 0 Y W J s Z U V u d H J p Z X M v P j w v S X R l b T 4 8 S X R l b T 4 8 S X R l b U x v Y 2 F 0 a W 9 u P j x J d G V t V H l w Z T 5 G b 3 J t d W x h P C 9 J d G V t V H l w Z T 4 8 S X R l b V B h d G g + U 2 V j d G l v b j E v U 2 F t c G x l J T I w R m l s Z S 9 T b 3 V y Y 2 U 8 L 0 l 0 Z W 1 Q Y X R o P j w v S X R l b U x v Y 2 F 0 a W 9 u P j x T d G F i b G V F b n R y a W V z L z 4 8 L 0 l 0 Z W 0 + P E l 0 Z W 0 + P E l 0 Z W 1 M b 2 N h d G l v b j 4 8 S X R l b V R 5 c G U + R m 9 y b X V s Y T w v S X R l b V R 5 c G U + P E l 0 Z W 1 Q Y X R o P l N l Y 3 R p b 2 4 x L 1 N h b X B s Z S U y M E Z p b G U v T m F 2 a W d h d G l v b j E 8 L 0 l 0 Z W 1 Q Y X R o P j w v S X R l b U x v Y 2 F 0 a W 9 u P j x T d G F i b G V F b n R y a W V z L z 4 8 L 0 l 0 Z W 0 + P E l 0 Z W 0 + P E l 0 Z W 1 M b 2 N h d G l v b j 4 8 S X R l b V R 5 c G U + R m 9 y b X V s Y T w v S X R l b V R 5 c G U + P E l 0 Z W 1 Q Y X R o P l N l Y 3 R p b 2 4 x L 1 R y Y W 5 z Z m 9 y b S U y M F N h b X B s Z S U y M E Z p b G U v U 2 9 1 c m N l P C 9 J d G V t U G F 0 a D 4 8 L 0 l 0 Z W 1 M b 2 N h d G l v b j 4 8 U 3 R h Y m x l R W 5 0 c m l l c y 8 + P C 9 J d G V t P j x J d G V t P j x J d G V t T G 9 j Y X R p b 2 4 + P E l 0 Z W 1 U e X B l P k Z v c m 1 1 b G E 8 L 0 l 0 Z W 1 U e X B l P j x J d G V t U G F 0 a D 5 T Z W N 0 a W 9 u M S 9 U c m F u c 2 Z v c m 0 l M j B T Y W 1 w b G U l M j B G a W x l L 1 V z Z S U y M E Z p c n N 0 J T I w U m 9 3 J T I w Y X M l M j B I Z W F k Z X J z P C 9 J d G V t U G F 0 a D 4 8 L 0 l 0 Z W 1 M b 2 N h d G l v b j 4 8 U 3 R h Y m x l R W 5 0 c m l l c y 8 + P C 9 J d G V t P j x J d G V t P j x J d G V t T G 9 j Y X R p b 2 4 + P E l 0 Z W 1 U e X B l P k Z v c m 1 1 b G E 8 L 0 l 0 Z W 1 U e X B l P j x J d G V t U G F 0 a D 5 T Z W N 0 a W 9 u M S 9 U c m F u c 2 Z v c m 0 l M j B T Y W 1 w b G U l M j B G a W x l L 0 N o Y W 5 n Z S U y M F R 5 c G U 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I U i U y M E R h d G E v R m l s d G V y Z W Q l M j B I a W R k Z W 4 l M j B G a W x l c z E 8 L 0 l 0 Z W 1 Q Y X R o P j w v S X R l b U x v Y 2 F 0 a W 9 u P j x T d G F i b G V F b n R y a W V z L z 4 8 L 0 l 0 Z W 0 + P E l 0 Z W 0 + P E l 0 Z W 1 M b 2 N h d G l v b j 4 8 S X R l b V R 5 c G U + R m 9 y b X V s Y T w v S X R l b V R 5 c G U + P E l 0 Z W 1 Q Y X R o P l N l Y 3 R p b 2 4 x L 0 h S J T I w R G F 0 Y S 9 J b n Z v a 2 U l M j B D d X N 0 b 2 0 l M j B G d W 5 j d G l v b j E 8 L 0 l 0 Z W 1 Q Y X R o P j w v S X R l b U x v Y 2 F 0 a W 9 u P j x T d G F i b G V F b n R y a W V z L z 4 8 L 0 l 0 Z W 0 + P E l 0 Z W 0 + P E l 0 Z W 1 M b 2 N h d G l v b j 4 8 S X R l b V R 5 c G U + R m 9 y b X V s Y T w v S X R l b V R 5 c G U + P E l 0 Z W 1 Q Y X R o P l N l Y 3 R p b 2 4 x L 0 h S J T I w R G F 0 Y S 9 S Z W 5 h b W V k J T I w Q 2 9 s d W 1 u c z E 8 L 0 l 0 Z W 1 Q Y X R o P j w v S X R l b U x v Y 2 F 0 a W 9 u P j x T d G F i b G V F b n R y a W V z L z 4 8 L 0 l 0 Z W 0 + P E l 0 Z W 0 + P E l 0 Z W 1 M b 2 N h d G l v b j 4 8 S X R l b V R 5 c G U + R m 9 y b X V s Y T w v S X R l b V R 5 c G U + P E l 0 Z W 1 Q Y X R o P l N l Y 3 R p b 2 4 x L 0 h S J T I w R G F 0 Y S 9 S Z W 1 v d m V k J T I w T 3 R o Z X I l M j B D b 2 x 1 b W 5 z M T w v S X R l b V B h d G g + P C 9 J d G V t T G 9 j Y X R p b 2 4 + P F N 0 Y W J s Z U V u d H J p Z X M v P j w v S X R l b T 4 8 S X R l b T 4 8 S X R l b U x v Y 2 F 0 a W 9 u P j x J d G V t V H l w Z T 5 G b 3 J t d W x h P C 9 J d G V t V H l w Z T 4 8 S X R l b V B h d G g + U 2 V j d G l v b j E v S F I l M j B E Y X R h L 0 V 4 c G F u Z G V k J T I w V G F i b G U l M j B D b 2 x 1 b W 4 x P C 9 J d G V t U G F 0 a D 4 8 L 0 l 0 Z W 1 M b 2 N h d G l v b j 4 8 U 3 R h Y m x l R W 5 0 c m l l c y 8 + P C 9 J d G V t P j x J d G V t P j x J d G V t T G 9 j Y X R p b 2 4 + P E l 0 Z W 1 U e X B l P k Z v c m 1 1 b G E 8 L 0 l 0 Z W 1 U e X B l P j x J d G V t U G F 0 a D 5 T Z W N 0 a W 9 u M S 9 I U i U y M E R h d G E v Q 2 h h b m d l Z C U y M F R 5 c G U 8 L 0 l 0 Z W 1 Q Y X R o P j w v S X R l b U x v Y 2 F 0 a W 9 u P j x T d G F i b G V F b n R y a W V z L z 4 8 L 0 l 0 Z W 0 + P E l 0 Z W 0 + P E l 0 Z W 1 M b 2 N h d G l v b j 4 8 S X R l b V R 5 c G U + R m 9 y b X V s Y T w v S X R l b V R 5 c G U + P E l 0 Z W 1 Q Y X R o P l N l Y 3 R p b 2 4 x L 0 h S J T I w R G F 0 Y S 9 S Z W 1 v d m V k J T I w Q 2 9 s d W 1 u c z w v S X R l b V B h d G g + P C 9 J d G V t T G 9 j Y X R p b 2 4 + P F N 0 Y W J s Z U V u d H J p Z X M v P j w v S X R l b T 4 8 S X R l b T 4 8 S X R l b U x v Y 2 F 0 a W 9 u P j x J d G V t V H l w Z T 5 G b 3 J t d W x h P C 9 J d G V t V H l w Z T 4 8 S X R l b V B h d G g + U 2 V j d G l v b j E v S F I l M j B E Y X R h L 0 N o Y W 5 n Z W Q l M j B U e X B l M T w v S X R l b V B h d G g + P C 9 J d G V t T G 9 j Y X R p b 2 4 + P F N 0 Y W J s Z U V u d H J p Z X M v P j w v S X R l b T 4 8 S X R l b T 4 8 S X R l b U x v Y 2 F 0 a W 9 u P j x J d G V t V H l w Z T 5 G b 3 J t d W x h P C 9 J d G V t V H l w Z T 4 8 S X R l b V B h d G g + U 2 V j d G l v b j E v S F I l M j B E Y X R h L 1 J l c G x h Y 2 V k J T I w V m F s d W U 8 L 0 l 0 Z W 1 Q Y X R o P j w v S X R l b U x v Y 2 F 0 a W 9 u P j x T d G F i b G V F b n R y a W V z L z 4 8 L 0 l 0 Z W 0 + P E l 0 Z W 0 + P E l 0 Z W 1 M b 2 N h d G l v b j 4 8 S X R l b V R 5 c G U + Q W x s R m 9 y b X V s Y X M 8 L 0 l 0 Z W 1 U e X B l P j x J d G V t U G F 0 a D 4 8 L 0 l 0 Z W 1 Q Y X R o P j w v S X R l b U x v Y 2 F 0 a W 9 u P j x T d G F i b G V F b n R y a W V z P j x F b n R y e S B U e X B l P S J R d W V y e U d y b 3 V w c y I g V m F s d W U 9 I n N B Z 0 F B Q U F B Q U F B R G p K c 3 R V a W M x N V F x W j J F a 1 F S T n l Z d U c x U n l Z V z V 6 W m 0 5 e W J T Q k d h V 3 h s S U d a e W I y M G d T R k l n U k d G M F l R Q U F B Q U F B Q U F B Q U F B R G 5 M d 1 F W N H d D b 1 R y V 1 R R W D I x R V d 6 S k R r a G x i S E J s Y 2 l C U m R X V n l h V 1 Z 6 Q U F I a k p z d F V p Y z E 1 U X F a M k V r U V J O e V l 1 Q U F B Q U F B P T 0 i L z 4 8 R W 5 0 c n k g V H l w Z T 0 i U m V s Y X R p b 2 5 z a G l w c y I g V m F s d W U 9 I n N B Q U F B Q U E 9 P S I v P j w v U 3 R h Y m x l R W 5 0 c m l l c z 4 8 L 0 l 0 Z W 0 + P C 9 J d G V t c z 4 8 L 0 x v Y 2 F s U G F j a 2 F n Z U 1 l d G F k Y X R h R m l s Z T 4 W A A A A U E s F B g A A A A A A A A A A A A A A A A A A A A A A A C Y B A A A B A A A A 0 I y d 3 w E V 0 R G M e g D A T 8 K X 6 w E A A A D N Q H W / h w r O Q Y 4 T 7 X 5 U D I n B A A A A A A I A A A A A A B B m A A A A A Q A A I A A A A P q j v 0 2 8 N e T 5 U n x X a i m 4 E Q l z V 1 8 j 0 9 j 8 l A e l 3 i y 3 A j 8 p A A A A A A 6 A A A A A A g A A I A A A A G l m D m M A c a Z w I r d r 6 z 8 E D L 8 E J Q R e E g y W t R j C H i A i b a 6 N U A A A A K V 5 8 r T V w 0 c 1 J b u S r 6 t W z V Y 1 2 i L m 0 O / o 7 7 7 d I u J 0 a P z g b g 2 c / 6 u T V J d a Q i P s F x T H o e z c l S 0 g S m I R g M R j o P C N v I 9 S a + j G W 1 2 I Y w f y g n i Z b / T x Q A A A A K k 0 Z s p O t B p b S L S a i / i t / 7 p 9 1 8 + 1 z U Y 3 G h 7 D u D y R q m p 2 F g q q E L t 8 A 2 T H t 3 E c + Y N I t + s i 0 s W d 0 a s o 8 R 5 z o / j Z T O U = < / D a t a M a s h u p > 
</file>

<file path=customXml/item8.xml>��< ? x m l   v e r s i o n = " 1 . 0 "   e n c o d i n g = " U T F - 1 6 " ? > < G e m i n i   x m l n s = " h t t p : / / g e m i n i / p i v o t c u s t o m i z a t i o n / P o w e r P i v o t V e r s i o n " > < C u s t o m C o n t e n t > < ! [ C D A T A [ 2 0 1 5 . 1 3 0 . 1 6 0 5 . 1 0 7 5 ] ] > < / 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4A6C3F21-5F0D-4814-9A36-45E837B11E74}">
  <ds:schemaRefs/>
</ds:datastoreItem>
</file>

<file path=customXml/itemProps10.xml><?xml version="1.0" encoding="utf-8"?>
<ds:datastoreItem xmlns:ds="http://schemas.openxmlformats.org/officeDocument/2006/customXml" ds:itemID="{1976C812-C3FC-43C6-A350-7C339CBAF723}">
  <ds:schemaRefs/>
</ds:datastoreItem>
</file>

<file path=customXml/itemProps11.xml><?xml version="1.0" encoding="utf-8"?>
<ds:datastoreItem xmlns:ds="http://schemas.openxmlformats.org/officeDocument/2006/customXml" ds:itemID="{A8CA1A99-15F2-41FF-A3C2-C82AD36EB2A6}">
  <ds:schemaRefs/>
</ds:datastoreItem>
</file>

<file path=customXml/itemProps12.xml><?xml version="1.0" encoding="utf-8"?>
<ds:datastoreItem xmlns:ds="http://schemas.openxmlformats.org/officeDocument/2006/customXml" ds:itemID="{17B0DDD4-F6EB-42CD-BC78-FD7787DAC662}">
  <ds:schemaRefs/>
</ds:datastoreItem>
</file>

<file path=customXml/itemProps13.xml><?xml version="1.0" encoding="utf-8"?>
<ds:datastoreItem xmlns:ds="http://schemas.openxmlformats.org/officeDocument/2006/customXml" ds:itemID="{1EA53DC0-4260-4F42-95C0-B0D441B6E5DC}">
  <ds:schemaRefs/>
</ds:datastoreItem>
</file>

<file path=customXml/itemProps14.xml><?xml version="1.0" encoding="utf-8"?>
<ds:datastoreItem xmlns:ds="http://schemas.openxmlformats.org/officeDocument/2006/customXml" ds:itemID="{6D0C012B-3182-416D-AA57-2ECD3FC7420D}">
  <ds:schemaRefs/>
</ds:datastoreItem>
</file>

<file path=customXml/itemProps15.xml><?xml version="1.0" encoding="utf-8"?>
<ds:datastoreItem xmlns:ds="http://schemas.openxmlformats.org/officeDocument/2006/customXml" ds:itemID="{A2B7890A-F6A2-47DD-B9E9-4AE66E57AED8}">
  <ds:schemaRefs/>
</ds:datastoreItem>
</file>

<file path=customXml/itemProps16.xml><?xml version="1.0" encoding="utf-8"?>
<ds:datastoreItem xmlns:ds="http://schemas.openxmlformats.org/officeDocument/2006/customXml" ds:itemID="{D80983F3-B74B-47F0-8AF6-34049246924E}">
  <ds:schemaRefs/>
</ds:datastoreItem>
</file>

<file path=customXml/itemProps17.xml><?xml version="1.0" encoding="utf-8"?>
<ds:datastoreItem xmlns:ds="http://schemas.openxmlformats.org/officeDocument/2006/customXml" ds:itemID="{0BEA9EF5-64B2-448C-9740-BF6442487A6A}">
  <ds:schemaRefs/>
</ds:datastoreItem>
</file>

<file path=customXml/itemProps18.xml><?xml version="1.0" encoding="utf-8"?>
<ds:datastoreItem xmlns:ds="http://schemas.openxmlformats.org/officeDocument/2006/customXml" ds:itemID="{B4B0202C-4E0C-43A0-9D31-1C7773D44497}">
  <ds:schemaRefs/>
</ds:datastoreItem>
</file>

<file path=customXml/itemProps19.xml><?xml version="1.0" encoding="utf-8"?>
<ds:datastoreItem xmlns:ds="http://schemas.openxmlformats.org/officeDocument/2006/customXml" ds:itemID="{38184CDA-F365-4449-9AA9-1BDCE827B979}">
  <ds:schemaRefs/>
</ds:datastoreItem>
</file>

<file path=customXml/itemProps2.xml><?xml version="1.0" encoding="utf-8"?>
<ds:datastoreItem xmlns:ds="http://schemas.openxmlformats.org/officeDocument/2006/customXml" ds:itemID="{CC6AD143-288E-4796-A468-C5EC7AF3EAFA}">
  <ds:schemaRefs/>
</ds:datastoreItem>
</file>

<file path=customXml/itemProps20.xml><?xml version="1.0" encoding="utf-8"?>
<ds:datastoreItem xmlns:ds="http://schemas.openxmlformats.org/officeDocument/2006/customXml" ds:itemID="{29D77BFF-B2CE-452B-96AA-39C250684353}">
  <ds:schemaRefs/>
</ds:datastoreItem>
</file>

<file path=customXml/itemProps21.xml><?xml version="1.0" encoding="utf-8"?>
<ds:datastoreItem xmlns:ds="http://schemas.openxmlformats.org/officeDocument/2006/customXml" ds:itemID="{D3FDBB0B-B184-4DDF-B4AB-7C2D7139D24E}">
  <ds:schemaRefs/>
</ds:datastoreItem>
</file>

<file path=customXml/itemProps22.xml><?xml version="1.0" encoding="utf-8"?>
<ds:datastoreItem xmlns:ds="http://schemas.openxmlformats.org/officeDocument/2006/customXml" ds:itemID="{2C3DB245-B79F-48DA-ACDA-4EF4A865CC28}">
  <ds:schemaRefs/>
</ds:datastoreItem>
</file>

<file path=customXml/itemProps23.xml><?xml version="1.0" encoding="utf-8"?>
<ds:datastoreItem xmlns:ds="http://schemas.openxmlformats.org/officeDocument/2006/customXml" ds:itemID="{5629AA2D-5D1A-489E-9A84-53DB861A5844}">
  <ds:schemaRefs/>
</ds:datastoreItem>
</file>

<file path=customXml/itemProps24.xml><?xml version="1.0" encoding="utf-8"?>
<ds:datastoreItem xmlns:ds="http://schemas.openxmlformats.org/officeDocument/2006/customXml" ds:itemID="{ABC17E84-A5BD-420B-97D0-9C69F018952E}">
  <ds:schemaRefs/>
</ds:datastoreItem>
</file>

<file path=customXml/itemProps25.xml><?xml version="1.0" encoding="utf-8"?>
<ds:datastoreItem xmlns:ds="http://schemas.openxmlformats.org/officeDocument/2006/customXml" ds:itemID="{078A1988-B11C-447C-AF90-A4FB48E16D8B}">
  <ds:schemaRefs/>
</ds:datastoreItem>
</file>

<file path=customXml/itemProps26.xml><?xml version="1.0" encoding="utf-8"?>
<ds:datastoreItem xmlns:ds="http://schemas.openxmlformats.org/officeDocument/2006/customXml" ds:itemID="{8D553895-C92C-46C6-AFC3-7BC39F18D933}">
  <ds:schemaRefs/>
</ds:datastoreItem>
</file>

<file path=customXml/itemProps27.xml><?xml version="1.0" encoding="utf-8"?>
<ds:datastoreItem xmlns:ds="http://schemas.openxmlformats.org/officeDocument/2006/customXml" ds:itemID="{0BD166CF-3AB1-46F4-9FD6-AB9AB43DDBFE}">
  <ds:schemaRefs/>
</ds:datastoreItem>
</file>

<file path=customXml/itemProps28.xml><?xml version="1.0" encoding="utf-8"?>
<ds:datastoreItem xmlns:ds="http://schemas.openxmlformats.org/officeDocument/2006/customXml" ds:itemID="{9B6A2946-CB68-4018-AF17-ADBF9AECD88A}">
  <ds:schemaRefs/>
</ds:datastoreItem>
</file>

<file path=customXml/itemProps3.xml><?xml version="1.0" encoding="utf-8"?>
<ds:datastoreItem xmlns:ds="http://schemas.openxmlformats.org/officeDocument/2006/customXml" ds:itemID="{F8BBBC36-E66C-49E2-A180-55F24C5594A0}">
  <ds:schemaRefs/>
</ds:datastoreItem>
</file>

<file path=customXml/itemProps4.xml><?xml version="1.0" encoding="utf-8"?>
<ds:datastoreItem xmlns:ds="http://schemas.openxmlformats.org/officeDocument/2006/customXml" ds:itemID="{7474A257-F12B-4A41-AECF-4C97CD5C6A49}">
  <ds:schemaRefs/>
</ds:datastoreItem>
</file>

<file path=customXml/itemProps5.xml><?xml version="1.0" encoding="utf-8"?>
<ds:datastoreItem xmlns:ds="http://schemas.openxmlformats.org/officeDocument/2006/customXml" ds:itemID="{1AD3F74D-5189-400A-8AFE-47CC55F90F3A}">
  <ds:schemaRefs/>
</ds:datastoreItem>
</file>

<file path=customXml/itemProps6.xml><?xml version="1.0" encoding="utf-8"?>
<ds:datastoreItem xmlns:ds="http://schemas.openxmlformats.org/officeDocument/2006/customXml" ds:itemID="{974AEC15-EF0A-417F-86DE-0E78836B609F}">
  <ds:schemaRefs/>
</ds:datastoreItem>
</file>

<file path=customXml/itemProps7.xml><?xml version="1.0" encoding="utf-8"?>
<ds:datastoreItem xmlns:ds="http://schemas.openxmlformats.org/officeDocument/2006/customXml" ds:itemID="{C0831BB2-CA67-433C-A0E2-9B8040CF6063}">
  <ds:schemaRefs>
    <ds:schemaRef ds:uri="http://schemas.microsoft.com/DataMashup"/>
  </ds:schemaRefs>
</ds:datastoreItem>
</file>

<file path=customXml/itemProps8.xml><?xml version="1.0" encoding="utf-8"?>
<ds:datastoreItem xmlns:ds="http://schemas.openxmlformats.org/officeDocument/2006/customXml" ds:itemID="{92C08B3C-5375-4C5F-87F5-FC2E128B4A65}">
  <ds:schemaRefs/>
</ds:datastoreItem>
</file>

<file path=customXml/itemProps9.xml><?xml version="1.0" encoding="utf-8"?>
<ds:datastoreItem xmlns:ds="http://schemas.openxmlformats.org/officeDocument/2006/customXml" ds:itemID="{6A2347FE-D736-4904-ACE9-6C0EF32BEE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Assist</vt:lpstr>
      <vt:lpstr>HeadLine</vt:lpstr>
      <vt:lpstr>Actives</vt:lpstr>
      <vt:lpstr>Ethnicity</vt:lpstr>
      <vt:lpstr>Tenure</vt:lpstr>
      <vt:lpstr>Region</vt:lpstr>
      <vt:lpstr>Seperations</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yehia</dc:creator>
  <cp:lastModifiedBy>sara yehia</cp:lastModifiedBy>
  <dcterms:created xsi:type="dcterms:W3CDTF">2015-06-05T18:17:20Z</dcterms:created>
  <dcterms:modified xsi:type="dcterms:W3CDTF">2023-01-24T08:02:56Z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2023-01-24T08:02:56Z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63e92ca4-04da-4c07-9144-5641aae65130</vt:lpwstr>
  </property>
  <property fmtid="{D5CDD505-2E9C-101B-9397-08002B2CF9AE}" pid="7" name="MSIP_Label_defa4170-0d19-0005-0004-bc88714345d2_ActionId">
    <vt:lpwstr>04b75050-b5b0-408e-aed3-0a04396741f2</vt:lpwstr>
  </property>
  <property fmtid="{D5CDD505-2E9C-101B-9397-08002B2CF9AE}" pid="8" name="MSIP_Label_defa4170-0d19-0005-0004-bc88714345d2_ContentBits">
    <vt:lpwstr>0</vt:lpwstr>
  </property>
</Properties>
</file>