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90" windowWidth="15480" windowHeight="10830"/>
  </bookViews>
  <sheets>
    <sheet name="List1" sheetId="1" r:id="rId1"/>
    <sheet name="List2" sheetId="2" r:id="rId2"/>
    <sheet name="List3" sheetId="3" r:id="rId3"/>
  </sheets>
  <definedNames>
    <definedName name="_xlnm.Print_Area" localSheetId="0">List1!$A:$H</definedName>
  </definedNames>
  <calcPr calcId="145621" fullCalcOnLoad="1"/>
</workbook>
</file>

<file path=xl/calcChain.xml><?xml version="1.0" encoding="utf-8"?>
<calcChain xmlns="http://schemas.openxmlformats.org/spreadsheetml/2006/main">
  <c r="H69" i="1" l="1"/>
  <c r="H70" i="1"/>
  <c r="H71" i="1"/>
  <c r="H72" i="1"/>
  <c r="H78" i="1" s="1"/>
  <c r="H79" i="1" s="1"/>
  <c r="H81" i="1" s="1"/>
  <c r="G42" i="1" s="1"/>
  <c r="H73" i="1"/>
  <c r="H74" i="1"/>
  <c r="H75" i="1"/>
  <c r="H76" i="1"/>
  <c r="H86" i="1"/>
  <c r="H96" i="1" s="1"/>
  <c r="G43" i="1" s="1"/>
  <c r="H88" i="1"/>
  <c r="H89" i="1"/>
  <c r="H90" i="1"/>
  <c r="H91" i="1"/>
  <c r="H92" i="1"/>
  <c r="H101" i="1"/>
  <c r="H102" i="1"/>
  <c r="H106" i="1" s="1"/>
  <c r="H107" i="1" s="1"/>
  <c r="H109" i="1" s="1"/>
  <c r="G44" i="1" s="1"/>
  <c r="H103" i="1"/>
  <c r="H104" i="1"/>
  <c r="H114" i="1"/>
  <c r="H115" i="1"/>
  <c r="H122" i="1" s="1"/>
  <c r="G45" i="1" s="1"/>
  <c r="H116" i="1"/>
  <c r="H118" i="1"/>
  <c r="H127" i="1"/>
  <c r="H129" i="1"/>
  <c r="H130" i="1" s="1"/>
  <c r="H132" i="1" s="1"/>
  <c r="G46" i="1" s="1"/>
  <c r="H137" i="1"/>
  <c r="H141" i="1" s="1"/>
  <c r="G47" i="1" s="1"/>
  <c r="H138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79" i="1" s="1"/>
  <c r="G48" i="1" s="1"/>
  <c r="H164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84" i="1"/>
  <c r="H190" i="1" s="1"/>
  <c r="G49" i="1" s="1"/>
  <c r="H185" i="1"/>
  <c r="H186" i="1"/>
  <c r="H187" i="1"/>
  <c r="H195" i="1"/>
  <c r="H201" i="1" s="1"/>
  <c r="G50" i="1" s="1"/>
  <c r="H196" i="1"/>
  <c r="H197" i="1"/>
  <c r="H198" i="1"/>
  <c r="H199" i="1"/>
  <c r="H61" i="1"/>
  <c r="H62" i="1"/>
  <c r="H64" i="1" s="1"/>
  <c r="G53" i="1" s="1"/>
  <c r="H54" i="1" s="1"/>
  <c r="H12" i="1" s="1"/>
  <c r="H51" i="1" l="1"/>
  <c r="H10" i="1" s="1"/>
  <c r="H16" i="1" s="1"/>
</calcChain>
</file>

<file path=xl/comments1.xml><?xml version="1.0" encoding="utf-8"?>
<comments xmlns="http://schemas.openxmlformats.org/spreadsheetml/2006/main">
  <authors>
    <author>JURA</author>
  </authors>
  <commentList>
    <comment ref="A1" authorId="0">
      <text>
        <r>
          <rPr>
            <sz val="8"/>
            <color indexed="81"/>
            <rFont val="Tahoma"/>
            <charset val="238"/>
          </rPr>
          <t xml:space="preserve">
 (C) 2004, JVprogram,s.r.o.,tel.+420 556421037, +420 603417206
 (C) 2004, JVprogram,s.r.o.,tel.+420 556421037, +420 603417206
 (C) 2004, JVprogram,s.r.o.,tel.+420 556421037, +420 603417206
 (C) 2004, JVprogram,s.r.o.,tel.+420 556421037, +420 603417206
 (C) 2004, JVprogram,s.r.o.,tel.+420 556421037, +420 603417206
 (C) 2004, JVprogram,s.r.o.,tel.+420 556421037, +420 603417206</t>
        </r>
      </text>
    </comment>
    <comment ref="A3" authorId="0">
      <text>
        <r>
          <rPr>
            <sz val="8"/>
            <color indexed="81"/>
            <rFont val="Tahoma"/>
            <charset val="238"/>
          </rPr>
          <t xml:space="preserve">
 (C) 2004, JVprogram,s.r.o.,tel.+420 556421037, +420 603417206
 (C) 2004, JVprogram,s.r.o.,tel.+420 556421037, +420 603417206
 (C) 2004, JVprogram,s.r.o.,tel.+420 556421037, +420 603417206
 (C) 2004, JVprogram,s.r.o.,tel.+420 556421037, +420 603417206
 (C) 2004, JVprogram,s.r.o.,tel.+420 556421037, +420 603417206
 (C) 2004, JVprogram,s.r.o.,tel.+420 556421037, +420 603417206</t>
        </r>
      </text>
    </comment>
    <comment ref="A4" authorId="0">
      <text>
        <r>
          <rPr>
            <sz val="8"/>
            <color indexed="81"/>
            <rFont val="Tahoma"/>
            <charset val="238"/>
          </rPr>
          <t xml:space="preserve">
 (C) 2004, JVprogram,s.r.o.,tel.+420 556421037, +420 603417206
 (C) 2004, JVprogram,s.r.o.,tel.+420 556421037, +420 603417206
 (C) 2004, JVprogram,s.r.o.,tel.+420 556421037, +420 603417206
 (C) 2004, JVprogram,s.r.o.,tel.+420 556421037, +420 603417206
 (C) 2004, JVprogram,s.r.o.,tel.+420 556421037, +420 603417206
 (C) 2004, JVprogram,s.r.o.,tel.+420 556421037, +420 603417206</t>
        </r>
      </text>
    </comment>
  </commentList>
</comments>
</file>

<file path=xl/sharedStrings.xml><?xml version="1.0" encoding="utf-8"?>
<sst xmlns="http://schemas.openxmlformats.org/spreadsheetml/2006/main" count="482" uniqueCount="271">
  <si>
    <t>S O U H R N   N Á K L A D Ů</t>
  </si>
  <si>
    <t/>
  </si>
  <si>
    <t>Oddíl</t>
  </si>
  <si>
    <t>REVIZE</t>
  </si>
  <si>
    <t>Sazebník:</t>
  </si>
  <si>
    <t>VC-7/222/89 VYCHOZI REVIZE</t>
  </si>
  <si>
    <t>P.č.</t>
  </si>
  <si>
    <t>Ceník.č.</t>
  </si>
  <si>
    <t>Popis položky</t>
  </si>
  <si>
    <t xml:space="preserve"> </t>
  </si>
  <si>
    <t>měr.j.</t>
  </si>
  <si>
    <t>výměra</t>
  </si>
  <si>
    <t>Kč/mj</t>
  </si>
  <si>
    <t>Cena Kč</t>
  </si>
  <si>
    <t>0001</t>
  </si>
  <si>
    <t>38010001</t>
  </si>
  <si>
    <t>Vychozi revize</t>
  </si>
  <si>
    <t>hod</t>
  </si>
  <si>
    <t>0002</t>
  </si>
  <si>
    <t>38010002</t>
  </si>
  <si>
    <t>Spoluprace s reviznim technikem</t>
  </si>
  <si>
    <t>------------</t>
  </si>
  <si>
    <t>0003</t>
  </si>
  <si>
    <t>SOUČET</t>
  </si>
  <si>
    <t xml:space="preserve">PSV SILNOPROUD </t>
  </si>
  <si>
    <t>VC 7/155-M M21 Elektromontaze</t>
  </si>
  <si>
    <t>Min/mj</t>
  </si>
  <si>
    <t>Celkem Min</t>
  </si>
  <si>
    <t>0004</t>
  </si>
  <si>
    <t>210100251</t>
  </si>
  <si>
    <t>Ukonceni kabelu do 4x10mm2 smrst.z.</t>
  </si>
  <si>
    <t>kus</t>
  </si>
  <si>
    <t>0005</t>
  </si>
  <si>
    <t>210100253</t>
  </si>
  <si>
    <t>Ukonceni kabelu do 4x50mm2 smrst.z.</t>
  </si>
  <si>
    <t>0006</t>
  </si>
  <si>
    <t>210120001</t>
  </si>
  <si>
    <t>Pojistka E27 do 25A,500V</t>
  </si>
  <si>
    <t>0007</t>
  </si>
  <si>
    <t>210204002</t>
  </si>
  <si>
    <t>Stozar sadovy ocel.osvetlovaci</t>
  </si>
  <si>
    <t>0008</t>
  </si>
  <si>
    <t>210204201</t>
  </si>
  <si>
    <t>El.vyzbroj pro 1 okruh</t>
  </si>
  <si>
    <t>0009</t>
  </si>
  <si>
    <t>2108100130</t>
  </si>
  <si>
    <t>Kabel CYKY 4Jx10 ul volne</t>
  </si>
  <si>
    <t>m</t>
  </si>
  <si>
    <t>0010</t>
  </si>
  <si>
    <t>2108100452</t>
  </si>
  <si>
    <t>Kabel CYKY 3Jx1,5 ul pevne</t>
  </si>
  <si>
    <t>0011</t>
  </si>
  <si>
    <t>210810090</t>
  </si>
  <si>
    <t>0012</t>
  </si>
  <si>
    <t>Časový fond položek [ minut ]</t>
  </si>
  <si>
    <t>0013</t>
  </si>
  <si>
    <t>Časový fond položek [ hodin ]</t>
  </si>
  <si>
    <t>Kč/h</t>
  </si>
  <si>
    <t>0014</t>
  </si>
  <si>
    <t xml:space="preserve">SPECIF.PSV SILNOPROUD </t>
  </si>
  <si>
    <t>Cenik materialu</t>
  </si>
  <si>
    <t>0015</t>
  </si>
  <si>
    <t>31673002</t>
  </si>
  <si>
    <t>Stozar bezpaticovy s ochrannou  A</t>
  </si>
  <si>
    <t>manzetou vyska 5m,zar.pozink</t>
  </si>
  <si>
    <t>0016</t>
  </si>
  <si>
    <t>34111032</t>
  </si>
  <si>
    <t>Kabel CYKY 3Jx1,5 mm2-           B</t>
  </si>
  <si>
    <t>0017</t>
  </si>
  <si>
    <t>34111076</t>
  </si>
  <si>
    <t>Kabel CYKY 4Jx10 mm2-            B</t>
  </si>
  <si>
    <t>0018</t>
  </si>
  <si>
    <t>34111631</t>
  </si>
  <si>
    <t>0019</t>
  </si>
  <si>
    <t>34523420</t>
  </si>
  <si>
    <t>Vlozka poj E27 2410-6A           B</t>
  </si>
  <si>
    <t>0020</t>
  </si>
  <si>
    <t>34562041</t>
  </si>
  <si>
    <t>Elektrovyzbroj 1-poj.izolace     A</t>
  </si>
  <si>
    <t>tr.II</t>
  </si>
  <si>
    <t>vykres c.57/13-D2b-01</t>
  </si>
  <si>
    <t>0021</t>
  </si>
  <si>
    <t xml:space="preserve">PSV UZEMNENI   </t>
  </si>
  <si>
    <t>0022</t>
  </si>
  <si>
    <t>210220021</t>
  </si>
  <si>
    <t>Vedeni uzem FeZn do 120 mm2  v zemi</t>
  </si>
  <si>
    <t>0023</t>
  </si>
  <si>
    <t>2102203012</t>
  </si>
  <si>
    <t>Svorka hromosvodova SR 03</t>
  </si>
  <si>
    <t>0024</t>
  </si>
  <si>
    <t>2102203025</t>
  </si>
  <si>
    <t>Svorka pro pripojeni CY 16</t>
  </si>
  <si>
    <t>0025</t>
  </si>
  <si>
    <t>210800549</t>
  </si>
  <si>
    <t>Vodic CY 16 ul pevne</t>
  </si>
  <si>
    <t>0026</t>
  </si>
  <si>
    <t>0027</t>
  </si>
  <si>
    <t>0028</t>
  </si>
  <si>
    <t xml:space="preserve">SPECIF.PSV UZEMNENI   </t>
  </si>
  <si>
    <t>0029</t>
  </si>
  <si>
    <t>34140968</t>
  </si>
  <si>
    <t>Vodic CY 16 mm2 zelenozluty-     B</t>
  </si>
  <si>
    <t>0030</t>
  </si>
  <si>
    <t>35441120</t>
  </si>
  <si>
    <t>Pasek uzemnovaci FeZn 30x4 mm/   B</t>
  </si>
  <si>
    <t>kg</t>
  </si>
  <si>
    <t>0031</t>
  </si>
  <si>
    <t>35441986</t>
  </si>
  <si>
    <t>Svorka vodov SR 02 30x4mm pas    B</t>
  </si>
  <si>
    <t>vcetne bandaze a asfaltovani</t>
  </si>
  <si>
    <t>0032</t>
  </si>
  <si>
    <t>35441996</t>
  </si>
  <si>
    <t>Svorka pro pripojeni CY 16 na    B</t>
  </si>
  <si>
    <t>stozar</t>
  </si>
  <si>
    <t>0033</t>
  </si>
  <si>
    <t>0034</t>
  </si>
  <si>
    <t>211207012</t>
  </si>
  <si>
    <t>Svitidlo montaz</t>
  </si>
  <si>
    <t>0035</t>
  </si>
  <si>
    <t>0036</t>
  </si>
  <si>
    <t>0037</t>
  </si>
  <si>
    <t xml:space="preserve">SPECIF.PSV SVITIDLA          </t>
  </si>
  <si>
    <t>0038</t>
  </si>
  <si>
    <t>34760580</t>
  </si>
  <si>
    <t>Vybojka SHC 70W E27 sodikova-    B</t>
  </si>
  <si>
    <t>0039</t>
  </si>
  <si>
    <t>34880212</t>
  </si>
  <si>
    <t>Svitidlo 1x70W,SHC,IP54          B</t>
  </si>
  <si>
    <t>0040</t>
  </si>
  <si>
    <t xml:space="preserve">PSV ZEMNI PRACE </t>
  </si>
  <si>
    <t>VC 7/202-M M46 Zemni prace</t>
  </si>
  <si>
    <t>0041</t>
  </si>
  <si>
    <t>460010024</t>
  </si>
  <si>
    <t>Vytyc tra kabel ved v zast prostoru</t>
  </si>
  <si>
    <t>km</t>
  </si>
  <si>
    <t>0042</t>
  </si>
  <si>
    <t>460030011</t>
  </si>
  <si>
    <t>Sejmuti drnu</t>
  </si>
  <si>
    <t>m2</t>
  </si>
  <si>
    <t>0043</t>
  </si>
  <si>
    <t>460030071</t>
  </si>
  <si>
    <t>Bourani zivicnych povrchu do 5 cm</t>
  </si>
  <si>
    <t>0044</t>
  </si>
  <si>
    <t>460030081</t>
  </si>
  <si>
    <t>Rezani spary v asfaltu,betonu</t>
  </si>
  <si>
    <t>0045</t>
  </si>
  <si>
    <t>460050602</t>
  </si>
  <si>
    <t>Jama stoz vykop rucne          zem4</t>
  </si>
  <si>
    <t>m3</t>
  </si>
  <si>
    <t>0046</t>
  </si>
  <si>
    <t>460080001</t>
  </si>
  <si>
    <t>Beton.zaklad do rostle zeminy</t>
  </si>
  <si>
    <t>0047</t>
  </si>
  <si>
    <t>460080101</t>
  </si>
  <si>
    <t>Beton.zaklad - rozbourani</t>
  </si>
  <si>
    <t>0048</t>
  </si>
  <si>
    <t>460100002</t>
  </si>
  <si>
    <t>Pouzdrovy zaklad 400x800</t>
  </si>
  <si>
    <t>0049</t>
  </si>
  <si>
    <t>460120002</t>
  </si>
  <si>
    <t>Zahoz jamy                     zem4</t>
  </si>
  <si>
    <t>0050</t>
  </si>
  <si>
    <t>460120061</t>
  </si>
  <si>
    <t>Odvoz zeminy</t>
  </si>
  <si>
    <t>0051</t>
  </si>
  <si>
    <t>4601200610</t>
  </si>
  <si>
    <t>Odvoz skodliveho odpadu</t>
  </si>
  <si>
    <t>0052</t>
  </si>
  <si>
    <t>460120082</t>
  </si>
  <si>
    <t>Nasyp zeminy                   zem4</t>
  </si>
  <si>
    <t>0053</t>
  </si>
  <si>
    <t>4601200820</t>
  </si>
  <si>
    <t>Nasyp skodliveho odpadu</t>
  </si>
  <si>
    <t>0054</t>
  </si>
  <si>
    <t>460200174</t>
  </si>
  <si>
    <t>Kabel ryhy s  35  hl  90       zem4</t>
  </si>
  <si>
    <t>0055</t>
  </si>
  <si>
    <t>460200534</t>
  </si>
  <si>
    <t>Kabel ryhy s  60  hl 130       zem4</t>
  </si>
  <si>
    <t>0056</t>
  </si>
  <si>
    <t>460300006</t>
  </si>
  <si>
    <t>Hutneni zeminy do  20 cm</t>
  </si>
  <si>
    <t>0057</t>
  </si>
  <si>
    <t>460420022</t>
  </si>
  <si>
    <t>Zri kab loz bez zakr  35/8 cm pis</t>
  </si>
  <si>
    <t>spodni vrstva</t>
  </si>
  <si>
    <t>0058</t>
  </si>
  <si>
    <t>4604200220</t>
  </si>
  <si>
    <t>horni rstva</t>
  </si>
  <si>
    <t>0059</t>
  </si>
  <si>
    <t>460490012</t>
  </si>
  <si>
    <t>Zakryti kab 110 kV folie PVC 33 cm</t>
  </si>
  <si>
    <t>0060</t>
  </si>
  <si>
    <t>460510003</t>
  </si>
  <si>
    <t>Kab prostup bet trouba    35 cm</t>
  </si>
  <si>
    <t>0061</t>
  </si>
  <si>
    <t>460510021</t>
  </si>
  <si>
    <t>Kab prostup PVC roura 75mm</t>
  </si>
  <si>
    <t>0062</t>
  </si>
  <si>
    <t>460560174</t>
  </si>
  <si>
    <t>Zahoz ryhy s  35 cm hl  90 cm  zem4</t>
  </si>
  <si>
    <t>0063</t>
  </si>
  <si>
    <t>460560534</t>
  </si>
  <si>
    <t>Zahoz ryhy s  60 cm hl 130 cm  zem4</t>
  </si>
  <si>
    <t>0064</t>
  </si>
  <si>
    <t>460620001</t>
  </si>
  <si>
    <t>Polozeni drnu</t>
  </si>
  <si>
    <t>0065</t>
  </si>
  <si>
    <t>460620006</t>
  </si>
  <si>
    <t>Oseti povrchu travou</t>
  </si>
  <si>
    <t>0066</t>
  </si>
  <si>
    <t>460620014</t>
  </si>
  <si>
    <t>Provizorni uprava terenu       zem4</t>
  </si>
  <si>
    <t>0067</t>
  </si>
  <si>
    <t>460650022</t>
  </si>
  <si>
    <t>Vozovka z betonu  10 cm</t>
  </si>
  <si>
    <t>0068</t>
  </si>
  <si>
    <t>461620018</t>
  </si>
  <si>
    <t>Uprava povrchu asfaltem</t>
  </si>
  <si>
    <t>0069</t>
  </si>
  <si>
    <t>461630001</t>
  </si>
  <si>
    <t>Poplatek za ulozeni na skladku</t>
  </si>
  <si>
    <t>0070</t>
  </si>
  <si>
    <t>461630002</t>
  </si>
  <si>
    <t>Poplatek za likvidaci skodl.odpadu</t>
  </si>
  <si>
    <t>0071</t>
  </si>
  <si>
    <t xml:space="preserve">SPECIF.PSV ZEMNI PRACE       </t>
  </si>
  <si>
    <t>0072</t>
  </si>
  <si>
    <t>14125321</t>
  </si>
  <si>
    <t>Trubka ochranna 75mm             A</t>
  </si>
  <si>
    <t>0073</t>
  </si>
  <si>
    <t>6005923</t>
  </si>
  <si>
    <t>Pisek                            A</t>
  </si>
  <si>
    <t>0074</t>
  </si>
  <si>
    <t>6005924</t>
  </si>
  <si>
    <t>Folie 33 cm                      A</t>
  </si>
  <si>
    <t>0075</t>
  </si>
  <si>
    <t>6005926</t>
  </si>
  <si>
    <t>Travni semeno                    A</t>
  </si>
  <si>
    <t>vykres c.57/13-D2b-02,03</t>
  </si>
  <si>
    <t>0076</t>
  </si>
  <si>
    <t xml:space="preserve">HL.III-HZS </t>
  </si>
  <si>
    <t>Pravidla M FCU c. 5043\5.1\90</t>
  </si>
  <si>
    <t>0077</t>
  </si>
  <si>
    <t>50435100</t>
  </si>
  <si>
    <t>Kompletace VO</t>
  </si>
  <si>
    <t>0078</t>
  </si>
  <si>
    <t>50435101</t>
  </si>
  <si>
    <t>Provozni vlivy</t>
  </si>
  <si>
    <t>0079</t>
  </si>
  <si>
    <t>50435102</t>
  </si>
  <si>
    <t>Montazni mechanismy</t>
  </si>
  <si>
    <t>0080</t>
  </si>
  <si>
    <t>50435105</t>
  </si>
  <si>
    <t>Geodeticke zamereni</t>
  </si>
  <si>
    <t>0081</t>
  </si>
  <si>
    <t>50435106</t>
  </si>
  <si>
    <t>Mereni intenzity osvetleni</t>
  </si>
  <si>
    <t>0082</t>
  </si>
  <si>
    <t>CENA MONTÁž.PRACÍ</t>
  </si>
  <si>
    <t>ZKOUŠKY A REVIZE</t>
  </si>
  <si>
    <t>R E K A P I T U L A C E   N Á K L A D Ů</t>
  </si>
  <si>
    <t>ZÁKL. BEZ DPH</t>
  </si>
  <si>
    <t>HL.III ZÁKLADNÍ CENA CELKEM</t>
  </si>
  <si>
    <t xml:space="preserve">PSV SVITIDLA       </t>
  </si>
  <si>
    <t xml:space="preserve">PSV SVITIDLA        </t>
  </si>
  <si>
    <t>Revitalizace ploch Šídlovec-Škrobárova V.Huga,Ostrava-Hrabová</t>
  </si>
  <si>
    <t>IO 03 Veřejné osvětlení</t>
  </si>
  <si>
    <t>Výkaz výměr</t>
  </si>
  <si>
    <t>Kabel AYKY 4Jx35 ul volne</t>
  </si>
  <si>
    <t>Kabel AYKY 4Jx35 mm2-           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</si>
</sst>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5" x14ac:knownFonts="1">
    <font>
      <sz val="10"/>
      <name val="Arial CE"/>
      <charset val="238"/>
    </font>
    <font>
      <sz val="10"/>
      <name val="Arial CE"/>
      <charset val="238"/>
    </font>
    <font>
      <sz val="8"/>
      <color indexed="81"/>
      <name val="Tahoma"/>
      <charset val="238"/>
    </font>
    <font>
      <sz val="8"/>
      <color indexed="8"/>
      <name val="Courier New CE"/>
      <family val="3"/>
      <charset val="238"/>
    </font>
    <font>
      <sz val="8"/>
      <color indexed="8"/>
      <name val="Arial CE"/>
      <family val="2"/>
      <charset val="238"/>
    </font>
    <font>
      <sz val="10"/>
      <color indexed="8"/>
      <name val="Arial CE"/>
      <family val="2"/>
      <charset val="238"/>
    </font>
    <font>
      <sz val="8"/>
      <color indexed="8"/>
      <name val="Courier New"/>
      <family val="3"/>
      <charset val="238"/>
    </font>
    <font>
      <b/>
      <sz val="8"/>
      <color indexed="8"/>
      <name val="Arial CE"/>
      <charset val="238"/>
    </font>
    <font>
      <b/>
      <sz val="8"/>
      <color indexed="8"/>
      <name val="Courier New"/>
      <family val="3"/>
      <charset val="238"/>
    </font>
    <font>
      <b/>
      <sz val="8"/>
      <color indexed="8"/>
      <name val="Courier New CE"/>
      <charset val="238"/>
    </font>
    <font>
      <sz val="8"/>
      <name val="Arial CE"/>
      <charset val="238"/>
    </font>
    <font>
      <b/>
      <sz val="20"/>
      <color indexed="8"/>
      <name val="Arial"/>
      <family val="2"/>
      <charset val="238"/>
    </font>
    <font>
      <b/>
      <sz val="20"/>
      <name val="Arial"/>
      <family val="2"/>
      <charset val="238"/>
    </font>
    <font>
      <b/>
      <sz val="12"/>
      <color indexed="8"/>
      <name val="Arial"/>
      <family val="2"/>
      <charset val="238"/>
    </font>
    <font>
      <b/>
      <sz val="1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1" fillId="0" borderId="0" xfId="0" applyFont="1"/>
    <xf numFmtId="49" fontId="3" fillId="0" borderId="0" xfId="0" applyNumberFormat="1" applyFont="1" applyBorder="1" applyAlignment="1" applyProtection="1">
      <alignment horizontal="left"/>
    </xf>
    <xf numFmtId="49" fontId="3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166" fontId="3" fillId="0" borderId="0" xfId="0" applyNumberFormat="1" applyFont="1" applyBorder="1" applyAlignment="1" applyProtection="1">
      <alignment horizontal="right" shrinkToFit="1"/>
    </xf>
    <xf numFmtId="0" fontId="3" fillId="0" borderId="0" xfId="0" applyNumberFormat="1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2" fontId="3" fillId="0" borderId="0" xfId="0" applyNumberFormat="1" applyFont="1" applyBorder="1" applyAlignment="1" applyProtection="1">
      <alignment horizontal="right"/>
      <protection hidden="1"/>
    </xf>
    <xf numFmtId="0" fontId="5" fillId="0" borderId="0" xfId="0" applyFont="1"/>
    <xf numFmtId="49" fontId="6" fillId="0" borderId="0" xfId="0" applyNumberFormat="1" applyFont="1" applyBorder="1" applyAlignment="1" applyProtection="1">
      <alignment horizontal="left"/>
    </xf>
    <xf numFmtId="49" fontId="7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/>
    </xf>
    <xf numFmtId="166" fontId="6" fillId="0" borderId="0" xfId="0" applyNumberFormat="1" applyFont="1" applyBorder="1" applyAlignment="1" applyProtection="1">
      <alignment horizontal="right" shrinkToFit="1"/>
    </xf>
    <xf numFmtId="0" fontId="6" fillId="0" borderId="0" xfId="0" applyNumberFormat="1" applyFont="1" applyBorder="1" applyAlignment="1">
      <alignment horizontal="left"/>
    </xf>
    <xf numFmtId="2" fontId="6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 applyProtection="1">
      <alignment horizontal="right"/>
      <protection hidden="1"/>
    </xf>
    <xf numFmtId="2" fontId="8" fillId="0" borderId="0" xfId="0" applyNumberFormat="1" applyFont="1" applyBorder="1" applyAlignment="1" applyProtection="1">
      <alignment horizontal="right"/>
      <protection hidden="1"/>
    </xf>
    <xf numFmtId="49" fontId="8" fillId="0" borderId="0" xfId="0" applyNumberFormat="1" applyFont="1" applyBorder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0" xfId="0" applyNumberFormat="1" applyFont="1" applyBorder="1" applyAlignment="1">
      <alignment horizontal="left"/>
    </xf>
    <xf numFmtId="166" fontId="11" fillId="0" borderId="0" xfId="0" applyNumberFormat="1" applyFont="1" applyBorder="1" applyAlignment="1" applyProtection="1">
      <alignment horizontal="right" shrinkToFit="1"/>
    </xf>
    <xf numFmtId="0" fontId="11" fillId="0" borderId="0" xfId="0" applyNumberFormat="1" applyFont="1" applyBorder="1" applyAlignment="1">
      <alignment horizontal="left"/>
    </xf>
    <xf numFmtId="2" fontId="11" fillId="0" borderId="0" xfId="0" applyNumberFormat="1" applyFont="1" applyBorder="1" applyAlignment="1">
      <alignment horizontal="right"/>
    </xf>
    <xf numFmtId="2" fontId="11" fillId="0" borderId="0" xfId="0" applyNumberFormat="1" applyFont="1" applyBorder="1" applyAlignment="1" applyProtection="1">
      <alignment horizontal="right"/>
      <protection hidden="1"/>
    </xf>
    <xf numFmtId="0" fontId="11" fillId="0" borderId="0" xfId="0" applyFont="1"/>
    <xf numFmtId="0" fontId="12" fillId="0" borderId="0" xfId="0" applyFont="1"/>
    <xf numFmtId="49" fontId="13" fillId="0" borderId="0" xfId="0" applyNumberFormat="1" applyFont="1" applyBorder="1" applyAlignment="1" applyProtection="1">
      <alignment horizontal="left"/>
    </xf>
    <xf numFmtId="49" fontId="13" fillId="0" borderId="0" xfId="0" applyNumberFormat="1" applyFont="1" applyBorder="1" applyAlignment="1">
      <alignment horizontal="left"/>
    </xf>
    <xf numFmtId="166" fontId="13" fillId="0" borderId="0" xfId="0" applyNumberFormat="1" applyFont="1" applyBorder="1" applyAlignment="1" applyProtection="1">
      <alignment horizontal="right" shrinkToFit="1"/>
    </xf>
    <xf numFmtId="0" fontId="13" fillId="0" borderId="0" xfId="0" applyNumberFormat="1" applyFont="1" applyBorder="1" applyAlignment="1">
      <alignment horizontal="left"/>
    </xf>
    <xf numFmtId="2" fontId="13" fillId="0" borderId="0" xfId="0" applyNumberFormat="1" applyFont="1" applyBorder="1" applyAlignment="1">
      <alignment horizontal="right"/>
    </xf>
    <xf numFmtId="2" fontId="13" fillId="0" borderId="0" xfId="0" applyNumberFormat="1" applyFont="1" applyBorder="1" applyAlignment="1" applyProtection="1">
      <alignment horizontal="right"/>
      <protection hidden="1"/>
    </xf>
    <xf numFmtId="0" fontId="13" fillId="0" borderId="0" xfId="0" applyFont="1"/>
    <xf numFmtId="0" fontId="14" fillId="0" borderId="0" xfId="0" applyFont="1"/>
    <xf numFmtId="2" fontId="6" fillId="0" borderId="0" xfId="0" applyNumberFormat="1" applyFont="1" applyBorder="1" applyAlignment="1" applyProtection="1">
      <alignment horizontal="right"/>
      <protection locked="0"/>
    </xf>
    <xf numFmtId="2" fontId="3" fillId="0" borderId="0" xfId="0" applyNumberFormat="1" applyFont="1" applyBorder="1" applyAlignment="1" applyProtection="1">
      <alignment horizontal="right"/>
      <protection locked="0"/>
    </xf>
    <xf numFmtId="2" fontId="9" fillId="0" borderId="0" xfId="0" applyNumberFormat="1" applyFont="1" applyBorder="1" applyAlignment="1" applyProtection="1">
      <alignment horizontal="right"/>
      <protection locked="0" hidden="1"/>
    </xf>
    <xf numFmtId="2" fontId="3" fillId="0" borderId="0" xfId="0" applyNumberFormat="1" applyFont="1" applyBorder="1" applyAlignment="1" applyProtection="1">
      <alignment horizontal="right"/>
      <protection locked="0" hidden="1"/>
    </xf>
    <xf numFmtId="166" fontId="6" fillId="0" borderId="0" xfId="0" applyNumberFormat="1" applyFont="1" applyBorder="1" applyAlignment="1" applyProtection="1">
      <alignment horizontal="right" shrinkToFit="1"/>
      <protection locked="0"/>
    </xf>
    <xf numFmtId="166" fontId="3" fillId="0" borderId="0" xfId="0" applyNumberFormat="1" applyFont="1" applyBorder="1" applyAlignment="1" applyProtection="1">
      <alignment horizontal="right" shrinkToFit="1"/>
      <protection locked="0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01"/>
  <sheetViews>
    <sheetView tabSelected="1" topLeftCell="A40" workbookViewId="0">
      <selection activeCell="E83" sqref="E83"/>
    </sheetView>
  </sheetViews>
  <sheetFormatPr defaultColWidth="9" defaultRowHeight="12.75" x14ac:dyDescent="0.2"/>
  <cols>
    <col min="1" max="1" width="5.28515625" style="2" customWidth="1"/>
    <col min="2" max="2" width="10.85546875" style="1" customWidth="1"/>
    <col min="3" max="3" width="28.85546875" style="3" customWidth="1"/>
    <col min="4" max="4" width="6" style="4" customWidth="1"/>
    <col min="5" max="5" width="6" style="2" customWidth="1"/>
    <col min="6" max="6" width="7.28515625" style="5" customWidth="1"/>
    <col min="7" max="7" width="9.7109375" style="6" customWidth="1"/>
    <col min="8" max="8" width="11.28515625" style="7" customWidth="1"/>
    <col min="9" max="9" width="4.42578125" style="8" customWidth="1"/>
  </cols>
  <sheetData>
    <row r="1" spans="1:9" s="25" customFormat="1" ht="26.25" x14ac:dyDescent="0.4">
      <c r="A1" s="18"/>
      <c r="B1" s="18" t="s">
        <v>268</v>
      </c>
      <c r="C1" s="19"/>
      <c r="D1" s="20"/>
      <c r="E1" s="19"/>
      <c r="F1" s="21"/>
      <c r="G1" s="22"/>
      <c r="H1" s="23"/>
      <c r="I1" s="24"/>
    </row>
    <row r="3" spans="1:9" s="33" customFormat="1" ht="15.75" x14ac:dyDescent="0.25">
      <c r="A3" s="26"/>
      <c r="B3" s="26" t="s">
        <v>266</v>
      </c>
      <c r="C3" s="27"/>
      <c r="D3" s="28"/>
      <c r="E3" s="27"/>
      <c r="F3" s="29"/>
      <c r="G3" s="30"/>
      <c r="H3" s="31"/>
      <c r="I3" s="32"/>
    </row>
    <row r="4" spans="1:9" s="33" customFormat="1" ht="15.75" x14ac:dyDescent="0.25">
      <c r="A4" s="26"/>
      <c r="B4" s="26" t="s">
        <v>267</v>
      </c>
      <c r="C4" s="27"/>
      <c r="D4" s="28"/>
      <c r="E4" s="27"/>
      <c r="F4" s="29"/>
      <c r="G4" s="30"/>
      <c r="H4" s="31"/>
      <c r="I4" s="32"/>
    </row>
    <row r="5" spans="1:9" x14ac:dyDescent="0.2">
      <c r="B5" s="9" t="s">
        <v>1</v>
      </c>
    </row>
    <row r="6" spans="1:9" x14ac:dyDescent="0.2">
      <c r="B6" s="9" t="s">
        <v>1</v>
      </c>
    </row>
    <row r="7" spans="1:9" x14ac:dyDescent="0.2">
      <c r="B7" s="17" t="s">
        <v>261</v>
      </c>
      <c r="H7" s="16" t="s">
        <v>262</v>
      </c>
    </row>
    <row r="10" spans="1:9" x14ac:dyDescent="0.2">
      <c r="C10" s="10" t="s">
        <v>259</v>
      </c>
      <c r="H10" s="36">
        <f>H51</f>
        <v>0</v>
      </c>
    </row>
    <row r="11" spans="1:9" x14ac:dyDescent="0.2">
      <c r="H11" s="37"/>
    </row>
    <row r="12" spans="1:9" x14ac:dyDescent="0.2">
      <c r="C12" s="10" t="s">
        <v>260</v>
      </c>
      <c r="H12" s="36">
        <f>H54</f>
        <v>0</v>
      </c>
    </row>
    <row r="13" spans="1:9" x14ac:dyDescent="0.2">
      <c r="H13" s="37"/>
    </row>
    <row r="14" spans="1:9" x14ac:dyDescent="0.2">
      <c r="H14" s="37"/>
    </row>
    <row r="15" spans="1:9" x14ac:dyDescent="0.2">
      <c r="H15" s="37"/>
    </row>
    <row r="16" spans="1:9" x14ac:dyDescent="0.2">
      <c r="C16" s="10" t="s">
        <v>263</v>
      </c>
      <c r="H16" s="36">
        <f>H10+H12</f>
        <v>0</v>
      </c>
    </row>
    <row r="40" spans="3:7" x14ac:dyDescent="0.2">
      <c r="C40" s="10" t="s">
        <v>0</v>
      </c>
    </row>
    <row r="41" spans="3:7" x14ac:dyDescent="0.2">
      <c r="C41" s="3" t="s">
        <v>1</v>
      </c>
    </row>
    <row r="42" spans="3:7" x14ac:dyDescent="0.2">
      <c r="C42" s="3" t="s">
        <v>24</v>
      </c>
      <c r="G42" s="34">
        <f>H81</f>
        <v>0</v>
      </c>
    </row>
    <row r="43" spans="3:7" x14ac:dyDescent="0.2">
      <c r="C43" s="3" t="s">
        <v>59</v>
      </c>
      <c r="G43" s="34">
        <f>H96</f>
        <v>0</v>
      </c>
    </row>
    <row r="44" spans="3:7" x14ac:dyDescent="0.2">
      <c r="C44" s="3" t="s">
        <v>82</v>
      </c>
      <c r="G44" s="34">
        <f>H109</f>
        <v>0</v>
      </c>
    </row>
    <row r="45" spans="3:7" x14ac:dyDescent="0.2">
      <c r="C45" s="3" t="s">
        <v>98</v>
      </c>
      <c r="G45" s="34">
        <f>H122</f>
        <v>0</v>
      </c>
    </row>
    <row r="46" spans="3:7" x14ac:dyDescent="0.2">
      <c r="C46" s="3" t="s">
        <v>264</v>
      </c>
      <c r="G46" s="34">
        <f>H132</f>
        <v>0</v>
      </c>
    </row>
    <row r="47" spans="3:7" x14ac:dyDescent="0.2">
      <c r="C47" s="3" t="s">
        <v>121</v>
      </c>
      <c r="G47" s="34">
        <f>H141</f>
        <v>0</v>
      </c>
    </row>
    <row r="48" spans="3:7" x14ac:dyDescent="0.2">
      <c r="C48" s="3" t="s">
        <v>129</v>
      </c>
      <c r="G48" s="34">
        <f>H179</f>
        <v>0</v>
      </c>
    </row>
    <row r="49" spans="1:8" x14ac:dyDescent="0.2">
      <c r="C49" s="3" t="s">
        <v>226</v>
      </c>
      <c r="G49" s="34">
        <f>H190</f>
        <v>0</v>
      </c>
    </row>
    <row r="50" spans="1:8" x14ac:dyDescent="0.2">
      <c r="C50" s="3" t="s">
        <v>241</v>
      </c>
      <c r="G50" s="34">
        <f>H201</f>
        <v>0</v>
      </c>
    </row>
    <row r="51" spans="1:8" x14ac:dyDescent="0.2">
      <c r="C51" s="10" t="s">
        <v>259</v>
      </c>
      <c r="G51" s="35"/>
      <c r="H51" s="16">
        <f>G42+G43+G44+G45+G46+G47+G48+G49+G50</f>
        <v>0</v>
      </c>
    </row>
    <row r="52" spans="1:8" x14ac:dyDescent="0.2">
      <c r="G52" s="35"/>
    </row>
    <row r="53" spans="1:8" x14ac:dyDescent="0.2">
      <c r="C53" s="3" t="s">
        <v>3</v>
      </c>
      <c r="G53" s="34">
        <f>H64</f>
        <v>0</v>
      </c>
    </row>
    <row r="54" spans="1:8" x14ac:dyDescent="0.2">
      <c r="C54" s="10" t="s">
        <v>260</v>
      </c>
      <c r="H54" s="16">
        <f>G53</f>
        <v>0</v>
      </c>
    </row>
    <row r="58" spans="1:8" x14ac:dyDescent="0.2">
      <c r="B58" s="9" t="s">
        <v>2</v>
      </c>
      <c r="C58" s="10" t="s">
        <v>3</v>
      </c>
    </row>
    <row r="59" spans="1:8" x14ac:dyDescent="0.2">
      <c r="B59" s="9" t="s">
        <v>4</v>
      </c>
      <c r="C59" s="3" t="s">
        <v>5</v>
      </c>
    </row>
    <row r="60" spans="1:8" x14ac:dyDescent="0.2">
      <c r="A60" s="11" t="s">
        <v>6</v>
      </c>
      <c r="B60" s="9" t="s">
        <v>7</v>
      </c>
      <c r="C60" s="3" t="s">
        <v>8</v>
      </c>
      <c r="D60" s="12" t="s">
        <v>9</v>
      </c>
      <c r="E60" s="11" t="s">
        <v>10</v>
      </c>
      <c r="F60" s="13" t="s">
        <v>11</v>
      </c>
      <c r="G60" s="14" t="s">
        <v>12</v>
      </c>
      <c r="H60" s="15" t="s">
        <v>13</v>
      </c>
    </row>
    <row r="61" spans="1:8" x14ac:dyDescent="0.2">
      <c r="A61" s="11" t="s">
        <v>14</v>
      </c>
      <c r="B61" s="9" t="s">
        <v>15</v>
      </c>
      <c r="C61" s="3" t="s">
        <v>16</v>
      </c>
      <c r="E61" s="11" t="s">
        <v>17</v>
      </c>
      <c r="F61" s="13">
        <v>10</v>
      </c>
      <c r="G61" s="34">
        <v>0</v>
      </c>
      <c r="H61" s="15">
        <f>F61*G61</f>
        <v>0</v>
      </c>
    </row>
    <row r="62" spans="1:8" x14ac:dyDescent="0.2">
      <c r="A62" s="11" t="s">
        <v>18</v>
      </c>
      <c r="B62" s="9" t="s">
        <v>19</v>
      </c>
      <c r="C62" s="3" t="s">
        <v>20</v>
      </c>
      <c r="E62" s="11" t="s">
        <v>17</v>
      </c>
      <c r="F62" s="13">
        <v>3</v>
      </c>
      <c r="G62" s="34">
        <v>0</v>
      </c>
      <c r="H62" s="15">
        <f>F62*G62</f>
        <v>0</v>
      </c>
    </row>
    <row r="63" spans="1:8" x14ac:dyDescent="0.2">
      <c r="G63" s="35"/>
      <c r="H63" s="15" t="s">
        <v>21</v>
      </c>
    </row>
    <row r="64" spans="1:8" x14ac:dyDescent="0.2">
      <c r="A64" s="11" t="s">
        <v>22</v>
      </c>
      <c r="B64" s="9" t="s">
        <v>23</v>
      </c>
      <c r="C64" s="3" t="s">
        <v>3</v>
      </c>
      <c r="G64" s="35"/>
      <c r="H64" s="15">
        <f>H61+H62</f>
        <v>0</v>
      </c>
    </row>
    <row r="65" spans="1:8" x14ac:dyDescent="0.2">
      <c r="G65" s="35"/>
    </row>
    <row r="66" spans="1:8" x14ac:dyDescent="0.2">
      <c r="B66" s="9" t="s">
        <v>2</v>
      </c>
      <c r="C66" s="10" t="s">
        <v>24</v>
      </c>
      <c r="G66" s="35"/>
    </row>
    <row r="67" spans="1:8" x14ac:dyDescent="0.2">
      <c r="B67" s="9" t="s">
        <v>4</v>
      </c>
      <c r="C67" s="3" t="s">
        <v>25</v>
      </c>
      <c r="G67" s="35"/>
    </row>
    <row r="68" spans="1:8" x14ac:dyDescent="0.2">
      <c r="A68" s="11" t="s">
        <v>6</v>
      </c>
      <c r="B68" s="9" t="s">
        <v>7</v>
      </c>
      <c r="C68" s="3" t="s">
        <v>8</v>
      </c>
      <c r="D68" s="12" t="s">
        <v>9</v>
      </c>
      <c r="E68" s="11" t="s">
        <v>10</v>
      </c>
      <c r="F68" s="13" t="s">
        <v>11</v>
      </c>
      <c r="G68" s="34" t="s">
        <v>26</v>
      </c>
      <c r="H68" s="15" t="s">
        <v>27</v>
      </c>
    </row>
    <row r="69" spans="1:8" x14ac:dyDescent="0.2">
      <c r="A69" s="11" t="s">
        <v>28</v>
      </c>
      <c r="B69" s="9" t="s">
        <v>29</v>
      </c>
      <c r="C69" s="3" t="s">
        <v>30</v>
      </c>
      <c r="E69" s="11" t="s">
        <v>31</v>
      </c>
      <c r="F69" s="13">
        <v>8</v>
      </c>
      <c r="G69" s="34">
        <v>0</v>
      </c>
      <c r="H69" s="15">
        <f t="shared" ref="H69:H76" si="0">F69*G69</f>
        <v>0</v>
      </c>
    </row>
    <row r="70" spans="1:8" x14ac:dyDescent="0.2">
      <c r="A70" s="11" t="s">
        <v>32</v>
      </c>
      <c r="B70" s="9" t="s">
        <v>33</v>
      </c>
      <c r="C70" s="3" t="s">
        <v>34</v>
      </c>
      <c r="E70" s="11" t="s">
        <v>31</v>
      </c>
      <c r="F70" s="13">
        <v>2</v>
      </c>
      <c r="G70" s="34">
        <v>0</v>
      </c>
      <c r="H70" s="15">
        <f t="shared" si="0"/>
        <v>0</v>
      </c>
    </row>
    <row r="71" spans="1:8" x14ac:dyDescent="0.2">
      <c r="A71" s="11" t="s">
        <v>35</v>
      </c>
      <c r="B71" s="9" t="s">
        <v>36</v>
      </c>
      <c r="C71" s="3" t="s">
        <v>37</v>
      </c>
      <c r="E71" s="11" t="s">
        <v>31</v>
      </c>
      <c r="F71" s="13">
        <v>3</v>
      </c>
      <c r="G71" s="34">
        <v>0</v>
      </c>
      <c r="H71" s="15">
        <f t="shared" si="0"/>
        <v>0</v>
      </c>
    </row>
    <row r="72" spans="1:8" x14ac:dyDescent="0.2">
      <c r="A72" s="11" t="s">
        <v>38</v>
      </c>
      <c r="B72" s="9" t="s">
        <v>39</v>
      </c>
      <c r="C72" s="3" t="s">
        <v>40</v>
      </c>
      <c r="E72" s="11" t="s">
        <v>31</v>
      </c>
      <c r="F72" s="13">
        <v>3</v>
      </c>
      <c r="G72" s="34">
        <v>0</v>
      </c>
      <c r="H72" s="15">
        <f t="shared" si="0"/>
        <v>0</v>
      </c>
    </row>
    <row r="73" spans="1:8" x14ac:dyDescent="0.2">
      <c r="A73" s="11" t="s">
        <v>41</v>
      </c>
      <c r="B73" s="9" t="s">
        <v>42</v>
      </c>
      <c r="C73" s="3" t="s">
        <v>43</v>
      </c>
      <c r="E73" s="11" t="s">
        <v>31</v>
      </c>
      <c r="F73" s="13">
        <v>5</v>
      </c>
      <c r="G73" s="34">
        <v>0</v>
      </c>
      <c r="H73" s="15">
        <f t="shared" si="0"/>
        <v>0</v>
      </c>
    </row>
    <row r="74" spans="1:8" x14ac:dyDescent="0.2">
      <c r="A74" s="11" t="s">
        <v>44</v>
      </c>
      <c r="B74" s="9" t="s">
        <v>45</v>
      </c>
      <c r="C74" s="3" t="s">
        <v>46</v>
      </c>
      <c r="E74" s="11" t="s">
        <v>47</v>
      </c>
      <c r="F74" s="13">
        <v>110</v>
      </c>
      <c r="G74" s="34">
        <v>0</v>
      </c>
      <c r="H74" s="15">
        <f t="shared" si="0"/>
        <v>0</v>
      </c>
    </row>
    <row r="75" spans="1:8" x14ac:dyDescent="0.2">
      <c r="A75" s="11" t="s">
        <v>48</v>
      </c>
      <c r="B75" s="9" t="s">
        <v>49</v>
      </c>
      <c r="C75" s="3" t="s">
        <v>50</v>
      </c>
      <c r="E75" s="11" t="s">
        <v>47</v>
      </c>
      <c r="F75" s="13">
        <v>18</v>
      </c>
      <c r="G75" s="34">
        <v>0</v>
      </c>
      <c r="H75" s="15">
        <f t="shared" si="0"/>
        <v>0</v>
      </c>
    </row>
    <row r="76" spans="1:8" x14ac:dyDescent="0.2">
      <c r="A76" s="11" t="s">
        <v>51</v>
      </c>
      <c r="B76" s="9" t="s">
        <v>52</v>
      </c>
      <c r="C76" s="3" t="s">
        <v>269</v>
      </c>
      <c r="E76" s="11" t="s">
        <v>47</v>
      </c>
      <c r="F76" s="13">
        <v>46</v>
      </c>
      <c r="G76" s="34">
        <v>0</v>
      </c>
      <c r="H76" s="15">
        <f t="shared" si="0"/>
        <v>0</v>
      </c>
    </row>
    <row r="77" spans="1:8" x14ac:dyDescent="0.2">
      <c r="G77" s="35"/>
      <c r="H77" s="15" t="s">
        <v>21</v>
      </c>
    </row>
    <row r="78" spans="1:8" x14ac:dyDescent="0.2">
      <c r="A78" s="11" t="s">
        <v>53</v>
      </c>
      <c r="B78" s="9" t="s">
        <v>23</v>
      </c>
      <c r="C78" s="3" t="s">
        <v>54</v>
      </c>
      <c r="G78" s="35"/>
      <c r="H78" s="15">
        <f>H69+H70+H71+H72+H73+H74+H75+H76</f>
        <v>0</v>
      </c>
    </row>
    <row r="79" spans="1:8" x14ac:dyDescent="0.2">
      <c r="A79" s="11" t="s">
        <v>55</v>
      </c>
      <c r="B79" s="9" t="s">
        <v>1</v>
      </c>
      <c r="C79" s="3" t="s">
        <v>56</v>
      </c>
      <c r="G79" s="35"/>
      <c r="H79" s="15">
        <f>H78/60</f>
        <v>0</v>
      </c>
    </row>
    <row r="80" spans="1:8" x14ac:dyDescent="0.2">
      <c r="G80" s="35"/>
      <c r="H80" s="15" t="s">
        <v>21</v>
      </c>
    </row>
    <row r="81" spans="1:8" x14ac:dyDescent="0.2">
      <c r="A81" s="11" t="s">
        <v>58</v>
      </c>
      <c r="B81" s="9" t="s">
        <v>23</v>
      </c>
      <c r="C81" s="3" t="s">
        <v>24</v>
      </c>
      <c r="D81" s="38">
        <v>0</v>
      </c>
      <c r="E81" s="11" t="s">
        <v>57</v>
      </c>
      <c r="G81" s="35"/>
      <c r="H81" s="15">
        <f>H79*D81</f>
        <v>0</v>
      </c>
    </row>
    <row r="82" spans="1:8" x14ac:dyDescent="0.2">
      <c r="G82" s="35"/>
    </row>
    <row r="83" spans="1:8" x14ac:dyDescent="0.2">
      <c r="B83" s="9" t="s">
        <v>2</v>
      </c>
      <c r="C83" s="10" t="s">
        <v>59</v>
      </c>
      <c r="G83" s="35"/>
    </row>
    <row r="84" spans="1:8" x14ac:dyDescent="0.2">
      <c r="B84" s="9" t="s">
        <v>4</v>
      </c>
      <c r="C84" s="3" t="s">
        <v>60</v>
      </c>
      <c r="G84" s="35"/>
    </row>
    <row r="85" spans="1:8" x14ac:dyDescent="0.2">
      <c r="A85" s="11" t="s">
        <v>6</v>
      </c>
      <c r="B85" s="9" t="s">
        <v>7</v>
      </c>
      <c r="C85" s="3" t="s">
        <v>8</v>
      </c>
      <c r="D85" s="12" t="s">
        <v>9</v>
      </c>
      <c r="E85" s="11" t="s">
        <v>10</v>
      </c>
      <c r="F85" s="13" t="s">
        <v>11</v>
      </c>
      <c r="G85" s="34" t="s">
        <v>12</v>
      </c>
      <c r="H85" s="15" t="s">
        <v>13</v>
      </c>
    </row>
    <row r="86" spans="1:8" x14ac:dyDescent="0.2">
      <c r="A86" s="11" t="s">
        <v>61</v>
      </c>
      <c r="B86" s="9" t="s">
        <v>62</v>
      </c>
      <c r="C86" s="3" t="s">
        <v>63</v>
      </c>
      <c r="E86" s="11" t="s">
        <v>31</v>
      </c>
      <c r="F86" s="13">
        <v>3</v>
      </c>
      <c r="G86" s="34">
        <v>0</v>
      </c>
      <c r="H86" s="15">
        <f>F86*G86</f>
        <v>0</v>
      </c>
    </row>
    <row r="87" spans="1:8" x14ac:dyDescent="0.2">
      <c r="C87" s="3" t="s">
        <v>64</v>
      </c>
      <c r="G87" s="35"/>
    </row>
    <row r="88" spans="1:8" x14ac:dyDescent="0.2">
      <c r="A88" s="11" t="s">
        <v>65</v>
      </c>
      <c r="B88" s="9" t="s">
        <v>66</v>
      </c>
      <c r="C88" s="3" t="s">
        <v>67</v>
      </c>
      <c r="E88" s="11" t="s">
        <v>47</v>
      </c>
      <c r="F88" s="13">
        <v>18.899999999999999</v>
      </c>
      <c r="G88" s="34">
        <v>0</v>
      </c>
      <c r="H88" s="15">
        <f>F88*G88</f>
        <v>0</v>
      </c>
    </row>
    <row r="89" spans="1:8" x14ac:dyDescent="0.2">
      <c r="A89" s="11" t="s">
        <v>68</v>
      </c>
      <c r="B89" s="9" t="s">
        <v>69</v>
      </c>
      <c r="C89" s="3" t="s">
        <v>70</v>
      </c>
      <c r="E89" s="11" t="s">
        <v>47</v>
      </c>
      <c r="F89" s="13">
        <v>115.5</v>
      </c>
      <c r="G89" s="34">
        <v>0</v>
      </c>
      <c r="H89" s="15">
        <f>F89*G89</f>
        <v>0</v>
      </c>
    </row>
    <row r="90" spans="1:8" x14ac:dyDescent="0.2">
      <c r="A90" s="11" t="s">
        <v>71</v>
      </c>
      <c r="B90" s="9" t="s">
        <v>72</v>
      </c>
      <c r="C90" s="3" t="s">
        <v>270</v>
      </c>
      <c r="E90" s="11" t="s">
        <v>47</v>
      </c>
      <c r="F90" s="13">
        <v>48.3</v>
      </c>
      <c r="G90" s="34">
        <v>0</v>
      </c>
      <c r="H90" s="15">
        <f>F90*G90</f>
        <v>0</v>
      </c>
    </row>
    <row r="91" spans="1:8" x14ac:dyDescent="0.2">
      <c r="A91" s="11" t="s">
        <v>73</v>
      </c>
      <c r="B91" s="9" t="s">
        <v>74</v>
      </c>
      <c r="C91" s="3" t="s">
        <v>75</v>
      </c>
      <c r="E91" s="11" t="s">
        <v>31</v>
      </c>
      <c r="F91" s="13">
        <v>3</v>
      </c>
      <c r="G91" s="34">
        <v>0</v>
      </c>
      <c r="H91" s="15">
        <f>F91*G91</f>
        <v>0</v>
      </c>
    </row>
    <row r="92" spans="1:8" x14ac:dyDescent="0.2">
      <c r="A92" s="11" t="s">
        <v>76</v>
      </c>
      <c r="B92" s="9" t="s">
        <v>77</v>
      </c>
      <c r="C92" s="3" t="s">
        <v>78</v>
      </c>
      <c r="E92" s="11" t="s">
        <v>31</v>
      </c>
      <c r="F92" s="13">
        <v>5</v>
      </c>
      <c r="G92" s="34">
        <v>0</v>
      </c>
      <c r="H92" s="15">
        <f>F92*G92</f>
        <v>0</v>
      </c>
    </row>
    <row r="93" spans="1:8" x14ac:dyDescent="0.2">
      <c r="C93" s="3" t="s">
        <v>79</v>
      </c>
      <c r="G93" s="35"/>
    </row>
    <row r="94" spans="1:8" x14ac:dyDescent="0.2">
      <c r="C94" s="3" t="s">
        <v>80</v>
      </c>
      <c r="G94" s="35"/>
    </row>
    <row r="95" spans="1:8" x14ac:dyDescent="0.2">
      <c r="G95" s="35"/>
      <c r="H95" s="15" t="s">
        <v>21</v>
      </c>
    </row>
    <row r="96" spans="1:8" x14ac:dyDescent="0.2">
      <c r="A96" s="11" t="s">
        <v>81</v>
      </c>
      <c r="B96" s="9" t="s">
        <v>23</v>
      </c>
      <c r="C96" s="3" t="s">
        <v>59</v>
      </c>
      <c r="G96" s="35"/>
      <c r="H96" s="15">
        <f>H86+H88+H89+H90+H91+H92</f>
        <v>0</v>
      </c>
    </row>
    <row r="97" spans="1:8" x14ac:dyDescent="0.2">
      <c r="G97" s="35"/>
    </row>
    <row r="98" spans="1:8" x14ac:dyDescent="0.2">
      <c r="B98" s="9" t="s">
        <v>2</v>
      </c>
      <c r="C98" s="10" t="s">
        <v>82</v>
      </c>
      <c r="G98" s="35"/>
    </row>
    <row r="99" spans="1:8" x14ac:dyDescent="0.2">
      <c r="B99" s="9" t="s">
        <v>4</v>
      </c>
      <c r="C99" s="3" t="s">
        <v>25</v>
      </c>
      <c r="G99" s="35"/>
    </row>
    <row r="100" spans="1:8" x14ac:dyDescent="0.2">
      <c r="A100" s="11" t="s">
        <v>6</v>
      </c>
      <c r="B100" s="9" t="s">
        <v>7</v>
      </c>
      <c r="C100" s="3" t="s">
        <v>8</v>
      </c>
      <c r="D100" s="12" t="s">
        <v>9</v>
      </c>
      <c r="E100" s="11" t="s">
        <v>10</v>
      </c>
      <c r="F100" s="13" t="s">
        <v>11</v>
      </c>
      <c r="G100" s="34" t="s">
        <v>26</v>
      </c>
      <c r="H100" s="15" t="s">
        <v>27</v>
      </c>
    </row>
    <row r="101" spans="1:8" x14ac:dyDescent="0.2">
      <c r="A101" s="11" t="s">
        <v>83</v>
      </c>
      <c r="B101" s="9" t="s">
        <v>84</v>
      </c>
      <c r="C101" s="3" t="s">
        <v>85</v>
      </c>
      <c r="E101" s="11" t="s">
        <v>47</v>
      </c>
      <c r="F101" s="13">
        <v>160</v>
      </c>
      <c r="G101" s="34">
        <v>0</v>
      </c>
      <c r="H101" s="15">
        <f>F101*G101</f>
        <v>0</v>
      </c>
    </row>
    <row r="102" spans="1:8" x14ac:dyDescent="0.2">
      <c r="A102" s="11" t="s">
        <v>86</v>
      </c>
      <c r="B102" s="9" t="s">
        <v>87</v>
      </c>
      <c r="C102" s="3" t="s">
        <v>88</v>
      </c>
      <c r="E102" s="11" t="s">
        <v>31</v>
      </c>
      <c r="F102" s="13">
        <v>7</v>
      </c>
      <c r="G102" s="34">
        <v>0</v>
      </c>
      <c r="H102" s="15">
        <f>F102*G102</f>
        <v>0</v>
      </c>
    </row>
    <row r="103" spans="1:8" x14ac:dyDescent="0.2">
      <c r="A103" s="11" t="s">
        <v>89</v>
      </c>
      <c r="B103" s="9" t="s">
        <v>90</v>
      </c>
      <c r="C103" s="3" t="s">
        <v>91</v>
      </c>
      <c r="E103" s="11" t="s">
        <v>31</v>
      </c>
      <c r="F103" s="13">
        <v>14</v>
      </c>
      <c r="G103" s="34">
        <v>0</v>
      </c>
      <c r="H103" s="15">
        <f>F103*G103</f>
        <v>0</v>
      </c>
    </row>
    <row r="104" spans="1:8" x14ac:dyDescent="0.2">
      <c r="A104" s="11" t="s">
        <v>92</v>
      </c>
      <c r="B104" s="9" t="s">
        <v>93</v>
      </c>
      <c r="C104" s="3" t="s">
        <v>94</v>
      </c>
      <c r="E104" s="11" t="s">
        <v>47</v>
      </c>
      <c r="F104" s="13">
        <v>7</v>
      </c>
      <c r="G104" s="34">
        <v>0</v>
      </c>
      <c r="H104" s="15">
        <f>F104*G104</f>
        <v>0</v>
      </c>
    </row>
    <row r="105" spans="1:8" x14ac:dyDescent="0.2">
      <c r="G105" s="35"/>
      <c r="H105" s="15" t="s">
        <v>21</v>
      </c>
    </row>
    <row r="106" spans="1:8" x14ac:dyDescent="0.2">
      <c r="A106" s="11" t="s">
        <v>95</v>
      </c>
      <c r="B106" s="9" t="s">
        <v>23</v>
      </c>
      <c r="C106" s="3" t="s">
        <v>54</v>
      </c>
      <c r="G106" s="35"/>
      <c r="H106" s="15">
        <f>H101+H102+H103+H104</f>
        <v>0</v>
      </c>
    </row>
    <row r="107" spans="1:8" x14ac:dyDescent="0.2">
      <c r="A107" s="11" t="s">
        <v>96</v>
      </c>
      <c r="B107" s="9" t="s">
        <v>1</v>
      </c>
      <c r="C107" s="3" t="s">
        <v>56</v>
      </c>
      <c r="G107" s="35"/>
      <c r="H107" s="15">
        <f>H106/60</f>
        <v>0</v>
      </c>
    </row>
    <row r="108" spans="1:8" x14ac:dyDescent="0.2">
      <c r="G108" s="35"/>
      <c r="H108" s="15" t="s">
        <v>21</v>
      </c>
    </row>
    <row r="109" spans="1:8" x14ac:dyDescent="0.2">
      <c r="A109" s="11" t="s">
        <v>97</v>
      </c>
      <c r="B109" s="9" t="s">
        <v>23</v>
      </c>
      <c r="C109" s="3" t="s">
        <v>82</v>
      </c>
      <c r="D109" s="38">
        <v>0</v>
      </c>
      <c r="E109" s="11" t="s">
        <v>57</v>
      </c>
      <c r="G109" s="35"/>
      <c r="H109" s="15">
        <f>H107*D109</f>
        <v>0</v>
      </c>
    </row>
    <row r="110" spans="1:8" x14ac:dyDescent="0.2">
      <c r="D110" s="39"/>
      <c r="G110" s="35"/>
    </row>
    <row r="111" spans="1:8" x14ac:dyDescent="0.2">
      <c r="B111" s="9" t="s">
        <v>2</v>
      </c>
      <c r="C111" s="10" t="s">
        <v>98</v>
      </c>
      <c r="D111" s="39"/>
      <c r="G111" s="35"/>
    </row>
    <row r="112" spans="1:8" x14ac:dyDescent="0.2">
      <c r="B112" s="9" t="s">
        <v>4</v>
      </c>
      <c r="C112" s="3" t="s">
        <v>60</v>
      </c>
      <c r="D112" s="39"/>
      <c r="G112" s="35"/>
    </row>
    <row r="113" spans="1:8" x14ac:dyDescent="0.2">
      <c r="A113" s="11" t="s">
        <v>6</v>
      </c>
      <c r="B113" s="9" t="s">
        <v>7</v>
      </c>
      <c r="C113" s="3" t="s">
        <v>8</v>
      </c>
      <c r="D113" s="38" t="s">
        <v>9</v>
      </c>
      <c r="E113" s="11" t="s">
        <v>10</v>
      </c>
      <c r="F113" s="13" t="s">
        <v>11</v>
      </c>
      <c r="G113" s="34" t="s">
        <v>12</v>
      </c>
      <c r="H113" s="15" t="s">
        <v>13</v>
      </c>
    </row>
    <row r="114" spans="1:8" x14ac:dyDescent="0.2">
      <c r="A114" s="11" t="s">
        <v>99</v>
      </c>
      <c r="B114" s="9" t="s">
        <v>100</v>
      </c>
      <c r="C114" s="3" t="s">
        <v>101</v>
      </c>
      <c r="D114" s="39"/>
      <c r="E114" s="11" t="s">
        <v>47</v>
      </c>
      <c r="F114" s="13">
        <v>7.35</v>
      </c>
      <c r="G114" s="34">
        <v>0</v>
      </c>
      <c r="H114" s="15">
        <f>F114*G114</f>
        <v>0</v>
      </c>
    </row>
    <row r="115" spans="1:8" x14ac:dyDescent="0.2">
      <c r="A115" s="11" t="s">
        <v>102</v>
      </c>
      <c r="B115" s="9" t="s">
        <v>103</v>
      </c>
      <c r="C115" s="3" t="s">
        <v>104</v>
      </c>
      <c r="D115" s="39"/>
      <c r="E115" s="11" t="s">
        <v>105</v>
      </c>
      <c r="F115" s="13">
        <v>168</v>
      </c>
      <c r="G115" s="34">
        <v>0</v>
      </c>
      <c r="H115" s="15">
        <f>F115*G115</f>
        <v>0</v>
      </c>
    </row>
    <row r="116" spans="1:8" x14ac:dyDescent="0.2">
      <c r="A116" s="11" t="s">
        <v>106</v>
      </c>
      <c r="B116" s="9" t="s">
        <v>107</v>
      </c>
      <c r="C116" s="3" t="s">
        <v>108</v>
      </c>
      <c r="D116" s="39"/>
      <c r="E116" s="11" t="s">
        <v>31</v>
      </c>
      <c r="F116" s="13">
        <v>14</v>
      </c>
      <c r="G116" s="34">
        <v>0</v>
      </c>
      <c r="H116" s="15">
        <f>F116*G116</f>
        <v>0</v>
      </c>
    </row>
    <row r="117" spans="1:8" x14ac:dyDescent="0.2">
      <c r="C117" s="3" t="s">
        <v>109</v>
      </c>
      <c r="D117" s="39"/>
      <c r="G117" s="35"/>
    </row>
    <row r="118" spans="1:8" x14ac:dyDescent="0.2">
      <c r="A118" s="11" t="s">
        <v>110</v>
      </c>
      <c r="B118" s="9" t="s">
        <v>111</v>
      </c>
      <c r="C118" s="3" t="s">
        <v>112</v>
      </c>
      <c r="D118" s="39"/>
      <c r="E118" s="11" t="s">
        <v>31</v>
      </c>
      <c r="F118" s="13">
        <v>7</v>
      </c>
      <c r="G118" s="34">
        <v>0</v>
      </c>
      <c r="H118" s="15">
        <f>F118*G118</f>
        <v>0</v>
      </c>
    </row>
    <row r="119" spans="1:8" x14ac:dyDescent="0.2">
      <c r="C119" s="3" t="s">
        <v>113</v>
      </c>
      <c r="D119" s="39"/>
      <c r="G119" s="35"/>
    </row>
    <row r="120" spans="1:8" x14ac:dyDescent="0.2">
      <c r="C120" s="3" t="s">
        <v>80</v>
      </c>
      <c r="D120" s="39"/>
      <c r="G120" s="35"/>
    </row>
    <row r="121" spans="1:8" x14ac:dyDescent="0.2">
      <c r="D121" s="39"/>
      <c r="G121" s="35"/>
      <c r="H121" s="15" t="s">
        <v>21</v>
      </c>
    </row>
    <row r="122" spans="1:8" x14ac:dyDescent="0.2">
      <c r="A122" s="11" t="s">
        <v>114</v>
      </c>
      <c r="B122" s="9" t="s">
        <v>23</v>
      </c>
      <c r="C122" s="3" t="s">
        <v>98</v>
      </c>
      <c r="D122" s="39"/>
      <c r="G122" s="35"/>
      <c r="H122" s="15">
        <f>H114+H115+H116+H118</f>
        <v>0</v>
      </c>
    </row>
    <row r="123" spans="1:8" x14ac:dyDescent="0.2">
      <c r="D123" s="39"/>
      <c r="G123" s="35"/>
    </row>
    <row r="124" spans="1:8" x14ac:dyDescent="0.2">
      <c r="B124" s="9" t="s">
        <v>2</v>
      </c>
      <c r="C124" s="10" t="s">
        <v>265</v>
      </c>
      <c r="D124" s="39"/>
      <c r="G124" s="35"/>
    </row>
    <row r="125" spans="1:8" x14ac:dyDescent="0.2">
      <c r="B125" s="9" t="s">
        <v>4</v>
      </c>
      <c r="C125" s="3" t="s">
        <v>25</v>
      </c>
      <c r="D125" s="39"/>
      <c r="G125" s="35"/>
    </row>
    <row r="126" spans="1:8" x14ac:dyDescent="0.2">
      <c r="A126" s="11" t="s">
        <v>6</v>
      </c>
      <c r="B126" s="9" t="s">
        <v>7</v>
      </c>
      <c r="C126" s="3" t="s">
        <v>8</v>
      </c>
      <c r="D126" s="38" t="s">
        <v>9</v>
      </c>
      <c r="E126" s="11" t="s">
        <v>10</v>
      </c>
      <c r="F126" s="13" t="s">
        <v>11</v>
      </c>
      <c r="G126" s="34" t="s">
        <v>26</v>
      </c>
      <c r="H126" s="15" t="s">
        <v>27</v>
      </c>
    </row>
    <row r="127" spans="1:8" x14ac:dyDescent="0.2">
      <c r="A127" s="11" t="s">
        <v>115</v>
      </c>
      <c r="B127" s="9" t="s">
        <v>116</v>
      </c>
      <c r="C127" s="3" t="s">
        <v>117</v>
      </c>
      <c r="D127" s="39"/>
      <c r="E127" s="11" t="s">
        <v>31</v>
      </c>
      <c r="F127" s="13">
        <v>3</v>
      </c>
      <c r="G127" s="34">
        <v>59</v>
      </c>
      <c r="H127" s="15">
        <f>F127*G127</f>
        <v>177</v>
      </c>
    </row>
    <row r="128" spans="1:8" x14ac:dyDescent="0.2">
      <c r="D128" s="39"/>
      <c r="G128" s="35"/>
      <c r="H128" s="15" t="s">
        <v>21</v>
      </c>
    </row>
    <row r="129" spans="1:8" x14ac:dyDescent="0.2">
      <c r="A129" s="11" t="s">
        <v>118</v>
      </c>
      <c r="B129" s="9" t="s">
        <v>23</v>
      </c>
      <c r="C129" s="3" t="s">
        <v>54</v>
      </c>
      <c r="D129" s="39"/>
      <c r="G129" s="35"/>
      <c r="H129" s="15">
        <f>H127</f>
        <v>177</v>
      </c>
    </row>
    <row r="130" spans="1:8" x14ac:dyDescent="0.2">
      <c r="A130" s="11" t="s">
        <v>119</v>
      </c>
      <c r="B130" s="9" t="s">
        <v>1</v>
      </c>
      <c r="C130" s="3" t="s">
        <v>56</v>
      </c>
      <c r="D130" s="39"/>
      <c r="G130" s="35"/>
      <c r="H130" s="15">
        <f>H129/60</f>
        <v>2.95</v>
      </c>
    </row>
    <row r="131" spans="1:8" x14ac:dyDescent="0.2">
      <c r="D131" s="39"/>
      <c r="G131" s="35"/>
      <c r="H131" s="15" t="s">
        <v>21</v>
      </c>
    </row>
    <row r="132" spans="1:8" x14ac:dyDescent="0.2">
      <c r="A132" s="11" t="s">
        <v>120</v>
      </c>
      <c r="B132" s="9" t="s">
        <v>23</v>
      </c>
      <c r="C132" s="3" t="s">
        <v>264</v>
      </c>
      <c r="D132" s="38">
        <v>0</v>
      </c>
      <c r="E132" s="11" t="s">
        <v>57</v>
      </c>
      <c r="G132" s="35"/>
      <c r="H132" s="15">
        <f>H130*D132</f>
        <v>0</v>
      </c>
    </row>
    <row r="133" spans="1:8" x14ac:dyDescent="0.2">
      <c r="G133" s="35"/>
    </row>
    <row r="134" spans="1:8" x14ac:dyDescent="0.2">
      <c r="B134" s="9" t="s">
        <v>2</v>
      </c>
      <c r="C134" s="10" t="s">
        <v>121</v>
      </c>
      <c r="G134" s="35"/>
    </row>
    <row r="135" spans="1:8" x14ac:dyDescent="0.2">
      <c r="B135" s="9" t="s">
        <v>4</v>
      </c>
      <c r="C135" s="3" t="s">
        <v>60</v>
      </c>
      <c r="G135" s="35"/>
    </row>
    <row r="136" spans="1:8" x14ac:dyDescent="0.2">
      <c r="A136" s="11" t="s">
        <v>6</v>
      </c>
      <c r="B136" s="9" t="s">
        <v>7</v>
      </c>
      <c r="C136" s="3" t="s">
        <v>8</v>
      </c>
      <c r="D136" s="12" t="s">
        <v>9</v>
      </c>
      <c r="E136" s="11" t="s">
        <v>10</v>
      </c>
      <c r="F136" s="13" t="s">
        <v>11</v>
      </c>
      <c r="G136" s="34" t="s">
        <v>12</v>
      </c>
      <c r="H136" s="15" t="s">
        <v>13</v>
      </c>
    </row>
    <row r="137" spans="1:8" x14ac:dyDescent="0.2">
      <c r="A137" s="11" t="s">
        <v>122</v>
      </c>
      <c r="B137" s="9" t="s">
        <v>123</v>
      </c>
      <c r="C137" s="3" t="s">
        <v>124</v>
      </c>
      <c r="E137" s="11" t="s">
        <v>31</v>
      </c>
      <c r="F137" s="13">
        <v>3</v>
      </c>
      <c r="G137" s="34">
        <v>0</v>
      </c>
      <c r="H137" s="15">
        <f>F137*G137</f>
        <v>0</v>
      </c>
    </row>
    <row r="138" spans="1:8" x14ac:dyDescent="0.2">
      <c r="A138" s="11" t="s">
        <v>125</v>
      </c>
      <c r="B138" s="9" t="s">
        <v>126</v>
      </c>
      <c r="C138" s="3" t="s">
        <v>127</v>
      </c>
      <c r="E138" s="11" t="s">
        <v>31</v>
      </c>
      <c r="F138" s="13">
        <v>3</v>
      </c>
      <c r="G138" s="34">
        <v>0</v>
      </c>
      <c r="H138" s="15">
        <f>F138*G138</f>
        <v>0</v>
      </c>
    </row>
    <row r="139" spans="1:8" x14ac:dyDescent="0.2">
      <c r="C139" s="3" t="s">
        <v>80</v>
      </c>
      <c r="G139" s="35"/>
    </row>
    <row r="140" spans="1:8" x14ac:dyDescent="0.2">
      <c r="G140" s="35"/>
      <c r="H140" s="15" t="s">
        <v>21</v>
      </c>
    </row>
    <row r="141" spans="1:8" x14ac:dyDescent="0.2">
      <c r="A141" s="11" t="s">
        <v>128</v>
      </c>
      <c r="B141" s="9" t="s">
        <v>23</v>
      </c>
      <c r="C141" s="3" t="s">
        <v>121</v>
      </c>
      <c r="G141" s="35"/>
      <c r="H141" s="15">
        <f>H137+H138</f>
        <v>0</v>
      </c>
    </row>
    <row r="142" spans="1:8" x14ac:dyDescent="0.2">
      <c r="G142" s="35"/>
    </row>
    <row r="143" spans="1:8" x14ac:dyDescent="0.2">
      <c r="B143" s="9" t="s">
        <v>2</v>
      </c>
      <c r="C143" s="10" t="s">
        <v>129</v>
      </c>
      <c r="G143" s="35"/>
    </row>
    <row r="144" spans="1:8" x14ac:dyDescent="0.2">
      <c r="B144" s="9" t="s">
        <v>4</v>
      </c>
      <c r="C144" s="3" t="s">
        <v>130</v>
      </c>
      <c r="G144" s="35"/>
    </row>
    <row r="145" spans="1:8" x14ac:dyDescent="0.2">
      <c r="A145" s="11" t="s">
        <v>6</v>
      </c>
      <c r="B145" s="9" t="s">
        <v>7</v>
      </c>
      <c r="C145" s="3" t="s">
        <v>8</v>
      </c>
      <c r="D145" s="12" t="s">
        <v>9</v>
      </c>
      <c r="E145" s="11" t="s">
        <v>10</v>
      </c>
      <c r="F145" s="13" t="s">
        <v>11</v>
      </c>
      <c r="G145" s="34" t="s">
        <v>12</v>
      </c>
      <c r="H145" s="15" t="s">
        <v>13</v>
      </c>
    </row>
    <row r="146" spans="1:8" x14ac:dyDescent="0.2">
      <c r="A146" s="11" t="s">
        <v>131</v>
      </c>
      <c r="B146" s="9" t="s">
        <v>132</v>
      </c>
      <c r="C146" s="3" t="s">
        <v>133</v>
      </c>
      <c r="E146" s="11" t="s">
        <v>134</v>
      </c>
      <c r="F146" s="13">
        <v>0.14499999999999999</v>
      </c>
      <c r="G146" s="34">
        <v>0</v>
      </c>
      <c r="H146" s="15">
        <f t="shared" ref="H146:H162" si="1">F146*G146</f>
        <v>0</v>
      </c>
    </row>
    <row r="147" spans="1:8" x14ac:dyDescent="0.2">
      <c r="A147" s="11" t="s">
        <v>135</v>
      </c>
      <c r="B147" s="9" t="s">
        <v>136</v>
      </c>
      <c r="C147" s="3" t="s">
        <v>137</v>
      </c>
      <c r="E147" s="11" t="s">
        <v>138</v>
      </c>
      <c r="F147" s="13">
        <v>36.75</v>
      </c>
      <c r="G147" s="34">
        <v>0</v>
      </c>
      <c r="H147" s="15">
        <f t="shared" si="1"/>
        <v>0</v>
      </c>
    </row>
    <row r="148" spans="1:8" x14ac:dyDescent="0.2">
      <c r="A148" s="11" t="s">
        <v>139</v>
      </c>
      <c r="B148" s="9" t="s">
        <v>140</v>
      </c>
      <c r="C148" s="3" t="s">
        <v>141</v>
      </c>
      <c r="E148" s="11" t="s">
        <v>138</v>
      </c>
      <c r="F148" s="13">
        <v>24</v>
      </c>
      <c r="G148" s="34">
        <v>0</v>
      </c>
      <c r="H148" s="15">
        <f t="shared" si="1"/>
        <v>0</v>
      </c>
    </row>
    <row r="149" spans="1:8" x14ac:dyDescent="0.2">
      <c r="A149" s="11" t="s">
        <v>142</v>
      </c>
      <c r="B149" s="9" t="s">
        <v>143</v>
      </c>
      <c r="C149" s="3" t="s">
        <v>144</v>
      </c>
      <c r="E149" s="11" t="s">
        <v>47</v>
      </c>
      <c r="F149" s="13">
        <v>80</v>
      </c>
      <c r="G149" s="34">
        <v>0</v>
      </c>
      <c r="H149" s="15">
        <f t="shared" si="1"/>
        <v>0</v>
      </c>
    </row>
    <row r="150" spans="1:8" x14ac:dyDescent="0.2">
      <c r="A150" s="11" t="s">
        <v>145</v>
      </c>
      <c r="B150" s="9" t="s">
        <v>146</v>
      </c>
      <c r="C150" s="3" t="s">
        <v>147</v>
      </c>
      <c r="E150" s="11" t="s">
        <v>148</v>
      </c>
      <c r="F150" s="13">
        <v>1.2</v>
      </c>
      <c r="G150" s="34">
        <v>0</v>
      </c>
      <c r="H150" s="15">
        <f t="shared" si="1"/>
        <v>0</v>
      </c>
    </row>
    <row r="151" spans="1:8" x14ac:dyDescent="0.2">
      <c r="A151" s="11" t="s">
        <v>149</v>
      </c>
      <c r="B151" s="9" t="s">
        <v>150</v>
      </c>
      <c r="C151" s="3" t="s">
        <v>151</v>
      </c>
      <c r="E151" s="11" t="s">
        <v>148</v>
      </c>
      <c r="F151" s="13">
        <v>1.2</v>
      </c>
      <c r="G151" s="34">
        <v>0</v>
      </c>
      <c r="H151" s="15">
        <f t="shared" si="1"/>
        <v>0</v>
      </c>
    </row>
    <row r="152" spans="1:8" x14ac:dyDescent="0.2">
      <c r="A152" s="11" t="s">
        <v>152</v>
      </c>
      <c r="B152" s="9" t="s">
        <v>153</v>
      </c>
      <c r="C152" s="3" t="s">
        <v>154</v>
      </c>
      <c r="E152" s="11" t="s">
        <v>148</v>
      </c>
      <c r="F152" s="13">
        <v>2.4</v>
      </c>
      <c r="G152" s="34">
        <v>0</v>
      </c>
      <c r="H152" s="15">
        <f t="shared" si="1"/>
        <v>0</v>
      </c>
    </row>
    <row r="153" spans="1:8" x14ac:dyDescent="0.2">
      <c r="A153" s="11" t="s">
        <v>155</v>
      </c>
      <c r="B153" s="9" t="s">
        <v>156</v>
      </c>
      <c r="C153" s="3" t="s">
        <v>157</v>
      </c>
      <c r="E153" s="11" t="s">
        <v>31</v>
      </c>
      <c r="F153" s="13">
        <v>3</v>
      </c>
      <c r="G153" s="34">
        <v>0</v>
      </c>
      <c r="H153" s="15">
        <f t="shared" si="1"/>
        <v>0</v>
      </c>
    </row>
    <row r="154" spans="1:8" x14ac:dyDescent="0.2">
      <c r="A154" s="11" t="s">
        <v>158</v>
      </c>
      <c r="B154" s="9" t="s">
        <v>159</v>
      </c>
      <c r="C154" s="3" t="s">
        <v>160</v>
      </c>
      <c r="E154" s="11" t="s">
        <v>31</v>
      </c>
      <c r="F154" s="13">
        <v>3</v>
      </c>
      <c r="G154" s="34">
        <v>0</v>
      </c>
      <c r="H154" s="15">
        <f t="shared" si="1"/>
        <v>0</v>
      </c>
    </row>
    <row r="155" spans="1:8" x14ac:dyDescent="0.2">
      <c r="A155" s="11" t="s">
        <v>161</v>
      </c>
      <c r="B155" s="9" t="s">
        <v>162</v>
      </c>
      <c r="C155" s="3" t="s">
        <v>163</v>
      </c>
      <c r="E155" s="11" t="s">
        <v>148</v>
      </c>
      <c r="F155" s="13">
        <v>2</v>
      </c>
      <c r="G155" s="34">
        <v>0</v>
      </c>
      <c r="H155" s="15">
        <f t="shared" si="1"/>
        <v>0</v>
      </c>
    </row>
    <row r="156" spans="1:8" x14ac:dyDescent="0.2">
      <c r="A156" s="11" t="s">
        <v>164</v>
      </c>
      <c r="B156" s="9" t="s">
        <v>165</v>
      </c>
      <c r="C156" s="3" t="s">
        <v>166</v>
      </c>
      <c r="E156" s="11" t="s">
        <v>148</v>
      </c>
      <c r="F156" s="13">
        <v>3.5</v>
      </c>
      <c r="G156" s="34">
        <v>0</v>
      </c>
      <c r="H156" s="15">
        <f t="shared" si="1"/>
        <v>0</v>
      </c>
    </row>
    <row r="157" spans="1:8" x14ac:dyDescent="0.2">
      <c r="A157" s="11" t="s">
        <v>167</v>
      </c>
      <c r="B157" s="9" t="s">
        <v>168</v>
      </c>
      <c r="C157" s="3" t="s">
        <v>169</v>
      </c>
      <c r="E157" s="11" t="s">
        <v>148</v>
      </c>
      <c r="F157" s="13">
        <v>2</v>
      </c>
      <c r="G157" s="34">
        <v>0</v>
      </c>
      <c r="H157" s="15">
        <f t="shared" si="1"/>
        <v>0</v>
      </c>
    </row>
    <row r="158" spans="1:8" x14ac:dyDescent="0.2">
      <c r="A158" s="11" t="s">
        <v>170</v>
      </c>
      <c r="B158" s="9" t="s">
        <v>171</v>
      </c>
      <c r="C158" s="3" t="s">
        <v>172</v>
      </c>
      <c r="E158" s="11" t="s">
        <v>148</v>
      </c>
      <c r="F158" s="13">
        <v>3.5</v>
      </c>
      <c r="G158" s="34">
        <v>0</v>
      </c>
      <c r="H158" s="15">
        <f t="shared" si="1"/>
        <v>0</v>
      </c>
    </row>
    <row r="159" spans="1:8" x14ac:dyDescent="0.2">
      <c r="A159" s="11" t="s">
        <v>173</v>
      </c>
      <c r="B159" s="9" t="s">
        <v>174</v>
      </c>
      <c r="C159" s="3" t="s">
        <v>175</v>
      </c>
      <c r="E159" s="11" t="s">
        <v>47</v>
      </c>
      <c r="F159" s="13">
        <v>105</v>
      </c>
      <c r="G159" s="34">
        <v>0</v>
      </c>
      <c r="H159" s="15">
        <f t="shared" si="1"/>
        <v>0</v>
      </c>
    </row>
    <row r="160" spans="1:8" x14ac:dyDescent="0.2">
      <c r="A160" s="11" t="s">
        <v>176</v>
      </c>
      <c r="B160" s="9" t="s">
        <v>177</v>
      </c>
      <c r="C160" s="3" t="s">
        <v>178</v>
      </c>
      <c r="E160" s="11" t="s">
        <v>47</v>
      </c>
      <c r="F160" s="13">
        <v>40</v>
      </c>
      <c r="G160" s="34">
        <v>0</v>
      </c>
      <c r="H160" s="15">
        <f t="shared" si="1"/>
        <v>0</v>
      </c>
    </row>
    <row r="161" spans="1:8" x14ac:dyDescent="0.2">
      <c r="A161" s="11" t="s">
        <v>179</v>
      </c>
      <c r="B161" s="9" t="s">
        <v>180</v>
      </c>
      <c r="C161" s="3" t="s">
        <v>181</v>
      </c>
      <c r="E161" s="11" t="s">
        <v>148</v>
      </c>
      <c r="F161" s="13">
        <v>64.27</v>
      </c>
      <c r="G161" s="34">
        <v>0</v>
      </c>
      <c r="H161" s="15">
        <f t="shared" si="1"/>
        <v>0</v>
      </c>
    </row>
    <row r="162" spans="1:8" x14ac:dyDescent="0.2">
      <c r="A162" s="11" t="s">
        <v>182</v>
      </c>
      <c r="B162" s="9" t="s">
        <v>183</v>
      </c>
      <c r="C162" s="3" t="s">
        <v>184</v>
      </c>
      <c r="E162" s="11" t="s">
        <v>47</v>
      </c>
      <c r="F162" s="13">
        <v>105</v>
      </c>
      <c r="G162" s="34">
        <v>0</v>
      </c>
      <c r="H162" s="15">
        <f t="shared" si="1"/>
        <v>0</v>
      </c>
    </row>
    <row r="163" spans="1:8" x14ac:dyDescent="0.2">
      <c r="C163" s="3" t="s">
        <v>185</v>
      </c>
      <c r="G163" s="35"/>
    </row>
    <row r="164" spans="1:8" x14ac:dyDescent="0.2">
      <c r="A164" s="11" t="s">
        <v>186</v>
      </c>
      <c r="B164" s="9" t="s">
        <v>187</v>
      </c>
      <c r="C164" s="3" t="s">
        <v>184</v>
      </c>
      <c r="E164" s="11" t="s">
        <v>47</v>
      </c>
      <c r="F164" s="13">
        <v>105</v>
      </c>
      <c r="G164" s="34">
        <v>0</v>
      </c>
      <c r="H164" s="15">
        <f>F164*G164</f>
        <v>0</v>
      </c>
    </row>
    <row r="165" spans="1:8" x14ac:dyDescent="0.2">
      <c r="C165" s="3" t="s">
        <v>188</v>
      </c>
      <c r="G165" s="35"/>
    </row>
    <row r="166" spans="1:8" x14ac:dyDescent="0.2">
      <c r="A166" s="11" t="s">
        <v>189</v>
      </c>
      <c r="B166" s="9" t="s">
        <v>190</v>
      </c>
      <c r="C166" s="3" t="s">
        <v>191</v>
      </c>
      <c r="E166" s="11" t="s">
        <v>47</v>
      </c>
      <c r="F166" s="13">
        <v>145</v>
      </c>
      <c r="G166" s="34">
        <v>0</v>
      </c>
      <c r="H166" s="15">
        <f t="shared" ref="H166:H177" si="2">F166*G166</f>
        <v>0</v>
      </c>
    </row>
    <row r="167" spans="1:8" x14ac:dyDescent="0.2">
      <c r="A167" s="11" t="s">
        <v>192</v>
      </c>
      <c r="B167" s="9" t="s">
        <v>193</v>
      </c>
      <c r="C167" s="3" t="s">
        <v>194</v>
      </c>
      <c r="E167" s="11" t="s">
        <v>47</v>
      </c>
      <c r="F167" s="13">
        <v>3</v>
      </c>
      <c r="G167" s="34">
        <v>0</v>
      </c>
      <c r="H167" s="15">
        <f t="shared" si="2"/>
        <v>0</v>
      </c>
    </row>
    <row r="168" spans="1:8" x14ac:dyDescent="0.2">
      <c r="A168" s="11" t="s">
        <v>195</v>
      </c>
      <c r="B168" s="9" t="s">
        <v>196</v>
      </c>
      <c r="C168" s="3" t="s">
        <v>197</v>
      </c>
      <c r="E168" s="11" t="s">
        <v>47</v>
      </c>
      <c r="F168" s="13">
        <v>85</v>
      </c>
      <c r="G168" s="34">
        <v>0</v>
      </c>
      <c r="H168" s="15">
        <f t="shared" si="2"/>
        <v>0</v>
      </c>
    </row>
    <row r="169" spans="1:8" x14ac:dyDescent="0.2">
      <c r="A169" s="11" t="s">
        <v>198</v>
      </c>
      <c r="B169" s="9" t="s">
        <v>199</v>
      </c>
      <c r="C169" s="3" t="s">
        <v>200</v>
      </c>
      <c r="E169" s="11" t="s">
        <v>47</v>
      </c>
      <c r="F169" s="13">
        <v>105</v>
      </c>
      <c r="G169" s="34">
        <v>0</v>
      </c>
      <c r="H169" s="15">
        <f t="shared" si="2"/>
        <v>0</v>
      </c>
    </row>
    <row r="170" spans="1:8" x14ac:dyDescent="0.2">
      <c r="A170" s="11" t="s">
        <v>201</v>
      </c>
      <c r="B170" s="9" t="s">
        <v>202</v>
      </c>
      <c r="C170" s="3" t="s">
        <v>203</v>
      </c>
      <c r="E170" s="11" t="s">
        <v>47</v>
      </c>
      <c r="F170" s="13">
        <v>40</v>
      </c>
      <c r="G170" s="34">
        <v>0</v>
      </c>
      <c r="H170" s="15">
        <f t="shared" si="2"/>
        <v>0</v>
      </c>
    </row>
    <row r="171" spans="1:8" x14ac:dyDescent="0.2">
      <c r="A171" s="11" t="s">
        <v>204</v>
      </c>
      <c r="B171" s="9" t="s">
        <v>205</v>
      </c>
      <c r="C171" s="3" t="s">
        <v>206</v>
      </c>
      <c r="E171" s="11" t="s">
        <v>138</v>
      </c>
      <c r="F171" s="13">
        <v>36.75</v>
      </c>
      <c r="G171" s="34">
        <v>0</v>
      </c>
      <c r="H171" s="15">
        <f t="shared" si="2"/>
        <v>0</v>
      </c>
    </row>
    <row r="172" spans="1:8" x14ac:dyDescent="0.2">
      <c r="A172" s="11" t="s">
        <v>207</v>
      </c>
      <c r="B172" s="9" t="s">
        <v>208</v>
      </c>
      <c r="C172" s="3" t="s">
        <v>209</v>
      </c>
      <c r="E172" s="11" t="s">
        <v>138</v>
      </c>
      <c r="F172" s="13">
        <v>36.75</v>
      </c>
      <c r="G172" s="34">
        <v>0</v>
      </c>
      <c r="H172" s="15">
        <f t="shared" si="2"/>
        <v>0</v>
      </c>
    </row>
    <row r="173" spans="1:8" x14ac:dyDescent="0.2">
      <c r="A173" s="11" t="s">
        <v>210</v>
      </c>
      <c r="B173" s="9" t="s">
        <v>211</v>
      </c>
      <c r="C173" s="3" t="s">
        <v>212</v>
      </c>
      <c r="E173" s="11" t="s">
        <v>138</v>
      </c>
      <c r="F173" s="13">
        <v>60.75</v>
      </c>
      <c r="G173" s="34">
        <v>0</v>
      </c>
      <c r="H173" s="15">
        <f t="shared" si="2"/>
        <v>0</v>
      </c>
    </row>
    <row r="174" spans="1:8" x14ac:dyDescent="0.2">
      <c r="A174" s="11" t="s">
        <v>213</v>
      </c>
      <c r="B174" s="9" t="s">
        <v>214</v>
      </c>
      <c r="C174" s="3" t="s">
        <v>215</v>
      </c>
      <c r="E174" s="11" t="s">
        <v>138</v>
      </c>
      <c r="F174" s="13">
        <v>24</v>
      </c>
      <c r="G174" s="34">
        <v>0</v>
      </c>
      <c r="H174" s="15">
        <f t="shared" si="2"/>
        <v>0</v>
      </c>
    </row>
    <row r="175" spans="1:8" x14ac:dyDescent="0.2">
      <c r="A175" s="11" t="s">
        <v>216</v>
      </c>
      <c r="B175" s="9" t="s">
        <v>217</v>
      </c>
      <c r="C175" s="3" t="s">
        <v>218</v>
      </c>
      <c r="E175" s="11" t="s">
        <v>138</v>
      </c>
      <c r="F175" s="13">
        <v>24</v>
      </c>
      <c r="G175" s="34">
        <v>0</v>
      </c>
      <c r="H175" s="15">
        <f t="shared" si="2"/>
        <v>0</v>
      </c>
    </row>
    <row r="176" spans="1:8" x14ac:dyDescent="0.2">
      <c r="A176" s="11" t="s">
        <v>219</v>
      </c>
      <c r="B176" s="9" t="s">
        <v>220</v>
      </c>
      <c r="C176" s="3" t="s">
        <v>221</v>
      </c>
      <c r="E176" s="11" t="s">
        <v>31</v>
      </c>
      <c r="F176" s="13">
        <v>1</v>
      </c>
      <c r="G176" s="34">
        <v>0</v>
      </c>
      <c r="H176" s="15">
        <f t="shared" si="2"/>
        <v>0</v>
      </c>
    </row>
    <row r="177" spans="1:8" x14ac:dyDescent="0.2">
      <c r="A177" s="11" t="s">
        <v>222</v>
      </c>
      <c r="B177" s="9" t="s">
        <v>223</v>
      </c>
      <c r="C177" s="3" t="s">
        <v>224</v>
      </c>
      <c r="E177" s="11" t="s">
        <v>31</v>
      </c>
      <c r="F177" s="13">
        <v>1</v>
      </c>
      <c r="G177" s="34">
        <v>0</v>
      </c>
      <c r="H177" s="15">
        <f t="shared" si="2"/>
        <v>0</v>
      </c>
    </row>
    <row r="178" spans="1:8" x14ac:dyDescent="0.2">
      <c r="G178" s="35"/>
      <c r="H178" s="15" t="s">
        <v>21</v>
      </c>
    </row>
    <row r="179" spans="1:8" x14ac:dyDescent="0.2">
      <c r="A179" s="11" t="s">
        <v>225</v>
      </c>
      <c r="B179" s="9" t="s">
        <v>23</v>
      </c>
      <c r="C179" s="3" t="s">
        <v>129</v>
      </c>
      <c r="G179" s="35"/>
      <c r="H179" s="15">
        <f>H146+H147+H148+H149+H150+H151+H152+H153+H154+H155+H156+H157+H158+H159+H160+H161+H162+H164+H166+H167+H168+H169+H170+H171+H172+H173+H174+H175+H176+H177</f>
        <v>0</v>
      </c>
    </row>
    <row r="180" spans="1:8" x14ac:dyDescent="0.2">
      <c r="G180" s="35"/>
    </row>
    <row r="181" spans="1:8" x14ac:dyDescent="0.2">
      <c r="B181" s="9" t="s">
        <v>2</v>
      </c>
      <c r="C181" s="10" t="s">
        <v>226</v>
      </c>
      <c r="G181" s="35"/>
    </row>
    <row r="182" spans="1:8" x14ac:dyDescent="0.2">
      <c r="B182" s="9" t="s">
        <v>4</v>
      </c>
      <c r="C182" s="3" t="s">
        <v>60</v>
      </c>
      <c r="G182" s="35"/>
    </row>
    <row r="183" spans="1:8" x14ac:dyDescent="0.2">
      <c r="A183" s="11" t="s">
        <v>6</v>
      </c>
      <c r="B183" s="9" t="s">
        <v>7</v>
      </c>
      <c r="C183" s="3" t="s">
        <v>8</v>
      </c>
      <c r="D183" s="12" t="s">
        <v>9</v>
      </c>
      <c r="E183" s="11" t="s">
        <v>10</v>
      </c>
      <c r="F183" s="13" t="s">
        <v>11</v>
      </c>
      <c r="G183" s="34" t="s">
        <v>12</v>
      </c>
      <c r="H183" s="15" t="s">
        <v>13</v>
      </c>
    </row>
    <row r="184" spans="1:8" x14ac:dyDescent="0.2">
      <c r="A184" s="11" t="s">
        <v>227</v>
      </c>
      <c r="B184" s="9" t="s">
        <v>228</v>
      </c>
      <c r="C184" s="3" t="s">
        <v>229</v>
      </c>
      <c r="E184" s="11" t="s">
        <v>47</v>
      </c>
      <c r="F184" s="13">
        <v>85</v>
      </c>
      <c r="G184" s="34">
        <v>0</v>
      </c>
      <c r="H184" s="15">
        <f>F184*G184</f>
        <v>0</v>
      </c>
    </row>
    <row r="185" spans="1:8" x14ac:dyDescent="0.2">
      <c r="A185" s="11" t="s">
        <v>230</v>
      </c>
      <c r="B185" s="9" t="s">
        <v>231</v>
      </c>
      <c r="C185" s="3" t="s">
        <v>232</v>
      </c>
      <c r="E185" s="11" t="s">
        <v>148</v>
      </c>
      <c r="F185" s="13">
        <v>5.9</v>
      </c>
      <c r="G185" s="34">
        <v>0</v>
      </c>
      <c r="H185" s="15">
        <f>F185*G185</f>
        <v>0</v>
      </c>
    </row>
    <row r="186" spans="1:8" x14ac:dyDescent="0.2">
      <c r="A186" s="11" t="s">
        <v>233</v>
      </c>
      <c r="B186" s="9" t="s">
        <v>234</v>
      </c>
      <c r="C186" s="3" t="s">
        <v>235</v>
      </c>
      <c r="E186" s="11" t="s">
        <v>47</v>
      </c>
      <c r="F186" s="13">
        <v>145</v>
      </c>
      <c r="G186" s="34">
        <v>0</v>
      </c>
      <c r="H186" s="15">
        <f>F186*G186</f>
        <v>0</v>
      </c>
    </row>
    <row r="187" spans="1:8" x14ac:dyDescent="0.2">
      <c r="A187" s="11" t="s">
        <v>236</v>
      </c>
      <c r="B187" s="9" t="s">
        <v>237</v>
      </c>
      <c r="C187" s="3" t="s">
        <v>238</v>
      </c>
      <c r="E187" s="11" t="s">
        <v>105</v>
      </c>
      <c r="F187" s="13">
        <v>3</v>
      </c>
      <c r="G187" s="34">
        <v>0</v>
      </c>
      <c r="H187" s="15">
        <f>F187*G187</f>
        <v>0</v>
      </c>
    </row>
    <row r="188" spans="1:8" x14ac:dyDescent="0.2">
      <c r="C188" s="3" t="s">
        <v>239</v>
      </c>
      <c r="G188" s="35"/>
    </row>
    <row r="189" spans="1:8" x14ac:dyDescent="0.2">
      <c r="G189" s="35"/>
      <c r="H189" s="15" t="s">
        <v>21</v>
      </c>
    </row>
    <row r="190" spans="1:8" x14ac:dyDescent="0.2">
      <c r="A190" s="11" t="s">
        <v>240</v>
      </c>
      <c r="B190" s="9" t="s">
        <v>23</v>
      </c>
      <c r="C190" s="3" t="s">
        <v>226</v>
      </c>
      <c r="G190" s="35"/>
      <c r="H190" s="15">
        <f>H184+H185+H186+H187</f>
        <v>0</v>
      </c>
    </row>
    <row r="191" spans="1:8" x14ac:dyDescent="0.2">
      <c r="G191" s="35"/>
    </row>
    <row r="192" spans="1:8" x14ac:dyDescent="0.2">
      <c r="B192" s="9" t="s">
        <v>2</v>
      </c>
      <c r="C192" s="10" t="s">
        <v>241</v>
      </c>
      <c r="G192" s="35"/>
    </row>
    <row r="193" spans="1:8" x14ac:dyDescent="0.2">
      <c r="B193" s="9" t="s">
        <v>4</v>
      </c>
      <c r="C193" s="3" t="s">
        <v>242</v>
      </c>
      <c r="G193" s="35"/>
    </row>
    <row r="194" spans="1:8" x14ac:dyDescent="0.2">
      <c r="A194" s="11" t="s">
        <v>6</v>
      </c>
      <c r="B194" s="9" t="s">
        <v>7</v>
      </c>
      <c r="C194" s="3" t="s">
        <v>8</v>
      </c>
      <c r="D194" s="12" t="s">
        <v>9</v>
      </c>
      <c r="E194" s="11" t="s">
        <v>10</v>
      </c>
      <c r="F194" s="13" t="s">
        <v>11</v>
      </c>
      <c r="G194" s="34" t="s">
        <v>12</v>
      </c>
      <c r="H194" s="15" t="s">
        <v>13</v>
      </c>
    </row>
    <row r="195" spans="1:8" x14ac:dyDescent="0.2">
      <c r="A195" s="11" t="s">
        <v>243</v>
      </c>
      <c r="B195" s="9" t="s">
        <v>244</v>
      </c>
      <c r="C195" s="3" t="s">
        <v>245</v>
      </c>
      <c r="E195" s="11" t="s">
        <v>17</v>
      </c>
      <c r="F195" s="13">
        <v>3</v>
      </c>
      <c r="G195" s="34">
        <v>0</v>
      </c>
      <c r="H195" s="15">
        <f>F195*G195</f>
        <v>0</v>
      </c>
    </row>
    <row r="196" spans="1:8" x14ac:dyDescent="0.2">
      <c r="A196" s="11" t="s">
        <v>246</v>
      </c>
      <c r="B196" s="9" t="s">
        <v>247</v>
      </c>
      <c r="C196" s="3" t="s">
        <v>248</v>
      </c>
      <c r="E196" s="11" t="s">
        <v>17</v>
      </c>
      <c r="F196" s="13">
        <v>3</v>
      </c>
      <c r="G196" s="34">
        <v>0</v>
      </c>
      <c r="H196" s="15">
        <f>F196*G196</f>
        <v>0</v>
      </c>
    </row>
    <row r="197" spans="1:8" x14ac:dyDescent="0.2">
      <c r="A197" s="11" t="s">
        <v>249</v>
      </c>
      <c r="B197" s="9" t="s">
        <v>250</v>
      </c>
      <c r="C197" s="3" t="s">
        <v>251</v>
      </c>
      <c r="E197" s="11" t="s">
        <v>17</v>
      </c>
      <c r="F197" s="13">
        <v>6</v>
      </c>
      <c r="G197" s="34">
        <v>0</v>
      </c>
      <c r="H197" s="15">
        <f>F197*G197</f>
        <v>0</v>
      </c>
    </row>
    <row r="198" spans="1:8" x14ac:dyDescent="0.2">
      <c r="A198" s="11" t="s">
        <v>252</v>
      </c>
      <c r="B198" s="9" t="s">
        <v>253</v>
      </c>
      <c r="C198" s="3" t="s">
        <v>254</v>
      </c>
      <c r="E198" s="11" t="s">
        <v>31</v>
      </c>
      <c r="F198" s="13">
        <v>1</v>
      </c>
      <c r="G198" s="34">
        <v>0</v>
      </c>
      <c r="H198" s="15">
        <f>F198*G198</f>
        <v>0</v>
      </c>
    </row>
    <row r="199" spans="1:8" x14ac:dyDescent="0.2">
      <c r="A199" s="11" t="s">
        <v>255</v>
      </c>
      <c r="B199" s="9" t="s">
        <v>256</v>
      </c>
      <c r="C199" s="3" t="s">
        <v>257</v>
      </c>
      <c r="E199" s="11" t="s">
        <v>31</v>
      </c>
      <c r="F199" s="13">
        <v>1</v>
      </c>
      <c r="G199" s="34">
        <v>0</v>
      </c>
      <c r="H199" s="15">
        <f>F199*G199</f>
        <v>0</v>
      </c>
    </row>
    <row r="200" spans="1:8" x14ac:dyDescent="0.2">
      <c r="G200" s="35"/>
      <c r="H200" s="15" t="s">
        <v>21</v>
      </c>
    </row>
    <row r="201" spans="1:8" x14ac:dyDescent="0.2">
      <c r="A201" s="11" t="s">
        <v>258</v>
      </c>
      <c r="B201" s="9" t="s">
        <v>23</v>
      </c>
      <c r="C201" s="3" t="s">
        <v>241</v>
      </c>
      <c r="G201" s="35"/>
      <c r="H201" s="15">
        <f>H195+H196+H197+H198+H199</f>
        <v>0</v>
      </c>
    </row>
  </sheetData>
  <sheetProtection password="CC07" sheet="1"/>
  <phoneticPr fontId="10" type="noConversion"/>
  <pageMargins left="0.39370078740157483" right="0" top="0.78740157480314965" bottom="0.78740157480314965" header="0.51181102362204722" footer="0.51181102362204722"/>
  <pageSetup paperSize="9" firstPageNumber="0" fitToHeight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honeticPr fontId="1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honeticPr fontId="1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1</vt:i4>
      </vt:variant>
    </vt:vector>
  </HeadingPairs>
  <TitlesOfParts>
    <vt:vector size="4" baseType="lpstr">
      <vt:lpstr>List1</vt:lpstr>
      <vt:lpstr>List2</vt:lpstr>
      <vt:lpstr>List3</vt:lpstr>
      <vt:lpstr>List1!Oblast_tisku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</dc:creator>
  <cp:lastModifiedBy>Svata Kralova</cp:lastModifiedBy>
  <cp:revision>1</cp:revision>
  <cp:lastPrinted>2015-02-23T10:37:52Z</cp:lastPrinted>
  <dcterms:created xsi:type="dcterms:W3CDTF">2004-10-26T09:48:39Z</dcterms:created>
  <dcterms:modified xsi:type="dcterms:W3CDTF">2016-08-16T11:20:12Z</dcterms:modified>
</cp:coreProperties>
</file>