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gif" ContentType="image/gi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defaultThemeVersion="202300"/>
  <mc:AlternateContent xmlns:mc="http://schemas.openxmlformats.org/markup-compatibility/2006">
    <mc:Choice Requires="x15">
      <x15ac:absPath xmlns:x15ac="http://schemas.microsoft.com/office/spreadsheetml/2010/11/ac" url="D:\Data Analysis\Route\Excel\Projects\Profits Analysis Project\Imp\"/>
    </mc:Choice>
  </mc:AlternateContent>
  <xr:revisionPtr revIDLastSave="0" documentId="13_ncr:1_{69CFC985-4BB4-4DD3-A242-B3D18A8212D2}" xr6:coauthVersionLast="47" xr6:coauthVersionMax="47" xr10:uidLastSave="{00000000-0000-0000-0000-000000000000}"/>
  <bookViews>
    <workbookView xWindow="-108" yWindow="-108" windowWidth="23256" windowHeight="12456" activeTab="1" xr2:uid="{2308D879-EC49-4C3A-852C-E3CDC571BAB6}"/>
  </bookViews>
  <sheets>
    <sheet name="Analysis Sheet" sheetId="1" r:id="rId1"/>
    <sheet name="Home Page" sheetId="6" r:id="rId2"/>
    <sheet name="Profits Analysis Dashboard" sheetId="3" r:id="rId3"/>
  </sheets>
  <definedNames>
    <definedName name="_xleta.XLOOKUP" hidden="1" xlm="1">#NAME?</definedName>
    <definedName name="Slicer_Year">#N/A</definedName>
  </definedNames>
  <calcPr calcId="191029"/>
  <pivotCaches>
    <pivotCache cacheId="0" r:id="rId4"/>
    <pivotCache cacheId="1" r:id="rId5"/>
    <pivotCache cacheId="305" r:id="rId6"/>
    <pivotCache cacheId="308" r:id="rId7"/>
    <pivotCache cacheId="311" r:id="rId8"/>
    <pivotCache cacheId="314" r:id="rId9"/>
    <pivotCache cacheId="317" r:id="rId10"/>
    <pivotCache cacheId="320" r:id="rId11"/>
    <pivotCache cacheId="323" r:id="rId12"/>
    <pivotCache cacheId="326" r:id="rId13"/>
    <pivotCache cacheId="329" r:id="rId14"/>
    <pivotCache cacheId="332" r:id="rId15"/>
    <pivotCache cacheId="335" r:id="rId16"/>
    <pivotCache cacheId="338" r:id="rId17"/>
  </pivotCaches>
  <extLst>
    <ext xmlns:x14="http://schemas.microsoft.com/office/spreadsheetml/2009/9/main" uri="{876F7934-8845-4945-9796-88D515C7AA90}">
      <x14:pivotCaches>
        <pivotCache cacheId="14" r:id="rId18"/>
      </x14:pivotCaches>
    </ext>
    <ext xmlns:x14="http://schemas.microsoft.com/office/spreadsheetml/2009/9/main" uri="{BBE1A952-AA13-448e-AADC-164F8A28A991}">
      <x14:slicerCaches>
        <x14:slicerCache r:id="rId1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Orders_Data_7cd07490-2675-47ac-b6eb-f52ea838317d" name="FacOrders_Data" connection="Query - FacOrders_Data"/>
          <x15:modelTable id="DimCustomer_19210ddf-14dc-4f6f-a232-d7ed7acb0653" name="DimCustomer" connection="Query - DimCustomer"/>
          <x15:modelTable id="DimProduct_b4471efc-6137-40aa-a86e-408d3d0db576" name="DimProduct" connection="Query - DimProduct"/>
        </x15:modelTables>
        <x15:modelRelationships>
          <x15:modelRelationship fromTable="FacOrders_Data" fromColumn="Product ID" toTable="DimProduct" toColumn="Product ID"/>
          <x15:modelRelationship fromTable="FacOrders_Data" fromColumn="Customer ID" toTable="DimCustomer" toColumn="Customer 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5" i="1" l="1"/>
  <c r="I39" i="1" s="1"/>
  <c r="K9" i="1"/>
  <c r="G9" i="1"/>
  <c r="L9" i="1"/>
  <c r="M18" i="1"/>
  <c r="G8" i="1"/>
  <c r="G31" i="1"/>
  <c r="F31" i="1" s="1"/>
  <c r="G32" i="1"/>
  <c r="F32" i="1" s="1"/>
  <c r="G30" i="1"/>
  <c r="L32" i="1"/>
  <c r="J9" i="1"/>
  <c r="I9" i="1"/>
  <c r="M17" i="1"/>
  <c r="M24" i="1"/>
  <c r="J24" i="1"/>
  <c r="L34" i="1" l="1"/>
  <c r="I38" i="1" s="1"/>
  <c r="F30" i="1"/>
  <c r="M39" i="1"/>
  <c r="L39" i="1"/>
  <c r="K39" i="1"/>
  <c r="J39" i="1"/>
  <c r="O39" i="1"/>
  <c r="N39" i="1"/>
  <c r="G27" i="1"/>
  <c r="O38" i="1" l="1"/>
  <c r="L38" i="1"/>
  <c r="L41" i="1" s="1"/>
  <c r="L42" i="1" s="1" a="1"/>
  <c r="L42" i="1" s="1"/>
  <c r="N38" i="1"/>
  <c r="M38" i="1"/>
  <c r="J38" i="1"/>
  <c r="K38" i="1"/>
  <c r="K41" i="1" s="1"/>
  <c r="K42" i="1" s="1" a="1"/>
  <c r="K42" i="1" s="1"/>
  <c r="J41" i="1" l="1"/>
  <c r="M41" i="1"/>
  <c r="M42" i="1" s="1" a="1"/>
  <c r="M42" i="1" s="1"/>
  <c r="J42" i="1" l="1" a="1"/>
  <c r="J42" i="1" s="1"/>
  <c r="N41" i="1"/>
  <c r="N42" i="1" s="1" a="1"/>
  <c r="N42" i="1" s="1"/>
  <c r="O41" i="1" l="1"/>
  <c r="O42" i="1" s="1" a="1"/>
  <c r="O42"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8768E35-D4E5-4A06-9EA4-2148E83EC5C7}" name="Query - DimCustomer" description="Connection to the 'DimCustomer' query in the workbook." type="100" refreshedVersion="8" minRefreshableVersion="5">
    <extLst>
      <ext xmlns:x15="http://schemas.microsoft.com/office/spreadsheetml/2010/11/main" uri="{DE250136-89BD-433C-8126-D09CA5730AF9}">
        <x15:connection id="261e0a74-4153-41c7-9e3d-5939130e9717"/>
      </ext>
    </extLst>
  </connection>
  <connection id="2" xr16:uid="{07CF714A-CA2B-40A1-8A07-803642CD4057}" name="Query - DimProduct" description="Connection to the 'DimProduct' query in the workbook." type="100" refreshedVersion="8" minRefreshableVersion="5">
    <extLst>
      <ext xmlns:x15="http://schemas.microsoft.com/office/spreadsheetml/2010/11/main" uri="{DE250136-89BD-433C-8126-D09CA5730AF9}">
        <x15:connection id="8ececebd-1a8a-4c5d-88ea-7c28e7e7cbfa"/>
      </ext>
    </extLst>
  </connection>
  <connection id="3" xr16:uid="{A2E146DB-204F-4230-9393-A199470E631A}" name="Query - FacOrders_Data" description="Connection to the 'FacOrders_Data' query in the workbook." type="100" refreshedVersion="8" minRefreshableVersion="5">
    <extLst>
      <ext xmlns:x15="http://schemas.microsoft.com/office/spreadsheetml/2010/11/main" uri="{DE250136-89BD-433C-8126-D09CA5730AF9}">
        <x15:connection id="4b238c8a-73aa-4adc-80a1-572df9e7f2da"/>
      </ext>
    </extLst>
  </connection>
  <connection id="4" xr16:uid="{98973B12-F789-4295-87A1-8AC7FD7A10ED}"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<sst xmlns="http://schemas.openxmlformats.org/spreadsheetml/2006/main" count="98" uniqueCount="78">
  <si>
    <t>What is the total profits</t>
  </si>
  <si>
    <t>What is the total profits by year</t>
  </si>
  <si>
    <t># Order</t>
  </si>
  <si>
    <t>Total Quantity</t>
  </si>
  <si>
    <t>COGS</t>
  </si>
  <si>
    <t>Year</t>
  </si>
  <si>
    <t>Month Name</t>
  </si>
  <si>
    <t>Apr</t>
  </si>
  <si>
    <t>Aug</t>
  </si>
  <si>
    <t>Dec</t>
  </si>
  <si>
    <t>Feb</t>
  </si>
  <si>
    <t>Jan</t>
  </si>
  <si>
    <t>Jul</t>
  </si>
  <si>
    <t>Jun</t>
  </si>
  <si>
    <t>Mar</t>
  </si>
  <si>
    <t>May</t>
  </si>
  <si>
    <t>Nov</t>
  </si>
  <si>
    <t>Oct</t>
  </si>
  <si>
    <t>Sep</t>
  </si>
  <si>
    <t>Region</t>
  </si>
  <si>
    <t>Central</t>
  </si>
  <si>
    <t>East</t>
  </si>
  <si>
    <t>South</t>
  </si>
  <si>
    <t>West</t>
  </si>
  <si>
    <t>Category</t>
  </si>
  <si>
    <t>Furniture</t>
  </si>
  <si>
    <t>Office Supplies</t>
  </si>
  <si>
    <t>Technology</t>
  </si>
  <si>
    <t>What is the total profits by category</t>
  </si>
  <si>
    <t>Customer Name</t>
  </si>
  <si>
    <t>Top 10 Customers</t>
  </si>
  <si>
    <t>Week Type</t>
  </si>
  <si>
    <t>Weekday</t>
  </si>
  <si>
    <t>Weekend</t>
  </si>
  <si>
    <t>Defined Questions:</t>
  </si>
  <si>
    <t>Profits</t>
  </si>
  <si>
    <t>Sales</t>
  </si>
  <si>
    <t>What is the total Sales</t>
  </si>
  <si>
    <t>What is the total profits by week type</t>
  </si>
  <si>
    <t>What is the total quantity that sold</t>
  </si>
  <si>
    <t>What is the total profits by top 10 customers</t>
  </si>
  <si>
    <t>Revenue</t>
  </si>
  <si>
    <t>Profit Margin</t>
  </si>
  <si>
    <t>Top 10 customers %</t>
  </si>
  <si>
    <t>Weekday %</t>
  </si>
  <si>
    <t>Top Cat Profits %</t>
  </si>
  <si>
    <t>Top Cat Name</t>
  </si>
  <si>
    <t>Top Year Profits %</t>
  </si>
  <si>
    <t>Top Year is</t>
  </si>
  <si>
    <t>Top Region profits %</t>
  </si>
  <si>
    <t>Top Region revenue %</t>
  </si>
  <si>
    <t>Quantity</t>
  </si>
  <si>
    <t>Current Year</t>
  </si>
  <si>
    <t>Previous Year</t>
  </si>
  <si>
    <t xml:space="preserve">  # Order</t>
  </si>
  <si>
    <t># Orders</t>
  </si>
  <si>
    <t>YOY</t>
  </si>
  <si>
    <t>Indicator</t>
  </si>
  <si>
    <t>Month Rank</t>
  </si>
  <si>
    <t>Top 3 Month Profits %</t>
  </si>
  <si>
    <t>What is the profit margin</t>
  </si>
  <si>
    <t>Find  Current Year</t>
  </si>
  <si>
    <t>What is the total profits by month</t>
  </si>
  <si>
    <t>What is the total number of orders</t>
  </si>
  <si>
    <t>What is the COGS</t>
  </si>
  <si>
    <t>What is the profits per vs revenue per by region</t>
  </si>
  <si>
    <t>Top Region in sales</t>
  </si>
  <si>
    <t>Top Region in discount</t>
  </si>
  <si>
    <t>Sanjit Chand</t>
  </si>
  <si>
    <t>Keith Dawkins</t>
  </si>
  <si>
    <t>Christopher Martinez</t>
  </si>
  <si>
    <t>Daniel Raglin</t>
  </si>
  <si>
    <t>Andy Reiter</t>
  </si>
  <si>
    <t>Tom Ashbrook</t>
  </si>
  <si>
    <t>Adrian Barton</t>
  </si>
  <si>
    <t>Hunter Lopez</t>
  </si>
  <si>
    <t>Raymond Buch</t>
  </si>
  <si>
    <t>Tamara Chand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</si>
</sst>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164" formatCode="_(* #,##0_);_(* \(#,##0\);_(* &quot;-&quot;??_);_(@_)"/>
    <numFmt numFmtId="165" formatCode="[&gt;=1000000]&quot;$&quot;0,,&quot;M&quot;;[&gt;=1000]&quot;$&quot;0,&quot;K&quot;;0"/>
    <numFmt numFmtId="166" formatCode="[&gt;=1000000]0,,&quot;M&quot;;[&gt;=1000]0,&quot;K&quot;;0"/>
    <numFmt numFmtId="167" formatCode="0.0%"/>
    <numFmt numFmtId="168" formatCode="[&gt;=1000000]&quot;$&quot;0.0,,&quot;M&quot;;[&gt;=1000]&quot;$&quot;0.0,&quot;K&quot;;0.0"/>
    <numFmt numFmtId="169" formatCode="[&gt;=1000000]0.0,,&quot;M&quot;;[&gt;=1000]0.0,&quot;K&quot;;0.0"/>
    <numFmt numFmtId="170" formatCode="[&gt;=1000000]&quot;$&quot;0.00,,&quot;M&quot;;[&gt;=1000]&quot;$&quot;0.0,&quot;K&quot;;0"/>
    <numFmt numFmtId="171" formatCode="[&gt;=1000000]&quot;$&quot;0,,&quot;M&quot;;[&gt;=1000]&quot;$&quot;0.00,&quot;K&quot;;0"/>
  </numFmts>
  <fonts count="3" x14ac:knownFonts="1">
    <font>
      <sz val="10"/>
      <color theme="1"/>
      <name val="Aptos Narrow"/>
      <family val="2"/>
      <scheme val="minor"/>
    </font>
    <font>
      <b/>
      <sz val="12"/>
      <color theme="0"/>
      <name val="Aptos Narrow"/>
      <family val="2"/>
      <scheme val="minor"/>
    </font>
    <font>
      <sz val="10"/>
      <color theme="1"/>
      <name val="Aptos Narrow"/>
      <family val="2"/>
      <scheme val="minor"/>
    </font>
  </fonts>
  <fills count="6">
    <fill>
      <patternFill patternType="none"/>
    </fill>
    <fill>
      <patternFill patternType="gray125"/>
    </fill>
    <fill>
      <patternFill patternType="solid">
        <fgColor theme="3"/>
        <bgColor indexed="64"/>
      </patternFill>
    </fill>
    <fill>
      <patternFill patternType="solid">
        <fgColor theme="3" tint="0.749992370372631"/>
        <bgColor indexed="64"/>
      </patternFill>
    </fill>
    <fill>
      <patternFill patternType="solid">
        <fgColor rgb="FF101130"/>
        <bgColor indexed="64"/>
      </patternFill>
    </fill>
    <fill>
      <patternFill patternType="solid">
        <fgColor rgb="FF97C0E9"/>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9" fontId="2" fillId="0" borderId="0" applyFont="0" applyFill="0" applyBorder="0" applyAlignment="0" applyProtection="0"/>
  </cellStyleXfs>
  <cellXfs count="21">
    <xf numFmtId="0" fontId="0" fillId="0" borderId="0" xfId="0"/>
    <xf numFmtId="0" fontId="0" fillId="0" borderId="1" xfId="0" applyBorder="1"/>
    <xf numFmtId="164" fontId="0" fillId="0" borderId="1" xfId="0" applyNumberFormat="1" applyBorder="1"/>
    <xf numFmtId="0" fontId="0" fillId="0" borderId="1" xfId="0" pivotButton="1" applyBorder="1"/>
    <xf numFmtId="165" fontId="0" fillId="0" borderId="1" xfId="0" applyNumberFormat="1" applyBorder="1"/>
    <xf numFmtId="166" fontId="0" fillId="0" borderId="1" xfId="0" applyNumberFormat="1" applyBorder="1"/>
    <xf numFmtId="165" fontId="0" fillId="0" borderId="0" xfId="0" applyNumberFormat="1"/>
    <xf numFmtId="0" fontId="1" fillId="2" borderId="1" xfId="0" applyFont="1" applyFill="1" applyBorder="1"/>
    <xf numFmtId="0" fontId="0" fillId="3" borderId="1" xfId="0" applyFill="1" applyBorder="1"/>
    <xf numFmtId="167" fontId="0" fillId="0" borderId="1" xfId="0" applyNumberFormat="1" applyBorder="1"/>
    <xf numFmtId="0" fontId="0" fillId="4" borderId="0" xfId="0" applyFill="1"/>
    <xf numFmtId="167" fontId="0" fillId="4" borderId="0" xfId="0" applyNumberFormat="1" applyFill="1"/>
    <xf numFmtId="9" fontId="0" fillId="0" borderId="1" xfId="0" applyNumberFormat="1" applyBorder="1"/>
    <xf numFmtId="168" fontId="0" fillId="0" borderId="1" xfId="0" applyNumberFormat="1" applyBorder="1"/>
    <xf numFmtId="9" fontId="0" fillId="0" borderId="1" xfId="1" applyFont="1" applyBorder="1"/>
    <xf numFmtId="0" fontId="0" fillId="5" borderId="1" xfId="0" applyFill="1" applyBorder="1"/>
    <xf numFmtId="10" fontId="0" fillId="0" borderId="1" xfId="0" applyNumberFormat="1" applyBorder="1"/>
    <xf numFmtId="169" fontId="0" fillId="0" borderId="1" xfId="0" applyNumberFormat="1" applyBorder="1"/>
    <xf numFmtId="0" fontId="0" fillId="3" borderId="2" xfId="0" applyFill="1" applyBorder="1"/>
    <xf numFmtId="170" fontId="0" fillId="0" borderId="1" xfId="0" applyNumberFormat="1" applyBorder="1"/>
    <xf numFmtId="171" fontId="0" fillId="0" borderId="1" xfId="0" applyNumberFormat="1" applyBorder="1"/>
  </cellXfs>
  <cellStyles count="2">
    <cellStyle name="Normal" xfId="0" builtinId="0"/>
    <cellStyle name="Percent" xfId="1" builtinId="5"/>
  </cellStyles>
  <dxfs count="77">
    <dxf>
      <numFmt numFmtId="171" formatCode="[&gt;=1000000]&quot;$&quot;0,,&quot;M&quot;;[&gt;=1000]&quot;$&quot;0.00,&quot;K&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_(* #,##0_);_(* \(#,##0\);_(* &quot;-&quot;??_);_(@_)"/>
    </dxf>
    <dxf>
      <numFmt numFmtId="13" formatCode="0%"/>
    </dxf>
    <dxf>
      <numFmt numFmtId="13" formatCode="0%"/>
    </dxf>
    <dxf>
      <numFmt numFmtId="164" formatCode="_(* #,##0_);_(* \(#,##0\);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_(* #,##0_);_(* \(#,##0\);_(* &quot;-&quot;??_);_(@_)"/>
    </dxf>
    <dxf>
      <numFmt numFmtId="169" formatCode="[&gt;=1000000]0.0,,&quot;M&quot;;[&gt;=1000]0.0,&quot;K&quot;;0.0"/>
    </dxf>
    <dxf>
      <border>
        <bottom style="thin">
          <color indexed="64"/>
        </bottom>
        <vertical style="thin">
          <color indexed="64"/>
        </vertical>
        <horizontal style="thin">
          <color indexed="64"/>
        </horizontal>
      </border>
    </dxf>
    <dxf>
      <numFmt numFmtId="166" formatCode="[&gt;=1000000]0,,&quot;M&quot;;[&gt;=1000]0,&quot;K&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_(* #,##0_);_(* \(#,##0\);_(* &quot;-&quot;??_);_(@_)"/>
    </dxf>
    <dxf>
      <numFmt numFmtId="165" formatCode="[&gt;=1000000]&quot;$&quot;0,,&quot;M&quot;;[&gt;=1000]&quot;$&quot;0,&quot;K&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_(* #,##0_);_(* \(#,##0\);_(* &quot;-&quot;??_);_(@_)"/>
    </dxf>
    <dxf>
      <numFmt numFmtId="168" formatCode="[&gt;=1000000]&quot;$&quot;0.0,,&quot;M&quot;;[&gt;=1000]&quot;$&quot;0.0,&quot;K&quot;;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_(* #,##0_);_(* \(#,##0\);_(* &quot;-&quot;??_);_(@_)"/>
    </dxf>
    <dxf>
      <numFmt numFmtId="164" formatCode="_(* #,##0_);_(* \(#,##0\);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_(* #,##0_);_(* \(#,##0\);_(* &quot;-&quot;??_);_(@_)"/>
    </dxf>
    <dxf>
      <numFmt numFmtId="165" formatCode="[&gt;=1000000]&quot;$&quot;0,,&quot;M&quot;;[&gt;=1000]&quot;$&quot;0,&quot;K&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_(* #,##0_);_(* \(#,##0\);_(* &quot;-&quot;??_);_(@_)"/>
    </dxf>
    <dxf>
      <numFmt numFmtId="165" formatCode="[&gt;=1000000]&quot;$&quot;0,,&quot;M&quot;;[&gt;=1000]&quot;$&quot;0,&quot;K&quot;;0"/>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_(* #,##0_);_(* \(#,##0\);_(* &quot;-&quot;??_);_(@_)"/>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_(* #,##0_);_(* \(#,##0\);_(* &quot;-&quot;??_);_(@_)"/>
    </dxf>
    <dxf>
      <numFmt numFmtId="165" formatCode="[&gt;=1000000]&quot;$&quot;0,,&quot;M&quot;;[&gt;=1000]&quot;$&quot;0,&quot;K&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_(* #,##0_);_(* \(#,##0\);_(* &quot;-&quot;??_);_(@_)"/>
    </dxf>
    <dxf>
      <numFmt numFmtId="165" formatCode="[&gt;=1000000]&quot;$&quot;0,,&quot;M&quot;;[&gt;=1000]&quot;$&quot;0,&quot;K&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_(* #,##0_);_(* \(#,##0\);_(* &quot;-&quot;??_);_(@_)"/>
    </dxf>
    <dxf>
      <numFmt numFmtId="165" formatCode="[&gt;=1000000]&quot;$&quot;0,,&quot;M&quot;;[&gt;=1000]&quot;$&quot;0,&quot;K&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_(* #,##0_);_(* \(#,##0\);_(* &quot;-&quot;??_);_(@_)"/>
    </dxf>
    <dxf>
      <numFmt numFmtId="170" formatCode="[&gt;=1000000]&quot;$&quot;0.00,,&quot;M&quot;;[&gt;=1000]&quot;$&quot;0.0,&quot;K&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_(* #,##0_);_(* \(#,##0\);_(* &quot;-&quot;??_);_(@_)"/>
    </dxf>
    <dxf>
      <numFmt numFmtId="170" formatCode="[&gt;=1000000]&quot;$&quot;0.00,,&quot;M&quot;;[&gt;=1000]&quot;$&quot;0.0,&quot;K&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_(* #,##0_);_(* \(#,##0\);_(* &quot;-&quot;??_);_(@_)"/>
    </dxf>
    <dxf>
      <font>
        <b/>
        <color theme="1"/>
      </font>
      <border>
        <bottom style="thin">
          <color theme="4"/>
        </bottom>
        <vertical/>
        <horizontal/>
      </border>
    </dxf>
    <dxf>
      <font>
        <b/>
        <i val="0"/>
        <color rgb="FFEEEFF4"/>
      </font>
      <fill>
        <patternFill>
          <bgColor rgb="FF101130"/>
        </patternFill>
      </fill>
      <border diagonalUp="0" diagonalDown="0">
        <left/>
        <right/>
        <top/>
        <bottom/>
        <vertical/>
        <horizontal/>
      </border>
    </dxf>
  </dxfs>
  <tableStyles count="1" defaultTableStyle="TableStyleMedium2" defaultPivotStyle="PivotStyleLight16">
    <tableStyle name="SlicerStyleLight1 2" pivot="0" table="0" count="10" xr9:uid="{601E84B0-F1E1-42CD-97FC-549D91BEB249}">
      <tableStyleElement type="wholeTable" dxfId="76"/>
      <tableStyleElement type="headerRow" dxfId="75"/>
    </tableStyle>
  </tableStyles>
  <colors>
    <mruColors>
      <color rgb="FF534DF9"/>
      <color rgb="FF1E1D4F"/>
      <color rgb="FF191842"/>
      <color rgb="FF0E4056"/>
      <color rgb="FF101130"/>
      <color rgb="FFEEEFF4"/>
      <color rgb="FF25D997"/>
      <color rgb="FFFFFFFF"/>
      <color rgb="FFD1D4E1"/>
      <color rgb="FF97C0E9"/>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rgb="FF066274"/>
            </patternFill>
          </fill>
          <border diagonalUp="0" diagonalDown="0">
            <left/>
            <right/>
            <top/>
            <bottom/>
            <vertical/>
            <horizontal/>
          </border>
        </dxf>
        <dxf>
          <font>
            <color theme="0"/>
          </font>
          <fill>
            <patternFill patternType="solid">
              <fgColor auto="1"/>
              <bgColor rgb="FF001B50"/>
            </patternFill>
          </fill>
          <border diagonalUp="0" diagonalDown="0">
            <left/>
            <right/>
            <top/>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12"/>
            <color rgb="FFEEEFF4"/>
          </font>
          <fill>
            <patternFill patternType="solid">
              <fgColor theme="4" tint="0.59999389629810485"/>
              <bgColor rgb="FF534DF9"/>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i val="0"/>
            <sz val="12"/>
            <color theme="0"/>
          </font>
          <fill>
            <patternFill patternType="solid">
              <fgColor rgb="FFFFFFFF"/>
              <bgColor rgb="FF191842"/>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0.xml"/><Relationship Id="rId18" Type="http://schemas.openxmlformats.org/officeDocument/2006/relationships/pivotCacheDefinition" Target="pivotCache/pivotCacheDefinition15.xml"/><Relationship Id="rId26" Type="http://schemas.openxmlformats.org/officeDocument/2006/relationships/calcChain" Target="calcChain.xml"/><Relationship Id="rId39" Type="http://schemas.openxmlformats.org/officeDocument/2006/relationships/customXml" Target="../customXml/item13.xml"/><Relationship Id="rId21" Type="http://schemas.openxmlformats.org/officeDocument/2006/relationships/connections" Target="connections.xml"/><Relationship Id="rId34" Type="http://schemas.openxmlformats.org/officeDocument/2006/relationships/customXml" Target="../customXml/item8.xml"/><Relationship Id="rId42" Type="http://schemas.openxmlformats.org/officeDocument/2006/relationships/customXml" Target="../customXml/item16.xml"/><Relationship Id="rId7" Type="http://schemas.openxmlformats.org/officeDocument/2006/relationships/pivotCacheDefinition" Target="pivotCache/pivotCacheDefinition4.xml"/><Relationship Id="rId2" Type="http://schemas.openxmlformats.org/officeDocument/2006/relationships/worksheet" Target="worksheets/sheet2.xml"/><Relationship Id="rId16" Type="http://schemas.openxmlformats.org/officeDocument/2006/relationships/pivotCacheDefinition" Target="pivotCache/pivotCacheDefinition13.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1" Type="http://schemas.openxmlformats.org/officeDocument/2006/relationships/pivotCacheDefinition" Target="pivotCache/pivotCacheDefinition8.xml"/><Relationship Id="rId24" Type="http://schemas.openxmlformats.org/officeDocument/2006/relationships/sheetMetadata" Target="metadata.xml"/><Relationship Id="rId32" Type="http://schemas.openxmlformats.org/officeDocument/2006/relationships/customXml" Target="../customXml/item6.xml"/><Relationship Id="rId37" Type="http://schemas.openxmlformats.org/officeDocument/2006/relationships/customXml" Target="../customXml/item11.xml"/><Relationship Id="rId40" Type="http://schemas.openxmlformats.org/officeDocument/2006/relationships/customXml" Target="../customXml/item14.xml"/><Relationship Id="rId45" Type="http://schemas.openxmlformats.org/officeDocument/2006/relationships/customXml" Target="../customXml/item19.xml"/><Relationship Id="rId5" Type="http://schemas.openxmlformats.org/officeDocument/2006/relationships/pivotCacheDefinition" Target="pivotCache/pivotCacheDefinition2.xml"/><Relationship Id="rId15" Type="http://schemas.openxmlformats.org/officeDocument/2006/relationships/pivotCacheDefinition" Target="pivotCache/pivotCacheDefinition12.xml"/><Relationship Id="rId23" Type="http://schemas.openxmlformats.org/officeDocument/2006/relationships/sharedStrings" Target="sharedStrings.xml"/><Relationship Id="rId28" Type="http://schemas.openxmlformats.org/officeDocument/2006/relationships/customXml" Target="../customXml/item2.xml"/><Relationship Id="rId36" Type="http://schemas.openxmlformats.org/officeDocument/2006/relationships/customXml" Target="../customXml/item10.xml"/><Relationship Id="rId10" Type="http://schemas.openxmlformats.org/officeDocument/2006/relationships/pivotCacheDefinition" Target="pivotCache/pivotCacheDefinition7.xml"/><Relationship Id="rId19" Type="http://schemas.microsoft.com/office/2007/relationships/slicerCache" Target="slicerCaches/slicerCache1.xml"/><Relationship Id="rId31" Type="http://schemas.openxmlformats.org/officeDocument/2006/relationships/customXml" Target="../customXml/item5.xml"/><Relationship Id="rId44" Type="http://schemas.openxmlformats.org/officeDocument/2006/relationships/customXml" Target="../customXml/item18.xml"/><Relationship Id="rId4" Type="http://schemas.openxmlformats.org/officeDocument/2006/relationships/pivotCacheDefinition" Target="pivotCache/pivotCacheDefinition1.xml"/><Relationship Id="rId9" Type="http://schemas.openxmlformats.org/officeDocument/2006/relationships/pivotCacheDefinition" Target="pivotCache/pivotCacheDefinition6.xml"/><Relationship Id="rId14" Type="http://schemas.openxmlformats.org/officeDocument/2006/relationships/pivotCacheDefinition" Target="pivotCache/pivotCacheDefinition11.xml"/><Relationship Id="rId22" Type="http://schemas.openxmlformats.org/officeDocument/2006/relationships/styles" Target="styles.xml"/><Relationship Id="rId27" Type="http://schemas.openxmlformats.org/officeDocument/2006/relationships/customXml" Target="../customXml/item1.xml"/><Relationship Id="rId30" Type="http://schemas.openxmlformats.org/officeDocument/2006/relationships/customXml" Target="../customXml/item4.xml"/><Relationship Id="rId35" Type="http://schemas.openxmlformats.org/officeDocument/2006/relationships/customXml" Target="../customXml/item9.xml"/><Relationship Id="rId43" Type="http://schemas.openxmlformats.org/officeDocument/2006/relationships/customXml" Target="../customXml/item17.xml"/><Relationship Id="rId8" Type="http://schemas.openxmlformats.org/officeDocument/2006/relationships/pivotCacheDefinition" Target="pivotCache/pivotCacheDefinition5.xml"/><Relationship Id="rId3" Type="http://schemas.openxmlformats.org/officeDocument/2006/relationships/worksheet" Target="worksheets/sheet3.xml"/><Relationship Id="rId12" Type="http://schemas.openxmlformats.org/officeDocument/2006/relationships/pivotCacheDefinition" Target="pivotCache/pivotCacheDefinition9.xml"/><Relationship Id="rId17" Type="http://schemas.openxmlformats.org/officeDocument/2006/relationships/pivotCacheDefinition" Target="pivotCache/pivotCacheDefinition14.xml"/><Relationship Id="rId25" Type="http://schemas.openxmlformats.org/officeDocument/2006/relationships/powerPivotData" Target="model/item.data"/><Relationship Id="rId33" Type="http://schemas.openxmlformats.org/officeDocument/2006/relationships/customXml" Target="../customXml/item7.xml"/><Relationship Id="rId38" Type="http://schemas.openxmlformats.org/officeDocument/2006/relationships/customXml" Target="../customXml/item12.xml"/><Relationship Id="rId46" Type="http://schemas.microsoft.com/office/2006/relationships/vbaProject" Target="vbaProject.bin"/><Relationship Id="rId20" Type="http://schemas.openxmlformats.org/officeDocument/2006/relationships/theme" Target="theme/theme1.xml"/><Relationship Id="rId41" Type="http://schemas.openxmlformats.org/officeDocument/2006/relationships/customXml" Target="../customXml/item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[Profits Analysis Project.xlsm]Analysis Sheet!Profits by Year</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a:solidFill>
                  <a:srgbClr val="EEEFF4"/>
                </a:solidFill>
              </a:rPr>
              <a:t>Profits</a:t>
            </a:r>
            <a:r>
              <a:rPr lang="en-US" sz="1800" baseline="0">
                <a:solidFill>
                  <a:srgbClr val="EEEFF4"/>
                </a:solidFill>
              </a:rPr>
              <a:t> by Year</a:t>
            </a:r>
            <a:endParaRPr lang="en-US" sz="1800">
              <a:solidFill>
                <a:srgbClr val="EEEFF4"/>
              </a:solidFill>
            </a:endParaRPr>
          </a:p>
        </c:rich>
      </c:tx>
      <c:layout>
        <c:manualLayout>
          <c:xMode val="edge"/>
          <c:yMode val="edge"/>
          <c:x val="3.8372317541125842E-4"/>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534DF9">
              <a:alpha val="89804"/>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D1D4E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026666932540168E-2"/>
          <c:y val="0.40937448417365163"/>
          <c:w val="0.97311102715736153"/>
          <c:h val="0.43842680372075798"/>
        </c:manualLayout>
      </c:layout>
      <c:barChart>
        <c:barDir val="col"/>
        <c:grouping val="clustered"/>
        <c:varyColors val="0"/>
        <c:ser>
          <c:idx val="0"/>
          <c:order val="0"/>
          <c:tx>
            <c:strRef>
              <c:f>'Analysis Sheet'!$G$2</c:f>
              <c:strCache>
                <c:ptCount val="1"/>
                <c:pt idx="0">
                  <c:v>Total</c:v>
                </c:pt>
              </c:strCache>
            </c:strRef>
          </c:tx>
          <c:spPr>
            <a:solidFill>
              <a:srgbClr val="534DF9">
                <a:alpha val="89804"/>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D1D4E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Sheet'!$F$3:$F$6</c:f>
              <c:strCache>
                <c:ptCount val="4"/>
                <c:pt idx="0">
                  <c:v>2020</c:v>
                </c:pt>
                <c:pt idx="1">
                  <c:v>2021</c:v>
                </c:pt>
                <c:pt idx="2">
                  <c:v>2022</c:v>
                </c:pt>
                <c:pt idx="3">
                  <c:v>2023</c:v>
                </c:pt>
              </c:strCache>
            </c:strRef>
          </c:cat>
          <c:val>
            <c:numRef>
              <c:f>'Analysis Sheet'!$G$3:$G$6</c:f>
              <c:numCache>
                <c:formatCode>[&gt;=1000000]"$"0,,"M";[&gt;=1000]"$"0,"K";0</c:formatCode>
                <c:ptCount val="4"/>
                <c:pt idx="0">
                  <c:v>49556.032899999816</c:v>
                </c:pt>
                <c:pt idx="1">
                  <c:v>61577.176100000026</c:v>
                </c:pt>
                <c:pt idx="2">
                  <c:v>81545.038899999985</c:v>
                </c:pt>
                <c:pt idx="3">
                  <c:v>93335.571700000146</c:v>
                </c:pt>
              </c:numCache>
            </c:numRef>
          </c:val>
          <c:extLst>
            <c:ext xmlns:c16="http://schemas.microsoft.com/office/drawing/2014/chart" uri="{C3380CC4-5D6E-409C-BE32-E72D297353CC}">
              <c16:uniqueId val="{00000000-C44E-4F77-9CC4-2959E737B763}"/>
            </c:ext>
          </c:extLst>
        </c:ser>
        <c:dLbls>
          <c:dLblPos val="outEnd"/>
          <c:showLegendKey val="0"/>
          <c:showVal val="1"/>
          <c:showCatName val="0"/>
          <c:showSerName val="0"/>
          <c:showPercent val="0"/>
          <c:showBubbleSize val="0"/>
        </c:dLbls>
        <c:gapWidth val="120"/>
        <c:overlap val="-27"/>
        <c:axId val="406440079"/>
        <c:axId val="406425679"/>
      </c:barChart>
      <c:catAx>
        <c:axId val="406440079"/>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200" b="1" i="0" u="none" strike="noStrike" kern="1200" baseline="0">
                <a:solidFill>
                  <a:srgbClr val="B5BACF"/>
                </a:solidFill>
                <a:latin typeface="+mn-lt"/>
                <a:ea typeface="+mn-ea"/>
                <a:cs typeface="+mn-cs"/>
              </a:defRPr>
            </a:pPr>
            <a:endParaRPr lang="en-US"/>
          </a:p>
        </c:txPr>
        <c:crossAx val="406425679"/>
        <c:crosses val="autoZero"/>
        <c:auto val="1"/>
        <c:lblAlgn val="ctr"/>
        <c:lblOffset val="100"/>
        <c:noMultiLvlLbl val="0"/>
      </c:catAx>
      <c:valAx>
        <c:axId val="406425679"/>
        <c:scaling>
          <c:orientation val="minMax"/>
        </c:scaling>
        <c:delete val="1"/>
        <c:axPos val="l"/>
        <c:numFmt formatCode="[&gt;=1000000]&quot;$&quot;0,,&quot;M&quot;;[&gt;=1000]&quot;$&quot;0,&quot;K&quot;;0" sourceLinked="1"/>
        <c:majorTickMark val="none"/>
        <c:minorTickMark val="none"/>
        <c:tickLblPos val="nextTo"/>
        <c:crossAx val="4064400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[Profits Analysis Project.xlsm]Analysis Sheet!Profits by Region</c:name>
    <c:fmtId val="1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a:solidFill>
                  <a:srgbClr val="EEEFF4"/>
                </a:solidFill>
              </a:rPr>
              <a:t>Profits vs Revenue by</a:t>
            </a:r>
            <a:r>
              <a:rPr lang="en-US" sz="1800" baseline="0">
                <a:solidFill>
                  <a:srgbClr val="EEEFF4"/>
                </a:solidFill>
              </a:rPr>
              <a:t> Region</a:t>
            </a:r>
            <a:endParaRPr lang="en-US" sz="1800">
              <a:solidFill>
                <a:srgbClr val="EEEFF4"/>
              </a:solidFill>
            </a:endParaRPr>
          </a:p>
        </c:rich>
      </c:tx>
      <c:layout>
        <c:manualLayout>
          <c:xMode val="edge"/>
          <c:yMode val="edge"/>
          <c:x val="1.533069309851488E-3"/>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6"/>
          <c:spPr>
            <a:solidFill>
              <a:schemeClr val="accent2"/>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6"/>
          <c:spPr>
            <a:solidFill>
              <a:schemeClr val="accent2"/>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534DF9">
              <a:alpha val="89804"/>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5400" cap="rnd">
            <a:solidFill>
              <a:srgbClr val="25D997">
                <a:alpha val="90000"/>
              </a:srgbClr>
            </a:solidFill>
            <a:round/>
          </a:ln>
          <a:effectLst/>
        </c:spPr>
        <c:marker>
          <c:symbol val="circle"/>
          <c:size val="6"/>
          <c:spPr>
            <a:solidFill>
              <a:srgbClr val="25D997"/>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951391654497988"/>
          <c:y val="0.34374673900474662"/>
          <c:w val="0.71005630780123019"/>
          <c:h val="0.52948597783792373"/>
        </c:manualLayout>
      </c:layout>
      <c:barChart>
        <c:barDir val="col"/>
        <c:grouping val="clustered"/>
        <c:varyColors val="0"/>
        <c:ser>
          <c:idx val="0"/>
          <c:order val="0"/>
          <c:tx>
            <c:strRef>
              <c:f>'Analysis Sheet'!$J$2</c:f>
              <c:strCache>
                <c:ptCount val="1"/>
                <c:pt idx="0">
                  <c:v>Profits</c:v>
                </c:pt>
              </c:strCache>
            </c:strRef>
          </c:tx>
          <c:spPr>
            <a:solidFill>
              <a:srgbClr val="534DF9">
                <a:alpha val="89804"/>
              </a:srgbClr>
            </a:solidFill>
            <a:ln>
              <a:noFill/>
            </a:ln>
            <a:effectLst/>
          </c:spPr>
          <c:invertIfNegative val="0"/>
          <c:cat>
            <c:strRef>
              <c:f>'Analysis Sheet'!$I$3:$I$6</c:f>
              <c:strCache>
                <c:ptCount val="4"/>
                <c:pt idx="0">
                  <c:v>Central</c:v>
                </c:pt>
                <c:pt idx="1">
                  <c:v>East</c:v>
                </c:pt>
                <c:pt idx="2">
                  <c:v>South</c:v>
                </c:pt>
                <c:pt idx="3">
                  <c:v>West</c:v>
                </c:pt>
              </c:strCache>
            </c:strRef>
          </c:cat>
          <c:val>
            <c:numRef>
              <c:f>'Analysis Sheet'!$J$3:$J$6</c:f>
              <c:numCache>
                <c:formatCode>[&gt;=1000000]"$"0,,"M";[&gt;=1000]"$"0,"K";0</c:formatCode>
                <c:ptCount val="4"/>
                <c:pt idx="0">
                  <c:v>63538.357600000076</c:v>
                </c:pt>
                <c:pt idx="1">
                  <c:v>94402.342700000139</c:v>
                </c:pt>
                <c:pt idx="2">
                  <c:v>30078.965599999814</c:v>
                </c:pt>
                <c:pt idx="3">
                  <c:v>97994.153699999995</c:v>
                </c:pt>
              </c:numCache>
            </c:numRef>
          </c:val>
          <c:extLst>
            <c:ext xmlns:c16="http://schemas.microsoft.com/office/drawing/2014/chart" uri="{C3380CC4-5D6E-409C-BE32-E72D297353CC}">
              <c16:uniqueId val="{00000000-CF97-4A55-A6CC-94E00D7B2243}"/>
            </c:ext>
          </c:extLst>
        </c:ser>
        <c:dLbls>
          <c:showLegendKey val="0"/>
          <c:showVal val="0"/>
          <c:showCatName val="0"/>
          <c:showSerName val="0"/>
          <c:showPercent val="0"/>
          <c:showBubbleSize val="0"/>
        </c:dLbls>
        <c:gapWidth val="120"/>
        <c:overlap val="-27"/>
        <c:axId val="1873645167"/>
        <c:axId val="1873650927"/>
      </c:barChart>
      <c:lineChart>
        <c:grouping val="standard"/>
        <c:varyColors val="0"/>
        <c:ser>
          <c:idx val="1"/>
          <c:order val="1"/>
          <c:tx>
            <c:strRef>
              <c:f>'Analysis Sheet'!$K$2</c:f>
              <c:strCache>
                <c:ptCount val="1"/>
                <c:pt idx="0">
                  <c:v>Revenue</c:v>
                </c:pt>
              </c:strCache>
            </c:strRef>
          </c:tx>
          <c:spPr>
            <a:ln w="25400" cap="rnd">
              <a:solidFill>
                <a:srgbClr val="25D997">
                  <a:alpha val="90000"/>
                </a:srgbClr>
              </a:solidFill>
              <a:round/>
            </a:ln>
            <a:effectLst/>
          </c:spPr>
          <c:marker>
            <c:symbol val="circle"/>
            <c:size val="6"/>
            <c:spPr>
              <a:solidFill>
                <a:srgbClr val="25D997"/>
              </a:solidFill>
              <a:ln w="9525">
                <a:noFill/>
              </a:ln>
              <a:effectLst/>
            </c:spPr>
          </c:marker>
          <c:cat>
            <c:strRef>
              <c:f>'Analysis Sheet'!$I$3:$I$6</c:f>
              <c:strCache>
                <c:ptCount val="4"/>
                <c:pt idx="0">
                  <c:v>Central</c:v>
                </c:pt>
                <c:pt idx="1">
                  <c:v>East</c:v>
                </c:pt>
                <c:pt idx="2">
                  <c:v>South</c:v>
                </c:pt>
                <c:pt idx="3">
                  <c:v>West</c:v>
                </c:pt>
              </c:strCache>
            </c:strRef>
          </c:cat>
          <c:val>
            <c:numRef>
              <c:f>'Analysis Sheet'!$K$3:$K$6</c:f>
              <c:numCache>
                <c:formatCode>[&gt;=1000000]"$"0,,"M";[&gt;=1000]"$"0,"K";0</c:formatCode>
                <c:ptCount val="4"/>
                <c:pt idx="0">
                  <c:v>518232.38020000135</c:v>
                </c:pt>
                <c:pt idx="1">
                  <c:v>611095.11950000003</c:v>
                </c:pt>
                <c:pt idx="2">
                  <c:v>401649.96330000018</c:v>
                </c:pt>
                <c:pt idx="3">
                  <c:v>764532.10930000048</c:v>
                </c:pt>
              </c:numCache>
            </c:numRef>
          </c:val>
          <c:smooth val="1"/>
          <c:extLst>
            <c:ext xmlns:c16="http://schemas.microsoft.com/office/drawing/2014/chart" uri="{C3380CC4-5D6E-409C-BE32-E72D297353CC}">
              <c16:uniqueId val="{00000001-CF97-4A55-A6CC-94E00D7B2243}"/>
            </c:ext>
          </c:extLst>
        </c:ser>
        <c:dLbls>
          <c:showLegendKey val="0"/>
          <c:showVal val="0"/>
          <c:showCatName val="0"/>
          <c:showSerName val="0"/>
          <c:showPercent val="0"/>
          <c:showBubbleSize val="0"/>
        </c:dLbls>
        <c:marker val="1"/>
        <c:smooth val="0"/>
        <c:axId val="1873644207"/>
        <c:axId val="1873670607"/>
      </c:lineChart>
      <c:catAx>
        <c:axId val="1873645167"/>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rgbClr val="EEEFF4"/>
                </a:solidFill>
                <a:latin typeface="+mn-lt"/>
                <a:ea typeface="+mn-ea"/>
                <a:cs typeface="+mn-cs"/>
              </a:defRPr>
            </a:pPr>
            <a:endParaRPr lang="en-US"/>
          </a:p>
        </c:txPr>
        <c:crossAx val="1873650927"/>
        <c:crosses val="autoZero"/>
        <c:auto val="1"/>
        <c:lblAlgn val="ctr"/>
        <c:lblOffset val="100"/>
        <c:noMultiLvlLbl val="0"/>
      </c:catAx>
      <c:valAx>
        <c:axId val="1873650927"/>
        <c:scaling>
          <c:orientation val="minMax"/>
        </c:scaling>
        <c:delete val="0"/>
        <c:axPos val="l"/>
        <c:majorGridlines>
          <c:spPr>
            <a:ln w="9525" cap="flat" cmpd="sng" algn="ctr">
              <a:solidFill>
                <a:schemeClr val="accent1">
                  <a:alpha val="15000"/>
                </a:schemeClr>
              </a:solidFill>
              <a:round/>
            </a:ln>
            <a:effectLst/>
          </c:spPr>
        </c:majorGridlines>
        <c:numFmt formatCode="[&gt;=1000000]&quot;$&quot;0,,&quot;M&quot;;[&gt;=1000]&quot;$&quot;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EEEFF4"/>
                </a:solidFill>
                <a:latin typeface="+mn-lt"/>
                <a:ea typeface="+mn-ea"/>
                <a:cs typeface="+mn-cs"/>
              </a:defRPr>
            </a:pPr>
            <a:endParaRPr lang="en-US"/>
          </a:p>
        </c:txPr>
        <c:crossAx val="1873645167"/>
        <c:crosses val="autoZero"/>
        <c:crossBetween val="between"/>
      </c:valAx>
      <c:valAx>
        <c:axId val="1873670607"/>
        <c:scaling>
          <c:orientation val="minMax"/>
        </c:scaling>
        <c:delete val="0"/>
        <c:axPos val="r"/>
        <c:numFmt formatCode="[&gt;=1000000]&quot;$&quot;0,,&quot;M&quot;;[&gt;=1000]&quot;$&quot;0,&quot;K&quot;;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EEEFF4"/>
                </a:solidFill>
                <a:latin typeface="+mn-lt"/>
                <a:ea typeface="+mn-ea"/>
                <a:cs typeface="+mn-cs"/>
              </a:defRPr>
            </a:pPr>
            <a:endParaRPr lang="en-US"/>
          </a:p>
        </c:txPr>
        <c:crossAx val="1873644207"/>
        <c:crosses val="max"/>
        <c:crossBetween val="between"/>
      </c:valAx>
      <c:catAx>
        <c:axId val="1873644207"/>
        <c:scaling>
          <c:orientation val="minMax"/>
        </c:scaling>
        <c:delete val="1"/>
        <c:axPos val="b"/>
        <c:numFmt formatCode="General" sourceLinked="1"/>
        <c:majorTickMark val="out"/>
        <c:minorTickMark val="none"/>
        <c:tickLblPos val="nextTo"/>
        <c:crossAx val="1873670607"/>
        <c:crosses val="autoZero"/>
        <c:auto val="1"/>
        <c:lblAlgn val="ctr"/>
        <c:lblOffset val="100"/>
        <c:noMultiLvlLbl val="0"/>
      </c:catAx>
      <c:spPr>
        <a:noFill/>
        <a:ln>
          <a:noFill/>
        </a:ln>
        <a:effectLst/>
      </c:spPr>
    </c:plotArea>
    <c:legend>
      <c:legendPos val="r"/>
      <c:layout>
        <c:manualLayout>
          <c:xMode val="edge"/>
          <c:yMode val="edge"/>
          <c:x val="0.77094733788614067"/>
          <c:y val="2.6318407135396807E-2"/>
          <c:w val="0.22237217969330009"/>
          <c:h val="0.17039148112535021"/>
        </c:manualLayout>
      </c:layout>
      <c:overlay val="0"/>
      <c:spPr>
        <a:noFill/>
        <a:ln>
          <a:noFill/>
        </a:ln>
        <a:effectLst/>
      </c:spPr>
      <c:txPr>
        <a:bodyPr rot="0" spcFirstLastPara="1" vertOverflow="ellipsis" vert="horz" wrap="square" anchor="ctr" anchorCtr="1"/>
        <a:lstStyle/>
        <a:p>
          <a:pPr>
            <a:defRPr sz="900" b="0" i="0" u="none" strike="noStrike" kern="1200" baseline="0">
              <a:solidFill>
                <a:srgbClr val="B5BACF"/>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[Profits Analysis Project.xlsm]Analysis Sheet!Profits by Category</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a:solidFill>
                  <a:srgbClr val="EEEFF4"/>
                </a:solidFill>
              </a:rPr>
              <a:t>Profits</a:t>
            </a:r>
            <a:r>
              <a:rPr lang="en-US" sz="1800" baseline="0">
                <a:solidFill>
                  <a:srgbClr val="EEEFF4"/>
                </a:solidFill>
              </a:rPr>
              <a:t> by Category </a:t>
            </a:r>
            <a:endParaRPr lang="en-US" sz="1800">
              <a:solidFill>
                <a:srgbClr val="EEEFF4"/>
              </a:solidFill>
            </a:endParaRPr>
          </a:p>
        </c:rich>
      </c:tx>
      <c:layout>
        <c:manualLayout>
          <c:xMode val="edge"/>
          <c:yMode val="edge"/>
          <c:x val="1.1116845252662831E-3"/>
          <c:y val="5.2793592982607685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rgbClr val="EEEFF4"/>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tx1">
              <a:lumMod val="95000"/>
              <a:lumOff val="5000"/>
            </a:schemeClr>
          </a:solidFill>
          <a:ln w="19050">
            <a:noFill/>
          </a:ln>
          <a:effectLst/>
        </c:spPr>
      </c:pivotFmt>
      <c:pivotFmt>
        <c:idx val="7"/>
        <c:spPr>
          <a:solidFill>
            <a:srgbClr val="25D997">
              <a:alpha val="90000"/>
            </a:srgbClr>
          </a:solidFill>
          <a:ln w="19050">
            <a:noFill/>
          </a:ln>
          <a:effectLst/>
        </c:spPr>
      </c:pivotFmt>
      <c:pivotFmt>
        <c:idx val="8"/>
        <c:spPr>
          <a:solidFill>
            <a:srgbClr val="534DF9">
              <a:alpha val="90000"/>
            </a:srgbClr>
          </a:solidFill>
          <a:ln w="19050">
            <a:no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rgbClr val="EEEFF4"/>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534DF9">
              <a:alpha val="90000"/>
            </a:srgbClr>
          </a:solidFill>
          <a:ln w="19050">
            <a:noFill/>
          </a:ln>
          <a:effectLst/>
        </c:spPr>
      </c:pivotFmt>
      <c:pivotFmt>
        <c:idx val="11"/>
        <c:spPr>
          <a:solidFill>
            <a:srgbClr val="25D997">
              <a:alpha val="90000"/>
            </a:srgbClr>
          </a:solidFill>
          <a:ln w="19050">
            <a:noFill/>
          </a:ln>
          <a:effectLst/>
        </c:spPr>
      </c:pivotFmt>
      <c:pivotFmt>
        <c:idx val="12"/>
        <c:spPr>
          <a:solidFill>
            <a:schemeClr val="tx1">
              <a:lumMod val="95000"/>
              <a:lumOff val="5000"/>
            </a:schemeClr>
          </a:solidFill>
          <a:ln w="19050">
            <a:noFill/>
          </a:ln>
          <a:effectLst/>
        </c:spPr>
      </c:pivotFmt>
    </c:pivotFmts>
    <c:plotArea>
      <c:layout>
        <c:manualLayout>
          <c:layoutTarget val="inner"/>
          <c:xMode val="edge"/>
          <c:yMode val="edge"/>
          <c:x val="0.39668887013767989"/>
          <c:y val="0.32463681733465072"/>
          <c:w val="0.33565619549355352"/>
          <c:h val="0.58578871425344625"/>
        </c:manualLayout>
      </c:layout>
      <c:pieChart>
        <c:varyColors val="1"/>
        <c:ser>
          <c:idx val="0"/>
          <c:order val="0"/>
          <c:tx>
            <c:strRef>
              <c:f>'Analysis Sheet'!$M$12</c:f>
              <c:strCache>
                <c:ptCount val="1"/>
                <c:pt idx="0">
                  <c:v>Total</c:v>
                </c:pt>
              </c:strCache>
            </c:strRef>
          </c:tx>
          <c:dPt>
            <c:idx val="0"/>
            <c:bubble3D val="0"/>
            <c:spPr>
              <a:solidFill>
                <a:schemeClr val="tx1">
                  <a:lumMod val="95000"/>
                  <a:lumOff val="5000"/>
                </a:schemeClr>
              </a:solidFill>
              <a:ln w="19050">
                <a:noFill/>
              </a:ln>
              <a:effectLst/>
            </c:spPr>
            <c:extLst>
              <c:ext xmlns:c16="http://schemas.microsoft.com/office/drawing/2014/chart" uri="{C3380CC4-5D6E-409C-BE32-E72D297353CC}">
                <c16:uniqueId val="{0000000A-1114-4B44-B0B3-8D4AAB9C95DA}"/>
              </c:ext>
            </c:extLst>
          </c:dPt>
          <c:dPt>
            <c:idx val="1"/>
            <c:bubble3D val="0"/>
            <c:spPr>
              <a:solidFill>
                <a:srgbClr val="25D997">
                  <a:alpha val="90000"/>
                </a:srgbClr>
              </a:solidFill>
              <a:ln w="19050">
                <a:noFill/>
              </a:ln>
              <a:effectLst/>
            </c:spPr>
            <c:extLst>
              <c:ext xmlns:c16="http://schemas.microsoft.com/office/drawing/2014/chart" uri="{C3380CC4-5D6E-409C-BE32-E72D297353CC}">
                <c16:uniqueId val="{00000009-1114-4B44-B0B3-8D4AAB9C95DA}"/>
              </c:ext>
            </c:extLst>
          </c:dPt>
          <c:dPt>
            <c:idx val="2"/>
            <c:bubble3D val="0"/>
            <c:spPr>
              <a:solidFill>
                <a:srgbClr val="534DF9">
                  <a:alpha val="90000"/>
                </a:srgbClr>
              </a:solidFill>
              <a:ln w="19050">
                <a:noFill/>
              </a:ln>
              <a:effectLst/>
            </c:spPr>
            <c:extLst>
              <c:ext xmlns:c16="http://schemas.microsoft.com/office/drawing/2014/chart" uri="{C3380CC4-5D6E-409C-BE32-E72D297353CC}">
                <c16:uniqueId val="{00000008-1114-4B44-B0B3-8D4AAB9C95DA}"/>
              </c:ext>
            </c:extLst>
          </c:dPt>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rgbClr val="EEEFF4"/>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 Sheet'!$L$13:$L$15</c:f>
              <c:strCache>
                <c:ptCount val="3"/>
                <c:pt idx="0">
                  <c:v>Furniture</c:v>
                </c:pt>
                <c:pt idx="1">
                  <c:v>Office Supplies</c:v>
                </c:pt>
                <c:pt idx="2">
                  <c:v>Technology</c:v>
                </c:pt>
              </c:strCache>
            </c:strRef>
          </c:cat>
          <c:val>
            <c:numRef>
              <c:f>'Analysis Sheet'!$M$13:$M$15</c:f>
              <c:numCache>
                <c:formatCode>[&gt;=1000000]"$"0,,"M";[&gt;=1000]"$"0,"K";0</c:formatCode>
                <c:ptCount val="3"/>
                <c:pt idx="0">
                  <c:v>18380.281400000047</c:v>
                </c:pt>
                <c:pt idx="1">
                  <c:v>122247.40380000055</c:v>
                </c:pt>
                <c:pt idx="2">
                  <c:v>145386.13439999995</c:v>
                </c:pt>
              </c:numCache>
            </c:numRef>
          </c:val>
          <c:extLst>
            <c:ext xmlns:c16="http://schemas.microsoft.com/office/drawing/2014/chart" uri="{C3380CC4-5D6E-409C-BE32-E72D297353CC}">
              <c16:uniqueId val="{00000006-1114-4B44-B0B3-8D4AAB9C95DA}"/>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5726294259205584"/>
          <c:y val="0.12113039910918363"/>
          <c:w val="0.23767809829855607"/>
          <c:h val="0.23706593213385685"/>
        </c:manualLayout>
      </c:layout>
      <c:overlay val="0"/>
      <c:spPr>
        <a:noFill/>
        <a:ln>
          <a:noFill/>
        </a:ln>
        <a:effectLst/>
      </c:spPr>
      <c:txPr>
        <a:bodyPr rot="0" spcFirstLastPara="1" vertOverflow="ellipsis" vert="horz" wrap="square" anchor="ctr" anchorCtr="1"/>
        <a:lstStyle/>
        <a:p>
          <a:pPr>
            <a:defRPr sz="900" b="0" i="0" u="none" strike="noStrike" kern="1200" baseline="0">
              <a:solidFill>
                <a:srgbClr val="B5BACF"/>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[Profits Analysis Project.xlsm]Analysis Sheet!Profits by Week Type</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a:solidFill>
                  <a:srgbClr val="EEEFF4"/>
                </a:solidFill>
              </a:rPr>
              <a:t>Profits</a:t>
            </a:r>
            <a:r>
              <a:rPr lang="en-US" sz="1800" baseline="0">
                <a:solidFill>
                  <a:srgbClr val="EEEFF4"/>
                </a:solidFill>
              </a:rPr>
              <a:t> by Week Type</a:t>
            </a:r>
            <a:endParaRPr lang="en-US" sz="1800">
              <a:solidFill>
                <a:srgbClr val="EEEFF4"/>
              </a:solidFill>
            </a:endParaRPr>
          </a:p>
        </c:rich>
      </c:tx>
      <c:layout>
        <c:manualLayout>
          <c:xMode val="edge"/>
          <c:yMode val="edge"/>
          <c:x val="2.0485564304462086E-3"/>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lumMod val="40000"/>
              <a:lumOff val="600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tx2">
              <a:lumMod val="25000"/>
              <a:lumOff val="75000"/>
            </a:schemeClr>
          </a:solidFill>
          <a:ln w="19050">
            <a:solidFill>
              <a:schemeClr val="lt1"/>
            </a:solidFill>
          </a:ln>
          <a:effectLst/>
        </c:spPr>
      </c:pivotFmt>
      <c:pivotFmt>
        <c:idx val="2"/>
        <c:spPr>
          <a:solidFill>
            <a:schemeClr val="accent4">
              <a:lumMod val="40000"/>
              <a:lumOff val="600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tx2">
              <a:lumMod val="25000"/>
              <a:lumOff val="75000"/>
            </a:schemeClr>
          </a:solidFill>
          <a:ln w="19050">
            <a:solidFill>
              <a:schemeClr val="lt1"/>
            </a:solidFill>
          </a:ln>
          <a:effectLst/>
        </c:spPr>
      </c:pivotFmt>
      <c:pivotFmt>
        <c:idx val="4"/>
        <c:spPr>
          <a:solidFill>
            <a:schemeClr val="accent4">
              <a:lumMod val="40000"/>
              <a:lumOff val="60000"/>
            </a:schemeClr>
          </a:solidFill>
          <a:ln w="19050">
            <a:solidFill>
              <a:schemeClr val="lt1"/>
            </a:solidFill>
          </a:ln>
          <a:effectLst/>
        </c:spPr>
      </c:pivotFmt>
      <c:pivotFmt>
        <c:idx val="5"/>
        <c:spPr>
          <a:solidFill>
            <a:schemeClr val="accent4">
              <a:lumMod val="40000"/>
              <a:lumOff val="600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rgbClr val="EEEFF4"/>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25D997">
              <a:alpha val="80000"/>
            </a:srgbClr>
          </a:solidFill>
          <a:ln w="19050">
            <a:noFill/>
          </a:ln>
          <a:effectLst/>
        </c:spPr>
      </c:pivotFmt>
      <c:pivotFmt>
        <c:idx val="7"/>
        <c:spPr>
          <a:solidFill>
            <a:srgbClr val="534DF9">
              <a:alpha val="90000"/>
            </a:srgbClr>
          </a:solidFill>
          <a:ln w="19050">
            <a:no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rgbClr val="EEEFF4"/>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25D997">
              <a:alpha val="90000"/>
            </a:srgbClr>
          </a:solidFill>
          <a:ln w="19050">
            <a:noFill/>
          </a:ln>
          <a:effectLst/>
        </c:spPr>
      </c:pivotFmt>
      <c:pivotFmt>
        <c:idx val="10"/>
        <c:spPr>
          <a:solidFill>
            <a:srgbClr val="534DF9">
              <a:alpha val="90000"/>
            </a:srgbClr>
          </a:solidFill>
          <a:ln w="19050">
            <a:noFill/>
          </a:ln>
          <a:effectLst/>
        </c:spPr>
      </c:pivotFmt>
    </c:pivotFmts>
    <c:plotArea>
      <c:layout>
        <c:manualLayout>
          <c:layoutTarget val="inner"/>
          <c:xMode val="edge"/>
          <c:yMode val="edge"/>
          <c:x val="0.44184462216081927"/>
          <c:y val="0.30218777283518539"/>
          <c:w val="0.32646223780132005"/>
          <c:h val="0.58104348203224143"/>
        </c:manualLayout>
      </c:layout>
      <c:pieChart>
        <c:varyColors val="1"/>
        <c:ser>
          <c:idx val="0"/>
          <c:order val="0"/>
          <c:tx>
            <c:strRef>
              <c:f>'Analysis Sheet'!$M$20</c:f>
              <c:strCache>
                <c:ptCount val="1"/>
                <c:pt idx="0">
                  <c:v>Total</c:v>
                </c:pt>
              </c:strCache>
            </c:strRef>
          </c:tx>
          <c:dPt>
            <c:idx val="0"/>
            <c:bubble3D val="0"/>
            <c:spPr>
              <a:solidFill>
                <a:srgbClr val="25D997">
                  <a:alpha val="90000"/>
                </a:srgbClr>
              </a:solidFill>
              <a:ln w="19050">
                <a:noFill/>
              </a:ln>
              <a:effectLst/>
            </c:spPr>
            <c:extLst>
              <c:ext xmlns:c16="http://schemas.microsoft.com/office/drawing/2014/chart" uri="{C3380CC4-5D6E-409C-BE32-E72D297353CC}">
                <c16:uniqueId val="{00000006-5C01-459D-8E1F-862061E93092}"/>
              </c:ext>
            </c:extLst>
          </c:dPt>
          <c:dPt>
            <c:idx val="1"/>
            <c:bubble3D val="0"/>
            <c:spPr>
              <a:solidFill>
                <a:srgbClr val="534DF9">
                  <a:alpha val="90000"/>
                </a:srgbClr>
              </a:solidFill>
              <a:ln w="19050">
                <a:noFill/>
              </a:ln>
              <a:effectLst/>
            </c:spPr>
            <c:extLst>
              <c:ext xmlns:c16="http://schemas.microsoft.com/office/drawing/2014/chart" uri="{C3380CC4-5D6E-409C-BE32-E72D297353CC}">
                <c16:uniqueId val="{00000009-5C01-459D-8E1F-862061E93092}"/>
              </c:ext>
            </c:extLst>
          </c:dPt>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rgbClr val="EEEFF4"/>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 Sheet'!$L$21:$L$22</c:f>
              <c:strCache>
                <c:ptCount val="2"/>
                <c:pt idx="0">
                  <c:v>Weekday</c:v>
                </c:pt>
                <c:pt idx="1">
                  <c:v>Weekend</c:v>
                </c:pt>
              </c:strCache>
            </c:strRef>
          </c:cat>
          <c:val>
            <c:numRef>
              <c:f>'Analysis Sheet'!$M$21:$M$22</c:f>
              <c:numCache>
                <c:formatCode>[&gt;=1000000]"$"0,,"M";[&gt;=1000]"$"0,"K";0</c:formatCode>
                <c:ptCount val="2"/>
                <c:pt idx="0">
                  <c:v>200169.42110000012</c:v>
                </c:pt>
                <c:pt idx="1">
                  <c:v>85844.398500000112</c:v>
                </c:pt>
              </c:numCache>
            </c:numRef>
          </c:val>
          <c:extLst>
            <c:ext xmlns:c16="http://schemas.microsoft.com/office/drawing/2014/chart" uri="{C3380CC4-5D6E-409C-BE32-E72D297353CC}">
              <c16:uniqueId val="{00000004-5C01-459D-8E1F-862061E93092}"/>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82798328664190479"/>
          <c:y val="0.12364588011448674"/>
          <c:w val="0.16743821039478371"/>
          <c:h val="0.17355333123306901"/>
        </c:manualLayout>
      </c:layout>
      <c:overlay val="0"/>
      <c:spPr>
        <a:noFill/>
        <a:ln>
          <a:noFill/>
        </a:ln>
        <a:effectLst/>
      </c:spPr>
      <c:txPr>
        <a:bodyPr rot="0" spcFirstLastPara="1" vertOverflow="ellipsis" vert="horz" wrap="square" anchor="ctr" anchorCtr="1"/>
        <a:lstStyle/>
        <a:p>
          <a:pPr>
            <a:defRPr sz="900" b="0" i="0" u="none" strike="noStrike" kern="1200" baseline="0">
              <a:solidFill>
                <a:srgbClr val="B5BACF"/>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[Profits Analysis Project.xlsm]Analysis Sheet!Profits by Month</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a:solidFill>
                  <a:srgbClr val="EEEFF4"/>
                </a:solidFill>
              </a:rPr>
              <a:t>Profits by Month where </a:t>
            </a:r>
          </a:p>
        </c:rich>
      </c:tx>
      <c:layout>
        <c:manualLayout>
          <c:xMode val="edge"/>
          <c:yMode val="edge"/>
          <c:x val="1.3341405543219741E-3"/>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50800" cap="rnd">
            <a:solidFill>
              <a:srgbClr val="25D997">
                <a:alpha val="70000"/>
              </a:srgbClr>
            </a:solidFill>
            <a:round/>
          </a:ln>
          <a:effectLst/>
        </c:spPr>
        <c:marker>
          <c:symbol val="circle"/>
          <c:size val="7"/>
          <c:spPr>
            <a:solidFill>
              <a:srgbClr val="25D997"/>
            </a:solidFill>
            <a:ln w="9525">
              <a:noFill/>
            </a:ln>
            <a:effectLst/>
          </c:spPr>
        </c:marker>
        <c:dLbl>
          <c:idx val="0"/>
          <c:spPr>
            <a:noFill/>
            <a:ln>
              <a:noFill/>
            </a:ln>
            <a:effectLst/>
          </c:spPr>
          <c:txPr>
            <a:bodyPr rot="0" spcFirstLastPara="1" vertOverflow="ellipsis" vert="horz" wrap="square" anchor="ctr" anchorCtr="1"/>
            <a:lstStyle/>
            <a:p>
              <a:pPr>
                <a:defRPr sz="1100" b="1" i="0" u="none" strike="noStrike" kern="1200" baseline="0">
                  <a:solidFill>
                    <a:srgbClr val="EEEFF4"/>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0.21296915789171716"/>
          <c:w val="0.99775641087925193"/>
          <c:h val="0.63499356395742124"/>
        </c:manualLayout>
      </c:layout>
      <c:lineChart>
        <c:grouping val="standard"/>
        <c:varyColors val="0"/>
        <c:ser>
          <c:idx val="0"/>
          <c:order val="0"/>
          <c:tx>
            <c:strRef>
              <c:f>'Analysis Sheet'!$G$12</c:f>
              <c:strCache>
                <c:ptCount val="1"/>
                <c:pt idx="0">
                  <c:v>Total</c:v>
                </c:pt>
              </c:strCache>
            </c:strRef>
          </c:tx>
          <c:spPr>
            <a:ln w="50800" cap="rnd">
              <a:solidFill>
                <a:srgbClr val="25D997">
                  <a:alpha val="70000"/>
                </a:srgbClr>
              </a:solidFill>
              <a:round/>
            </a:ln>
            <a:effectLst/>
          </c:spPr>
          <c:marker>
            <c:symbol val="circle"/>
            <c:size val="7"/>
            <c:spPr>
              <a:solidFill>
                <a:srgbClr val="25D997"/>
              </a:solidFill>
              <a:ln w="9525">
                <a:noFill/>
              </a:ln>
              <a:effectLst/>
            </c:spPr>
          </c:marker>
          <c:dLbls>
            <c:spPr>
              <a:noFill/>
              <a:ln>
                <a:noFill/>
              </a:ln>
              <a:effectLst/>
            </c:spPr>
            <c:txPr>
              <a:bodyPr rot="0" spcFirstLastPara="1" vertOverflow="ellipsis" vert="horz" wrap="square" anchor="ctr" anchorCtr="1"/>
              <a:lstStyle/>
              <a:p>
                <a:pPr>
                  <a:defRPr sz="1100" b="1" i="0" u="none" strike="noStrike" kern="1200" baseline="0">
                    <a:solidFill>
                      <a:srgbClr val="EEEFF4"/>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Sheet'!$F$13:$F$24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Sheet'!$G$13:$G$24</c:f>
              <c:numCache>
                <c:formatCode>[&gt;=1000000]"$"0,,"M";[&gt;=1000]"$"0,"K";0</c:formatCode>
                <c:ptCount val="12"/>
                <c:pt idx="0">
                  <c:v>9199.2699999999932</c:v>
                </c:pt>
                <c:pt idx="1">
                  <c:v>10288.8987</c:v>
                </c:pt>
                <c:pt idx="2">
                  <c:v>26785.56090000004</c:v>
                </c:pt>
                <c:pt idx="3">
                  <c:v>13395.123100000013</c:v>
                </c:pt>
                <c:pt idx="4">
                  <c:v>22308.512800000026</c:v>
                </c:pt>
                <c:pt idx="5">
                  <c:v>20899.334500000034</c:v>
                </c:pt>
                <c:pt idx="6">
                  <c:v>13493.955399999992</c:v>
                </c:pt>
                <c:pt idx="7">
                  <c:v>21896.715399999994</c:v>
                </c:pt>
                <c:pt idx="8">
                  <c:v>37270.106100000055</c:v>
                </c:pt>
                <c:pt idx="9">
                  <c:v>31469.663799999995</c:v>
                </c:pt>
                <c:pt idx="10">
                  <c:v>35667.666400000038</c:v>
                </c:pt>
                <c:pt idx="11">
                  <c:v>43339.012500000004</c:v>
                </c:pt>
              </c:numCache>
            </c:numRef>
          </c:val>
          <c:smooth val="1"/>
          <c:extLst>
            <c:ext xmlns:c16="http://schemas.microsoft.com/office/drawing/2014/chart" uri="{C3380CC4-5D6E-409C-BE32-E72D297353CC}">
              <c16:uniqueId val="{00000000-BDF4-44EC-8F5F-E44BC02A2C95}"/>
            </c:ext>
          </c:extLst>
        </c:ser>
        <c:dLbls>
          <c:dLblPos val="t"/>
          <c:showLegendKey val="0"/>
          <c:showVal val="1"/>
          <c:showCatName val="0"/>
          <c:showSerName val="0"/>
          <c:showPercent val="0"/>
          <c:showBubbleSize val="0"/>
        </c:dLbls>
        <c:marker val="1"/>
        <c:smooth val="0"/>
        <c:axId val="1703017984"/>
        <c:axId val="1703040064"/>
      </c:lineChart>
      <c:catAx>
        <c:axId val="1703017984"/>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lgn="ctr">
              <a:defRPr lang="en-US" sz="1200" b="1" i="0" u="none" strike="noStrike" kern="1200" baseline="0">
                <a:solidFill>
                  <a:srgbClr val="EEEFF4"/>
                </a:solidFill>
                <a:latin typeface="+mn-lt"/>
                <a:ea typeface="+mn-ea"/>
                <a:cs typeface="+mn-cs"/>
              </a:defRPr>
            </a:pPr>
            <a:endParaRPr lang="en-US"/>
          </a:p>
        </c:txPr>
        <c:crossAx val="1703040064"/>
        <c:crosses val="autoZero"/>
        <c:auto val="1"/>
        <c:lblAlgn val="ctr"/>
        <c:lblOffset val="100"/>
        <c:noMultiLvlLbl val="0"/>
      </c:catAx>
      <c:valAx>
        <c:axId val="1703040064"/>
        <c:scaling>
          <c:orientation val="minMax"/>
        </c:scaling>
        <c:delete val="1"/>
        <c:axPos val="l"/>
        <c:numFmt formatCode="[&gt;=1000000]&quot;$&quot;0,,&quot;M&quot;;[&gt;=1000]&quot;$&quot;0,&quot;K&quot;;0" sourceLinked="1"/>
        <c:majorTickMark val="none"/>
        <c:minorTickMark val="none"/>
        <c:tickLblPos val="nextTo"/>
        <c:crossAx val="17030179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b="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[Profits Analysis Project.xlsm]Analysis Sheet!Profits by Customer</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a:solidFill>
                  <a:srgbClr val="EEEFF4"/>
                </a:solidFill>
              </a:rPr>
              <a:t>Top</a:t>
            </a:r>
            <a:r>
              <a:rPr lang="en-US" sz="1800" baseline="0">
                <a:solidFill>
                  <a:srgbClr val="EEEFF4"/>
                </a:solidFill>
              </a:rPr>
              <a:t> Ten Customers in Profits</a:t>
            </a:r>
            <a:endParaRPr lang="en-US" sz="1800">
              <a:solidFill>
                <a:srgbClr val="EEEFF4"/>
              </a:solidFill>
            </a:endParaRPr>
          </a:p>
        </c:rich>
      </c:tx>
      <c:layout>
        <c:manualLayout>
          <c:xMode val="edge"/>
          <c:yMode val="edge"/>
          <c:x val="2.5512196887854971E-2"/>
          <c:y val="2.1529262505789169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534DF9">
              <a:alpha val="9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EEEFF4"/>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534DF9">
              <a:alpha val="90000"/>
            </a:srgbClr>
          </a:solidFill>
          <a:ln>
            <a:noFill/>
          </a:ln>
          <a:effectLst/>
        </c:spPr>
      </c:pivotFmt>
    </c:pivotFmts>
    <c:plotArea>
      <c:layout>
        <c:manualLayout>
          <c:layoutTarget val="inner"/>
          <c:xMode val="edge"/>
          <c:yMode val="edge"/>
          <c:x val="0.29648825151839475"/>
          <c:y val="0.11195836967655233"/>
          <c:w val="0.56049302138493817"/>
          <c:h val="0.88032662818396856"/>
        </c:manualLayout>
      </c:layout>
      <c:barChart>
        <c:barDir val="bar"/>
        <c:grouping val="clustered"/>
        <c:varyColors val="0"/>
        <c:ser>
          <c:idx val="0"/>
          <c:order val="0"/>
          <c:tx>
            <c:strRef>
              <c:f>'Analysis Sheet'!$J$12</c:f>
              <c:strCache>
                <c:ptCount val="1"/>
                <c:pt idx="0">
                  <c:v>Total</c:v>
                </c:pt>
              </c:strCache>
            </c:strRef>
          </c:tx>
          <c:spPr>
            <a:solidFill>
              <a:srgbClr val="534DF9">
                <a:alpha val="90000"/>
              </a:srgbClr>
            </a:solidFill>
            <a:ln>
              <a:noFill/>
            </a:ln>
            <a:effectLst/>
          </c:spPr>
          <c:invertIfNegative val="0"/>
          <c:dPt>
            <c:idx val="6"/>
            <c:invertIfNegative val="0"/>
            <c:bubble3D val="0"/>
            <c:extLst>
              <c:ext xmlns:c16="http://schemas.microsoft.com/office/drawing/2014/chart" uri="{C3380CC4-5D6E-409C-BE32-E72D297353CC}">
                <c16:uniqueId val="{00000000-B0D8-4F13-B113-FC27579ABDC9}"/>
              </c:ext>
            </c:extLst>
          </c:dPt>
          <c:dPt>
            <c:idx val="8"/>
            <c:invertIfNegative val="0"/>
            <c:bubble3D val="0"/>
            <c:extLst>
              <c:ext xmlns:c16="http://schemas.microsoft.com/office/drawing/2014/chart" uri="{C3380CC4-5D6E-409C-BE32-E72D297353CC}">
                <c16:uniqueId val="{00000001-D164-4EF4-A24F-4A582D612612}"/>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EEEFF4"/>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Sheet'!$I$13:$I$22</c:f>
              <c:strCache>
                <c:ptCount val="10"/>
                <c:pt idx="0">
                  <c:v>Daniel Raglin</c:v>
                </c:pt>
                <c:pt idx="1">
                  <c:v>Andy Reiter</c:v>
                </c:pt>
                <c:pt idx="2">
                  <c:v>Keith Dawkins</c:v>
                </c:pt>
                <c:pt idx="3">
                  <c:v>Christopher Martinez</c:v>
                </c:pt>
                <c:pt idx="4">
                  <c:v>Tom Ashbrook</c:v>
                </c:pt>
                <c:pt idx="5">
                  <c:v>Adrian Barton</c:v>
                </c:pt>
                <c:pt idx="6">
                  <c:v>Hunter Lopez</c:v>
                </c:pt>
                <c:pt idx="7">
                  <c:v>Sanjit Chand</c:v>
                </c:pt>
                <c:pt idx="8">
                  <c:v>Raymond Buch</c:v>
                </c:pt>
                <c:pt idx="9">
                  <c:v>Tamara Chand</c:v>
                </c:pt>
              </c:strCache>
            </c:strRef>
          </c:cat>
          <c:val>
            <c:numRef>
              <c:f>'Analysis Sheet'!$J$13:$J$22</c:f>
              <c:numCache>
                <c:formatCode>[&gt;=1000000]"$"0.0,,"M";[&gt;=1000]"$"0.0,"K";0.0</c:formatCode>
                <c:ptCount val="10"/>
                <c:pt idx="0">
                  <c:v>2869.0759999999996</c:v>
                </c:pt>
                <c:pt idx="1">
                  <c:v>2884.6208000000001</c:v>
                </c:pt>
                <c:pt idx="2">
                  <c:v>3038.6254000000004</c:v>
                </c:pt>
                <c:pt idx="3">
                  <c:v>3899.8903999999998</c:v>
                </c:pt>
                <c:pt idx="4">
                  <c:v>4703.7883000000002</c:v>
                </c:pt>
                <c:pt idx="5">
                  <c:v>5444.8054999999995</c:v>
                </c:pt>
                <c:pt idx="6">
                  <c:v>5622.4291999999996</c:v>
                </c:pt>
                <c:pt idx="7">
                  <c:v>5757.4118999999973</c:v>
                </c:pt>
                <c:pt idx="8">
                  <c:v>6976.0959000000003</c:v>
                </c:pt>
                <c:pt idx="9">
                  <c:v>8981.3238999999994</c:v>
                </c:pt>
              </c:numCache>
            </c:numRef>
          </c:val>
          <c:extLst>
            <c:ext xmlns:c16="http://schemas.microsoft.com/office/drawing/2014/chart" uri="{C3380CC4-5D6E-409C-BE32-E72D297353CC}">
              <c16:uniqueId val="{00000000-22D4-484B-BC7A-B78A739C13E4}"/>
            </c:ext>
          </c:extLst>
        </c:ser>
        <c:dLbls>
          <c:dLblPos val="outEnd"/>
          <c:showLegendKey val="0"/>
          <c:showVal val="1"/>
          <c:showCatName val="0"/>
          <c:showSerName val="0"/>
          <c:showPercent val="0"/>
          <c:showBubbleSize val="0"/>
        </c:dLbls>
        <c:gapWidth val="80"/>
        <c:axId val="1667676415"/>
        <c:axId val="1667663455"/>
      </c:barChart>
      <c:catAx>
        <c:axId val="1667676415"/>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000" b="1" i="0" u="none" strike="noStrike" kern="1200" baseline="0">
                <a:solidFill>
                  <a:srgbClr val="EEEFF4"/>
                </a:solidFill>
                <a:latin typeface="+mn-lt"/>
                <a:ea typeface="+mn-ea"/>
                <a:cs typeface="+mn-cs"/>
              </a:defRPr>
            </a:pPr>
            <a:endParaRPr lang="en-US"/>
          </a:p>
        </c:txPr>
        <c:crossAx val="1667663455"/>
        <c:crosses val="autoZero"/>
        <c:auto val="1"/>
        <c:lblAlgn val="ctr"/>
        <c:lblOffset val="100"/>
        <c:noMultiLvlLbl val="0"/>
      </c:catAx>
      <c:valAx>
        <c:axId val="1667663455"/>
        <c:scaling>
          <c:orientation val="minMax"/>
        </c:scaling>
        <c:delete val="1"/>
        <c:axPos val="b"/>
        <c:numFmt formatCode="[&gt;=1000000]&quot;$&quot;0.0,,&quot;M&quot;;[&gt;=1000]&quot;$&quot;0.0,&quot;K&quot;;0.0" sourceLinked="1"/>
        <c:majorTickMark val="none"/>
        <c:minorTickMark val="none"/>
        <c:tickLblPos val="nextTo"/>
        <c:crossAx val="16676764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Profits Analysis Dashboard'!A1"/></Relationships>
</file>

<file path=xl/drawings/_rels/drawing2.xml.rels><?xml version="1.0" encoding="UTF-8" standalone="yes"?>
<Relationships xmlns="http://schemas.openxmlformats.org/package/2006/relationships"><Relationship Id="rId8" Type="http://schemas.openxmlformats.org/officeDocument/2006/relationships/image" Target="../media/image3.gif"/><Relationship Id="rId3" Type="http://schemas.openxmlformats.org/officeDocument/2006/relationships/chart" Target="../charts/chart3.xml"/><Relationship Id="rId7" Type="http://schemas.openxmlformats.org/officeDocument/2006/relationships/image" Target="../media/image2.gif"/><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hyperlink" Target="#'Home Page'!A1"/></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23</xdr:col>
      <xdr:colOff>350520</xdr:colOff>
      <xdr:row>38</xdr:row>
      <xdr:rowOff>131888</xdr:rowOff>
    </xdr:to>
    <xdr:grpSp>
      <xdr:nvGrpSpPr>
        <xdr:cNvPr id="7" name="Group 6">
          <a:extLst>
            <a:ext uri="{FF2B5EF4-FFF2-40B4-BE49-F238E27FC236}">
              <a16:creationId xmlns:a16="http://schemas.microsoft.com/office/drawing/2014/main" id="{F1845BD1-EB1D-6301-FF75-902B166A3C9E}"/>
            </a:ext>
          </a:extLst>
        </xdr:cNvPr>
        <xdr:cNvGrpSpPr/>
      </xdr:nvGrpSpPr>
      <xdr:grpSpPr>
        <a:xfrm>
          <a:off x="0" y="0"/>
          <a:ext cx="14371320" cy="6791768"/>
          <a:chOff x="0" y="0"/>
          <a:chExt cx="14371320" cy="6791768"/>
        </a:xfrm>
      </xdr:grpSpPr>
      <xdr:sp macro="" textlink="">
        <xdr:nvSpPr>
          <xdr:cNvPr id="2" name="Rectangle: Rounded Corners 1">
            <a:extLst>
              <a:ext uri="{FF2B5EF4-FFF2-40B4-BE49-F238E27FC236}">
                <a16:creationId xmlns:a16="http://schemas.microsoft.com/office/drawing/2014/main" id="{C51BEB78-D944-4236-86E8-A33F38D869A1}"/>
              </a:ext>
            </a:extLst>
          </xdr:cNvPr>
          <xdr:cNvSpPr/>
        </xdr:nvSpPr>
        <xdr:spPr>
          <a:xfrm>
            <a:off x="0" y="0"/>
            <a:ext cx="14371320" cy="6791768"/>
          </a:xfrm>
          <a:prstGeom prst="roundRect">
            <a:avLst>
              <a:gd name="adj" fmla="val 0"/>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Rounded Corners 3">
            <a:hlinkClick xmlns:r="http://schemas.openxmlformats.org/officeDocument/2006/relationships" r:id="rId1"/>
            <a:extLst>
              <a:ext uri="{FF2B5EF4-FFF2-40B4-BE49-F238E27FC236}">
                <a16:creationId xmlns:a16="http://schemas.microsoft.com/office/drawing/2014/main" id="{C02D8189-EB18-41F5-A707-57239AEA0B09}"/>
              </a:ext>
            </a:extLst>
          </xdr:cNvPr>
          <xdr:cNvSpPr/>
        </xdr:nvSpPr>
        <xdr:spPr>
          <a:xfrm>
            <a:off x="2275698" y="3451860"/>
            <a:ext cx="1107582" cy="434340"/>
          </a:xfrm>
          <a:prstGeom prst="roundRect">
            <a:avLst/>
          </a:prstGeom>
          <a:solidFill>
            <a:srgbClr val="1E1D4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800" b="1">
                <a:solidFill>
                  <a:schemeClr val="bg1">
                    <a:lumMod val="75000"/>
                  </a:schemeClr>
                </a:solidFill>
                <a:latin typeface="+mn-lt"/>
                <a:ea typeface="+mn-ea"/>
                <a:cs typeface="+mn-cs"/>
              </a:rPr>
              <a:t>Start  </a:t>
            </a:r>
            <a:r>
              <a:rPr lang="en-US" sz="2000" b="1">
                <a:solidFill>
                  <a:schemeClr val="bg1">
                    <a:lumMod val="75000"/>
                  </a:schemeClr>
                </a:solidFill>
                <a:latin typeface="+mn-lt"/>
                <a:ea typeface="+mn-ea"/>
                <a:cs typeface="+mn-cs"/>
              </a:rPr>
              <a:t>→</a:t>
            </a:r>
            <a:endParaRPr lang="en-US" sz="1800" b="1">
              <a:solidFill>
                <a:schemeClr val="bg1">
                  <a:lumMod val="75000"/>
                </a:schemeClr>
              </a:solidFill>
              <a:latin typeface="+mn-lt"/>
              <a:ea typeface="+mn-ea"/>
              <a:cs typeface="+mn-cs"/>
            </a:endParaRPr>
          </a:p>
        </xdr:txBody>
      </xdr:sp>
      <xdr:sp macro="" textlink="">
        <xdr:nvSpPr>
          <xdr:cNvPr id="5" name="Rectangle: Rounded Corners 4">
            <a:extLst>
              <a:ext uri="{FF2B5EF4-FFF2-40B4-BE49-F238E27FC236}">
                <a16:creationId xmlns:a16="http://schemas.microsoft.com/office/drawing/2014/main" id="{9CFB5A4A-9BEC-4A60-AB23-83D698891390}"/>
              </a:ext>
            </a:extLst>
          </xdr:cNvPr>
          <xdr:cNvSpPr/>
        </xdr:nvSpPr>
        <xdr:spPr>
          <a:xfrm>
            <a:off x="972678" y="1531620"/>
            <a:ext cx="5646420" cy="1021080"/>
          </a:xfrm>
          <a:prstGeom prst="roundRect">
            <a:avLst>
              <a:gd name="adj" fmla="val 5491"/>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b="1">
                <a:solidFill>
                  <a:schemeClr val="bg1">
                    <a:lumMod val="85000"/>
                  </a:schemeClr>
                </a:solidFill>
              </a:rPr>
              <a:t>Welcome to our Profits</a:t>
            </a:r>
            <a:r>
              <a:rPr lang="en-US" sz="2400" b="1" baseline="0">
                <a:solidFill>
                  <a:schemeClr val="bg1">
                    <a:lumMod val="85000"/>
                  </a:schemeClr>
                </a:solidFill>
              </a:rPr>
              <a:t> Analysis</a:t>
            </a:r>
            <a:r>
              <a:rPr lang="en-US" sz="2400" b="1">
                <a:solidFill>
                  <a:schemeClr val="bg1">
                    <a:lumMod val="85000"/>
                  </a:schemeClr>
                </a:solidFill>
              </a:rPr>
              <a:t> Dashboard </a:t>
            </a:r>
          </a:p>
        </xdr:txBody>
      </xdr:sp>
      <xdr:sp macro="" textlink="">
        <xdr:nvSpPr>
          <xdr:cNvPr id="6" name="Rectangle: Rounded Corners 5">
            <a:extLst>
              <a:ext uri="{FF2B5EF4-FFF2-40B4-BE49-F238E27FC236}">
                <a16:creationId xmlns:a16="http://schemas.microsoft.com/office/drawing/2014/main" id="{FD87F83D-A162-46D5-8EBA-85777C7BE3CC}"/>
              </a:ext>
            </a:extLst>
          </xdr:cNvPr>
          <xdr:cNvSpPr/>
        </xdr:nvSpPr>
        <xdr:spPr>
          <a:xfrm>
            <a:off x="5044440" y="4572000"/>
            <a:ext cx="4168140" cy="533400"/>
          </a:xfrm>
          <a:prstGeom prst="roundRect">
            <a:avLst>
              <a:gd name="adj" fmla="val 5491"/>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500" b="1" i="1">
                <a:solidFill>
                  <a:schemeClr val="bg1">
                    <a:lumMod val="75000"/>
                  </a:schemeClr>
                </a:solidFill>
              </a:rPr>
              <a:t>Created by: Eng / Raed Ahmed </a:t>
            </a:r>
          </a:p>
        </xdr:txBody>
      </xdr:sp>
      <xdr:sp macro="" textlink="">
        <xdr:nvSpPr>
          <xdr:cNvPr id="9" name="Rectangle: Rounded Corners 8">
            <a:extLst>
              <a:ext uri="{FF2B5EF4-FFF2-40B4-BE49-F238E27FC236}">
                <a16:creationId xmlns:a16="http://schemas.microsoft.com/office/drawing/2014/main" id="{DE6922D7-A2C4-4A94-8B1E-E93D592C3346}"/>
              </a:ext>
            </a:extLst>
          </xdr:cNvPr>
          <xdr:cNvSpPr/>
        </xdr:nvSpPr>
        <xdr:spPr>
          <a:xfrm>
            <a:off x="1330818" y="1950720"/>
            <a:ext cx="4358640" cy="701040"/>
          </a:xfrm>
          <a:prstGeom prst="roundRect">
            <a:avLst>
              <a:gd name="adj" fmla="val 5491"/>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a:solidFill>
                  <a:schemeClr val="bg1">
                    <a:lumMod val="65000"/>
                  </a:schemeClr>
                </a:solidFill>
              </a:rPr>
              <a:t>Navigate to </a:t>
            </a:r>
            <a:r>
              <a:rPr lang="en-US" sz="1600" b="1" baseline="0">
                <a:solidFill>
                  <a:schemeClr val="bg1">
                    <a:lumMod val="65000"/>
                  </a:schemeClr>
                </a:solidFill>
              </a:rPr>
              <a:t>Profits Analysis Dashboard to see clear insights about our profits performance </a:t>
            </a:r>
            <a:endParaRPr lang="en-US" sz="1600" b="1">
              <a:solidFill>
                <a:schemeClr val="bg1">
                  <a:lumMod val="65000"/>
                </a:schemeClr>
              </a:solidFill>
            </a:endParaRPr>
          </a:p>
        </xdr:txBody>
      </xdr:sp>
      <xdr:pic>
        <xdr:nvPicPr>
          <xdr:cNvPr id="13" name="Picture 12">
            <a:extLst>
              <a:ext uri="{FF2B5EF4-FFF2-40B4-BE49-F238E27FC236}">
                <a16:creationId xmlns:a16="http://schemas.microsoft.com/office/drawing/2014/main" id="{E636F5AC-2FCC-76B8-4D4C-3C253017AD41}"/>
              </a:ext>
            </a:extLst>
          </xdr:cNvPr>
          <xdr:cNvPicPr>
            <a:picLocks noChangeAspect="1"/>
          </xdr:cNvPicPr>
        </xdr:nvPicPr>
        <xdr:blipFill>
          <a:blip xmlns:r="http://schemas.openxmlformats.org/officeDocument/2006/relationships" r:embed="rId2">
            <a:alphaModFix amt="85000"/>
            <a:extLst>
              <a:ext uri="{28A0092B-C50C-407E-A947-70E740481C1C}">
                <a14:useLocalDpi xmlns:a14="http://schemas.microsoft.com/office/drawing/2010/main" val="0"/>
              </a:ext>
            </a:extLst>
          </a:blip>
          <a:stretch>
            <a:fillRect/>
          </a:stretch>
        </xdr:blipFill>
        <xdr:spPr>
          <a:xfrm>
            <a:off x="8704110" y="487978"/>
            <a:ext cx="4765488" cy="4968240"/>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339443</xdr:colOff>
      <xdr:row>3</xdr:row>
      <xdr:rowOff>151149</xdr:rowOff>
    </xdr:from>
    <xdr:to>
      <xdr:col>27</xdr:col>
      <xdr:colOff>357879</xdr:colOff>
      <xdr:row>40</xdr:row>
      <xdr:rowOff>93736</xdr:rowOff>
    </xdr:to>
    <xdr:grpSp>
      <xdr:nvGrpSpPr>
        <xdr:cNvPr id="1031" name="Group 1030">
          <a:extLst>
            <a:ext uri="{FF2B5EF4-FFF2-40B4-BE49-F238E27FC236}">
              <a16:creationId xmlns:a16="http://schemas.microsoft.com/office/drawing/2014/main" id="{F6F613E8-4C2A-1446-3080-2F6F1BBD947D}"/>
            </a:ext>
          </a:extLst>
        </xdr:cNvPr>
        <xdr:cNvGrpSpPr/>
      </xdr:nvGrpSpPr>
      <xdr:grpSpPr>
        <a:xfrm>
          <a:off x="950924" y="687371"/>
          <a:ext cx="15916955" cy="6555995"/>
          <a:chOff x="856850" y="423964"/>
          <a:chExt cx="15916955" cy="6555995"/>
        </a:xfrm>
      </xdr:grpSpPr>
      <mc:AlternateContent xmlns:mc="http://schemas.openxmlformats.org/markup-compatibility/2006" xmlns:a14="http://schemas.microsoft.com/office/drawing/2010/main">
        <mc:Choice Requires="a14">
          <xdr:graphicFrame macro="">
            <xdr:nvGraphicFramePr>
              <xdr:cNvPr id="51" name="Year">
                <a:extLst>
                  <a:ext uri="{FF2B5EF4-FFF2-40B4-BE49-F238E27FC236}">
                    <a16:creationId xmlns:a16="http://schemas.microsoft.com/office/drawing/2014/main" id="{BD215438-D9B6-41E3-90AD-877F6A1A08A2}"/>
                  </a:ext>
                </a:extLst>
              </xdr:cNvPr>
              <xdr:cNvGraphicFramePr/>
            </xdr:nvGraphicFramePr>
            <xdr:xfrm>
              <a:off x="10471874" y="551925"/>
              <a:ext cx="2480154" cy="639373"/>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0565948" y="815332"/>
                <a:ext cx="2480154" cy="63937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2" name="Rectangle: Rounded Corners 1">
            <a:extLst>
              <a:ext uri="{FF2B5EF4-FFF2-40B4-BE49-F238E27FC236}">
                <a16:creationId xmlns:a16="http://schemas.microsoft.com/office/drawing/2014/main" id="{CE64E778-E107-F25B-246E-627B007E38DA}"/>
              </a:ext>
            </a:extLst>
          </xdr:cNvPr>
          <xdr:cNvSpPr/>
        </xdr:nvSpPr>
        <xdr:spPr>
          <a:xfrm>
            <a:off x="4976121" y="4757938"/>
            <a:ext cx="7906102" cy="2217916"/>
          </a:xfrm>
          <a:prstGeom prst="roundRect">
            <a:avLst>
              <a:gd name="adj" fmla="val 4506"/>
            </a:avLst>
          </a:prstGeom>
          <a:solidFill>
            <a:srgbClr val="191842"/>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Rectangle: Rounded Corners 2">
            <a:extLst>
              <a:ext uri="{FF2B5EF4-FFF2-40B4-BE49-F238E27FC236}">
                <a16:creationId xmlns:a16="http://schemas.microsoft.com/office/drawing/2014/main" id="{ACA6DD54-3C34-BD5E-A3FB-9D80B607813B}"/>
              </a:ext>
            </a:extLst>
          </xdr:cNvPr>
          <xdr:cNvSpPr/>
        </xdr:nvSpPr>
        <xdr:spPr>
          <a:xfrm>
            <a:off x="964450" y="4760760"/>
            <a:ext cx="3894430" cy="2210422"/>
          </a:xfrm>
          <a:prstGeom prst="roundRect">
            <a:avLst>
              <a:gd name="adj" fmla="val 4506"/>
            </a:avLst>
          </a:prstGeom>
          <a:solidFill>
            <a:srgbClr val="191842"/>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Rounded Corners 3">
            <a:extLst>
              <a:ext uri="{FF2B5EF4-FFF2-40B4-BE49-F238E27FC236}">
                <a16:creationId xmlns:a16="http://schemas.microsoft.com/office/drawing/2014/main" id="{1224353C-F469-DC58-7D47-7F65D15CEEAB}"/>
              </a:ext>
            </a:extLst>
          </xdr:cNvPr>
          <xdr:cNvSpPr/>
        </xdr:nvSpPr>
        <xdr:spPr>
          <a:xfrm>
            <a:off x="4976121" y="2434460"/>
            <a:ext cx="3894430" cy="2217918"/>
          </a:xfrm>
          <a:prstGeom prst="roundRect">
            <a:avLst>
              <a:gd name="adj" fmla="val 4506"/>
            </a:avLst>
          </a:prstGeom>
          <a:solidFill>
            <a:srgbClr val="191842"/>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Rounded Corners 4">
            <a:extLst>
              <a:ext uri="{FF2B5EF4-FFF2-40B4-BE49-F238E27FC236}">
                <a16:creationId xmlns:a16="http://schemas.microsoft.com/office/drawing/2014/main" id="{C46088D4-E1C9-7509-B6D8-B12C8E294322}"/>
              </a:ext>
            </a:extLst>
          </xdr:cNvPr>
          <xdr:cNvSpPr/>
        </xdr:nvSpPr>
        <xdr:spPr>
          <a:xfrm>
            <a:off x="964450" y="2457097"/>
            <a:ext cx="3894430" cy="2215771"/>
          </a:xfrm>
          <a:prstGeom prst="roundRect">
            <a:avLst>
              <a:gd name="adj" fmla="val 4506"/>
            </a:avLst>
          </a:prstGeom>
          <a:solidFill>
            <a:srgbClr val="191842"/>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Rectangle: Rounded Corners 5">
            <a:extLst>
              <a:ext uri="{FF2B5EF4-FFF2-40B4-BE49-F238E27FC236}">
                <a16:creationId xmlns:a16="http://schemas.microsoft.com/office/drawing/2014/main" id="{81018DD8-D85F-8696-526B-FD13D6B3DDAB}"/>
              </a:ext>
            </a:extLst>
          </xdr:cNvPr>
          <xdr:cNvSpPr/>
        </xdr:nvSpPr>
        <xdr:spPr>
          <a:xfrm>
            <a:off x="8977690" y="2436605"/>
            <a:ext cx="3904531" cy="2215771"/>
          </a:xfrm>
          <a:prstGeom prst="roundRect">
            <a:avLst>
              <a:gd name="adj" fmla="val 4506"/>
            </a:avLst>
          </a:prstGeom>
          <a:solidFill>
            <a:srgbClr val="191842"/>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 name="Rectangle: Rounded Corners 6">
            <a:extLst>
              <a:ext uri="{FF2B5EF4-FFF2-40B4-BE49-F238E27FC236}">
                <a16:creationId xmlns:a16="http://schemas.microsoft.com/office/drawing/2014/main" id="{9705550C-DCF0-F0CD-4D02-144414776DE7}"/>
              </a:ext>
            </a:extLst>
          </xdr:cNvPr>
          <xdr:cNvSpPr/>
        </xdr:nvSpPr>
        <xdr:spPr>
          <a:xfrm>
            <a:off x="13008283" y="578035"/>
            <a:ext cx="3765522" cy="6401924"/>
          </a:xfrm>
          <a:prstGeom prst="roundRect">
            <a:avLst>
              <a:gd name="adj" fmla="val 4035"/>
            </a:avLst>
          </a:prstGeom>
          <a:solidFill>
            <a:srgbClr val="191842"/>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Analysis Sheet'!D2">
        <xdr:nvSpPr>
          <xdr:cNvPr id="8" name="Rectangle: Rounded Corners 7">
            <a:extLst>
              <a:ext uri="{FF2B5EF4-FFF2-40B4-BE49-F238E27FC236}">
                <a16:creationId xmlns:a16="http://schemas.microsoft.com/office/drawing/2014/main" id="{4F98FC67-A5F9-7466-52FE-94717199CCF5}"/>
              </a:ext>
            </a:extLst>
          </xdr:cNvPr>
          <xdr:cNvSpPr/>
        </xdr:nvSpPr>
        <xdr:spPr>
          <a:xfrm>
            <a:off x="928130" y="1187298"/>
            <a:ext cx="1895093" cy="1141362"/>
          </a:xfrm>
          <a:prstGeom prst="roundRect">
            <a:avLst>
              <a:gd name="adj" fmla="val 4506"/>
            </a:avLst>
          </a:prstGeom>
          <a:solidFill>
            <a:srgbClr val="191842"/>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93A4FC98-BF6D-4AB1-826E-755B2DFE3DF8}" type="TxLink">
              <a:rPr lang="en-US" sz="1800" b="0" i="0" u="none" strike="noStrike">
                <a:solidFill>
                  <a:srgbClr val="B8BDD0"/>
                </a:solidFill>
                <a:latin typeface="Aptos Narrow"/>
              </a:rPr>
              <a:pPr algn="ctr"/>
              <a:t># Order</a:t>
            </a:fld>
            <a:endParaRPr lang="en-US" sz="2400">
              <a:solidFill>
                <a:srgbClr val="B8BDD0"/>
              </a:solidFill>
            </a:endParaRPr>
          </a:p>
        </xdr:txBody>
      </xdr:sp>
      <xdr:sp macro="" textlink="'Analysis Sheet'!D11">
        <xdr:nvSpPr>
          <xdr:cNvPr id="9" name="Rectangle: Rounded Corners 8">
            <a:extLst>
              <a:ext uri="{FF2B5EF4-FFF2-40B4-BE49-F238E27FC236}">
                <a16:creationId xmlns:a16="http://schemas.microsoft.com/office/drawing/2014/main" id="{A12A267A-0A06-D2F9-3ED0-252D944532B7}"/>
              </a:ext>
            </a:extLst>
          </xdr:cNvPr>
          <xdr:cNvSpPr/>
        </xdr:nvSpPr>
        <xdr:spPr>
          <a:xfrm>
            <a:off x="6988036" y="1187298"/>
            <a:ext cx="1895092" cy="1135154"/>
          </a:xfrm>
          <a:prstGeom prst="roundRect">
            <a:avLst>
              <a:gd name="adj" fmla="val 4506"/>
            </a:avLst>
          </a:prstGeom>
          <a:solidFill>
            <a:srgbClr val="191842"/>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0BBFA447-D0A0-40C6-B953-4253B473375F}" type="TxLink">
              <a:rPr lang="en-US" sz="1800" b="0" i="0" u="none" strike="noStrike">
                <a:solidFill>
                  <a:srgbClr val="B8BDD0"/>
                </a:solidFill>
                <a:latin typeface="Aptos Narrow"/>
              </a:rPr>
              <a:pPr algn="ctr"/>
              <a:t>Sales</a:t>
            </a:fld>
            <a:endParaRPr lang="en-US" sz="2400">
              <a:solidFill>
                <a:srgbClr val="B8BDD0"/>
              </a:solidFill>
            </a:endParaRPr>
          </a:p>
        </xdr:txBody>
      </xdr:sp>
      <xdr:sp macro="" textlink="'Analysis Sheet'!D8">
        <xdr:nvSpPr>
          <xdr:cNvPr id="10" name="Rectangle: Rounded Corners 9">
            <a:extLst>
              <a:ext uri="{FF2B5EF4-FFF2-40B4-BE49-F238E27FC236}">
                <a16:creationId xmlns:a16="http://schemas.microsoft.com/office/drawing/2014/main" id="{C7332C4C-7EE2-963C-211E-93C4AA7237F4}"/>
              </a:ext>
            </a:extLst>
          </xdr:cNvPr>
          <xdr:cNvSpPr/>
        </xdr:nvSpPr>
        <xdr:spPr>
          <a:xfrm>
            <a:off x="4982999" y="1187298"/>
            <a:ext cx="1895093" cy="1135154"/>
          </a:xfrm>
          <a:prstGeom prst="roundRect">
            <a:avLst>
              <a:gd name="adj" fmla="val 4506"/>
            </a:avLst>
          </a:prstGeom>
          <a:solidFill>
            <a:srgbClr val="191842"/>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5B0F6A0F-FF5E-4D31-85F7-00AD175B43A9}" type="TxLink">
              <a:rPr lang="en-US" sz="1800" b="0" i="0" u="none" strike="noStrike">
                <a:solidFill>
                  <a:srgbClr val="B8BDD0"/>
                </a:solidFill>
                <a:latin typeface="Aptos Narrow"/>
              </a:rPr>
              <a:pPr algn="ctr"/>
              <a:t>COGS</a:t>
            </a:fld>
            <a:endParaRPr lang="en-US" sz="2400">
              <a:solidFill>
                <a:srgbClr val="B8BDD0"/>
              </a:solidFill>
            </a:endParaRPr>
          </a:p>
        </xdr:txBody>
      </xdr:sp>
      <xdr:sp macro="" textlink="'Analysis Sheet'!D5">
        <xdr:nvSpPr>
          <xdr:cNvPr id="11" name="Rectangle: Rounded Corners 10">
            <a:extLst>
              <a:ext uri="{FF2B5EF4-FFF2-40B4-BE49-F238E27FC236}">
                <a16:creationId xmlns:a16="http://schemas.microsoft.com/office/drawing/2014/main" id="{549E03A0-768B-C4B2-C372-8091CCC1B351}"/>
              </a:ext>
            </a:extLst>
          </xdr:cNvPr>
          <xdr:cNvSpPr/>
        </xdr:nvSpPr>
        <xdr:spPr>
          <a:xfrm>
            <a:off x="2969485" y="1187298"/>
            <a:ext cx="1895092" cy="1135154"/>
          </a:xfrm>
          <a:prstGeom prst="roundRect">
            <a:avLst>
              <a:gd name="adj" fmla="val 4506"/>
            </a:avLst>
          </a:prstGeom>
          <a:solidFill>
            <a:srgbClr val="191842"/>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DF7D6189-FD8D-4DC6-9FE6-DFBE9573A5B6}" type="TxLink">
              <a:rPr lang="en-US" sz="1800" b="0" i="0" u="none" strike="noStrike">
                <a:solidFill>
                  <a:srgbClr val="B8BDD0"/>
                </a:solidFill>
                <a:latin typeface="Aptos Narrow"/>
              </a:rPr>
              <a:pPr algn="ctr"/>
              <a:t>Total Quantity</a:t>
            </a:fld>
            <a:endParaRPr lang="en-US" sz="2400">
              <a:solidFill>
                <a:srgbClr val="B8BDD0"/>
              </a:solidFill>
            </a:endParaRPr>
          </a:p>
        </xdr:txBody>
      </xdr:sp>
      <xdr:sp macro="" textlink="'Analysis Sheet'!D14">
        <xdr:nvSpPr>
          <xdr:cNvPr id="12" name="Rectangle: Rounded Corners 11">
            <a:extLst>
              <a:ext uri="{FF2B5EF4-FFF2-40B4-BE49-F238E27FC236}">
                <a16:creationId xmlns:a16="http://schemas.microsoft.com/office/drawing/2014/main" id="{1B566EE0-D2F6-6C28-D557-EA87CD33C90F}"/>
              </a:ext>
            </a:extLst>
          </xdr:cNvPr>
          <xdr:cNvSpPr/>
        </xdr:nvSpPr>
        <xdr:spPr>
          <a:xfrm>
            <a:off x="8993071" y="1187298"/>
            <a:ext cx="1895091" cy="1140809"/>
          </a:xfrm>
          <a:prstGeom prst="roundRect">
            <a:avLst>
              <a:gd name="adj" fmla="val 4506"/>
            </a:avLst>
          </a:prstGeom>
          <a:solidFill>
            <a:srgbClr val="191842"/>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8177AAD6-45C6-4CAB-B64A-01DF3534438C}" type="TxLink">
              <a:rPr lang="en-US" sz="1800" b="0" i="0" u="none" strike="noStrike">
                <a:solidFill>
                  <a:srgbClr val="B8BDD0"/>
                </a:solidFill>
                <a:latin typeface="Aptos Narrow"/>
              </a:rPr>
              <a:pPr algn="ctr"/>
              <a:t>Profits</a:t>
            </a:fld>
            <a:endParaRPr lang="en-US" sz="2400">
              <a:solidFill>
                <a:srgbClr val="B8BDD0"/>
              </a:solidFill>
            </a:endParaRPr>
          </a:p>
        </xdr:txBody>
      </xdr:sp>
      <xdr:sp macro="" textlink="'Analysis Sheet'!D17">
        <xdr:nvSpPr>
          <xdr:cNvPr id="13" name="Rectangle: Rounded Corners 12">
            <a:extLst>
              <a:ext uri="{FF2B5EF4-FFF2-40B4-BE49-F238E27FC236}">
                <a16:creationId xmlns:a16="http://schemas.microsoft.com/office/drawing/2014/main" id="{6015553F-63BF-D9FB-A7BF-44DB973DCC2E}"/>
              </a:ext>
            </a:extLst>
          </xdr:cNvPr>
          <xdr:cNvSpPr/>
        </xdr:nvSpPr>
        <xdr:spPr>
          <a:xfrm>
            <a:off x="10978648" y="1187298"/>
            <a:ext cx="1903576" cy="1133933"/>
          </a:xfrm>
          <a:prstGeom prst="roundRect">
            <a:avLst>
              <a:gd name="adj" fmla="val 4506"/>
            </a:avLst>
          </a:prstGeom>
          <a:solidFill>
            <a:srgbClr val="191842"/>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22BB3C01-2947-4952-A4A2-5C520C846C29}" type="TxLink">
              <a:rPr lang="en-US" sz="1800" b="0" i="0" u="none" strike="noStrike">
                <a:solidFill>
                  <a:srgbClr val="B8BDD0"/>
                </a:solidFill>
                <a:latin typeface="Aptos Narrow"/>
              </a:rPr>
              <a:pPr algn="ctr"/>
              <a:t>Profit Margin</a:t>
            </a:fld>
            <a:endParaRPr lang="en-US" sz="8800">
              <a:solidFill>
                <a:srgbClr val="B8BDD0"/>
              </a:solidFill>
            </a:endParaRPr>
          </a:p>
        </xdr:txBody>
      </xdr:sp>
      <xdr:sp macro="" textlink="'Analysis Sheet'!D3">
        <xdr:nvSpPr>
          <xdr:cNvPr id="22" name="Rectangle: Rounded Corners 21">
            <a:extLst>
              <a:ext uri="{FF2B5EF4-FFF2-40B4-BE49-F238E27FC236}">
                <a16:creationId xmlns:a16="http://schemas.microsoft.com/office/drawing/2014/main" id="{F547BE71-06B0-18C3-8D50-A4775985F859}"/>
              </a:ext>
            </a:extLst>
          </xdr:cNvPr>
          <xdr:cNvSpPr/>
        </xdr:nvSpPr>
        <xdr:spPr>
          <a:xfrm>
            <a:off x="1311138" y="1512822"/>
            <a:ext cx="1117930" cy="429895"/>
          </a:xfrm>
          <a:prstGeom prst="roundRect">
            <a:avLst>
              <a:gd name="adj" fmla="val 4506"/>
            </a:avLst>
          </a:prstGeom>
          <a:solidFill>
            <a:srgbClr val="191842"/>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B6DDDF6D-90E1-4752-B14B-81D5FDE7BEBD}" type="TxLink">
              <a:rPr lang="en-US" sz="2400" b="1" i="0" u="none" strike="noStrike">
                <a:solidFill>
                  <a:srgbClr val="D1D4E1"/>
                </a:solidFill>
                <a:latin typeface="Aptos Narrow"/>
              </a:rPr>
              <a:pPr algn="ctr"/>
              <a:t> 5,009 </a:t>
            </a:fld>
            <a:endParaRPr lang="en-US" sz="3200" b="1">
              <a:solidFill>
                <a:srgbClr val="D1D4E1"/>
              </a:solidFill>
            </a:endParaRPr>
          </a:p>
        </xdr:txBody>
      </xdr:sp>
      <xdr:sp macro="" textlink="'Analysis Sheet'!J42">
        <xdr:nvSpPr>
          <xdr:cNvPr id="23" name="Rectangle: Rounded Corners 22">
            <a:extLst>
              <a:ext uri="{FF2B5EF4-FFF2-40B4-BE49-F238E27FC236}">
                <a16:creationId xmlns:a16="http://schemas.microsoft.com/office/drawing/2014/main" id="{99509C81-A235-0D0C-49EB-28EA14EBD7E5}"/>
              </a:ext>
            </a:extLst>
          </xdr:cNvPr>
          <xdr:cNvSpPr/>
        </xdr:nvSpPr>
        <xdr:spPr>
          <a:xfrm>
            <a:off x="1311138" y="1908052"/>
            <a:ext cx="1203384" cy="305919"/>
          </a:xfrm>
          <a:prstGeom prst="roundRect">
            <a:avLst>
              <a:gd name="adj" fmla="val 4506"/>
            </a:avLst>
          </a:prstGeom>
          <a:solidFill>
            <a:srgbClr val="191842"/>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32FAFD4-4EC5-4E14-8CF2-93818960E7DB}" type="TxLink">
              <a:rPr lang="en-US" sz="1400" b="1" i="0" u="none" strike="noStrike">
                <a:solidFill>
                  <a:srgbClr val="25D997"/>
                </a:solidFill>
                <a:latin typeface="Aptos Narrow"/>
              </a:rPr>
              <a:pPr algn="ctr"/>
              <a:t> </a:t>
            </a:fld>
            <a:endParaRPr lang="en-US" sz="1800" b="1">
              <a:solidFill>
                <a:srgbClr val="25D997"/>
              </a:solidFill>
            </a:endParaRPr>
          </a:p>
        </xdr:txBody>
      </xdr:sp>
      <xdr:sp macro="" textlink="'Analysis Sheet'!D6">
        <xdr:nvSpPr>
          <xdr:cNvPr id="24" name="Rectangle: Rounded Corners 23">
            <a:extLst>
              <a:ext uri="{FF2B5EF4-FFF2-40B4-BE49-F238E27FC236}">
                <a16:creationId xmlns:a16="http://schemas.microsoft.com/office/drawing/2014/main" id="{D3E5A428-AAAE-ED3C-77B2-8C1C0377418D}"/>
              </a:ext>
            </a:extLst>
          </xdr:cNvPr>
          <xdr:cNvSpPr/>
        </xdr:nvSpPr>
        <xdr:spPr>
          <a:xfrm>
            <a:off x="3356121" y="1512822"/>
            <a:ext cx="1130301" cy="404205"/>
          </a:xfrm>
          <a:prstGeom prst="roundRect">
            <a:avLst>
              <a:gd name="adj" fmla="val 4506"/>
            </a:avLst>
          </a:prstGeom>
          <a:solidFill>
            <a:srgbClr val="191842"/>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CC609713-A2E9-47DE-9404-2A2B66B0C173}" type="TxLink">
              <a:rPr lang="en-US" sz="2400" b="1" i="0" u="none" strike="noStrike">
                <a:solidFill>
                  <a:srgbClr val="D1D4E1"/>
                </a:solidFill>
                <a:latin typeface="Aptos Narrow"/>
              </a:rPr>
              <a:pPr algn="ctr"/>
              <a:t>37.8K</a:t>
            </a:fld>
            <a:endParaRPr lang="en-US" sz="3200" b="1">
              <a:solidFill>
                <a:srgbClr val="D1D4E1"/>
              </a:solidFill>
            </a:endParaRPr>
          </a:p>
        </xdr:txBody>
      </xdr:sp>
      <xdr:sp macro="" textlink="'Analysis Sheet'!K42">
        <xdr:nvSpPr>
          <xdr:cNvPr id="25" name="Rectangle: Rounded Corners 24">
            <a:extLst>
              <a:ext uri="{FF2B5EF4-FFF2-40B4-BE49-F238E27FC236}">
                <a16:creationId xmlns:a16="http://schemas.microsoft.com/office/drawing/2014/main" id="{E060497D-9F77-0F81-8E69-8EC886445140}"/>
              </a:ext>
            </a:extLst>
          </xdr:cNvPr>
          <xdr:cNvSpPr/>
        </xdr:nvSpPr>
        <xdr:spPr>
          <a:xfrm>
            <a:off x="3318992" y="1908052"/>
            <a:ext cx="1232441" cy="305919"/>
          </a:xfrm>
          <a:prstGeom prst="roundRect">
            <a:avLst>
              <a:gd name="adj" fmla="val 4506"/>
            </a:avLst>
          </a:prstGeom>
          <a:solidFill>
            <a:srgbClr val="191842"/>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A6D8EB8-8E29-472C-8A4F-3B8C60628303}" type="TxLink">
              <a:rPr lang="en-US" sz="1400" b="1" i="0" u="none" strike="noStrike">
                <a:solidFill>
                  <a:srgbClr val="25D997"/>
                </a:solidFill>
                <a:latin typeface="Aptos Narrow"/>
              </a:rPr>
              <a:pPr algn="ctr"/>
              <a:t> </a:t>
            </a:fld>
            <a:endParaRPr lang="en-US" sz="1800" b="1">
              <a:solidFill>
                <a:srgbClr val="25D997"/>
              </a:solidFill>
            </a:endParaRPr>
          </a:p>
        </xdr:txBody>
      </xdr:sp>
      <xdr:sp macro="" textlink="'Analysis Sheet'!D9">
        <xdr:nvSpPr>
          <xdr:cNvPr id="26" name="Rectangle: Rounded Corners 25">
            <a:extLst>
              <a:ext uri="{FF2B5EF4-FFF2-40B4-BE49-F238E27FC236}">
                <a16:creationId xmlns:a16="http://schemas.microsoft.com/office/drawing/2014/main" id="{D571737C-0092-3378-4188-9F92383217B1}"/>
              </a:ext>
            </a:extLst>
          </xdr:cNvPr>
          <xdr:cNvSpPr/>
        </xdr:nvSpPr>
        <xdr:spPr>
          <a:xfrm>
            <a:off x="5315304" y="1512822"/>
            <a:ext cx="1268851" cy="429895"/>
          </a:xfrm>
          <a:prstGeom prst="roundRect">
            <a:avLst>
              <a:gd name="adj" fmla="val 4506"/>
            </a:avLst>
          </a:prstGeom>
          <a:solidFill>
            <a:srgbClr val="191842"/>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E7349E14-6271-4619-8133-5E328B6C0888}" type="TxLink">
              <a:rPr lang="en-US" sz="2400" b="1" i="0" u="none" strike="noStrike">
                <a:solidFill>
                  <a:srgbClr val="D1D4E1"/>
                </a:solidFill>
                <a:latin typeface="Aptos Narrow"/>
              </a:rPr>
              <a:pPr algn="ctr"/>
              <a:t>$2.01M</a:t>
            </a:fld>
            <a:endParaRPr lang="en-US" sz="3200" b="1">
              <a:solidFill>
                <a:srgbClr val="D1D4E1"/>
              </a:solidFill>
            </a:endParaRPr>
          </a:p>
        </xdr:txBody>
      </xdr:sp>
      <xdr:sp macro="" textlink="'Analysis Sheet'!L42">
        <xdr:nvSpPr>
          <xdr:cNvPr id="27" name="Rectangle: Rounded Corners 26">
            <a:extLst>
              <a:ext uri="{FF2B5EF4-FFF2-40B4-BE49-F238E27FC236}">
                <a16:creationId xmlns:a16="http://schemas.microsoft.com/office/drawing/2014/main" id="{6BB8EE6E-1ED5-5242-8630-72626E8790F3}"/>
              </a:ext>
            </a:extLst>
          </xdr:cNvPr>
          <xdr:cNvSpPr/>
        </xdr:nvSpPr>
        <xdr:spPr>
          <a:xfrm>
            <a:off x="5324027" y="1908052"/>
            <a:ext cx="1232442" cy="305919"/>
          </a:xfrm>
          <a:prstGeom prst="roundRect">
            <a:avLst>
              <a:gd name="adj" fmla="val 4506"/>
            </a:avLst>
          </a:prstGeom>
          <a:solidFill>
            <a:srgbClr val="191842"/>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EA524C2-3E95-4B9D-9367-216A1CFA3573}" type="TxLink">
              <a:rPr lang="en-US" sz="1400" b="1" i="0" u="none" strike="noStrike">
                <a:solidFill>
                  <a:srgbClr val="25D997"/>
                </a:solidFill>
                <a:latin typeface="Aptos Narrow"/>
              </a:rPr>
              <a:pPr algn="ctr"/>
              <a:t> </a:t>
            </a:fld>
            <a:endParaRPr lang="en-US" sz="1800" b="1">
              <a:solidFill>
                <a:srgbClr val="25D997"/>
              </a:solidFill>
            </a:endParaRPr>
          </a:p>
        </xdr:txBody>
      </xdr:sp>
      <xdr:sp macro="" textlink="'Analysis Sheet'!D12">
        <xdr:nvSpPr>
          <xdr:cNvPr id="28" name="Rectangle: Rounded Corners 27">
            <a:extLst>
              <a:ext uri="{FF2B5EF4-FFF2-40B4-BE49-F238E27FC236}">
                <a16:creationId xmlns:a16="http://schemas.microsoft.com/office/drawing/2014/main" id="{296B87A2-5EB9-C2E0-3C51-46ADE558C016}"/>
              </a:ext>
            </a:extLst>
          </xdr:cNvPr>
          <xdr:cNvSpPr/>
        </xdr:nvSpPr>
        <xdr:spPr>
          <a:xfrm>
            <a:off x="7322454" y="1512822"/>
            <a:ext cx="1304569" cy="371443"/>
          </a:xfrm>
          <a:prstGeom prst="roundRect">
            <a:avLst>
              <a:gd name="adj" fmla="val 4506"/>
            </a:avLst>
          </a:prstGeom>
          <a:solidFill>
            <a:srgbClr val="191842"/>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93F87EBD-9445-4859-990C-2A36B3B9C064}" type="TxLink">
              <a:rPr lang="en-US" sz="2400" b="1" i="0" u="none" strike="noStrike">
                <a:solidFill>
                  <a:srgbClr val="D1D4E1"/>
                </a:solidFill>
                <a:latin typeface="Aptos Narrow"/>
              </a:rPr>
              <a:pPr algn="ctr"/>
              <a:t>$2.30M</a:t>
            </a:fld>
            <a:endParaRPr lang="en-US" sz="3200" b="1">
              <a:solidFill>
                <a:srgbClr val="D1D4E1"/>
              </a:solidFill>
            </a:endParaRPr>
          </a:p>
        </xdr:txBody>
      </xdr:sp>
      <xdr:sp macro="" textlink="'Analysis Sheet'!M42">
        <xdr:nvSpPr>
          <xdr:cNvPr id="29" name="Rectangle: Rounded Corners 28">
            <a:extLst>
              <a:ext uri="{FF2B5EF4-FFF2-40B4-BE49-F238E27FC236}">
                <a16:creationId xmlns:a16="http://schemas.microsoft.com/office/drawing/2014/main" id="{CD4C254F-6CEE-6EAC-4569-72A2D6699C6E}"/>
              </a:ext>
            </a:extLst>
          </xdr:cNvPr>
          <xdr:cNvSpPr/>
        </xdr:nvSpPr>
        <xdr:spPr>
          <a:xfrm>
            <a:off x="7331178" y="1908052"/>
            <a:ext cx="1236496" cy="305919"/>
          </a:xfrm>
          <a:prstGeom prst="roundRect">
            <a:avLst>
              <a:gd name="adj" fmla="val 4506"/>
            </a:avLst>
          </a:prstGeom>
          <a:solidFill>
            <a:srgbClr val="191842"/>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6FBE4A9-5FFE-4C3C-BBD5-B165FD58B31A}" type="TxLink">
              <a:rPr lang="en-US" sz="1400" b="1" i="0" u="none" strike="noStrike">
                <a:solidFill>
                  <a:srgbClr val="25D997"/>
                </a:solidFill>
                <a:latin typeface="Aptos Narrow"/>
              </a:rPr>
              <a:pPr algn="ctr"/>
              <a:t> </a:t>
            </a:fld>
            <a:endParaRPr lang="en-US" sz="1800" b="1">
              <a:solidFill>
                <a:srgbClr val="25D997"/>
              </a:solidFill>
            </a:endParaRPr>
          </a:p>
        </xdr:txBody>
      </xdr:sp>
      <xdr:sp macro="" textlink="'Analysis Sheet'!D15">
        <xdr:nvSpPr>
          <xdr:cNvPr id="30" name="Rectangle: Rounded Corners 29">
            <a:extLst>
              <a:ext uri="{FF2B5EF4-FFF2-40B4-BE49-F238E27FC236}">
                <a16:creationId xmlns:a16="http://schemas.microsoft.com/office/drawing/2014/main" id="{9AAB52E4-75C6-BBB0-FE95-4D796128F1C3}"/>
              </a:ext>
            </a:extLst>
          </xdr:cNvPr>
          <xdr:cNvSpPr/>
        </xdr:nvSpPr>
        <xdr:spPr>
          <a:xfrm>
            <a:off x="9240378" y="1512822"/>
            <a:ext cx="1406266" cy="371443"/>
          </a:xfrm>
          <a:prstGeom prst="roundRect">
            <a:avLst>
              <a:gd name="adj" fmla="val 4506"/>
            </a:avLst>
          </a:prstGeom>
          <a:solidFill>
            <a:srgbClr val="191842"/>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7E7473EF-10BD-41C8-A115-01293CB4AC3E}" type="TxLink">
              <a:rPr lang="en-US" sz="2400" b="1" i="0" u="none" strike="noStrike">
                <a:solidFill>
                  <a:srgbClr val="D1D4E1"/>
                </a:solidFill>
                <a:latin typeface="Aptos Narrow"/>
              </a:rPr>
              <a:pPr algn="ctr"/>
              <a:t>$286.01K</a:t>
            </a:fld>
            <a:endParaRPr lang="en-US" sz="3200" b="1">
              <a:solidFill>
                <a:srgbClr val="D1D4E1"/>
              </a:solidFill>
            </a:endParaRPr>
          </a:p>
        </xdr:txBody>
      </xdr:sp>
      <xdr:sp macro="" textlink="">
        <xdr:nvSpPr>
          <xdr:cNvPr id="31" name="Rectangle: Rounded Corners 30">
            <a:extLst>
              <a:ext uri="{FF2B5EF4-FFF2-40B4-BE49-F238E27FC236}">
                <a16:creationId xmlns:a16="http://schemas.microsoft.com/office/drawing/2014/main" id="{AB719024-F69D-6CC1-D473-1A4293183705}"/>
              </a:ext>
            </a:extLst>
          </xdr:cNvPr>
          <xdr:cNvSpPr/>
        </xdr:nvSpPr>
        <xdr:spPr>
          <a:xfrm>
            <a:off x="13076298" y="821897"/>
            <a:ext cx="2476837" cy="402582"/>
          </a:xfrm>
          <a:prstGeom prst="roundRect">
            <a:avLst>
              <a:gd name="adj" fmla="val 4506"/>
            </a:avLst>
          </a:prstGeom>
          <a:solidFill>
            <a:srgbClr val="191842"/>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t>Share of profits is </a:t>
            </a:r>
          </a:p>
        </xdr:txBody>
      </xdr:sp>
      <xdr:sp macro="" textlink="'Analysis Sheet'!D18">
        <xdr:nvSpPr>
          <xdr:cNvPr id="32" name="Rectangle: Rounded Corners 31">
            <a:extLst>
              <a:ext uri="{FF2B5EF4-FFF2-40B4-BE49-F238E27FC236}">
                <a16:creationId xmlns:a16="http://schemas.microsoft.com/office/drawing/2014/main" id="{4F8568CA-ACC1-70A1-ACB3-4D21767D6E3C}"/>
              </a:ext>
            </a:extLst>
          </xdr:cNvPr>
          <xdr:cNvSpPr/>
        </xdr:nvSpPr>
        <xdr:spPr>
          <a:xfrm>
            <a:off x="11365284" y="1512822"/>
            <a:ext cx="1130301" cy="408051"/>
          </a:xfrm>
          <a:prstGeom prst="roundRect">
            <a:avLst>
              <a:gd name="adj" fmla="val 4506"/>
            </a:avLst>
          </a:prstGeom>
          <a:solidFill>
            <a:srgbClr val="191842"/>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FB88283A-563D-4C4F-91F8-B7796A9AA830}" type="TxLink">
              <a:rPr lang="en-US" sz="2400" b="1" i="0" u="none" strike="noStrike">
                <a:solidFill>
                  <a:srgbClr val="D1D4E1"/>
                </a:solidFill>
                <a:latin typeface="Aptos Narrow"/>
              </a:rPr>
              <a:pPr algn="ctr"/>
              <a:t>12.02%</a:t>
            </a:fld>
            <a:endParaRPr lang="en-US" sz="3200" b="1">
              <a:solidFill>
                <a:srgbClr val="D1D4E1"/>
              </a:solidFill>
            </a:endParaRPr>
          </a:p>
        </xdr:txBody>
      </xdr:sp>
      <xdr:sp macro="" textlink="'Analysis Sheet'!J24">
        <xdr:nvSpPr>
          <xdr:cNvPr id="33" name="Rectangle: Rounded Corners 32">
            <a:extLst>
              <a:ext uri="{FF2B5EF4-FFF2-40B4-BE49-F238E27FC236}">
                <a16:creationId xmlns:a16="http://schemas.microsoft.com/office/drawing/2014/main" id="{7F662C37-9B9C-F25E-3EDE-04B0780FC094}"/>
              </a:ext>
            </a:extLst>
          </xdr:cNvPr>
          <xdr:cNvSpPr/>
        </xdr:nvSpPr>
        <xdr:spPr>
          <a:xfrm>
            <a:off x="14523218" y="821899"/>
            <a:ext cx="875047" cy="305918"/>
          </a:xfrm>
          <a:prstGeom prst="roundRect">
            <a:avLst>
              <a:gd name="adj" fmla="val 4506"/>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5F3D1BEE-2DF2-413E-A3B5-41B139288F92}" type="TxLink">
              <a:rPr lang="en-US" sz="1600" b="1" i="0" u="none" strike="noStrike">
                <a:solidFill>
                  <a:srgbClr val="25D997"/>
                </a:solidFill>
                <a:latin typeface="Aptos Narrow"/>
              </a:rPr>
              <a:pPr algn="l"/>
              <a:t>17.5%</a:t>
            </a:fld>
            <a:endParaRPr lang="en-US" sz="2000" b="1">
              <a:solidFill>
                <a:srgbClr val="25D997"/>
              </a:solidFill>
            </a:endParaRPr>
          </a:p>
        </xdr:txBody>
      </xdr:sp>
      <xdr:graphicFrame macro="">
        <xdr:nvGraphicFramePr>
          <xdr:cNvPr id="14" name="Chart 13">
            <a:extLst>
              <a:ext uri="{FF2B5EF4-FFF2-40B4-BE49-F238E27FC236}">
                <a16:creationId xmlns:a16="http://schemas.microsoft.com/office/drawing/2014/main" id="{A0FA33B7-BE99-43C5-9276-F2DD4D9D4DB2}"/>
              </a:ext>
            </a:extLst>
          </xdr:cNvPr>
          <xdr:cNvGraphicFramePr>
            <a:graphicFrameLocks/>
          </xdr:cNvGraphicFramePr>
        </xdr:nvGraphicFramePr>
        <xdr:xfrm>
          <a:off x="1059880" y="2476673"/>
          <a:ext cx="3698897" cy="2095492"/>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15" name="Chart 14">
            <a:extLst>
              <a:ext uri="{FF2B5EF4-FFF2-40B4-BE49-F238E27FC236}">
                <a16:creationId xmlns:a16="http://schemas.microsoft.com/office/drawing/2014/main" id="{E993F032-FCF7-490B-8D5E-96F9B4E756A2}"/>
              </a:ext>
            </a:extLst>
          </xdr:cNvPr>
          <xdr:cNvGraphicFramePr>
            <a:graphicFrameLocks/>
          </xdr:cNvGraphicFramePr>
        </xdr:nvGraphicFramePr>
        <xdr:xfrm>
          <a:off x="1042082" y="4798346"/>
          <a:ext cx="3768428" cy="2147358"/>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6" name="Chart 15">
            <a:extLst>
              <a:ext uri="{FF2B5EF4-FFF2-40B4-BE49-F238E27FC236}">
                <a16:creationId xmlns:a16="http://schemas.microsoft.com/office/drawing/2014/main" id="{308383A8-6C92-4821-A254-782262673A5B}"/>
              </a:ext>
            </a:extLst>
          </xdr:cNvPr>
          <xdr:cNvGraphicFramePr>
            <a:graphicFrameLocks/>
          </xdr:cNvGraphicFramePr>
        </xdr:nvGraphicFramePr>
        <xdr:xfrm>
          <a:off x="5038891" y="2465525"/>
          <a:ext cx="3780038" cy="2179954"/>
        </xdr:xfrm>
        <a:graphic>
          <a:graphicData uri="http://schemas.openxmlformats.org/drawingml/2006/chart">
            <c:chart xmlns:c="http://schemas.openxmlformats.org/drawingml/2006/chart" xmlns:r="http://schemas.openxmlformats.org/officeDocument/2006/relationships" r:id="rId3"/>
          </a:graphicData>
        </a:graphic>
      </xdr:graphicFrame>
      <xdr:sp macro="" textlink="">
        <xdr:nvSpPr>
          <xdr:cNvPr id="21" name="Oval 20">
            <a:extLst>
              <a:ext uri="{FF2B5EF4-FFF2-40B4-BE49-F238E27FC236}">
                <a16:creationId xmlns:a16="http://schemas.microsoft.com/office/drawing/2014/main" id="{895094DF-B0DD-9711-F458-AB19E6D7528E}"/>
              </a:ext>
            </a:extLst>
          </xdr:cNvPr>
          <xdr:cNvSpPr/>
        </xdr:nvSpPr>
        <xdr:spPr>
          <a:xfrm>
            <a:off x="6700047" y="3317080"/>
            <a:ext cx="947840" cy="976724"/>
          </a:xfrm>
          <a:prstGeom prst="ellipse">
            <a:avLst/>
          </a:prstGeom>
          <a:solidFill>
            <a:srgbClr val="E8F7F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34" name="Chart 33">
            <a:extLst>
              <a:ext uri="{FF2B5EF4-FFF2-40B4-BE49-F238E27FC236}">
                <a16:creationId xmlns:a16="http://schemas.microsoft.com/office/drawing/2014/main" id="{80CCF7F0-C313-4773-AA7C-8CDA9C9408D3}"/>
              </a:ext>
            </a:extLst>
          </xdr:cNvPr>
          <xdr:cNvGraphicFramePr>
            <a:graphicFrameLocks/>
          </xdr:cNvGraphicFramePr>
        </xdr:nvGraphicFramePr>
        <xdr:xfrm>
          <a:off x="9015813" y="2503886"/>
          <a:ext cx="3777443" cy="2133313"/>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35" name="Oval 34">
            <a:extLst>
              <a:ext uri="{FF2B5EF4-FFF2-40B4-BE49-F238E27FC236}">
                <a16:creationId xmlns:a16="http://schemas.microsoft.com/office/drawing/2014/main" id="{D467557D-DE3D-B10E-AD59-29B8F13BAF83}"/>
              </a:ext>
            </a:extLst>
          </xdr:cNvPr>
          <xdr:cNvSpPr/>
        </xdr:nvSpPr>
        <xdr:spPr>
          <a:xfrm>
            <a:off x="10834264" y="3282327"/>
            <a:ext cx="947843" cy="984263"/>
          </a:xfrm>
          <a:prstGeom prst="ellipse">
            <a:avLst/>
          </a:prstGeom>
          <a:solidFill>
            <a:srgbClr val="E8F7F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36" name="Chart 35">
            <a:extLst>
              <a:ext uri="{FF2B5EF4-FFF2-40B4-BE49-F238E27FC236}">
                <a16:creationId xmlns:a16="http://schemas.microsoft.com/office/drawing/2014/main" id="{59568189-6772-4137-81F6-739E2CBC806A}"/>
              </a:ext>
            </a:extLst>
          </xdr:cNvPr>
          <xdr:cNvGraphicFramePr>
            <a:graphicFrameLocks/>
          </xdr:cNvGraphicFramePr>
        </xdr:nvGraphicFramePr>
        <xdr:xfrm>
          <a:off x="4973196" y="4772249"/>
          <a:ext cx="7821747" cy="2160845"/>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37" name="Chart 36">
            <a:extLst>
              <a:ext uri="{FF2B5EF4-FFF2-40B4-BE49-F238E27FC236}">
                <a16:creationId xmlns:a16="http://schemas.microsoft.com/office/drawing/2014/main" id="{E105E192-AA4E-49F9-9ABF-38B30D7822C1}"/>
              </a:ext>
            </a:extLst>
          </xdr:cNvPr>
          <xdr:cNvGraphicFramePr>
            <a:graphicFrameLocks/>
          </xdr:cNvGraphicFramePr>
        </xdr:nvGraphicFramePr>
        <xdr:xfrm>
          <a:off x="12978529" y="540620"/>
          <a:ext cx="3696465" cy="6398386"/>
        </xdr:xfrm>
        <a:graphic>
          <a:graphicData uri="http://schemas.openxmlformats.org/drawingml/2006/chart">
            <c:chart xmlns:c="http://schemas.openxmlformats.org/drawingml/2006/chart" xmlns:r="http://schemas.openxmlformats.org/officeDocument/2006/relationships" r:id="rId6"/>
          </a:graphicData>
        </a:graphic>
      </xdr:graphicFrame>
      <xdr:pic>
        <xdr:nvPicPr>
          <xdr:cNvPr id="44" name="Picture 43">
            <a:extLst>
              <a:ext uri="{FF2B5EF4-FFF2-40B4-BE49-F238E27FC236}">
                <a16:creationId xmlns:a16="http://schemas.microsoft.com/office/drawing/2014/main" id="{1B8A80C6-92AE-BAEA-39B1-1B663BBF274E}"/>
              </a:ext>
            </a:extLst>
          </xdr:cNvPr>
          <xdr:cNvPicPr>
            <a:picLocks noChangeAspect="1"/>
          </xdr:cNvPicPr>
        </xdr:nvPicPr>
        <xdr:blipFill>
          <a:blip xmlns:r="http://schemas.openxmlformats.org/officeDocument/2006/relationships" r:embed="rId7" cstate="print">
            <a:duotone>
              <a:prstClr val="black"/>
              <a:srgbClr val="E8F7FE">
                <a:tint val="45000"/>
                <a:satMod val="400000"/>
              </a:srgbClr>
            </a:duotone>
            <a:extLst>
              <a:ext uri="{28A0092B-C50C-407E-A947-70E740481C1C}">
                <a14:useLocalDpi xmlns:a14="http://schemas.microsoft.com/office/drawing/2010/main" val="0"/>
              </a:ext>
            </a:extLst>
          </a:blip>
          <a:stretch>
            <a:fillRect/>
          </a:stretch>
        </xdr:blipFill>
        <xdr:spPr>
          <a:xfrm>
            <a:off x="6865930" y="3458551"/>
            <a:ext cx="625645" cy="649062"/>
          </a:xfrm>
          <a:prstGeom prst="rect">
            <a:avLst/>
          </a:prstGeom>
          <a:solidFill>
            <a:schemeClr val="bg1">
              <a:alpha val="40000"/>
            </a:schemeClr>
          </a:solidFill>
        </xdr:spPr>
      </xdr:pic>
      <xdr:pic>
        <xdr:nvPicPr>
          <xdr:cNvPr id="46" name="Picture 45">
            <a:extLst>
              <a:ext uri="{FF2B5EF4-FFF2-40B4-BE49-F238E27FC236}">
                <a16:creationId xmlns:a16="http://schemas.microsoft.com/office/drawing/2014/main" id="{FD760095-2762-25E0-5DE5-C1FBBF67F51F}"/>
              </a:ext>
            </a:extLst>
          </xdr:cNvPr>
          <xdr:cNvPicPr>
            <a:picLocks noChangeAspect="1"/>
          </xdr:cNvPicPr>
        </xdr:nvPicPr>
        <xdr:blipFill>
          <a:blip xmlns:r="http://schemas.openxmlformats.org/officeDocument/2006/relationships" r:embed="rId8" cstate="print">
            <a:duotone>
              <a:prstClr val="black"/>
              <a:srgbClr val="E8F7FE">
                <a:tint val="45000"/>
                <a:satMod val="400000"/>
              </a:srgbClr>
            </a:duotone>
            <a:extLst>
              <a:ext uri="{28A0092B-C50C-407E-A947-70E740481C1C}">
                <a14:useLocalDpi xmlns:a14="http://schemas.microsoft.com/office/drawing/2010/main" val="0"/>
              </a:ext>
            </a:extLst>
          </a:blip>
          <a:stretch>
            <a:fillRect/>
          </a:stretch>
        </xdr:blipFill>
        <xdr:spPr>
          <a:xfrm>
            <a:off x="11059514" y="3507091"/>
            <a:ext cx="562529" cy="567750"/>
          </a:xfrm>
          <a:prstGeom prst="rect">
            <a:avLst/>
          </a:prstGeom>
        </xdr:spPr>
      </xdr:pic>
      <xdr:sp macro="" textlink="">
        <xdr:nvSpPr>
          <xdr:cNvPr id="38" name="Rectangle: Rounded Corners 37">
            <a:extLst>
              <a:ext uri="{FF2B5EF4-FFF2-40B4-BE49-F238E27FC236}">
                <a16:creationId xmlns:a16="http://schemas.microsoft.com/office/drawing/2014/main" id="{C19FE723-1C14-D4D0-86BE-FE3FD1F3F48F}"/>
              </a:ext>
            </a:extLst>
          </xdr:cNvPr>
          <xdr:cNvSpPr/>
        </xdr:nvSpPr>
        <xdr:spPr>
          <a:xfrm>
            <a:off x="856850" y="423964"/>
            <a:ext cx="4338792" cy="763516"/>
          </a:xfrm>
          <a:prstGeom prst="roundRect">
            <a:avLst>
              <a:gd name="adj" fmla="val 4506"/>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800"/>
              <a:t>Profits Analysis Dashboard </a:t>
            </a:r>
          </a:p>
        </xdr:txBody>
      </xdr:sp>
      <xdr:sp macro="" textlink="">
        <xdr:nvSpPr>
          <xdr:cNvPr id="49" name="Rectangle: Rounded Corners 48">
            <a:extLst>
              <a:ext uri="{FF2B5EF4-FFF2-40B4-BE49-F238E27FC236}">
                <a16:creationId xmlns:a16="http://schemas.microsoft.com/office/drawing/2014/main" id="{CC6BDA31-1753-C1D6-7318-B03DBAF6677D}"/>
              </a:ext>
            </a:extLst>
          </xdr:cNvPr>
          <xdr:cNvSpPr/>
        </xdr:nvSpPr>
        <xdr:spPr>
          <a:xfrm>
            <a:off x="1019799" y="790934"/>
            <a:ext cx="3251316" cy="342960"/>
          </a:xfrm>
          <a:prstGeom prst="roundRect">
            <a:avLst>
              <a:gd name="adj" fmla="val 4506"/>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800"/>
              <a:t>What is our profits performance </a:t>
            </a:r>
            <a:r>
              <a:rPr lang="en-US" sz="1800" baseline="0"/>
              <a:t> </a:t>
            </a:r>
            <a:endParaRPr lang="en-US" sz="1800"/>
          </a:p>
        </xdr:txBody>
      </xdr:sp>
      <xdr:sp macro="" textlink="">
        <xdr:nvSpPr>
          <xdr:cNvPr id="39" name="Rectangle: Rounded Corners 38">
            <a:extLst>
              <a:ext uri="{FF2B5EF4-FFF2-40B4-BE49-F238E27FC236}">
                <a16:creationId xmlns:a16="http://schemas.microsoft.com/office/drawing/2014/main" id="{196F0877-74EE-CB0B-CD8C-173E9832703D}"/>
              </a:ext>
            </a:extLst>
          </xdr:cNvPr>
          <xdr:cNvSpPr/>
        </xdr:nvSpPr>
        <xdr:spPr>
          <a:xfrm>
            <a:off x="8986960" y="2782628"/>
            <a:ext cx="1705847" cy="282790"/>
          </a:xfrm>
          <a:prstGeom prst="roundRect">
            <a:avLst>
              <a:gd name="adj" fmla="val 4506"/>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t>Weekday</a:t>
            </a:r>
            <a:r>
              <a:rPr lang="en-US" sz="1200" baseline="0"/>
              <a:t> profits is</a:t>
            </a:r>
            <a:endParaRPr lang="en-US" sz="1200"/>
          </a:p>
        </xdr:txBody>
      </xdr:sp>
      <xdr:sp macro="" textlink="'Analysis Sheet'!M24">
        <xdr:nvSpPr>
          <xdr:cNvPr id="40" name="Rectangle: Rounded Corners 39">
            <a:extLst>
              <a:ext uri="{FF2B5EF4-FFF2-40B4-BE49-F238E27FC236}">
                <a16:creationId xmlns:a16="http://schemas.microsoft.com/office/drawing/2014/main" id="{6DE62041-EDFE-5435-681A-08237E09C783}"/>
              </a:ext>
            </a:extLst>
          </xdr:cNvPr>
          <xdr:cNvSpPr/>
        </xdr:nvSpPr>
        <xdr:spPr>
          <a:xfrm>
            <a:off x="10143086" y="2782629"/>
            <a:ext cx="579291" cy="305919"/>
          </a:xfrm>
          <a:prstGeom prst="roundRect">
            <a:avLst>
              <a:gd name="adj" fmla="val 4506"/>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C9CC3B0D-89FC-4530-B27C-FCC3C7AE420F}" type="TxLink">
              <a:rPr lang="en-US" sz="1200" b="1" i="0" u="none" strike="noStrike">
                <a:solidFill>
                  <a:srgbClr val="25D997"/>
                </a:solidFill>
                <a:latin typeface="Aptos Narrow"/>
              </a:rPr>
              <a:pPr algn="l"/>
              <a:t>70%</a:t>
            </a:fld>
            <a:endParaRPr lang="en-US" sz="2400" b="1">
              <a:solidFill>
                <a:srgbClr val="25D997"/>
              </a:solidFill>
            </a:endParaRPr>
          </a:p>
        </xdr:txBody>
      </xdr:sp>
      <xdr:sp macro="" textlink="">
        <xdr:nvSpPr>
          <xdr:cNvPr id="42" name="Rectangle: Rounded Corners 41">
            <a:extLst>
              <a:ext uri="{FF2B5EF4-FFF2-40B4-BE49-F238E27FC236}">
                <a16:creationId xmlns:a16="http://schemas.microsoft.com/office/drawing/2014/main" id="{307E6281-AD27-58C3-F7FD-70FE0A6740BE}"/>
              </a:ext>
            </a:extLst>
          </xdr:cNvPr>
          <xdr:cNvSpPr/>
        </xdr:nvSpPr>
        <xdr:spPr>
          <a:xfrm>
            <a:off x="5029730" y="2747993"/>
            <a:ext cx="1705849" cy="292134"/>
          </a:xfrm>
          <a:prstGeom prst="roundRect">
            <a:avLst>
              <a:gd name="adj" fmla="val 4506"/>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t>Top</a:t>
            </a:r>
            <a:r>
              <a:rPr lang="en-US" sz="1200" baseline="0"/>
              <a:t> Category is </a:t>
            </a:r>
            <a:endParaRPr lang="en-US" sz="1200"/>
          </a:p>
        </xdr:txBody>
      </xdr:sp>
      <xdr:sp macro="" textlink="'Analysis Sheet'!M24">
        <xdr:nvSpPr>
          <xdr:cNvPr id="43" name="Rectangle: Rounded Corners 42">
            <a:extLst>
              <a:ext uri="{FF2B5EF4-FFF2-40B4-BE49-F238E27FC236}">
                <a16:creationId xmlns:a16="http://schemas.microsoft.com/office/drawing/2014/main" id="{76B1D7D1-2272-1616-6F5E-92C90C6D724D}"/>
              </a:ext>
            </a:extLst>
          </xdr:cNvPr>
          <xdr:cNvSpPr/>
        </xdr:nvSpPr>
        <xdr:spPr>
          <a:xfrm>
            <a:off x="5054376" y="2932323"/>
            <a:ext cx="484683" cy="305919"/>
          </a:xfrm>
          <a:prstGeom prst="roundRect">
            <a:avLst>
              <a:gd name="adj" fmla="val 4506"/>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a:solidFill>
                  <a:srgbClr val="FFFFFF"/>
                </a:solidFill>
              </a:rPr>
              <a:t>With</a:t>
            </a:r>
            <a:endParaRPr lang="en-US" sz="1100">
              <a:solidFill>
                <a:srgbClr val="FFFFFF"/>
              </a:solidFill>
            </a:endParaRPr>
          </a:p>
        </xdr:txBody>
      </xdr:sp>
      <xdr:sp macro="" textlink="'Analysis Sheet'!M18">
        <xdr:nvSpPr>
          <xdr:cNvPr id="45" name="Rectangle: Rounded Corners 44">
            <a:extLst>
              <a:ext uri="{FF2B5EF4-FFF2-40B4-BE49-F238E27FC236}">
                <a16:creationId xmlns:a16="http://schemas.microsoft.com/office/drawing/2014/main" id="{FBADEA9A-0BC9-809F-98D9-EC7C078646BF}"/>
              </a:ext>
            </a:extLst>
          </xdr:cNvPr>
          <xdr:cNvSpPr/>
        </xdr:nvSpPr>
        <xdr:spPr>
          <a:xfrm>
            <a:off x="5974573" y="2744209"/>
            <a:ext cx="1257851" cy="305919"/>
          </a:xfrm>
          <a:prstGeom prst="roundRect">
            <a:avLst>
              <a:gd name="adj" fmla="val 4506"/>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FE243922-233E-4666-9EA9-B979940E5041}" type="TxLink">
              <a:rPr lang="en-US" sz="1200" b="1" i="0" u="none" strike="noStrike">
                <a:solidFill>
                  <a:srgbClr val="25D997"/>
                </a:solidFill>
                <a:latin typeface="Aptos Narrow"/>
              </a:rPr>
              <a:pPr algn="l"/>
              <a:t>Technology</a:t>
            </a:fld>
            <a:endParaRPr lang="en-US" sz="1200" b="1" i="0" u="none" strike="noStrike">
              <a:solidFill>
                <a:srgbClr val="25D997"/>
              </a:solidFill>
              <a:latin typeface="Aptos Narrow"/>
            </a:endParaRPr>
          </a:p>
        </xdr:txBody>
      </xdr:sp>
      <xdr:sp macro="" textlink="'Analysis Sheet'!M17">
        <xdr:nvSpPr>
          <xdr:cNvPr id="47" name="Rectangle: Rounded Corners 46">
            <a:extLst>
              <a:ext uri="{FF2B5EF4-FFF2-40B4-BE49-F238E27FC236}">
                <a16:creationId xmlns:a16="http://schemas.microsoft.com/office/drawing/2014/main" id="{3DC8A78F-0EE8-B73E-FF6C-9E16665FCD3F}"/>
              </a:ext>
            </a:extLst>
          </xdr:cNvPr>
          <xdr:cNvSpPr/>
        </xdr:nvSpPr>
        <xdr:spPr>
          <a:xfrm>
            <a:off x="5364915" y="2930158"/>
            <a:ext cx="579292" cy="305919"/>
          </a:xfrm>
          <a:prstGeom prst="roundRect">
            <a:avLst>
              <a:gd name="adj" fmla="val 4506"/>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10C914CA-C61C-4A6D-919A-C1D12D29843F}" type="TxLink">
              <a:rPr lang="en-US" sz="1200" b="1" i="0" u="none" strike="noStrike">
                <a:solidFill>
                  <a:srgbClr val="25D997"/>
                </a:solidFill>
                <a:latin typeface="Aptos Narrow"/>
              </a:rPr>
              <a:pPr algn="l"/>
              <a:t>51%</a:t>
            </a:fld>
            <a:endParaRPr lang="en-US" sz="1200" b="1" i="0" u="none" strike="noStrike">
              <a:solidFill>
                <a:srgbClr val="25D997"/>
              </a:solidFill>
              <a:latin typeface="Aptos Narrow"/>
            </a:endParaRPr>
          </a:p>
        </xdr:txBody>
      </xdr:sp>
      <xdr:sp macro="" textlink="'Analysis Sheet'!M17">
        <xdr:nvSpPr>
          <xdr:cNvPr id="50" name="Rectangle: Rounded Corners 49">
            <a:extLst>
              <a:ext uri="{FF2B5EF4-FFF2-40B4-BE49-F238E27FC236}">
                <a16:creationId xmlns:a16="http://schemas.microsoft.com/office/drawing/2014/main" id="{ECE0F876-81B1-A2C8-DC21-26BB426AF424}"/>
              </a:ext>
            </a:extLst>
          </xdr:cNvPr>
          <xdr:cNvSpPr/>
        </xdr:nvSpPr>
        <xdr:spPr>
          <a:xfrm>
            <a:off x="5673853" y="2927988"/>
            <a:ext cx="752786" cy="305919"/>
          </a:xfrm>
          <a:prstGeom prst="roundRect">
            <a:avLst>
              <a:gd name="adj" fmla="val 4506"/>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0" i="0" u="none" strike="noStrike">
                <a:solidFill>
                  <a:srgbClr val="FFFFFF"/>
                </a:solidFill>
                <a:latin typeface="Aptos Narrow"/>
              </a:rPr>
              <a:t>of</a:t>
            </a:r>
            <a:r>
              <a:rPr lang="en-US" sz="1200" b="0" i="0" u="none" strike="noStrike" baseline="0">
                <a:solidFill>
                  <a:srgbClr val="FFFFFF"/>
                </a:solidFill>
                <a:latin typeface="Aptos Narrow"/>
              </a:rPr>
              <a:t> profits</a:t>
            </a:r>
            <a:endParaRPr lang="en-US" sz="1200" b="0" i="0" u="none" strike="noStrike">
              <a:solidFill>
                <a:srgbClr val="FFFFFF"/>
              </a:solidFill>
              <a:latin typeface="Aptos Narrow"/>
            </a:endParaRPr>
          </a:p>
        </xdr:txBody>
      </xdr:sp>
      <xdr:sp macro="" textlink="'Analysis Sheet'!M17">
        <xdr:nvSpPr>
          <xdr:cNvPr id="52" name="Rectangle: Rounded Corners 51">
            <a:extLst>
              <a:ext uri="{FF2B5EF4-FFF2-40B4-BE49-F238E27FC236}">
                <a16:creationId xmlns:a16="http://schemas.microsoft.com/office/drawing/2014/main" id="{E20B82F0-CDFE-5435-B8B9-E05195D128AA}"/>
              </a:ext>
            </a:extLst>
          </xdr:cNvPr>
          <xdr:cNvSpPr/>
        </xdr:nvSpPr>
        <xdr:spPr>
          <a:xfrm>
            <a:off x="9005719" y="2952892"/>
            <a:ext cx="752783" cy="305919"/>
          </a:xfrm>
          <a:prstGeom prst="roundRect">
            <a:avLst>
              <a:gd name="adj" fmla="val 4506"/>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0" i="0" u="none" strike="noStrike">
                <a:solidFill>
                  <a:srgbClr val="FFFFFF"/>
                </a:solidFill>
                <a:latin typeface="Aptos Narrow"/>
              </a:rPr>
              <a:t>of</a:t>
            </a:r>
            <a:r>
              <a:rPr lang="en-US" sz="1200" b="0" i="0" u="none" strike="noStrike" baseline="0">
                <a:solidFill>
                  <a:srgbClr val="FFFFFF"/>
                </a:solidFill>
                <a:latin typeface="Aptos Narrow"/>
              </a:rPr>
              <a:t> profits</a:t>
            </a:r>
            <a:endParaRPr lang="en-US" sz="1200" b="0" i="0" u="none" strike="noStrike">
              <a:solidFill>
                <a:srgbClr val="FFFFFF"/>
              </a:solidFill>
              <a:latin typeface="Aptos Narrow"/>
            </a:endParaRPr>
          </a:p>
        </xdr:txBody>
      </xdr:sp>
      <xdr:sp macro="" textlink="">
        <xdr:nvSpPr>
          <xdr:cNvPr id="60" name="Rectangle: Rounded Corners 59">
            <a:extLst>
              <a:ext uri="{FF2B5EF4-FFF2-40B4-BE49-F238E27FC236}">
                <a16:creationId xmlns:a16="http://schemas.microsoft.com/office/drawing/2014/main" id="{E3B38B75-44C1-F268-2564-3D1C63361166}"/>
              </a:ext>
            </a:extLst>
          </xdr:cNvPr>
          <xdr:cNvSpPr/>
        </xdr:nvSpPr>
        <xdr:spPr>
          <a:xfrm>
            <a:off x="1038427" y="2716565"/>
            <a:ext cx="868330" cy="293344"/>
          </a:xfrm>
          <a:prstGeom prst="roundRect">
            <a:avLst>
              <a:gd name="adj" fmla="val 4506"/>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t>Top</a:t>
            </a:r>
            <a:r>
              <a:rPr lang="en-US" sz="1200" baseline="0"/>
              <a:t> Year is </a:t>
            </a:r>
            <a:endParaRPr lang="en-US" sz="1200"/>
          </a:p>
        </xdr:txBody>
      </xdr:sp>
      <xdr:sp macro="" textlink="'Analysis Sheet'!M24">
        <xdr:nvSpPr>
          <xdr:cNvPr id="61" name="Rectangle: Rounded Corners 60">
            <a:extLst>
              <a:ext uri="{FF2B5EF4-FFF2-40B4-BE49-F238E27FC236}">
                <a16:creationId xmlns:a16="http://schemas.microsoft.com/office/drawing/2014/main" id="{EED171E0-2F1D-C29B-CFD1-B52E587157E3}"/>
              </a:ext>
            </a:extLst>
          </xdr:cNvPr>
          <xdr:cNvSpPr/>
        </xdr:nvSpPr>
        <xdr:spPr>
          <a:xfrm>
            <a:off x="1053523" y="2879837"/>
            <a:ext cx="484686" cy="316475"/>
          </a:xfrm>
          <a:prstGeom prst="roundRect">
            <a:avLst>
              <a:gd name="adj" fmla="val 4506"/>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a:solidFill>
                  <a:srgbClr val="FFFFFF"/>
                </a:solidFill>
              </a:rPr>
              <a:t>With</a:t>
            </a:r>
            <a:endParaRPr lang="en-US" sz="1100">
              <a:solidFill>
                <a:srgbClr val="FFFFFF"/>
              </a:solidFill>
            </a:endParaRPr>
          </a:p>
        </xdr:txBody>
      </xdr:sp>
      <xdr:sp macro="" textlink="'Analysis Sheet'!G9">
        <xdr:nvSpPr>
          <xdr:cNvPr id="62" name="Rectangle: Rounded Corners 61">
            <a:extLst>
              <a:ext uri="{FF2B5EF4-FFF2-40B4-BE49-F238E27FC236}">
                <a16:creationId xmlns:a16="http://schemas.microsoft.com/office/drawing/2014/main" id="{5493A936-9FD8-B56A-F0E9-A5BD2B096245}"/>
              </a:ext>
            </a:extLst>
          </xdr:cNvPr>
          <xdr:cNvSpPr/>
        </xdr:nvSpPr>
        <xdr:spPr>
          <a:xfrm>
            <a:off x="1732404" y="2714249"/>
            <a:ext cx="565681" cy="316473"/>
          </a:xfrm>
          <a:prstGeom prst="roundRect">
            <a:avLst>
              <a:gd name="adj" fmla="val 4506"/>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4C47D5EA-962E-4545-9C35-03C5C8DE1D3C}" type="TxLink">
              <a:rPr lang="en-US" sz="1200" b="1" i="0" u="none" strike="noStrike">
                <a:solidFill>
                  <a:srgbClr val="25D997"/>
                </a:solidFill>
                <a:latin typeface="Aptos Narrow"/>
              </a:rPr>
              <a:pPr algn="l"/>
              <a:t>2023</a:t>
            </a:fld>
            <a:endParaRPr lang="en-US" sz="1800" b="1" i="0" u="none" strike="noStrike">
              <a:solidFill>
                <a:srgbClr val="25D997"/>
              </a:solidFill>
              <a:latin typeface="Aptos Narrow"/>
            </a:endParaRPr>
          </a:p>
        </xdr:txBody>
      </xdr:sp>
      <xdr:sp macro="" textlink="'Analysis Sheet'!G8">
        <xdr:nvSpPr>
          <xdr:cNvPr id="63" name="Rectangle: Rounded Corners 62">
            <a:extLst>
              <a:ext uri="{FF2B5EF4-FFF2-40B4-BE49-F238E27FC236}">
                <a16:creationId xmlns:a16="http://schemas.microsoft.com/office/drawing/2014/main" id="{9CF17E49-06B2-735B-E175-AC99A83609A2}"/>
              </a:ext>
            </a:extLst>
          </xdr:cNvPr>
          <xdr:cNvSpPr/>
        </xdr:nvSpPr>
        <xdr:spPr>
          <a:xfrm>
            <a:off x="1369550" y="2883217"/>
            <a:ext cx="579292" cy="316475"/>
          </a:xfrm>
          <a:prstGeom prst="roundRect">
            <a:avLst>
              <a:gd name="adj" fmla="val 4506"/>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A7A0A3D2-BE9E-4D3D-9149-D28F215E1481}" type="TxLink">
              <a:rPr lang="en-US" sz="1200" b="1" i="0" u="none" strike="noStrike">
                <a:solidFill>
                  <a:srgbClr val="25D997"/>
                </a:solidFill>
                <a:latin typeface="Aptos Narrow"/>
              </a:rPr>
              <a:pPr algn="l"/>
              <a:t>33%</a:t>
            </a:fld>
            <a:endParaRPr lang="en-US" sz="1800" b="1" i="0" u="none" strike="noStrike">
              <a:solidFill>
                <a:srgbClr val="25D997"/>
              </a:solidFill>
              <a:latin typeface="Aptos Narrow"/>
            </a:endParaRPr>
          </a:p>
        </xdr:txBody>
      </xdr:sp>
      <xdr:sp macro="" textlink="'Analysis Sheet'!M17">
        <xdr:nvSpPr>
          <xdr:cNvPr id="1024" name="Rectangle: Rounded Corners 1023">
            <a:extLst>
              <a:ext uri="{FF2B5EF4-FFF2-40B4-BE49-F238E27FC236}">
                <a16:creationId xmlns:a16="http://schemas.microsoft.com/office/drawing/2014/main" id="{CAFA208F-1B90-FCDA-004D-F0365CFF5BA9}"/>
              </a:ext>
            </a:extLst>
          </xdr:cNvPr>
          <xdr:cNvSpPr/>
        </xdr:nvSpPr>
        <xdr:spPr>
          <a:xfrm>
            <a:off x="1668229" y="2880769"/>
            <a:ext cx="752783" cy="316475"/>
          </a:xfrm>
          <a:prstGeom prst="roundRect">
            <a:avLst>
              <a:gd name="adj" fmla="val 4506"/>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0" i="0" u="none" strike="noStrike">
                <a:solidFill>
                  <a:srgbClr val="FFFFFF"/>
                </a:solidFill>
                <a:latin typeface="Aptos Narrow"/>
              </a:rPr>
              <a:t>of</a:t>
            </a:r>
            <a:r>
              <a:rPr lang="en-US" sz="1200" b="0" i="0" u="none" strike="noStrike" baseline="0">
                <a:solidFill>
                  <a:srgbClr val="FFFFFF"/>
                </a:solidFill>
                <a:latin typeface="Aptos Narrow"/>
              </a:rPr>
              <a:t> profits</a:t>
            </a:r>
            <a:endParaRPr lang="en-US" sz="1200" b="0" i="0" u="none" strike="noStrike">
              <a:solidFill>
                <a:srgbClr val="FFFFFF"/>
              </a:solidFill>
              <a:latin typeface="Aptos Narrow"/>
            </a:endParaRPr>
          </a:p>
        </xdr:txBody>
      </xdr:sp>
      <xdr:sp macro="" textlink="'Analysis Sheet'!F30">
        <xdr:nvSpPr>
          <xdr:cNvPr id="1026" name="Rectangle: Rounded Corners 1025">
            <a:extLst>
              <a:ext uri="{FF2B5EF4-FFF2-40B4-BE49-F238E27FC236}">
                <a16:creationId xmlns:a16="http://schemas.microsoft.com/office/drawing/2014/main" id="{56427162-5204-1BE4-F7C0-E5AE4C1A1E81}"/>
              </a:ext>
            </a:extLst>
          </xdr:cNvPr>
          <xdr:cNvSpPr/>
        </xdr:nvSpPr>
        <xdr:spPr>
          <a:xfrm>
            <a:off x="7015606" y="4778859"/>
            <a:ext cx="517450" cy="305920"/>
          </a:xfrm>
          <a:prstGeom prst="roundRect">
            <a:avLst>
              <a:gd name="adj" fmla="val 4506"/>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54D8E2E2-B0F9-427B-BF4D-3D90BC6ADDC4}" type="TxLink">
              <a:rPr lang="en-US" sz="1400" b="1" i="0" u="none" strike="noStrike">
                <a:solidFill>
                  <a:srgbClr val="25D997"/>
                </a:solidFill>
                <a:latin typeface="Aptos Narrow"/>
              </a:rPr>
              <a:pPr algn="l"/>
              <a:t>Dec</a:t>
            </a:fld>
            <a:endParaRPr lang="en-US" sz="4000" b="1">
              <a:solidFill>
                <a:srgbClr val="25D997"/>
              </a:solidFill>
            </a:endParaRPr>
          </a:p>
        </xdr:txBody>
      </xdr:sp>
      <xdr:sp macro="" textlink="'Analysis Sheet'!G27">
        <xdr:nvSpPr>
          <xdr:cNvPr id="1033" name="Rectangle: Rounded Corners 1032">
            <a:extLst>
              <a:ext uri="{FF2B5EF4-FFF2-40B4-BE49-F238E27FC236}">
                <a16:creationId xmlns:a16="http://schemas.microsoft.com/office/drawing/2014/main" id="{F56FA0A5-9FEB-86BD-4360-91C7DAA12345}"/>
              </a:ext>
            </a:extLst>
          </xdr:cNvPr>
          <xdr:cNvSpPr/>
        </xdr:nvSpPr>
        <xdr:spPr>
          <a:xfrm>
            <a:off x="10467146" y="4778859"/>
            <a:ext cx="579294" cy="305920"/>
          </a:xfrm>
          <a:prstGeom prst="roundRect">
            <a:avLst>
              <a:gd name="adj" fmla="val 4506"/>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2B0775FA-0A50-493A-918D-4AAFACECE000}" type="TxLink">
              <a:rPr lang="en-US" sz="1400" b="1" i="0" u="none" strike="noStrike">
                <a:solidFill>
                  <a:srgbClr val="25D997"/>
                </a:solidFill>
                <a:latin typeface="Aptos Narrow"/>
              </a:rPr>
              <a:pPr algn="l"/>
              <a:t>41%</a:t>
            </a:fld>
            <a:endParaRPr lang="en-US" sz="2000" b="1" i="0" u="none" strike="noStrike">
              <a:solidFill>
                <a:srgbClr val="25D997"/>
              </a:solidFill>
              <a:latin typeface="Aptos Narrow"/>
            </a:endParaRPr>
          </a:p>
        </xdr:txBody>
      </xdr:sp>
      <xdr:sp macro="" textlink="'Analysis Sheet'!M17">
        <xdr:nvSpPr>
          <xdr:cNvPr id="1034" name="Rectangle: Rounded Corners 1033">
            <a:extLst>
              <a:ext uri="{FF2B5EF4-FFF2-40B4-BE49-F238E27FC236}">
                <a16:creationId xmlns:a16="http://schemas.microsoft.com/office/drawing/2014/main" id="{9970ED60-A672-2E0D-24C6-E62C06767D44}"/>
              </a:ext>
            </a:extLst>
          </xdr:cNvPr>
          <xdr:cNvSpPr/>
        </xdr:nvSpPr>
        <xdr:spPr>
          <a:xfrm>
            <a:off x="10806815" y="4778859"/>
            <a:ext cx="894416" cy="305920"/>
          </a:xfrm>
          <a:prstGeom prst="roundRect">
            <a:avLst>
              <a:gd name="adj" fmla="val 4506"/>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400" b="0" i="0" u="none" strike="noStrike">
                <a:solidFill>
                  <a:srgbClr val="FFFFFF"/>
                </a:solidFill>
                <a:latin typeface="Aptos Narrow"/>
              </a:rPr>
              <a:t>of</a:t>
            </a:r>
            <a:r>
              <a:rPr lang="en-US" sz="1400" b="0" i="0" u="none" strike="noStrike" baseline="0">
                <a:solidFill>
                  <a:srgbClr val="FFFFFF"/>
                </a:solidFill>
                <a:latin typeface="Aptos Narrow"/>
              </a:rPr>
              <a:t> profits</a:t>
            </a:r>
            <a:endParaRPr lang="en-US" sz="1400" b="0" i="0" u="none" strike="noStrike">
              <a:solidFill>
                <a:srgbClr val="FFFFFF"/>
              </a:solidFill>
              <a:latin typeface="Aptos Narrow"/>
            </a:endParaRPr>
          </a:p>
        </xdr:txBody>
      </xdr:sp>
      <xdr:sp macro="" textlink="">
        <xdr:nvSpPr>
          <xdr:cNvPr id="1036" name="Rectangle: Rounded Corners 1035">
            <a:extLst>
              <a:ext uri="{FF2B5EF4-FFF2-40B4-BE49-F238E27FC236}">
                <a16:creationId xmlns:a16="http://schemas.microsoft.com/office/drawing/2014/main" id="{30A43E75-6EBD-036A-1C59-261F0AE1C6B1}"/>
              </a:ext>
            </a:extLst>
          </xdr:cNvPr>
          <xdr:cNvSpPr/>
        </xdr:nvSpPr>
        <xdr:spPr>
          <a:xfrm>
            <a:off x="1034242" y="5001232"/>
            <a:ext cx="1441363" cy="282790"/>
          </a:xfrm>
          <a:prstGeom prst="roundRect">
            <a:avLst>
              <a:gd name="adj" fmla="val 4506"/>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t>Top</a:t>
            </a:r>
            <a:r>
              <a:rPr lang="en-US" sz="1200" baseline="0"/>
              <a:t> Region in profits is is </a:t>
            </a:r>
            <a:endParaRPr lang="en-US" sz="1200"/>
          </a:p>
        </xdr:txBody>
      </xdr:sp>
      <xdr:sp macro="" textlink="'Analysis Sheet'!K9">
        <xdr:nvSpPr>
          <xdr:cNvPr id="1039" name="Rectangle: Rounded Corners 1038">
            <a:extLst>
              <a:ext uri="{FF2B5EF4-FFF2-40B4-BE49-F238E27FC236}">
                <a16:creationId xmlns:a16="http://schemas.microsoft.com/office/drawing/2014/main" id="{01690B26-8458-073E-78EA-4F39EBED95C9}"/>
              </a:ext>
            </a:extLst>
          </xdr:cNvPr>
          <xdr:cNvSpPr/>
        </xdr:nvSpPr>
        <xdr:spPr>
          <a:xfrm>
            <a:off x="2292895" y="4992749"/>
            <a:ext cx="540684" cy="305919"/>
          </a:xfrm>
          <a:prstGeom prst="roundRect">
            <a:avLst>
              <a:gd name="adj" fmla="val 4506"/>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446F3BE1-7F95-4A55-8968-A6E3A6FDA9DA}" type="TxLink">
              <a:rPr lang="en-US" sz="1200" b="0" i="0" u="none" strike="noStrike">
                <a:solidFill>
                  <a:srgbClr val="25D997"/>
                </a:solidFill>
                <a:latin typeface="Aptos Narrow"/>
              </a:rPr>
              <a:pPr algn="l"/>
              <a:t>West</a:t>
            </a:fld>
            <a:endParaRPr lang="en-US" sz="2800" b="0" i="0" u="none" strike="noStrike">
              <a:solidFill>
                <a:srgbClr val="25D997"/>
              </a:solidFill>
              <a:latin typeface="Aptos Narrow"/>
            </a:endParaRPr>
          </a:p>
        </xdr:txBody>
      </xdr:sp>
      <xdr:sp macro="" textlink="'Analysis Sheet'!M24">
        <xdr:nvSpPr>
          <xdr:cNvPr id="1041" name="Rectangle: Rounded Corners 1040">
            <a:extLst>
              <a:ext uri="{FF2B5EF4-FFF2-40B4-BE49-F238E27FC236}">
                <a16:creationId xmlns:a16="http://schemas.microsoft.com/office/drawing/2014/main" id="{FB660690-1DC7-2919-2193-1A4F5A688926}"/>
              </a:ext>
            </a:extLst>
          </xdr:cNvPr>
          <xdr:cNvSpPr/>
        </xdr:nvSpPr>
        <xdr:spPr>
          <a:xfrm>
            <a:off x="2638181" y="4989559"/>
            <a:ext cx="484684" cy="305919"/>
          </a:xfrm>
          <a:prstGeom prst="roundRect">
            <a:avLst>
              <a:gd name="adj" fmla="val 4506"/>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a:solidFill>
                  <a:srgbClr val="FFFFFF"/>
                </a:solidFill>
              </a:rPr>
              <a:t>with</a:t>
            </a:r>
            <a:endParaRPr lang="en-US" sz="1100">
              <a:solidFill>
                <a:srgbClr val="FFFFFF"/>
              </a:solidFill>
            </a:endParaRPr>
          </a:p>
        </xdr:txBody>
      </xdr:sp>
      <xdr:sp macro="" textlink="'Analysis Sheet'!I9">
        <xdr:nvSpPr>
          <xdr:cNvPr id="1042" name="Rectangle: Rounded Corners 1041">
            <a:extLst>
              <a:ext uri="{FF2B5EF4-FFF2-40B4-BE49-F238E27FC236}">
                <a16:creationId xmlns:a16="http://schemas.microsoft.com/office/drawing/2014/main" id="{1AC8FAFB-CD47-C656-1003-EAB98C31B95C}"/>
              </a:ext>
            </a:extLst>
          </xdr:cNvPr>
          <xdr:cNvSpPr/>
        </xdr:nvSpPr>
        <xdr:spPr>
          <a:xfrm>
            <a:off x="2917991" y="4997257"/>
            <a:ext cx="470931" cy="305919"/>
          </a:xfrm>
          <a:prstGeom prst="roundRect">
            <a:avLst>
              <a:gd name="adj" fmla="val 4506"/>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624CC636-8B21-43DF-AD7C-F231C5783A84}" type="TxLink">
              <a:rPr lang="en-US" sz="1200" b="0" i="0" u="none" strike="noStrike">
                <a:solidFill>
                  <a:srgbClr val="25D997"/>
                </a:solidFill>
                <a:latin typeface="Aptos Narrow"/>
              </a:rPr>
              <a:pPr algn="l"/>
              <a:t>34%</a:t>
            </a:fld>
            <a:endParaRPr lang="en-US" sz="1200" b="0" i="0" u="none" strike="noStrike">
              <a:solidFill>
                <a:srgbClr val="25D997"/>
              </a:solidFill>
              <a:latin typeface="Aptos Narrow"/>
            </a:endParaRPr>
          </a:p>
        </xdr:txBody>
      </xdr:sp>
      <xdr:sp macro="" textlink="">
        <xdr:nvSpPr>
          <xdr:cNvPr id="1043" name="Rectangle: Rounded Corners 1042">
            <a:extLst>
              <a:ext uri="{FF2B5EF4-FFF2-40B4-BE49-F238E27FC236}">
                <a16:creationId xmlns:a16="http://schemas.microsoft.com/office/drawing/2014/main" id="{C5AE93FF-A865-DC67-8A5A-74C4E892788A}"/>
              </a:ext>
            </a:extLst>
          </xdr:cNvPr>
          <xdr:cNvSpPr/>
        </xdr:nvSpPr>
        <xdr:spPr>
          <a:xfrm>
            <a:off x="1042031" y="5155505"/>
            <a:ext cx="1729296" cy="282786"/>
          </a:xfrm>
          <a:prstGeom prst="roundRect">
            <a:avLst>
              <a:gd name="adj" fmla="val 4506"/>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t>Top</a:t>
            </a:r>
            <a:r>
              <a:rPr lang="en-US" sz="1200" baseline="0"/>
              <a:t> Region in revenues is is </a:t>
            </a:r>
            <a:endParaRPr lang="en-US" sz="1200"/>
          </a:p>
        </xdr:txBody>
      </xdr:sp>
      <xdr:sp macro="" textlink="'Analysis Sheet'!L9">
        <xdr:nvSpPr>
          <xdr:cNvPr id="1044" name="Rectangle: Rounded Corners 1043">
            <a:extLst>
              <a:ext uri="{FF2B5EF4-FFF2-40B4-BE49-F238E27FC236}">
                <a16:creationId xmlns:a16="http://schemas.microsoft.com/office/drawing/2014/main" id="{70EDF495-0415-266B-FFD2-FF5E78E9038A}"/>
              </a:ext>
            </a:extLst>
          </xdr:cNvPr>
          <xdr:cNvSpPr/>
        </xdr:nvSpPr>
        <xdr:spPr>
          <a:xfrm>
            <a:off x="2599100" y="5149513"/>
            <a:ext cx="540684" cy="305914"/>
          </a:xfrm>
          <a:prstGeom prst="roundRect">
            <a:avLst>
              <a:gd name="adj" fmla="val 4506"/>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31A7B5C6-4846-45FA-9910-8AEC3BFA5797}" type="TxLink">
              <a:rPr lang="en-US" sz="1200" b="0" i="0" u="none" strike="noStrike">
                <a:solidFill>
                  <a:srgbClr val="25D997"/>
                </a:solidFill>
                <a:latin typeface="Aptos Narrow"/>
              </a:rPr>
              <a:pPr algn="l"/>
              <a:t>West</a:t>
            </a:fld>
            <a:endParaRPr lang="en-US" sz="4000" b="0" i="0" u="none" strike="noStrike">
              <a:solidFill>
                <a:srgbClr val="25D997"/>
              </a:solidFill>
              <a:latin typeface="Aptos Narrow"/>
            </a:endParaRPr>
          </a:p>
        </xdr:txBody>
      </xdr:sp>
      <xdr:sp macro="" textlink="'Analysis Sheet'!M24">
        <xdr:nvSpPr>
          <xdr:cNvPr id="1045" name="Rectangle: Rounded Corners 1044">
            <a:extLst>
              <a:ext uri="{FF2B5EF4-FFF2-40B4-BE49-F238E27FC236}">
                <a16:creationId xmlns:a16="http://schemas.microsoft.com/office/drawing/2014/main" id="{9AE1FB19-019F-2D20-C122-538BB9E15EDC}"/>
              </a:ext>
            </a:extLst>
          </xdr:cNvPr>
          <xdr:cNvSpPr/>
        </xdr:nvSpPr>
        <xdr:spPr>
          <a:xfrm>
            <a:off x="2931700" y="5147659"/>
            <a:ext cx="484684" cy="305914"/>
          </a:xfrm>
          <a:prstGeom prst="roundRect">
            <a:avLst>
              <a:gd name="adj" fmla="val 4506"/>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a:solidFill>
                  <a:srgbClr val="FFFFFF"/>
                </a:solidFill>
              </a:rPr>
              <a:t>with</a:t>
            </a:r>
            <a:endParaRPr lang="en-US" sz="1100">
              <a:solidFill>
                <a:srgbClr val="FFFFFF"/>
              </a:solidFill>
            </a:endParaRPr>
          </a:p>
        </xdr:txBody>
      </xdr:sp>
      <xdr:sp macro="" textlink="'Analysis Sheet'!J9">
        <xdr:nvSpPr>
          <xdr:cNvPr id="1046" name="Rectangle: Rounded Corners 1045">
            <a:extLst>
              <a:ext uri="{FF2B5EF4-FFF2-40B4-BE49-F238E27FC236}">
                <a16:creationId xmlns:a16="http://schemas.microsoft.com/office/drawing/2014/main" id="{0BE16327-5386-E9FF-6F0F-35F555AAA562}"/>
              </a:ext>
            </a:extLst>
          </xdr:cNvPr>
          <xdr:cNvSpPr/>
        </xdr:nvSpPr>
        <xdr:spPr>
          <a:xfrm>
            <a:off x="3215026" y="5151533"/>
            <a:ext cx="470931" cy="305914"/>
          </a:xfrm>
          <a:prstGeom prst="roundRect">
            <a:avLst>
              <a:gd name="adj" fmla="val 4506"/>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42098AC3-4C52-48E8-A5A1-6A1F8645EA47}" type="TxLink">
              <a:rPr lang="en-US" sz="1200" b="0" i="0" u="none" strike="noStrike">
                <a:solidFill>
                  <a:srgbClr val="25D997"/>
                </a:solidFill>
                <a:latin typeface="Aptos Narrow"/>
              </a:rPr>
              <a:pPr algn="l"/>
              <a:t>38%</a:t>
            </a:fld>
            <a:endParaRPr lang="en-US" sz="1800" b="0" i="0" u="none" strike="noStrike">
              <a:solidFill>
                <a:srgbClr val="25D997"/>
              </a:solidFill>
              <a:latin typeface="Aptos Narrow"/>
            </a:endParaRPr>
          </a:p>
        </xdr:txBody>
      </xdr:sp>
      <xdr:sp macro="" textlink="'Analysis Sheet'!N42">
        <xdr:nvSpPr>
          <xdr:cNvPr id="17" name="Rectangle: Rounded Corners 16">
            <a:extLst>
              <a:ext uri="{FF2B5EF4-FFF2-40B4-BE49-F238E27FC236}">
                <a16:creationId xmlns:a16="http://schemas.microsoft.com/office/drawing/2014/main" id="{3247B2BF-111E-B7C2-A21F-B6272B37BCD6}"/>
              </a:ext>
            </a:extLst>
          </xdr:cNvPr>
          <xdr:cNvSpPr/>
        </xdr:nvSpPr>
        <xdr:spPr>
          <a:xfrm>
            <a:off x="9339941" y="1908052"/>
            <a:ext cx="1234386" cy="305919"/>
          </a:xfrm>
          <a:prstGeom prst="roundRect">
            <a:avLst>
              <a:gd name="adj" fmla="val 4506"/>
            </a:avLst>
          </a:prstGeom>
          <a:solidFill>
            <a:srgbClr val="191842"/>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8AC5676-1804-40C7-90EE-4A850C7E0953}" type="TxLink">
              <a:rPr lang="en-US" sz="1400" b="1" i="0" u="none" strike="noStrike">
                <a:solidFill>
                  <a:srgbClr val="25D997"/>
                </a:solidFill>
                <a:latin typeface="Aptos Narrow"/>
              </a:rPr>
              <a:pPr algn="ctr"/>
              <a:t> </a:t>
            </a:fld>
            <a:endParaRPr lang="en-US" sz="2800" b="1">
              <a:solidFill>
                <a:srgbClr val="25D997"/>
              </a:solidFill>
            </a:endParaRPr>
          </a:p>
        </xdr:txBody>
      </xdr:sp>
      <xdr:sp macro="" textlink="'Analysis Sheet'!O42">
        <xdr:nvSpPr>
          <xdr:cNvPr id="19" name="Rectangle: Rounded Corners 18">
            <a:extLst>
              <a:ext uri="{FF2B5EF4-FFF2-40B4-BE49-F238E27FC236}">
                <a16:creationId xmlns:a16="http://schemas.microsoft.com/office/drawing/2014/main" id="{7E3B8941-D6D2-E346-53E6-B906C5A62185}"/>
              </a:ext>
            </a:extLst>
          </xdr:cNvPr>
          <xdr:cNvSpPr/>
        </xdr:nvSpPr>
        <xdr:spPr>
          <a:xfrm>
            <a:off x="11308460" y="1908052"/>
            <a:ext cx="1234387" cy="305919"/>
          </a:xfrm>
          <a:prstGeom prst="roundRect">
            <a:avLst>
              <a:gd name="adj" fmla="val 4506"/>
            </a:avLst>
          </a:prstGeom>
          <a:solidFill>
            <a:srgbClr val="191842"/>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5B74D77-E32A-4D03-BBE1-AE3B97EE95DA}" type="TxLink">
              <a:rPr lang="en-US" sz="1400" b="1" i="0" u="none" strike="noStrike">
                <a:solidFill>
                  <a:srgbClr val="25D997"/>
                </a:solidFill>
                <a:latin typeface="Aptos Narrow"/>
              </a:rPr>
              <a:pPr algn="ctr"/>
              <a:t> </a:t>
            </a:fld>
            <a:endParaRPr lang="en-US" sz="4000" b="1">
              <a:solidFill>
                <a:srgbClr val="25D997"/>
              </a:solidFill>
            </a:endParaRPr>
          </a:p>
        </xdr:txBody>
      </xdr:sp>
      <xdr:sp macro="" textlink="">
        <xdr:nvSpPr>
          <xdr:cNvPr id="41" name="Rectangle: Rounded Corners 40">
            <a:extLst>
              <a:ext uri="{FF2B5EF4-FFF2-40B4-BE49-F238E27FC236}">
                <a16:creationId xmlns:a16="http://schemas.microsoft.com/office/drawing/2014/main" id="{BC8F6881-C26C-A67F-7A20-6F05BDEE4480}"/>
              </a:ext>
            </a:extLst>
          </xdr:cNvPr>
          <xdr:cNvSpPr/>
        </xdr:nvSpPr>
        <xdr:spPr>
          <a:xfrm>
            <a:off x="7320691" y="4759144"/>
            <a:ext cx="238055" cy="305920"/>
          </a:xfrm>
          <a:prstGeom prst="roundRect">
            <a:avLst>
              <a:gd name="adj" fmla="val 4506"/>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000" b="0" i="0" u="none" strike="noStrike">
                <a:solidFill>
                  <a:srgbClr val="D1D4E1"/>
                </a:solidFill>
                <a:latin typeface="Aptos Narrow"/>
              </a:rPr>
              <a:t>,</a:t>
            </a:r>
          </a:p>
        </xdr:txBody>
      </xdr:sp>
      <xdr:sp macro="" textlink="'Analysis Sheet'!F31">
        <xdr:nvSpPr>
          <xdr:cNvPr id="53" name="Rectangle: Rounded Corners 52">
            <a:extLst>
              <a:ext uri="{FF2B5EF4-FFF2-40B4-BE49-F238E27FC236}">
                <a16:creationId xmlns:a16="http://schemas.microsoft.com/office/drawing/2014/main" id="{49B209F9-CAD5-4F5A-D36B-D9657A95DFE8}"/>
              </a:ext>
            </a:extLst>
          </xdr:cNvPr>
          <xdr:cNvSpPr/>
        </xdr:nvSpPr>
        <xdr:spPr>
          <a:xfrm>
            <a:off x="7416396" y="4778859"/>
            <a:ext cx="571531" cy="305920"/>
          </a:xfrm>
          <a:prstGeom prst="roundRect">
            <a:avLst>
              <a:gd name="adj" fmla="val 4506"/>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5AC35AA4-C1E3-4FCC-B8C3-3C5383167429}" type="TxLink">
              <a:rPr lang="en-US" sz="1400" b="1" i="0" u="none" strike="noStrike">
                <a:solidFill>
                  <a:srgbClr val="25D997"/>
                </a:solidFill>
                <a:latin typeface="Aptos Narrow"/>
              </a:rPr>
              <a:pPr algn="l"/>
              <a:t>Sep</a:t>
            </a:fld>
            <a:endParaRPr lang="en-US" sz="4000" b="1">
              <a:solidFill>
                <a:srgbClr val="25D997"/>
              </a:solidFill>
            </a:endParaRPr>
          </a:p>
        </xdr:txBody>
      </xdr:sp>
      <xdr:sp macro="" textlink="">
        <xdr:nvSpPr>
          <xdr:cNvPr id="54" name="Rectangle: Rounded Corners 53">
            <a:extLst>
              <a:ext uri="{FF2B5EF4-FFF2-40B4-BE49-F238E27FC236}">
                <a16:creationId xmlns:a16="http://schemas.microsoft.com/office/drawing/2014/main" id="{093FE1E7-7C40-E476-AF27-403546A4A5DE}"/>
              </a:ext>
            </a:extLst>
          </xdr:cNvPr>
          <xdr:cNvSpPr/>
        </xdr:nvSpPr>
        <xdr:spPr>
          <a:xfrm>
            <a:off x="7729022" y="4778859"/>
            <a:ext cx="484684" cy="305920"/>
          </a:xfrm>
          <a:prstGeom prst="roundRect">
            <a:avLst>
              <a:gd name="adj" fmla="val 4506"/>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400" b="0" i="0" u="none" strike="noStrike">
                <a:solidFill>
                  <a:srgbClr val="D1D4E1"/>
                </a:solidFill>
                <a:latin typeface="Aptos Narrow"/>
              </a:rPr>
              <a:t>and</a:t>
            </a:r>
            <a:endParaRPr lang="en-US" sz="1600" b="0" i="0" u="none" strike="noStrike">
              <a:solidFill>
                <a:srgbClr val="D1D4E1"/>
              </a:solidFill>
              <a:latin typeface="Aptos Narrow"/>
            </a:endParaRPr>
          </a:p>
        </xdr:txBody>
      </xdr:sp>
      <xdr:sp macro="" textlink="'Analysis Sheet'!F32">
        <xdr:nvSpPr>
          <xdr:cNvPr id="55" name="Rectangle: Rounded Corners 54">
            <a:extLst>
              <a:ext uri="{FF2B5EF4-FFF2-40B4-BE49-F238E27FC236}">
                <a16:creationId xmlns:a16="http://schemas.microsoft.com/office/drawing/2014/main" id="{9B0AA706-BB2E-0B87-C7B8-B0467A6B07F8}"/>
              </a:ext>
            </a:extLst>
          </xdr:cNvPr>
          <xdr:cNvSpPr/>
        </xdr:nvSpPr>
        <xdr:spPr>
          <a:xfrm>
            <a:off x="8046531" y="4778859"/>
            <a:ext cx="514210" cy="305920"/>
          </a:xfrm>
          <a:prstGeom prst="roundRect">
            <a:avLst>
              <a:gd name="adj" fmla="val 4506"/>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65EED464-047C-420B-941F-9EA5615BE81C}" type="TxLink">
              <a:rPr lang="en-US" sz="1400" b="1" i="0" u="none" strike="noStrike">
                <a:solidFill>
                  <a:srgbClr val="25D997"/>
                </a:solidFill>
                <a:latin typeface="Aptos Narrow"/>
              </a:rPr>
              <a:pPr algn="l"/>
              <a:t>Nov</a:t>
            </a:fld>
            <a:endParaRPr lang="en-US" sz="4000" b="1">
              <a:solidFill>
                <a:srgbClr val="25D997"/>
              </a:solidFill>
            </a:endParaRPr>
          </a:p>
        </xdr:txBody>
      </xdr:sp>
      <xdr:sp macro="" textlink="">
        <xdr:nvSpPr>
          <xdr:cNvPr id="57" name="Rectangle: Rounded Corners 56">
            <a:extLst>
              <a:ext uri="{FF2B5EF4-FFF2-40B4-BE49-F238E27FC236}">
                <a16:creationId xmlns:a16="http://schemas.microsoft.com/office/drawing/2014/main" id="{A971F5B6-C597-DF9D-030B-69A45C7C655C}"/>
              </a:ext>
            </a:extLst>
          </xdr:cNvPr>
          <xdr:cNvSpPr/>
        </xdr:nvSpPr>
        <xdr:spPr>
          <a:xfrm>
            <a:off x="8360857" y="4778859"/>
            <a:ext cx="2289642" cy="305920"/>
          </a:xfrm>
          <a:prstGeom prst="roundRect">
            <a:avLst>
              <a:gd name="adj" fmla="val 4506"/>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400" b="0">
                <a:solidFill>
                  <a:srgbClr val="D1D4E1"/>
                </a:solidFill>
              </a:rPr>
              <a:t>are the top three months with</a:t>
            </a:r>
          </a:p>
        </xdr:txBody>
      </xdr:sp>
      <xdr:sp macro="" textlink="">
        <xdr:nvSpPr>
          <xdr:cNvPr id="58" name="Rectangle: Rounded Corners 57">
            <a:hlinkClick xmlns:r="http://schemas.openxmlformats.org/officeDocument/2006/relationships" r:id="rId9"/>
            <a:extLst>
              <a:ext uri="{FF2B5EF4-FFF2-40B4-BE49-F238E27FC236}">
                <a16:creationId xmlns:a16="http://schemas.microsoft.com/office/drawing/2014/main" id="{9447C78F-4286-45E0-81B8-38C108E7260D}"/>
              </a:ext>
            </a:extLst>
          </xdr:cNvPr>
          <xdr:cNvSpPr/>
        </xdr:nvSpPr>
        <xdr:spPr>
          <a:xfrm>
            <a:off x="8156215" y="620726"/>
            <a:ext cx="1253876" cy="461170"/>
          </a:xfrm>
          <a:prstGeom prst="roundRect">
            <a:avLst>
              <a:gd name="adj" fmla="val 4506"/>
            </a:avLst>
          </a:prstGeom>
          <a:solidFill>
            <a:srgbClr val="534DF9"/>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400" b="1" i="0" u="none" strike="noStrike">
                <a:solidFill>
                  <a:srgbClr val="25D997"/>
                </a:solidFill>
                <a:latin typeface="Aptos Narrow"/>
                <a:ea typeface="+mn-ea"/>
                <a:cs typeface="+mn-cs"/>
              </a:rPr>
              <a:t>Back To</a:t>
            </a:r>
            <a:r>
              <a:rPr lang="en-US" sz="1400" b="1" i="0" u="none" strike="noStrike" baseline="0">
                <a:solidFill>
                  <a:srgbClr val="25D997"/>
                </a:solidFill>
                <a:latin typeface="Aptos Narrow"/>
                <a:ea typeface="+mn-ea"/>
                <a:cs typeface="+mn-cs"/>
              </a:rPr>
              <a:t> </a:t>
            </a:r>
            <a:r>
              <a:rPr lang="en-US" sz="1400" b="1" i="0" u="none" strike="noStrike">
                <a:solidFill>
                  <a:srgbClr val="25D997"/>
                </a:solidFill>
                <a:latin typeface="Aptos Narrow"/>
                <a:ea typeface="+mn-ea"/>
                <a:cs typeface="+mn-cs"/>
              </a:rPr>
              <a:t>Home </a:t>
            </a:r>
          </a:p>
        </xdr:txBody>
      </xdr:sp>
      <xdr:sp macro="[0]!_xludf.Clear" textlink="">
        <xdr:nvSpPr>
          <xdr:cNvPr id="59" name="Rectangle: Rounded Corners 58">
            <a:extLst>
              <a:ext uri="{FF2B5EF4-FFF2-40B4-BE49-F238E27FC236}">
                <a16:creationId xmlns:a16="http://schemas.microsoft.com/office/drawing/2014/main" id="{57859897-F25B-8044-08CD-B417635FA06A}"/>
              </a:ext>
            </a:extLst>
          </xdr:cNvPr>
          <xdr:cNvSpPr/>
        </xdr:nvSpPr>
        <xdr:spPr>
          <a:xfrm>
            <a:off x="9445030" y="620726"/>
            <a:ext cx="1048795" cy="461170"/>
          </a:xfrm>
          <a:prstGeom prst="roundRect">
            <a:avLst>
              <a:gd name="adj" fmla="val 4506"/>
            </a:avLst>
          </a:prstGeom>
          <a:solidFill>
            <a:srgbClr val="534DF9"/>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400" b="1" i="0" u="none" strike="noStrike">
                <a:solidFill>
                  <a:srgbClr val="25D997"/>
                </a:solidFill>
                <a:latin typeface="Aptos Narrow"/>
                <a:ea typeface="+mn-ea"/>
                <a:cs typeface="+mn-cs"/>
              </a:rPr>
              <a:t>Clear</a:t>
            </a:r>
            <a:r>
              <a:rPr lang="en-US" sz="1400" b="1" i="0" u="none" strike="noStrike" baseline="0">
                <a:solidFill>
                  <a:srgbClr val="25D997"/>
                </a:solidFill>
                <a:latin typeface="Aptos Narrow"/>
                <a:ea typeface="+mn-ea"/>
                <a:cs typeface="+mn-cs"/>
              </a:rPr>
              <a:t> Filter</a:t>
            </a:r>
            <a:r>
              <a:rPr lang="en-US" sz="1400" b="1" i="0" u="none" strike="noStrike">
                <a:solidFill>
                  <a:srgbClr val="25D997"/>
                </a:solidFill>
                <a:latin typeface="Aptos Narrow"/>
                <a:ea typeface="+mn-ea"/>
                <a:cs typeface="+mn-cs"/>
              </a:rPr>
              <a:t> </a:t>
            </a:r>
          </a:p>
        </xdr:txBody>
      </xdr:sp>
    </xdr:grp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ed Ahmed" refreshedDate="46139.095225462966" backgroundQuery="1" createdVersion="8" refreshedVersion="8" minRefreshableVersion="3" recordCount="0" supportSubquery="1" supportAdvancedDrill="1" xr:uid="{9D380BC8-BE2B-4FD8-A808-134B985F3530}">
  <cacheSource type="external" connectionId="4"/>
  <cacheFields count="7">
    <cacheField name="[FacOrders_Data].[Year].[Year]" caption="Year" numFmtId="0" hierarchy="16" level="1">
      <sharedItems containsSemiMixedTypes="0" containsString="0" containsNumber="1" containsInteger="1" minValue="2020" maxValue="2023" count="4">
        <n v="2020"/>
        <n v="2021"/>
        <n v="2022"/>
        <n v="2023"/>
      </sharedItems>
      <extLst>
        <ext xmlns:x15="http://schemas.microsoft.com/office/spreadsheetml/2010/11/main" uri="{4F2E5C28-24EA-4eb8-9CBF-B6C8F9C3D259}">
          <x15:cachedUniqueNames>
            <x15:cachedUniqueName index="0" name="[FacOrders_Data].[Year].&amp;[2020]"/>
            <x15:cachedUniqueName index="1" name="[FacOrders_Data].[Year].&amp;[2021]"/>
            <x15:cachedUniqueName index="2" name="[FacOrders_Data].[Year].&amp;[2022]"/>
            <x15:cachedUniqueName index="3" name="[FacOrders_Data].[Year].&amp;[2023]"/>
          </x15:cachedUniqueNames>
        </ext>
      </extLst>
    </cacheField>
    <cacheField name="[Measures].[Distinct Count of Order ID]" caption="Distinct Count of Order ID" numFmtId="0" hierarchy="39" level="32767"/>
    <cacheField name="[Measures].[Sum of Quantity]" caption="Sum of Quantity" numFmtId="0" hierarchy="40" level="32767"/>
    <cacheField name="[Measures].[Sum of COGS]" caption="Sum of COGS" numFmtId="0" hierarchy="45" level="32767"/>
    <cacheField name="[Measures].[Sum of Revenue]" caption="Sum of Revenue" numFmtId="0" hierarchy="49" level="32767"/>
    <cacheField name="[Measures].[Sum of Total Profits]" caption="Sum of Total Profits" numFmtId="0" hierarchy="48" level="32767"/>
    <cacheField name="[Measures].[Average of Profit Margin]" caption="Average of Profit Margin" numFmtId="0" hierarchy="51" level="32767"/>
  </cacheFields>
  <cacheHierarchies count="54">
    <cacheHierarchy uniqueName="[DimCustomer].[Customer ID]" caption="Customer ID" attribute="1" defaultMemberUniqueName="[DimCustomer].[Customer ID].[All]" allUniqueName="[DimCustomer].[Customer ID].[All]" dimensionUniqueName="[DimCustomer]" displayFolder="" count="0" memberValueDatatype="130" unbalanced="0"/>
    <cacheHierarchy uniqueName="[DimCustomer].[Customer Name]" caption="Customer Name" attribute="1" defaultMemberUniqueName="[DimCustomer].[Customer Name].[All]" allUniqueName="[DimCustomer].[Customer Name].[All]" dimensionUniqueName="[DimCustomer]" displayFolder="" count="0" memberValueDatatype="130" unbalanced="0"/>
    <cacheHierarchy uniqueName="[DimCustomer].[Segment]" caption="Segment" attribute="1" defaultMemberUniqueName="[DimCustomer].[Segment].[All]" allUniqueName="[DimCustomer].[Segment].[All]" dimensionUniqueName="[DimCustomer]" displayFolder="" count="0" memberValueDatatype="130" unbalanced="0"/>
    <cacheHierarchy uniqueName="[DimCustomer].[Country]" caption="Country" attribute="1" defaultMemberUniqueName="[DimCustomer].[Country].[All]" allUniqueName="[DimCustomer].[Country].[All]" dimensionUniqueName="[DimCustomer]" displayFolder="" count="0" memberValueDatatype="130" unbalanced="0"/>
    <cacheHierarchy uniqueName="[DimCustomer].[City]" caption="City" attribute="1" defaultMemberUniqueName="[DimCustomer].[City].[All]" allUniqueName="[DimCustomer].[City].[All]" dimensionUniqueName="[DimCustomer]" displayFolder="" count="0" memberValueDatatype="130" unbalanced="0"/>
    <cacheHierarchy uniqueName="[DimCustomer].[State]" caption="State" attribute="1" defaultMemberUniqueName="[DimCustomer].[State].[All]" allUniqueName="[DimCustomer].[State].[All]" dimensionUniqueName="[DimCustomer]" displayFolder="" count="0" memberValueDatatype="130" unbalanced="0"/>
    <cacheHierarchy uniqueName="[DimCustomer].[Region]" caption="Region" attribute="1" defaultMemberUniqueName="[DimCustomer].[Region].[All]" allUniqueName="[DimCustomer].[Region].[All]" dimensionUniqueName="[DimCustomer]" displayFolder="" count="0" memberValueDatatype="130" unbalanced="0"/>
    <cacheHierarchy uniqueName="[DimProduct].[Product ID]" caption="Product ID" attribute="1" defaultMemberUniqueName="[DimProduct].[Product ID].[All]" allUniqueName="[DimProduct].[Product ID].[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Sub-Category]" caption="Sub-Category" attribute="1" defaultMemberUniqueName="[DimProduct].[Sub-Category].[All]" allUniqueName="[DimProduct].[Sub-Category].[All]" dimensionUniqueName="[DimProduct]" displayFolder="" count="0" memberValueDatatype="13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Unit Cost]" caption="Unit Cost" attribute="1" defaultMemberUniqueName="[DimProduct].[Unit Cost].[All]" allUniqueName="[DimProduct].[Unit Cost].[All]" dimensionUniqueName="[DimProduct]" displayFolder="" count="0" memberValueDatatype="5" unbalanced="0"/>
    <cacheHierarchy uniqueName="[DimProduct].[Unit Price]" caption="Unit Price" attribute="1" defaultMemberUniqueName="[DimProduct].[Unit Price].[All]" allUniqueName="[DimProduct].[Unit Price].[All]" dimensionUniqueName="[DimProduct]" displayFolder="" count="0" memberValueDatatype="5" unbalanced="0"/>
    <cacheHierarchy uniqueName="[DimProduct].[Discount]" caption="Discount" attribute="1" defaultMemberUniqueName="[DimProduct].[Discount].[All]" allUniqueName="[DimProduct].[Discount].[All]" dimensionUniqueName="[DimProduct]" displayFolder="" count="0" memberValueDatatype="5" unbalanced="0"/>
    <cacheHierarchy uniqueName="[FacOrders_Data].[Order ID]" caption="Order ID" attribute="1" defaultMemberUniqueName="[FacOrders_Data].[Order ID].[All]" allUniqueName="[FacOrders_Data].[Order ID].[All]" dimensionUniqueName="[FacOrders_Data]" displayFolder="" count="0" memberValueDatatype="130" unbalanced="0"/>
    <cacheHierarchy uniqueName="[FacOrders_Data].[Order Date]" caption="Order Date" attribute="1" time="1" defaultMemberUniqueName="[FacOrders_Data].[Order Date].[All]" allUniqueName="[FacOrders_Data].[Order Date].[All]" dimensionUniqueName="[FacOrders_Data]" displayFolder="" count="0" memberValueDatatype="7" unbalanced="0"/>
    <cacheHierarchy uniqueName="[FacOrders_Data].[Year]" caption="Year" attribute="1" defaultMemberUniqueName="[FacOrders_Data].[Year].[All]" allUniqueName="[FacOrders_Data].[Year].[All]" dimensionUniqueName="[FacOrders_Data]" displayFolder="" count="2" memberValueDatatype="20" unbalanced="0">
      <fieldsUsage count="2">
        <fieldUsage x="-1"/>
        <fieldUsage x="0"/>
      </fieldsUsage>
    </cacheHierarchy>
    <cacheHierarchy uniqueName="[FacOrders_Data].[Month Name]" caption="Month Name" attribute="1" defaultMemberUniqueName="[FacOrders_Data].[Month Name].[All]" allUniqueName="[FacOrders_Data].[Month Name].[All]" dimensionUniqueName="[FacOrders_Data]" displayFolder="" count="0" memberValueDatatype="130" unbalanced="0"/>
    <cacheHierarchy uniqueName="[FacOrders_Data].[Month Number]" caption="Month Number" attribute="1" defaultMemberUniqueName="[FacOrders_Data].[Month Number].[All]" allUniqueName="[FacOrders_Data].[Month Number].[All]" dimensionUniqueName="[FacOrders_Data]" displayFolder="" count="0" memberValueDatatype="20" unbalanced="0"/>
    <cacheHierarchy uniqueName="[FacOrders_Data].[Day Name]" caption="Day Name" attribute="1" defaultMemberUniqueName="[FacOrders_Data].[Day Name].[All]" allUniqueName="[FacOrders_Data].[Day Name].[All]" dimensionUniqueName="[FacOrders_Data]" displayFolder="" count="0" memberValueDatatype="130" unbalanced="0"/>
    <cacheHierarchy uniqueName="[FacOrders_Data].[Day Number]" caption="Day Number" attribute="1" defaultMemberUniqueName="[FacOrders_Data].[Day Number].[All]" allUniqueName="[FacOrders_Data].[Day Number].[All]" dimensionUniqueName="[FacOrders_Data]" displayFolder="" count="0" memberValueDatatype="20" unbalanced="0"/>
    <cacheHierarchy uniqueName="[FacOrders_Data].[Week Type]" caption="Week Type" attribute="1" defaultMemberUniqueName="[FacOrders_Data].[Week Type].[All]" allUniqueName="[FacOrders_Data].[Week Type].[All]" dimensionUniqueName="[FacOrders_Data]" displayFolder="" count="0" memberValueDatatype="130" unbalanced="0"/>
    <cacheHierarchy uniqueName="[FacOrders_Data].[Ship Date]" caption="Ship Date" attribute="1" time="1" defaultMemberUniqueName="[FacOrders_Data].[Ship Date].[All]" allUniqueName="[FacOrders_Data].[Ship Date].[All]" dimensionUniqueName="[FacOrders_Data]" displayFolder="" count="0" memberValueDatatype="7" unbalanced="0"/>
    <cacheHierarchy uniqueName="[FacOrders_Data].[Ship Mode]" caption="Ship Mode" attribute="1" defaultMemberUniqueName="[FacOrders_Data].[Ship Mode].[All]" allUniqueName="[FacOrders_Data].[Ship Mode].[All]" dimensionUniqueName="[FacOrders_Data]" displayFolder="" count="0" memberValueDatatype="130" unbalanced="0"/>
    <cacheHierarchy uniqueName="[FacOrders_Data].[Customer ID]" caption="Customer ID" attribute="1" defaultMemberUniqueName="[FacOrders_Data].[Customer ID].[All]" allUniqueName="[FacOrders_Data].[Customer ID].[All]" dimensionUniqueName="[FacOrders_Data]" displayFolder="" count="0" memberValueDatatype="130" unbalanced="0"/>
    <cacheHierarchy uniqueName="[FacOrders_Data].[Product ID]" caption="Product ID" attribute="1" defaultMemberUniqueName="[FacOrders_Data].[Product ID].[All]" allUniqueName="[FacOrders_Data].[Product ID].[All]" dimensionUniqueName="[FacOrders_Data]" displayFolder="" count="0" memberValueDatatype="130" unbalanced="0"/>
    <cacheHierarchy uniqueName="[FacOrders_Data].[Unit Cost]" caption="Unit Cost" attribute="1" defaultMemberUniqueName="[FacOrders_Data].[Unit Cost].[All]" allUniqueName="[FacOrders_Data].[Unit Cost].[All]" dimensionUniqueName="[FacOrders_Data]" displayFolder="" count="0" memberValueDatatype="5" unbalanced="0"/>
    <cacheHierarchy uniqueName="[FacOrders_Data].[Unit Price]" caption="Unit Price" attribute="1" defaultMemberUniqueName="[FacOrders_Data].[Unit Price].[All]" allUniqueName="[FacOrders_Data].[Unit Price].[All]" dimensionUniqueName="[FacOrders_Data]" displayFolder="" count="0" memberValueDatatype="5" unbalanced="0"/>
    <cacheHierarchy uniqueName="[FacOrders_Data].[Quantity]" caption="Quantity" attribute="1" defaultMemberUniqueName="[FacOrders_Data].[Quantity].[All]" allUniqueName="[FacOrders_Data].[Quantity].[All]" dimensionUniqueName="[FacOrders_Data]" displayFolder="" count="0" memberValueDatatype="20" unbalanced="0"/>
    <cacheHierarchy uniqueName="[FacOrders_Data].[Discount]" caption="Discount" attribute="1" defaultMemberUniqueName="[FacOrders_Data].[Discount].[All]" allUniqueName="[FacOrders_Data].[Discount].[All]" dimensionUniqueName="[FacOrders_Data]" displayFolder="" count="0" memberValueDatatype="5" unbalanced="0"/>
    <cacheHierarchy uniqueName="[FacOrders_Data].[COGS]" caption="COGS" attribute="1" defaultMemberUniqueName="[FacOrders_Data].[COGS].[All]" allUniqueName="[FacOrders_Data].[COGS].[All]" dimensionUniqueName="[FacOrders_Data]" displayFolder="" count="0" memberValueDatatype="5" unbalanced="0"/>
    <cacheHierarchy uniqueName="[FacOrders_Data].[Revenue]" caption="Revenue" attribute="1" defaultMemberUniqueName="[FacOrders_Data].[Revenue].[All]" allUniqueName="[FacOrders_Data].[Revenue].[All]" dimensionUniqueName="[FacOrders_Data]" displayFolder="" count="0" memberValueDatatype="5" unbalanced="0"/>
    <cacheHierarchy uniqueName="[FacOrders_Data].[Total Profits]" caption="Total Profits" attribute="1" defaultMemberUniqueName="[FacOrders_Data].[Total Profits].[All]" allUniqueName="[FacOrders_Data].[Total Profits].[All]" dimensionUniqueName="[FacOrders_Data]" displayFolder="" count="0" memberValueDatatype="5" unbalanced="0"/>
    <cacheHierarchy uniqueName="[FacOrders_Data].[Profit Margin]" caption="Profit Margin" attribute="1" defaultMemberUniqueName="[FacOrders_Data].[Profit Margin].[All]" allUniqueName="[FacOrders_Data].[Profit Margin].[All]" dimensionUniqueName="[FacOrders_Data]" displayFolder="" count="0" memberValueDatatype="5" unbalanced="0"/>
    <cacheHierarchy uniqueName="[Measures].[__XL_Count FacOrders_Data]" caption="__XL_Count FacOrders_Data" measure="1" displayFolder="" measureGroup="FacOrders_Data" count="0" hidden="1"/>
    <cacheHierarchy uniqueName="[Measures].[__XL_Count DimCustomer]" caption="__XL_Count DimCustomer" measure="1" displayFolder="" measureGroup="DimCustomer" count="0" hidden="1"/>
    <cacheHierarchy uniqueName="[Measures].[__XL_Count DimProduct]" caption="__XL_Count DimProduct" measure="1" displayFolder="" measureGroup="DimProduct" count="0" hidden="1"/>
    <cacheHierarchy uniqueName="[Measures].[__No measures defined]" caption="__No measures defined" measure="1" displayFolder="" count="0" hidden="1"/>
    <cacheHierarchy uniqueName="[Measures].[Count of Order ID]" caption="Count of Order ID" measure="1" displayFolder="" measureGroup="FacOrders_Data" count="0" hidden="1">
      <extLst>
        <ext xmlns:x15="http://schemas.microsoft.com/office/spreadsheetml/2010/11/main" uri="{B97F6D7D-B522-45F9-BDA1-12C45D357490}">
          <x15:cacheHierarchy aggregatedColumn="14"/>
        </ext>
      </extLst>
    </cacheHierarchy>
    <cacheHierarchy uniqueName="[Measures].[Distinct Count of Order ID]" caption="Distinct Count of Order ID" measure="1" displayFolder="" measureGroup="FacOrders_Data" count="0" oneField="1" hidden="1">
      <fieldsUsage count="1">
        <fieldUsage x="1"/>
      </fieldsUsage>
      <extLst>
        <ext xmlns:x15="http://schemas.microsoft.com/office/spreadsheetml/2010/11/main" uri="{B97F6D7D-B522-45F9-BDA1-12C45D357490}">
          <x15:cacheHierarchy aggregatedColumn="14"/>
        </ext>
      </extLst>
    </cacheHierarchy>
    <cacheHierarchy uniqueName="[Measures].[Sum of Quantity]" caption="Sum of Quantity" measure="1" displayFolder="" measureGroup="FacOrders_Data" count="0" oneField="1" hidden="1">
      <fieldsUsage count="1">
        <fieldUsage x="2"/>
      </fieldsUsage>
      <extLst>
        <ext xmlns:x15="http://schemas.microsoft.com/office/spreadsheetml/2010/11/main" uri="{B97F6D7D-B522-45F9-BDA1-12C45D357490}">
          <x15:cacheHierarchy aggregatedColumn="28"/>
        </ext>
      </extLst>
    </cacheHierarchy>
    <cacheHierarchy uniqueName="[Measures].[Count of Customer ID]" caption="Count of Customer ID" measure="1" displayFolder="" measureGroup="DimCustomer" count="0" hidden="1">
      <extLst>
        <ext xmlns:x15="http://schemas.microsoft.com/office/spreadsheetml/2010/11/main" uri="{B97F6D7D-B522-45F9-BDA1-12C45D357490}">
          <x15:cacheHierarchy aggregatedColumn="0"/>
        </ext>
      </extLst>
    </cacheHierarchy>
    <cacheHierarchy uniqueName="[Measures].[Distinct Count of Customer ID]" caption="Distinct Count of Customer ID" measure="1" displayFolder="" measureGroup="DimCustomer" count="0" hidden="1">
      <extLst>
        <ext xmlns:x15="http://schemas.microsoft.com/office/spreadsheetml/2010/11/main" uri="{B97F6D7D-B522-45F9-BDA1-12C45D357490}">
          <x15:cacheHierarchy aggregatedColumn="0"/>
        </ext>
      </extLst>
    </cacheHierarchy>
    <cacheHierarchy uniqueName="[Measures].[Count of Product ID]" caption="Count of Product ID" measure="1" displayFolder="" measureGroup="DimProduct" count="0" hidden="1">
      <extLst>
        <ext xmlns:x15="http://schemas.microsoft.com/office/spreadsheetml/2010/11/main" uri="{B97F6D7D-B522-45F9-BDA1-12C45D357490}">
          <x15:cacheHierarchy aggregatedColumn="7"/>
        </ext>
      </extLst>
    </cacheHierarchy>
    <cacheHierarchy uniqueName="[Measures].[Distinct Count of Product ID]" caption="Distinct Count of Product ID" measure="1" displayFolder="" measureGroup="DimProduct" count="0" hidden="1">
      <extLst>
        <ext xmlns:x15="http://schemas.microsoft.com/office/spreadsheetml/2010/11/main" uri="{B97F6D7D-B522-45F9-BDA1-12C45D357490}">
          <x15:cacheHierarchy aggregatedColumn="7"/>
        </ext>
      </extLst>
    </cacheHierarchy>
    <cacheHierarchy uniqueName="[Measures].[Sum of COGS]" caption="Sum of COGS" measure="1" displayFolder="" measureGroup="FacOrders_Data" count="0" oneField="1" hidden="1">
      <fieldsUsage count="1">
        <fieldUsage x="3"/>
      </fieldsUsage>
      <extLst>
        <ext xmlns:x15="http://schemas.microsoft.com/office/spreadsheetml/2010/11/main" uri="{B97F6D7D-B522-45F9-BDA1-12C45D357490}">
          <x15:cacheHierarchy aggregatedColumn="30"/>
        </ext>
      </extLst>
    </cacheHierarchy>
    <cacheHierarchy uniqueName="[Measures].[Sum of Discount]" caption="Sum of Discount" measure="1" displayFolder="" measureGroup="DimProduct" count="0" hidden="1">
      <extLst>
        <ext xmlns:x15="http://schemas.microsoft.com/office/spreadsheetml/2010/11/main" uri="{B97F6D7D-B522-45F9-BDA1-12C45D357490}">
          <x15:cacheHierarchy aggregatedColumn="13"/>
        </ext>
      </extLst>
    </cacheHierarchy>
    <cacheHierarchy uniqueName="[Measures].[Average of Discount]" caption="Average of Discount" measure="1" displayFolder="" measureGroup="DimProduct" count="0" hidden="1">
      <extLst>
        <ext xmlns:x15="http://schemas.microsoft.com/office/spreadsheetml/2010/11/main" uri="{B97F6D7D-B522-45F9-BDA1-12C45D357490}">
          <x15:cacheHierarchy aggregatedColumn="13"/>
        </ext>
      </extLst>
    </cacheHierarchy>
    <cacheHierarchy uniqueName="[Measures].[Sum of Total Profits]" caption="Sum of Total Profits" measure="1" displayFolder="" measureGroup="FacOrders_Data" count="0" oneField="1" hidden="1">
      <fieldsUsage count="1">
        <fieldUsage x="5"/>
      </fieldsUsage>
      <extLst>
        <ext xmlns:x15="http://schemas.microsoft.com/office/spreadsheetml/2010/11/main" uri="{B97F6D7D-B522-45F9-BDA1-12C45D357490}">
          <x15:cacheHierarchy aggregatedColumn="32"/>
        </ext>
      </extLst>
    </cacheHierarchy>
    <cacheHierarchy uniqueName="[Measures].[Sum of Revenue]" caption="Sum of Revenue" measure="1" displayFolder="" measureGroup="FacOrders_Data" count="0" oneField="1" hidden="1">
      <fieldsUsage count="1">
        <fieldUsage x="4"/>
      </fieldsUsage>
      <extLst>
        <ext xmlns:x15="http://schemas.microsoft.com/office/spreadsheetml/2010/11/main" uri="{B97F6D7D-B522-45F9-BDA1-12C45D357490}">
          <x15:cacheHierarchy aggregatedColumn="31"/>
        </ext>
      </extLst>
    </cacheHierarchy>
    <cacheHierarchy uniqueName="[Measures].[Sum of Profit Margin]" caption="Sum of Profit Margin" measure="1" displayFolder="" measureGroup="FacOrders_Data" count="0" hidden="1">
      <extLst>
        <ext xmlns:x15="http://schemas.microsoft.com/office/spreadsheetml/2010/11/main" uri="{B97F6D7D-B522-45F9-BDA1-12C45D357490}">
          <x15:cacheHierarchy aggregatedColumn="33"/>
        </ext>
      </extLst>
    </cacheHierarchy>
    <cacheHierarchy uniqueName="[Measures].[Average of Profit Margin]" caption="Average of Profit Margin" measure="1" displayFolder="" measureGroup="FacOrders_Data" count="0" oneField="1" hidden="1">
      <fieldsUsage count="1">
        <fieldUsage x="6"/>
      </fieldsUsage>
      <extLst>
        <ext xmlns:x15="http://schemas.microsoft.com/office/spreadsheetml/2010/11/main" uri="{B97F6D7D-B522-45F9-BDA1-12C45D357490}">
          <x15:cacheHierarchy aggregatedColumn="33"/>
        </ext>
      </extLst>
    </cacheHierarchy>
    <cacheHierarchy uniqueName="[Measures].[Sum of Discount 2]" caption="Sum of Discount 2" measure="1" displayFolder="" measureGroup="FacOrders_Data" count="0" hidden="1">
      <extLst>
        <ext xmlns:x15="http://schemas.microsoft.com/office/spreadsheetml/2010/11/main" uri="{B97F6D7D-B522-45F9-BDA1-12C45D357490}">
          <x15:cacheHierarchy aggregatedColumn="29"/>
        </ext>
      </extLst>
    </cacheHierarchy>
    <cacheHierarchy uniqueName="[Measures].[Average of Discount 2]" caption="Average of Discount 2" measure="1" displayFolder="" measureGroup="FacOrders_Data" count="0" hidden="1">
      <extLst>
        <ext xmlns:x15="http://schemas.microsoft.com/office/spreadsheetml/2010/11/main" uri="{B97F6D7D-B522-45F9-BDA1-12C45D357490}">
          <x15:cacheHierarchy aggregatedColumn="29"/>
        </ext>
      </extLst>
    </cacheHierarchy>
  </cacheHierarchies>
  <kpis count="0"/>
  <dimensions count="4">
    <dimension name="DimCustomer" uniqueName="[DimCustomer]" caption="DimCustomer"/>
    <dimension name="DimProduct" uniqueName="[DimProduct]" caption="DimProduct"/>
    <dimension name="FacOrders_Data" uniqueName="[FacOrders_Data]" caption="FacOrders_Data"/>
    <dimension measure="1" name="Measures" uniqueName="[Measures]" caption="Measures"/>
  </dimensions>
  <measureGroups count="3">
    <measureGroup name="DimCustomer" caption="DimCustomer"/>
    <measureGroup name="DimProduct" caption="DimProduct"/>
    <measureGroup name="FacOrders_Data" caption="FacOrders_Data"/>
  </measureGroups>
  <maps count="5">
    <map measureGroup="0" dimension="0"/>
    <map measureGroup="1" dimension="1"/>
    <map measureGroup="2" dimension="0"/>
    <map measureGroup="2" dimension="1"/>
    <map measureGroup="2"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ed Ahmed" refreshedDate="46139.095226620368" backgroundQuery="1" createdVersion="8" refreshedVersion="8" minRefreshableVersion="3" recordCount="0" supportSubquery="1" supportAdvancedDrill="1" xr:uid="{3CC2A695-8088-4EFB-AE90-60142E0F2656}">
  <cacheSource type="external" connectionId="4"/>
  <cacheFields count="2">
    <cacheField name="[FacOrders_Data].[Year].[Year]" caption="Year" numFmtId="0" hierarchy="16" level="1">
      <sharedItems containsSemiMixedTypes="0" containsString="0" containsNumber="1" containsInteger="1" minValue="2020" maxValue="2023" count="4">
        <n v="2020"/>
        <n v="2021"/>
        <n v="2022"/>
        <n v="2023"/>
      </sharedItems>
      <extLst>
        <ext xmlns:x15="http://schemas.microsoft.com/office/spreadsheetml/2010/11/main" uri="{4F2E5C28-24EA-4eb8-9CBF-B6C8F9C3D259}">
          <x15:cachedUniqueNames>
            <x15:cachedUniqueName index="0" name="[FacOrders_Data].[Year].&amp;[2020]"/>
            <x15:cachedUniqueName index="1" name="[FacOrders_Data].[Year].&amp;[2021]"/>
            <x15:cachedUniqueName index="2" name="[FacOrders_Data].[Year].&amp;[2022]"/>
            <x15:cachedUniqueName index="3" name="[FacOrders_Data].[Year].&amp;[2023]"/>
          </x15:cachedUniqueNames>
        </ext>
      </extLst>
    </cacheField>
    <cacheField name="[Measures].[Sum of Total Profits]" caption="Sum of Total Profits" numFmtId="0" hierarchy="48" level="32767"/>
  </cacheFields>
  <cacheHierarchies count="54">
    <cacheHierarchy uniqueName="[DimCustomer].[Customer ID]" caption="Customer ID" attribute="1" defaultMemberUniqueName="[DimCustomer].[Customer ID].[All]" allUniqueName="[DimCustomer].[Customer ID].[All]" dimensionUniqueName="[DimCustomer]" displayFolder="" count="0" memberValueDatatype="130" unbalanced="0"/>
    <cacheHierarchy uniqueName="[DimCustomer].[Customer Name]" caption="Customer Name" attribute="1" defaultMemberUniqueName="[DimCustomer].[Customer Name].[All]" allUniqueName="[DimCustomer].[Customer Name].[All]" dimensionUniqueName="[DimCustomer]" displayFolder="" count="0" memberValueDatatype="130" unbalanced="0"/>
    <cacheHierarchy uniqueName="[DimCustomer].[Segment]" caption="Segment" attribute="1" defaultMemberUniqueName="[DimCustomer].[Segment].[All]" allUniqueName="[DimCustomer].[Segment].[All]" dimensionUniqueName="[DimCustomer]" displayFolder="" count="0" memberValueDatatype="130" unbalanced="0"/>
    <cacheHierarchy uniqueName="[DimCustomer].[Country]" caption="Country" attribute="1" defaultMemberUniqueName="[DimCustomer].[Country].[All]" allUniqueName="[DimCustomer].[Country].[All]" dimensionUniqueName="[DimCustomer]" displayFolder="" count="0" memberValueDatatype="130" unbalanced="0"/>
    <cacheHierarchy uniqueName="[DimCustomer].[City]" caption="City" attribute="1" defaultMemberUniqueName="[DimCustomer].[City].[All]" allUniqueName="[DimCustomer].[City].[All]" dimensionUniqueName="[DimCustomer]" displayFolder="" count="0" memberValueDatatype="130" unbalanced="0"/>
    <cacheHierarchy uniqueName="[DimCustomer].[State]" caption="State" attribute="1" defaultMemberUniqueName="[DimCustomer].[State].[All]" allUniqueName="[DimCustomer].[State].[All]" dimensionUniqueName="[DimCustomer]" displayFolder="" count="0" memberValueDatatype="130" unbalanced="0"/>
    <cacheHierarchy uniqueName="[DimCustomer].[Region]" caption="Region" attribute="1" defaultMemberUniqueName="[DimCustomer].[Region].[All]" allUniqueName="[DimCustomer].[Region].[All]" dimensionUniqueName="[DimCustomer]" displayFolder="" count="0" memberValueDatatype="130" unbalanced="0"/>
    <cacheHierarchy uniqueName="[DimProduct].[Product ID]" caption="Product ID" attribute="1" defaultMemberUniqueName="[DimProduct].[Product ID].[All]" allUniqueName="[DimProduct].[Product ID].[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Sub-Category]" caption="Sub-Category" attribute="1" defaultMemberUniqueName="[DimProduct].[Sub-Category].[All]" allUniqueName="[DimProduct].[Sub-Category].[All]" dimensionUniqueName="[DimProduct]" displayFolder="" count="0" memberValueDatatype="13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Unit Cost]" caption="Unit Cost" attribute="1" defaultMemberUniqueName="[DimProduct].[Unit Cost].[All]" allUniqueName="[DimProduct].[Unit Cost].[All]" dimensionUniqueName="[DimProduct]" displayFolder="" count="0" memberValueDatatype="5" unbalanced="0"/>
    <cacheHierarchy uniqueName="[DimProduct].[Unit Price]" caption="Unit Price" attribute="1" defaultMemberUniqueName="[DimProduct].[Unit Price].[All]" allUniqueName="[DimProduct].[Unit Price].[All]" dimensionUniqueName="[DimProduct]" displayFolder="" count="0" memberValueDatatype="5" unbalanced="0"/>
    <cacheHierarchy uniqueName="[DimProduct].[Discount]" caption="Discount" attribute="1" defaultMemberUniqueName="[DimProduct].[Discount].[All]" allUniqueName="[DimProduct].[Discount].[All]" dimensionUniqueName="[DimProduct]" displayFolder="" count="0" memberValueDatatype="5" unbalanced="0"/>
    <cacheHierarchy uniqueName="[FacOrders_Data].[Order ID]" caption="Order ID" attribute="1" defaultMemberUniqueName="[FacOrders_Data].[Order ID].[All]" allUniqueName="[FacOrders_Data].[Order ID].[All]" dimensionUniqueName="[FacOrders_Data]" displayFolder="" count="0" memberValueDatatype="130" unbalanced="0"/>
    <cacheHierarchy uniqueName="[FacOrders_Data].[Order Date]" caption="Order Date" attribute="1" time="1" defaultMemberUniqueName="[FacOrders_Data].[Order Date].[All]" allUniqueName="[FacOrders_Data].[Order Date].[All]" dimensionUniqueName="[FacOrders_Data]" displayFolder="" count="0" memberValueDatatype="7" unbalanced="0"/>
    <cacheHierarchy uniqueName="[FacOrders_Data].[Year]" caption="Year" attribute="1" defaultMemberUniqueName="[FacOrders_Data].[Year].[All]" allUniqueName="[FacOrders_Data].[Year].[All]" dimensionUniqueName="[FacOrders_Data]" displayFolder="" count="2" memberValueDatatype="20" unbalanced="0">
      <fieldsUsage count="2">
        <fieldUsage x="-1"/>
        <fieldUsage x="0"/>
      </fieldsUsage>
    </cacheHierarchy>
    <cacheHierarchy uniqueName="[FacOrders_Data].[Month Name]" caption="Month Name" attribute="1" defaultMemberUniqueName="[FacOrders_Data].[Month Name].[All]" allUniqueName="[FacOrders_Data].[Month Name].[All]" dimensionUniqueName="[FacOrders_Data]" displayFolder="" count="0" memberValueDatatype="130" unbalanced="0"/>
    <cacheHierarchy uniqueName="[FacOrders_Data].[Month Number]" caption="Month Number" attribute="1" defaultMemberUniqueName="[FacOrders_Data].[Month Number].[All]" allUniqueName="[FacOrders_Data].[Month Number].[All]" dimensionUniqueName="[FacOrders_Data]" displayFolder="" count="0" memberValueDatatype="20" unbalanced="0"/>
    <cacheHierarchy uniqueName="[FacOrders_Data].[Day Name]" caption="Day Name" attribute="1" defaultMemberUniqueName="[FacOrders_Data].[Day Name].[All]" allUniqueName="[FacOrders_Data].[Day Name].[All]" dimensionUniqueName="[FacOrders_Data]" displayFolder="" count="0" memberValueDatatype="130" unbalanced="0"/>
    <cacheHierarchy uniqueName="[FacOrders_Data].[Day Number]" caption="Day Number" attribute="1" defaultMemberUniqueName="[FacOrders_Data].[Day Number].[All]" allUniqueName="[FacOrders_Data].[Day Number].[All]" dimensionUniqueName="[FacOrders_Data]" displayFolder="" count="0" memberValueDatatype="20" unbalanced="0"/>
    <cacheHierarchy uniqueName="[FacOrders_Data].[Week Type]" caption="Week Type" attribute="1" defaultMemberUniqueName="[FacOrders_Data].[Week Type].[All]" allUniqueName="[FacOrders_Data].[Week Type].[All]" dimensionUniqueName="[FacOrders_Data]" displayFolder="" count="0" memberValueDatatype="130" unbalanced="0"/>
    <cacheHierarchy uniqueName="[FacOrders_Data].[Ship Date]" caption="Ship Date" attribute="1" time="1" defaultMemberUniqueName="[FacOrders_Data].[Ship Date].[All]" allUniqueName="[FacOrders_Data].[Ship Date].[All]" dimensionUniqueName="[FacOrders_Data]" displayFolder="" count="0" memberValueDatatype="7" unbalanced="0"/>
    <cacheHierarchy uniqueName="[FacOrders_Data].[Ship Mode]" caption="Ship Mode" attribute="1" defaultMemberUniqueName="[FacOrders_Data].[Ship Mode].[All]" allUniqueName="[FacOrders_Data].[Ship Mode].[All]" dimensionUniqueName="[FacOrders_Data]" displayFolder="" count="0" memberValueDatatype="130" unbalanced="0"/>
    <cacheHierarchy uniqueName="[FacOrders_Data].[Customer ID]" caption="Customer ID" attribute="1" defaultMemberUniqueName="[FacOrders_Data].[Customer ID].[All]" allUniqueName="[FacOrders_Data].[Customer ID].[All]" dimensionUniqueName="[FacOrders_Data]" displayFolder="" count="0" memberValueDatatype="130" unbalanced="0"/>
    <cacheHierarchy uniqueName="[FacOrders_Data].[Product ID]" caption="Product ID" attribute="1" defaultMemberUniqueName="[FacOrders_Data].[Product ID].[All]" allUniqueName="[FacOrders_Data].[Product ID].[All]" dimensionUniqueName="[FacOrders_Data]" displayFolder="" count="0" memberValueDatatype="130" unbalanced="0"/>
    <cacheHierarchy uniqueName="[FacOrders_Data].[Unit Cost]" caption="Unit Cost" attribute="1" defaultMemberUniqueName="[FacOrders_Data].[Unit Cost].[All]" allUniqueName="[FacOrders_Data].[Unit Cost].[All]" dimensionUniqueName="[FacOrders_Data]" displayFolder="" count="0" memberValueDatatype="5" unbalanced="0"/>
    <cacheHierarchy uniqueName="[FacOrders_Data].[Unit Price]" caption="Unit Price" attribute="1" defaultMemberUniqueName="[FacOrders_Data].[Unit Price].[All]" allUniqueName="[FacOrders_Data].[Unit Price].[All]" dimensionUniqueName="[FacOrders_Data]" displayFolder="" count="0" memberValueDatatype="5" unbalanced="0"/>
    <cacheHierarchy uniqueName="[FacOrders_Data].[Quantity]" caption="Quantity" attribute="1" defaultMemberUniqueName="[FacOrders_Data].[Quantity].[All]" allUniqueName="[FacOrders_Data].[Quantity].[All]" dimensionUniqueName="[FacOrders_Data]" displayFolder="" count="0" memberValueDatatype="20" unbalanced="0"/>
    <cacheHierarchy uniqueName="[FacOrders_Data].[Discount]" caption="Discount" attribute="1" defaultMemberUniqueName="[FacOrders_Data].[Discount].[All]" allUniqueName="[FacOrders_Data].[Discount].[All]" dimensionUniqueName="[FacOrders_Data]" displayFolder="" count="0" memberValueDatatype="5" unbalanced="0"/>
    <cacheHierarchy uniqueName="[FacOrders_Data].[COGS]" caption="COGS" attribute="1" defaultMemberUniqueName="[FacOrders_Data].[COGS].[All]" allUniqueName="[FacOrders_Data].[COGS].[All]" dimensionUniqueName="[FacOrders_Data]" displayFolder="" count="0" memberValueDatatype="5" unbalanced="0"/>
    <cacheHierarchy uniqueName="[FacOrders_Data].[Revenue]" caption="Revenue" attribute="1" defaultMemberUniqueName="[FacOrders_Data].[Revenue].[All]" allUniqueName="[FacOrders_Data].[Revenue].[All]" dimensionUniqueName="[FacOrders_Data]" displayFolder="" count="0" memberValueDatatype="5" unbalanced="0"/>
    <cacheHierarchy uniqueName="[FacOrders_Data].[Total Profits]" caption="Total Profits" attribute="1" defaultMemberUniqueName="[FacOrders_Data].[Total Profits].[All]" allUniqueName="[FacOrders_Data].[Total Profits].[All]" dimensionUniqueName="[FacOrders_Data]" displayFolder="" count="0" memberValueDatatype="5" unbalanced="0"/>
    <cacheHierarchy uniqueName="[FacOrders_Data].[Profit Margin]" caption="Profit Margin" attribute="1" defaultMemberUniqueName="[FacOrders_Data].[Profit Margin].[All]" allUniqueName="[FacOrders_Data].[Profit Margin].[All]" dimensionUniqueName="[FacOrders_Data]" displayFolder="" count="0" memberValueDatatype="5" unbalanced="0"/>
    <cacheHierarchy uniqueName="[Measures].[__XL_Count FacOrders_Data]" caption="__XL_Count FacOrders_Data" measure="1" displayFolder="" measureGroup="FacOrders_Data" count="0" hidden="1"/>
    <cacheHierarchy uniqueName="[Measures].[__XL_Count DimCustomer]" caption="__XL_Count DimCustomer" measure="1" displayFolder="" measureGroup="DimCustomer" count="0" hidden="1"/>
    <cacheHierarchy uniqueName="[Measures].[__XL_Count DimProduct]" caption="__XL_Count DimProduct" measure="1" displayFolder="" measureGroup="DimProduct" count="0" hidden="1"/>
    <cacheHierarchy uniqueName="[Measures].[__No measures defined]" caption="__No measures defined" measure="1" displayFolder="" count="0" hidden="1"/>
    <cacheHierarchy uniqueName="[Measures].[Count of Order ID]" caption="Count of Order ID" measure="1" displayFolder="" measureGroup="FacOrders_Data" count="0" hidden="1">
      <extLst>
        <ext xmlns:x15="http://schemas.microsoft.com/office/spreadsheetml/2010/11/main" uri="{B97F6D7D-B522-45F9-BDA1-12C45D357490}">
          <x15:cacheHierarchy aggregatedColumn="14"/>
        </ext>
      </extLst>
    </cacheHierarchy>
    <cacheHierarchy uniqueName="[Measures].[Distinct Count of Order ID]" caption="Distinct Count of Order ID" measure="1" displayFolder="" measureGroup="FacOrders_Data" count="0" hidden="1">
      <extLst>
        <ext xmlns:x15="http://schemas.microsoft.com/office/spreadsheetml/2010/11/main" uri="{B97F6D7D-B522-45F9-BDA1-12C45D357490}">
          <x15:cacheHierarchy aggregatedColumn="14"/>
        </ext>
      </extLst>
    </cacheHierarchy>
    <cacheHierarchy uniqueName="[Measures].[Sum of Quantity]" caption="Sum of Quantity" measure="1" displayFolder="" measureGroup="FacOrders_Data" count="0" hidden="1">
      <extLst>
        <ext xmlns:x15="http://schemas.microsoft.com/office/spreadsheetml/2010/11/main" uri="{B97F6D7D-B522-45F9-BDA1-12C45D357490}">
          <x15:cacheHierarchy aggregatedColumn="28"/>
        </ext>
      </extLst>
    </cacheHierarchy>
    <cacheHierarchy uniqueName="[Measures].[Count of Customer ID]" caption="Count of Customer ID" measure="1" displayFolder="" measureGroup="DimCustomer" count="0" hidden="1">
      <extLst>
        <ext xmlns:x15="http://schemas.microsoft.com/office/spreadsheetml/2010/11/main" uri="{B97F6D7D-B522-45F9-BDA1-12C45D357490}">
          <x15:cacheHierarchy aggregatedColumn="0"/>
        </ext>
      </extLst>
    </cacheHierarchy>
    <cacheHierarchy uniqueName="[Measures].[Distinct Count of Customer ID]" caption="Distinct Count of Customer ID" measure="1" displayFolder="" measureGroup="DimCustomer" count="0" hidden="1">
      <extLst>
        <ext xmlns:x15="http://schemas.microsoft.com/office/spreadsheetml/2010/11/main" uri="{B97F6D7D-B522-45F9-BDA1-12C45D357490}">
          <x15:cacheHierarchy aggregatedColumn="0"/>
        </ext>
      </extLst>
    </cacheHierarchy>
    <cacheHierarchy uniqueName="[Measures].[Count of Product ID]" caption="Count of Product ID" measure="1" displayFolder="" measureGroup="DimProduct" count="0" hidden="1">
      <extLst>
        <ext xmlns:x15="http://schemas.microsoft.com/office/spreadsheetml/2010/11/main" uri="{B97F6D7D-B522-45F9-BDA1-12C45D357490}">
          <x15:cacheHierarchy aggregatedColumn="7"/>
        </ext>
      </extLst>
    </cacheHierarchy>
    <cacheHierarchy uniqueName="[Measures].[Distinct Count of Product ID]" caption="Distinct Count of Product ID" measure="1" displayFolder="" measureGroup="DimProduct" count="0" hidden="1">
      <extLst>
        <ext xmlns:x15="http://schemas.microsoft.com/office/spreadsheetml/2010/11/main" uri="{B97F6D7D-B522-45F9-BDA1-12C45D357490}">
          <x15:cacheHierarchy aggregatedColumn="7"/>
        </ext>
      </extLst>
    </cacheHierarchy>
    <cacheHierarchy uniqueName="[Measures].[Sum of COGS]" caption="Sum of COGS" measure="1" displayFolder="" measureGroup="FacOrders_Data" count="0" hidden="1">
      <extLst>
        <ext xmlns:x15="http://schemas.microsoft.com/office/spreadsheetml/2010/11/main" uri="{B97F6D7D-B522-45F9-BDA1-12C45D357490}">
          <x15:cacheHierarchy aggregatedColumn="30"/>
        </ext>
      </extLst>
    </cacheHierarchy>
    <cacheHierarchy uniqueName="[Measures].[Sum of Discount]" caption="Sum of Discount" measure="1" displayFolder="" measureGroup="DimProduct" count="0" hidden="1">
      <extLst>
        <ext xmlns:x15="http://schemas.microsoft.com/office/spreadsheetml/2010/11/main" uri="{B97F6D7D-B522-45F9-BDA1-12C45D357490}">
          <x15:cacheHierarchy aggregatedColumn="13"/>
        </ext>
      </extLst>
    </cacheHierarchy>
    <cacheHierarchy uniqueName="[Measures].[Average of Discount]" caption="Average of Discount" measure="1" displayFolder="" measureGroup="DimProduct" count="0" hidden="1">
      <extLst>
        <ext xmlns:x15="http://schemas.microsoft.com/office/spreadsheetml/2010/11/main" uri="{B97F6D7D-B522-45F9-BDA1-12C45D357490}">
          <x15:cacheHierarchy aggregatedColumn="13"/>
        </ext>
      </extLst>
    </cacheHierarchy>
    <cacheHierarchy uniqueName="[Measures].[Sum of Total Profits]" caption="Sum of Total Profits" measure="1" displayFolder="" measureGroup="FacOrders_Data" count="0" oneField="1" hidden="1">
      <fieldsUsage count="1">
        <fieldUsage x="1"/>
      </fieldsUsage>
      <extLst>
        <ext xmlns:x15="http://schemas.microsoft.com/office/spreadsheetml/2010/11/main" uri="{B97F6D7D-B522-45F9-BDA1-12C45D357490}">
          <x15:cacheHierarchy aggregatedColumn="32"/>
        </ext>
      </extLst>
    </cacheHierarchy>
    <cacheHierarchy uniqueName="[Measures].[Sum of Revenue]" caption="Sum of Revenue" measure="1" displayFolder="" measureGroup="FacOrders_Data" count="0" hidden="1">
      <extLst>
        <ext xmlns:x15="http://schemas.microsoft.com/office/spreadsheetml/2010/11/main" uri="{B97F6D7D-B522-45F9-BDA1-12C45D357490}">
          <x15:cacheHierarchy aggregatedColumn="31"/>
        </ext>
      </extLst>
    </cacheHierarchy>
    <cacheHierarchy uniqueName="[Measures].[Sum of Profit Margin]" caption="Sum of Profit Margin" measure="1" displayFolder="" measureGroup="FacOrders_Data" count="0" hidden="1">
      <extLst>
        <ext xmlns:x15="http://schemas.microsoft.com/office/spreadsheetml/2010/11/main" uri="{B97F6D7D-B522-45F9-BDA1-12C45D357490}">
          <x15:cacheHierarchy aggregatedColumn="33"/>
        </ext>
      </extLst>
    </cacheHierarchy>
    <cacheHierarchy uniqueName="[Measures].[Average of Profit Margin]" caption="Average of Profit Margin" measure="1" displayFolder="" measureGroup="FacOrders_Data" count="0" hidden="1">
      <extLst>
        <ext xmlns:x15="http://schemas.microsoft.com/office/spreadsheetml/2010/11/main" uri="{B97F6D7D-B522-45F9-BDA1-12C45D357490}">
          <x15:cacheHierarchy aggregatedColumn="33"/>
        </ext>
      </extLst>
    </cacheHierarchy>
    <cacheHierarchy uniqueName="[Measures].[Sum of Discount 2]" caption="Sum of Discount 2" measure="1" displayFolder="" measureGroup="FacOrders_Data" count="0" hidden="1">
      <extLst>
        <ext xmlns:x15="http://schemas.microsoft.com/office/spreadsheetml/2010/11/main" uri="{B97F6D7D-B522-45F9-BDA1-12C45D357490}">
          <x15:cacheHierarchy aggregatedColumn="29"/>
        </ext>
      </extLst>
    </cacheHierarchy>
    <cacheHierarchy uniqueName="[Measures].[Average of Discount 2]" caption="Average of Discount 2" measure="1" displayFolder="" measureGroup="FacOrders_Data" count="0" hidden="1">
      <extLst>
        <ext xmlns:x15="http://schemas.microsoft.com/office/spreadsheetml/2010/11/main" uri="{B97F6D7D-B522-45F9-BDA1-12C45D357490}">
          <x15:cacheHierarchy aggregatedColumn="29"/>
        </ext>
      </extLst>
    </cacheHierarchy>
  </cacheHierarchies>
  <kpis count="0"/>
  <dimensions count="4">
    <dimension name="DimCustomer" uniqueName="[DimCustomer]" caption="DimCustomer"/>
    <dimension name="DimProduct" uniqueName="[DimProduct]" caption="DimProduct"/>
    <dimension name="FacOrders_Data" uniqueName="[FacOrders_Data]" caption="FacOrders_Data"/>
    <dimension measure="1" name="Measures" uniqueName="[Measures]" caption="Measures"/>
  </dimensions>
  <measureGroups count="3">
    <measureGroup name="DimCustomer" caption="DimCustomer"/>
    <measureGroup name="DimProduct" caption="DimProduct"/>
    <measureGroup name="FacOrders_Data" caption="FacOrders_Data"/>
  </measureGroups>
  <maps count="5">
    <map measureGroup="0" dimension="0"/>
    <map measureGroup="1" dimension="1"/>
    <map measureGroup="2" dimension="0"/>
    <map measureGroup="2" dimension="1"/>
    <map measureGroup="2"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ed Ahmed" refreshedDate="46141.615723958334" backgroundQuery="1" createdVersion="8" refreshedVersion="8" minRefreshableVersion="3" recordCount="0" supportSubquery="1" supportAdvancedDrill="1" xr:uid="{8ADEF4F1-90F6-4458-BEDA-43651E70CD67}">
  <cacheSource type="external" connectionId="4"/>
  <cacheFields count="2">
    <cacheField name="[Measures].[Distinct Count of Order ID]" caption="Distinct Count of Order ID" numFmtId="0" hierarchy="39" level="32767"/>
    <cacheField name="[FacOrders_Data].[Year].[Year]" caption="Year" numFmtId="0" hierarchy="16" level="1">
      <sharedItems containsSemiMixedTypes="0" containsNonDate="0" containsString="0"/>
    </cacheField>
  </cacheFields>
  <cacheHierarchies count="54">
    <cacheHierarchy uniqueName="[DimCustomer].[Customer ID]" caption="Customer ID" attribute="1" defaultMemberUniqueName="[DimCustomer].[Customer ID].[All]" allUniqueName="[DimCustomer].[Customer ID].[All]" dimensionUniqueName="[DimCustomer]" displayFolder="" count="0" memberValueDatatype="130" unbalanced="0"/>
    <cacheHierarchy uniqueName="[DimCustomer].[Customer Name]" caption="Customer Name" attribute="1" defaultMemberUniqueName="[DimCustomer].[Customer Name].[All]" allUniqueName="[DimCustomer].[Customer Name].[All]" dimensionUniqueName="[DimCustomer]" displayFolder="" count="0" memberValueDatatype="130" unbalanced="0"/>
    <cacheHierarchy uniqueName="[DimCustomer].[Segment]" caption="Segment" attribute="1" defaultMemberUniqueName="[DimCustomer].[Segment].[All]" allUniqueName="[DimCustomer].[Segment].[All]" dimensionUniqueName="[DimCustomer]" displayFolder="" count="0" memberValueDatatype="130" unbalanced="0"/>
    <cacheHierarchy uniqueName="[DimCustomer].[Country]" caption="Country" attribute="1" defaultMemberUniqueName="[DimCustomer].[Country].[All]" allUniqueName="[DimCustomer].[Country].[All]" dimensionUniqueName="[DimCustomer]" displayFolder="" count="0" memberValueDatatype="130" unbalanced="0"/>
    <cacheHierarchy uniqueName="[DimCustomer].[City]" caption="City" attribute="1" defaultMemberUniqueName="[DimCustomer].[City].[All]" allUniqueName="[DimCustomer].[City].[All]" dimensionUniqueName="[DimCustomer]" displayFolder="" count="0" memberValueDatatype="130" unbalanced="0"/>
    <cacheHierarchy uniqueName="[DimCustomer].[State]" caption="State" attribute="1" defaultMemberUniqueName="[DimCustomer].[State].[All]" allUniqueName="[DimCustomer].[State].[All]" dimensionUniqueName="[DimCustomer]" displayFolder="" count="0" memberValueDatatype="130" unbalanced="0"/>
    <cacheHierarchy uniqueName="[DimCustomer].[Region]" caption="Region" attribute="1" defaultMemberUniqueName="[DimCustomer].[Region].[All]" allUniqueName="[DimCustomer].[Region].[All]" dimensionUniqueName="[DimCustomer]" displayFolder="" count="0" memberValueDatatype="130" unbalanced="0"/>
    <cacheHierarchy uniqueName="[DimProduct].[Product ID]" caption="Product ID" attribute="1" defaultMemberUniqueName="[DimProduct].[Product ID].[All]" allUniqueName="[DimProduct].[Product ID].[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Sub-Category]" caption="Sub-Category" attribute="1" defaultMemberUniqueName="[DimProduct].[Sub-Category].[All]" allUniqueName="[DimProduct].[Sub-Category].[All]" dimensionUniqueName="[DimProduct]" displayFolder="" count="0" memberValueDatatype="13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Unit Cost]" caption="Unit Cost" attribute="1" defaultMemberUniqueName="[DimProduct].[Unit Cost].[All]" allUniqueName="[DimProduct].[Unit Cost].[All]" dimensionUniqueName="[DimProduct]" displayFolder="" count="0" memberValueDatatype="5" unbalanced="0"/>
    <cacheHierarchy uniqueName="[DimProduct].[Unit Price]" caption="Unit Price" attribute="1" defaultMemberUniqueName="[DimProduct].[Unit Price].[All]" allUniqueName="[DimProduct].[Unit Price].[All]" dimensionUniqueName="[DimProduct]" displayFolder="" count="0" memberValueDatatype="5" unbalanced="0"/>
    <cacheHierarchy uniqueName="[DimProduct].[Discount]" caption="Discount" attribute="1" defaultMemberUniqueName="[DimProduct].[Discount].[All]" allUniqueName="[DimProduct].[Discount].[All]" dimensionUniqueName="[DimProduct]" displayFolder="" count="0" memberValueDatatype="5" unbalanced="0"/>
    <cacheHierarchy uniqueName="[FacOrders_Data].[Order ID]" caption="Order ID" attribute="1" defaultMemberUniqueName="[FacOrders_Data].[Order ID].[All]" allUniqueName="[FacOrders_Data].[Order ID].[All]" dimensionUniqueName="[FacOrders_Data]" displayFolder="" count="0" memberValueDatatype="130" unbalanced="0"/>
    <cacheHierarchy uniqueName="[FacOrders_Data].[Order Date]" caption="Order Date" attribute="1" time="1" defaultMemberUniqueName="[FacOrders_Data].[Order Date].[All]" allUniqueName="[FacOrders_Data].[Order Date].[All]" dimensionUniqueName="[FacOrders_Data]" displayFolder="" count="0" memberValueDatatype="7" unbalanced="0"/>
    <cacheHierarchy uniqueName="[FacOrders_Data].[Year]" caption="Year" attribute="1" defaultMemberUniqueName="[FacOrders_Data].[Year].[All]" allUniqueName="[FacOrders_Data].[Year].[All]" dimensionUniqueName="[FacOrders_Data]" displayFolder="" count="2" memberValueDatatype="20" unbalanced="0">
      <fieldsUsage count="2">
        <fieldUsage x="-1"/>
        <fieldUsage x="1"/>
      </fieldsUsage>
    </cacheHierarchy>
    <cacheHierarchy uniqueName="[FacOrders_Data].[Month Name]" caption="Month Name" attribute="1" defaultMemberUniqueName="[FacOrders_Data].[Month Name].[All]" allUniqueName="[FacOrders_Data].[Month Name].[All]" dimensionUniqueName="[FacOrders_Data]" displayFolder="" count="0" memberValueDatatype="130" unbalanced="0"/>
    <cacheHierarchy uniqueName="[FacOrders_Data].[Month Number]" caption="Month Number" attribute="1" defaultMemberUniqueName="[FacOrders_Data].[Month Number].[All]" allUniqueName="[FacOrders_Data].[Month Number].[All]" dimensionUniqueName="[FacOrders_Data]" displayFolder="" count="0" memberValueDatatype="20" unbalanced="0"/>
    <cacheHierarchy uniqueName="[FacOrders_Data].[Day Name]" caption="Day Name" attribute="1" defaultMemberUniqueName="[FacOrders_Data].[Day Name].[All]" allUniqueName="[FacOrders_Data].[Day Name].[All]" dimensionUniqueName="[FacOrders_Data]" displayFolder="" count="0" memberValueDatatype="130" unbalanced="0"/>
    <cacheHierarchy uniqueName="[FacOrders_Data].[Day Number]" caption="Day Number" attribute="1" defaultMemberUniqueName="[FacOrders_Data].[Day Number].[All]" allUniqueName="[FacOrders_Data].[Day Number].[All]" dimensionUniqueName="[FacOrders_Data]" displayFolder="" count="0" memberValueDatatype="20" unbalanced="0"/>
    <cacheHierarchy uniqueName="[FacOrders_Data].[Week Type]" caption="Week Type" attribute="1" defaultMemberUniqueName="[FacOrders_Data].[Week Type].[All]" allUniqueName="[FacOrders_Data].[Week Type].[All]" dimensionUniqueName="[FacOrders_Data]" displayFolder="" count="0" memberValueDatatype="130" unbalanced="0"/>
    <cacheHierarchy uniqueName="[FacOrders_Data].[Ship Date]" caption="Ship Date" attribute="1" time="1" defaultMemberUniqueName="[FacOrders_Data].[Ship Date].[All]" allUniqueName="[FacOrders_Data].[Ship Date].[All]" dimensionUniqueName="[FacOrders_Data]" displayFolder="" count="0" memberValueDatatype="7" unbalanced="0"/>
    <cacheHierarchy uniqueName="[FacOrders_Data].[Ship Mode]" caption="Ship Mode" attribute="1" defaultMemberUniqueName="[FacOrders_Data].[Ship Mode].[All]" allUniqueName="[FacOrders_Data].[Ship Mode].[All]" dimensionUniqueName="[FacOrders_Data]" displayFolder="" count="0" memberValueDatatype="130" unbalanced="0"/>
    <cacheHierarchy uniqueName="[FacOrders_Data].[Customer ID]" caption="Customer ID" attribute="1" defaultMemberUniqueName="[FacOrders_Data].[Customer ID].[All]" allUniqueName="[FacOrders_Data].[Customer ID].[All]" dimensionUniqueName="[FacOrders_Data]" displayFolder="" count="0" memberValueDatatype="130" unbalanced="0"/>
    <cacheHierarchy uniqueName="[FacOrders_Data].[Product ID]" caption="Product ID" attribute="1" defaultMemberUniqueName="[FacOrders_Data].[Product ID].[All]" allUniqueName="[FacOrders_Data].[Product ID].[All]" dimensionUniqueName="[FacOrders_Data]" displayFolder="" count="0" memberValueDatatype="130" unbalanced="0"/>
    <cacheHierarchy uniqueName="[FacOrders_Data].[Unit Cost]" caption="Unit Cost" attribute="1" defaultMemberUniqueName="[FacOrders_Data].[Unit Cost].[All]" allUniqueName="[FacOrders_Data].[Unit Cost].[All]" dimensionUniqueName="[FacOrders_Data]" displayFolder="" count="0" memberValueDatatype="5" unbalanced="0"/>
    <cacheHierarchy uniqueName="[FacOrders_Data].[Unit Price]" caption="Unit Price" attribute="1" defaultMemberUniqueName="[FacOrders_Data].[Unit Price].[All]" allUniqueName="[FacOrders_Data].[Unit Price].[All]" dimensionUniqueName="[FacOrders_Data]" displayFolder="" count="0" memberValueDatatype="5" unbalanced="0"/>
    <cacheHierarchy uniqueName="[FacOrders_Data].[Quantity]" caption="Quantity" attribute="1" defaultMemberUniqueName="[FacOrders_Data].[Quantity].[All]" allUniqueName="[FacOrders_Data].[Quantity].[All]" dimensionUniqueName="[FacOrders_Data]" displayFolder="" count="0" memberValueDatatype="20" unbalanced="0"/>
    <cacheHierarchy uniqueName="[FacOrders_Data].[Discount]" caption="Discount" attribute="1" defaultMemberUniqueName="[FacOrders_Data].[Discount].[All]" allUniqueName="[FacOrders_Data].[Discount].[All]" dimensionUniqueName="[FacOrders_Data]" displayFolder="" count="0" memberValueDatatype="5" unbalanced="0"/>
    <cacheHierarchy uniqueName="[FacOrders_Data].[COGS]" caption="COGS" attribute="1" defaultMemberUniqueName="[FacOrders_Data].[COGS].[All]" allUniqueName="[FacOrders_Data].[COGS].[All]" dimensionUniqueName="[FacOrders_Data]" displayFolder="" count="0" memberValueDatatype="5" unbalanced="0"/>
    <cacheHierarchy uniqueName="[FacOrders_Data].[Revenue]" caption="Revenue" attribute="1" defaultMemberUniqueName="[FacOrders_Data].[Revenue].[All]" allUniqueName="[FacOrders_Data].[Revenue].[All]" dimensionUniqueName="[FacOrders_Data]" displayFolder="" count="0" memberValueDatatype="5" unbalanced="0"/>
    <cacheHierarchy uniqueName="[FacOrders_Data].[Total Profits]" caption="Total Profits" attribute="1" defaultMemberUniqueName="[FacOrders_Data].[Total Profits].[All]" allUniqueName="[FacOrders_Data].[Total Profits].[All]" dimensionUniqueName="[FacOrders_Data]" displayFolder="" count="0" memberValueDatatype="5" unbalanced="0"/>
    <cacheHierarchy uniqueName="[FacOrders_Data].[Profit Margin]" caption="Profit Margin" attribute="1" defaultMemberUniqueName="[FacOrders_Data].[Profit Margin].[All]" allUniqueName="[FacOrders_Data].[Profit Margin].[All]" dimensionUniqueName="[FacOrders_Data]" displayFolder="" count="0" memberValueDatatype="5" unbalanced="0"/>
    <cacheHierarchy uniqueName="[Measures].[__XL_Count FacOrders_Data]" caption="__XL_Count FacOrders_Data" measure="1" displayFolder="" measureGroup="FacOrders_Data" count="0" hidden="1"/>
    <cacheHierarchy uniqueName="[Measures].[__XL_Count DimCustomer]" caption="__XL_Count DimCustomer" measure="1" displayFolder="" measureGroup="DimCustomer" count="0" hidden="1"/>
    <cacheHierarchy uniqueName="[Measures].[__XL_Count DimProduct]" caption="__XL_Count DimProduct" measure="1" displayFolder="" measureGroup="DimProduct" count="0" hidden="1"/>
    <cacheHierarchy uniqueName="[Measures].[__No measures defined]" caption="__No measures defined" measure="1" displayFolder="" count="0" hidden="1"/>
    <cacheHierarchy uniqueName="[Measures].[Count of Order ID]" caption="Count of Order ID" measure="1" displayFolder="" measureGroup="FacOrders_Data" count="0" hidden="1">
      <extLst>
        <ext xmlns:x15="http://schemas.microsoft.com/office/spreadsheetml/2010/11/main" uri="{B97F6D7D-B522-45F9-BDA1-12C45D357490}">
          <x15:cacheHierarchy aggregatedColumn="14"/>
        </ext>
      </extLst>
    </cacheHierarchy>
    <cacheHierarchy uniqueName="[Measures].[Distinct Count of Order ID]" caption="Distinct Count of Order ID" measure="1" displayFolder="" measureGroup="FacOrders_Data" count="0" oneField="1" hidden="1">
      <fieldsUsage count="1">
        <fieldUsage x="0"/>
      </fieldsUsage>
      <extLst>
        <ext xmlns:x15="http://schemas.microsoft.com/office/spreadsheetml/2010/11/main" uri="{B97F6D7D-B522-45F9-BDA1-12C45D357490}">
          <x15:cacheHierarchy aggregatedColumn="14"/>
        </ext>
      </extLst>
    </cacheHierarchy>
    <cacheHierarchy uniqueName="[Measures].[Sum of Quantity]" caption="Sum of Quantity" measure="1" displayFolder="" measureGroup="FacOrders_Data" count="0" hidden="1">
      <extLst>
        <ext xmlns:x15="http://schemas.microsoft.com/office/spreadsheetml/2010/11/main" uri="{B97F6D7D-B522-45F9-BDA1-12C45D357490}">
          <x15:cacheHierarchy aggregatedColumn="28"/>
        </ext>
      </extLst>
    </cacheHierarchy>
    <cacheHierarchy uniqueName="[Measures].[Count of Customer ID]" caption="Count of Customer ID" measure="1" displayFolder="" measureGroup="DimCustomer" count="0" hidden="1">
      <extLst>
        <ext xmlns:x15="http://schemas.microsoft.com/office/spreadsheetml/2010/11/main" uri="{B97F6D7D-B522-45F9-BDA1-12C45D357490}">
          <x15:cacheHierarchy aggregatedColumn="0"/>
        </ext>
      </extLst>
    </cacheHierarchy>
    <cacheHierarchy uniqueName="[Measures].[Distinct Count of Customer ID]" caption="Distinct Count of Customer ID" measure="1" displayFolder="" measureGroup="DimCustomer" count="0" hidden="1">
      <extLst>
        <ext xmlns:x15="http://schemas.microsoft.com/office/spreadsheetml/2010/11/main" uri="{B97F6D7D-B522-45F9-BDA1-12C45D357490}">
          <x15:cacheHierarchy aggregatedColumn="0"/>
        </ext>
      </extLst>
    </cacheHierarchy>
    <cacheHierarchy uniqueName="[Measures].[Count of Product ID]" caption="Count of Product ID" measure="1" displayFolder="" measureGroup="DimProduct" count="0" hidden="1">
      <extLst>
        <ext xmlns:x15="http://schemas.microsoft.com/office/spreadsheetml/2010/11/main" uri="{B97F6D7D-B522-45F9-BDA1-12C45D357490}">
          <x15:cacheHierarchy aggregatedColumn="7"/>
        </ext>
      </extLst>
    </cacheHierarchy>
    <cacheHierarchy uniqueName="[Measures].[Distinct Count of Product ID]" caption="Distinct Count of Product ID" measure="1" displayFolder="" measureGroup="DimProduct" count="0" hidden="1">
      <extLst>
        <ext xmlns:x15="http://schemas.microsoft.com/office/spreadsheetml/2010/11/main" uri="{B97F6D7D-B522-45F9-BDA1-12C45D357490}">
          <x15:cacheHierarchy aggregatedColumn="7"/>
        </ext>
      </extLst>
    </cacheHierarchy>
    <cacheHierarchy uniqueName="[Measures].[Sum of COGS]" caption="Sum of COGS" measure="1" displayFolder="" measureGroup="FacOrders_Data" count="0" hidden="1">
      <extLst>
        <ext xmlns:x15="http://schemas.microsoft.com/office/spreadsheetml/2010/11/main" uri="{B97F6D7D-B522-45F9-BDA1-12C45D357490}">
          <x15:cacheHierarchy aggregatedColumn="30"/>
        </ext>
      </extLst>
    </cacheHierarchy>
    <cacheHierarchy uniqueName="[Measures].[Sum of Discount]" caption="Sum of Discount" measure="1" displayFolder="" measureGroup="DimProduct" count="0" hidden="1">
      <extLst>
        <ext xmlns:x15="http://schemas.microsoft.com/office/spreadsheetml/2010/11/main" uri="{B97F6D7D-B522-45F9-BDA1-12C45D357490}">
          <x15:cacheHierarchy aggregatedColumn="13"/>
        </ext>
      </extLst>
    </cacheHierarchy>
    <cacheHierarchy uniqueName="[Measures].[Average of Discount]" caption="Average of Discount" measure="1" displayFolder="" measureGroup="DimProduct" count="0" hidden="1">
      <extLst>
        <ext xmlns:x15="http://schemas.microsoft.com/office/spreadsheetml/2010/11/main" uri="{B97F6D7D-B522-45F9-BDA1-12C45D357490}">
          <x15:cacheHierarchy aggregatedColumn="13"/>
        </ext>
      </extLst>
    </cacheHierarchy>
    <cacheHierarchy uniqueName="[Measures].[Sum of Total Profits]" caption="Sum of Total Profits" measure="1" displayFolder="" measureGroup="FacOrders_Data" count="0" hidden="1">
      <extLst>
        <ext xmlns:x15="http://schemas.microsoft.com/office/spreadsheetml/2010/11/main" uri="{B97F6D7D-B522-45F9-BDA1-12C45D357490}">
          <x15:cacheHierarchy aggregatedColumn="32"/>
        </ext>
      </extLst>
    </cacheHierarchy>
    <cacheHierarchy uniqueName="[Measures].[Sum of Revenue]" caption="Sum of Revenue" measure="1" displayFolder="" measureGroup="FacOrders_Data" count="0" hidden="1">
      <extLst>
        <ext xmlns:x15="http://schemas.microsoft.com/office/spreadsheetml/2010/11/main" uri="{B97F6D7D-B522-45F9-BDA1-12C45D357490}">
          <x15:cacheHierarchy aggregatedColumn="31"/>
        </ext>
      </extLst>
    </cacheHierarchy>
    <cacheHierarchy uniqueName="[Measures].[Sum of Profit Margin]" caption="Sum of Profit Margin" measure="1" displayFolder="" measureGroup="FacOrders_Data" count="0" hidden="1">
      <extLst>
        <ext xmlns:x15="http://schemas.microsoft.com/office/spreadsheetml/2010/11/main" uri="{B97F6D7D-B522-45F9-BDA1-12C45D357490}">
          <x15:cacheHierarchy aggregatedColumn="33"/>
        </ext>
      </extLst>
    </cacheHierarchy>
    <cacheHierarchy uniqueName="[Measures].[Average of Profit Margin]" caption="Average of Profit Margin" measure="1" displayFolder="" measureGroup="FacOrders_Data" count="0" hidden="1">
      <extLst>
        <ext xmlns:x15="http://schemas.microsoft.com/office/spreadsheetml/2010/11/main" uri="{B97F6D7D-B522-45F9-BDA1-12C45D357490}">
          <x15:cacheHierarchy aggregatedColumn="33"/>
        </ext>
      </extLst>
    </cacheHierarchy>
    <cacheHierarchy uniqueName="[Measures].[Sum of Discount 2]" caption="Sum of Discount 2" measure="1" displayFolder="" measureGroup="FacOrders_Data" count="0" hidden="1">
      <extLst>
        <ext xmlns:x15="http://schemas.microsoft.com/office/spreadsheetml/2010/11/main" uri="{B97F6D7D-B522-45F9-BDA1-12C45D357490}">
          <x15:cacheHierarchy aggregatedColumn="29"/>
        </ext>
      </extLst>
    </cacheHierarchy>
    <cacheHierarchy uniqueName="[Measures].[Average of Discount 2]" caption="Average of Discount 2" measure="1" displayFolder="" measureGroup="FacOrders_Data" count="0" hidden="1">
      <extLst>
        <ext xmlns:x15="http://schemas.microsoft.com/office/spreadsheetml/2010/11/main" uri="{B97F6D7D-B522-45F9-BDA1-12C45D357490}">
          <x15:cacheHierarchy aggregatedColumn="29"/>
        </ext>
      </extLst>
    </cacheHierarchy>
  </cacheHierarchies>
  <kpis count="0"/>
  <dimensions count="4">
    <dimension name="DimCustomer" uniqueName="[DimCustomer]" caption="DimCustomer"/>
    <dimension name="DimProduct" uniqueName="[DimProduct]" caption="DimProduct"/>
    <dimension name="FacOrders_Data" uniqueName="[FacOrders_Data]" caption="FacOrders_Data"/>
    <dimension measure="1" name="Measures" uniqueName="[Measures]" caption="Measures"/>
  </dimensions>
  <measureGroups count="3">
    <measureGroup name="DimCustomer" caption="DimCustomer"/>
    <measureGroup name="DimProduct" caption="DimProduct"/>
    <measureGroup name="FacOrders_Data" caption="FacOrders_Data"/>
  </measureGroups>
  <maps count="5">
    <map measureGroup="0" dimension="0"/>
    <map measureGroup="1" dimension="1"/>
    <map measureGroup="2" dimension="0"/>
    <map measureGroup="2" dimension="1"/>
    <map measureGroup="2"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ed Ahmed" refreshedDate="46141.615723958334" backgroundQuery="1" createdVersion="8" refreshedVersion="8" minRefreshableVersion="3" recordCount="0" supportSubquery="1" supportAdvancedDrill="1" xr:uid="{A406DB8E-6298-43E1-B079-C76F02A5F733}">
  <cacheSource type="external" connectionId="4"/>
  <cacheFields count="2">
    <cacheField name="[Measures].[Sum of COGS]" caption="Sum of COGS" numFmtId="0" hierarchy="45" level="32767"/>
    <cacheField name="[FacOrders_Data].[Year].[Year]" caption="Year" numFmtId="0" hierarchy="16" level="1">
      <sharedItems containsSemiMixedTypes="0" containsNonDate="0" containsString="0"/>
    </cacheField>
  </cacheFields>
  <cacheHierarchies count="54">
    <cacheHierarchy uniqueName="[DimCustomer].[Customer ID]" caption="Customer ID" attribute="1" defaultMemberUniqueName="[DimCustomer].[Customer ID].[All]" allUniqueName="[DimCustomer].[Customer ID].[All]" dimensionUniqueName="[DimCustomer]" displayFolder="" count="0" memberValueDatatype="130" unbalanced="0"/>
    <cacheHierarchy uniqueName="[DimCustomer].[Customer Name]" caption="Customer Name" attribute="1" defaultMemberUniqueName="[DimCustomer].[Customer Name].[All]" allUniqueName="[DimCustomer].[Customer Name].[All]" dimensionUniqueName="[DimCustomer]" displayFolder="" count="0" memberValueDatatype="130" unbalanced="0"/>
    <cacheHierarchy uniqueName="[DimCustomer].[Segment]" caption="Segment" attribute="1" defaultMemberUniqueName="[DimCustomer].[Segment].[All]" allUniqueName="[DimCustomer].[Segment].[All]" dimensionUniqueName="[DimCustomer]" displayFolder="" count="0" memberValueDatatype="130" unbalanced="0"/>
    <cacheHierarchy uniqueName="[DimCustomer].[Country]" caption="Country" attribute="1" defaultMemberUniqueName="[DimCustomer].[Country].[All]" allUniqueName="[DimCustomer].[Country].[All]" dimensionUniqueName="[DimCustomer]" displayFolder="" count="0" memberValueDatatype="130" unbalanced="0"/>
    <cacheHierarchy uniqueName="[DimCustomer].[City]" caption="City" attribute="1" defaultMemberUniqueName="[DimCustomer].[City].[All]" allUniqueName="[DimCustomer].[City].[All]" dimensionUniqueName="[DimCustomer]" displayFolder="" count="0" memberValueDatatype="130" unbalanced="0"/>
    <cacheHierarchy uniqueName="[DimCustomer].[State]" caption="State" attribute="1" defaultMemberUniqueName="[DimCustomer].[State].[All]" allUniqueName="[DimCustomer].[State].[All]" dimensionUniqueName="[DimCustomer]" displayFolder="" count="0" memberValueDatatype="130" unbalanced="0"/>
    <cacheHierarchy uniqueName="[DimCustomer].[Region]" caption="Region" attribute="1" defaultMemberUniqueName="[DimCustomer].[Region].[All]" allUniqueName="[DimCustomer].[Region].[All]" dimensionUniqueName="[DimCustomer]" displayFolder="" count="0" memberValueDatatype="130" unbalanced="0"/>
    <cacheHierarchy uniqueName="[DimProduct].[Product ID]" caption="Product ID" attribute="1" defaultMemberUniqueName="[DimProduct].[Product ID].[All]" allUniqueName="[DimProduct].[Product ID].[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Sub-Category]" caption="Sub-Category" attribute="1" defaultMemberUniqueName="[DimProduct].[Sub-Category].[All]" allUniqueName="[DimProduct].[Sub-Category].[All]" dimensionUniqueName="[DimProduct]" displayFolder="" count="0" memberValueDatatype="13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Unit Cost]" caption="Unit Cost" attribute="1" defaultMemberUniqueName="[DimProduct].[Unit Cost].[All]" allUniqueName="[DimProduct].[Unit Cost].[All]" dimensionUniqueName="[DimProduct]" displayFolder="" count="0" memberValueDatatype="5" unbalanced="0"/>
    <cacheHierarchy uniqueName="[DimProduct].[Unit Price]" caption="Unit Price" attribute="1" defaultMemberUniqueName="[DimProduct].[Unit Price].[All]" allUniqueName="[DimProduct].[Unit Price].[All]" dimensionUniqueName="[DimProduct]" displayFolder="" count="0" memberValueDatatype="5" unbalanced="0"/>
    <cacheHierarchy uniqueName="[DimProduct].[Discount]" caption="Discount" attribute="1" defaultMemberUniqueName="[DimProduct].[Discount].[All]" allUniqueName="[DimProduct].[Discount].[All]" dimensionUniqueName="[DimProduct]" displayFolder="" count="0" memberValueDatatype="5" unbalanced="0"/>
    <cacheHierarchy uniqueName="[FacOrders_Data].[Order ID]" caption="Order ID" attribute="1" defaultMemberUniqueName="[FacOrders_Data].[Order ID].[All]" allUniqueName="[FacOrders_Data].[Order ID].[All]" dimensionUniqueName="[FacOrders_Data]" displayFolder="" count="0" memberValueDatatype="130" unbalanced="0"/>
    <cacheHierarchy uniqueName="[FacOrders_Data].[Order Date]" caption="Order Date" attribute="1" time="1" defaultMemberUniqueName="[FacOrders_Data].[Order Date].[All]" allUniqueName="[FacOrders_Data].[Order Date].[All]" dimensionUniqueName="[FacOrders_Data]" displayFolder="" count="0" memberValueDatatype="7" unbalanced="0"/>
    <cacheHierarchy uniqueName="[FacOrders_Data].[Year]" caption="Year" attribute="1" defaultMemberUniqueName="[FacOrders_Data].[Year].[All]" allUniqueName="[FacOrders_Data].[Year].[All]" dimensionUniqueName="[FacOrders_Data]" displayFolder="" count="2" memberValueDatatype="20" unbalanced="0">
      <fieldsUsage count="2">
        <fieldUsage x="-1"/>
        <fieldUsage x="1"/>
      </fieldsUsage>
    </cacheHierarchy>
    <cacheHierarchy uniqueName="[FacOrders_Data].[Month Name]" caption="Month Name" attribute="1" defaultMemberUniqueName="[FacOrders_Data].[Month Name].[All]" allUniqueName="[FacOrders_Data].[Month Name].[All]" dimensionUniqueName="[FacOrders_Data]" displayFolder="" count="0" memberValueDatatype="130" unbalanced="0"/>
    <cacheHierarchy uniqueName="[FacOrders_Data].[Month Number]" caption="Month Number" attribute="1" defaultMemberUniqueName="[FacOrders_Data].[Month Number].[All]" allUniqueName="[FacOrders_Data].[Month Number].[All]" dimensionUniqueName="[FacOrders_Data]" displayFolder="" count="0" memberValueDatatype="20" unbalanced="0"/>
    <cacheHierarchy uniqueName="[FacOrders_Data].[Day Name]" caption="Day Name" attribute="1" defaultMemberUniqueName="[FacOrders_Data].[Day Name].[All]" allUniqueName="[FacOrders_Data].[Day Name].[All]" dimensionUniqueName="[FacOrders_Data]" displayFolder="" count="0" memberValueDatatype="130" unbalanced="0"/>
    <cacheHierarchy uniqueName="[FacOrders_Data].[Day Number]" caption="Day Number" attribute="1" defaultMemberUniqueName="[FacOrders_Data].[Day Number].[All]" allUniqueName="[FacOrders_Data].[Day Number].[All]" dimensionUniqueName="[FacOrders_Data]" displayFolder="" count="0" memberValueDatatype="20" unbalanced="0"/>
    <cacheHierarchy uniqueName="[FacOrders_Data].[Week Type]" caption="Week Type" attribute="1" defaultMemberUniqueName="[FacOrders_Data].[Week Type].[All]" allUniqueName="[FacOrders_Data].[Week Type].[All]" dimensionUniqueName="[FacOrders_Data]" displayFolder="" count="0" memberValueDatatype="130" unbalanced="0"/>
    <cacheHierarchy uniqueName="[FacOrders_Data].[Ship Date]" caption="Ship Date" attribute="1" time="1" defaultMemberUniqueName="[FacOrders_Data].[Ship Date].[All]" allUniqueName="[FacOrders_Data].[Ship Date].[All]" dimensionUniqueName="[FacOrders_Data]" displayFolder="" count="0" memberValueDatatype="7" unbalanced="0"/>
    <cacheHierarchy uniqueName="[FacOrders_Data].[Ship Mode]" caption="Ship Mode" attribute="1" defaultMemberUniqueName="[FacOrders_Data].[Ship Mode].[All]" allUniqueName="[FacOrders_Data].[Ship Mode].[All]" dimensionUniqueName="[FacOrders_Data]" displayFolder="" count="0" memberValueDatatype="130" unbalanced="0"/>
    <cacheHierarchy uniqueName="[FacOrders_Data].[Customer ID]" caption="Customer ID" attribute="1" defaultMemberUniqueName="[FacOrders_Data].[Customer ID].[All]" allUniqueName="[FacOrders_Data].[Customer ID].[All]" dimensionUniqueName="[FacOrders_Data]" displayFolder="" count="0" memberValueDatatype="130" unbalanced="0"/>
    <cacheHierarchy uniqueName="[FacOrders_Data].[Product ID]" caption="Product ID" attribute="1" defaultMemberUniqueName="[FacOrders_Data].[Product ID].[All]" allUniqueName="[FacOrders_Data].[Product ID].[All]" dimensionUniqueName="[FacOrders_Data]" displayFolder="" count="0" memberValueDatatype="130" unbalanced="0"/>
    <cacheHierarchy uniqueName="[FacOrders_Data].[Unit Cost]" caption="Unit Cost" attribute="1" defaultMemberUniqueName="[FacOrders_Data].[Unit Cost].[All]" allUniqueName="[FacOrders_Data].[Unit Cost].[All]" dimensionUniqueName="[FacOrders_Data]" displayFolder="" count="0" memberValueDatatype="5" unbalanced="0"/>
    <cacheHierarchy uniqueName="[FacOrders_Data].[Unit Price]" caption="Unit Price" attribute="1" defaultMemberUniqueName="[FacOrders_Data].[Unit Price].[All]" allUniqueName="[FacOrders_Data].[Unit Price].[All]" dimensionUniqueName="[FacOrders_Data]" displayFolder="" count="0" memberValueDatatype="5" unbalanced="0"/>
    <cacheHierarchy uniqueName="[FacOrders_Data].[Quantity]" caption="Quantity" attribute="1" defaultMemberUniqueName="[FacOrders_Data].[Quantity].[All]" allUniqueName="[FacOrders_Data].[Quantity].[All]" dimensionUniqueName="[FacOrders_Data]" displayFolder="" count="0" memberValueDatatype="20" unbalanced="0"/>
    <cacheHierarchy uniqueName="[FacOrders_Data].[Discount]" caption="Discount" attribute="1" defaultMemberUniqueName="[FacOrders_Data].[Discount].[All]" allUniqueName="[FacOrders_Data].[Discount].[All]" dimensionUniqueName="[FacOrders_Data]" displayFolder="" count="0" memberValueDatatype="5" unbalanced="0"/>
    <cacheHierarchy uniqueName="[FacOrders_Data].[COGS]" caption="COGS" attribute="1" defaultMemberUniqueName="[FacOrders_Data].[COGS].[All]" allUniqueName="[FacOrders_Data].[COGS].[All]" dimensionUniqueName="[FacOrders_Data]" displayFolder="" count="0" memberValueDatatype="5" unbalanced="0"/>
    <cacheHierarchy uniqueName="[FacOrders_Data].[Revenue]" caption="Revenue" attribute="1" defaultMemberUniqueName="[FacOrders_Data].[Revenue].[All]" allUniqueName="[FacOrders_Data].[Revenue].[All]" dimensionUniqueName="[FacOrders_Data]" displayFolder="" count="0" memberValueDatatype="5" unbalanced="0"/>
    <cacheHierarchy uniqueName="[FacOrders_Data].[Total Profits]" caption="Total Profits" attribute="1" defaultMemberUniqueName="[FacOrders_Data].[Total Profits].[All]" allUniqueName="[FacOrders_Data].[Total Profits].[All]" dimensionUniqueName="[FacOrders_Data]" displayFolder="" count="0" memberValueDatatype="5" unbalanced="0"/>
    <cacheHierarchy uniqueName="[FacOrders_Data].[Profit Margin]" caption="Profit Margin" attribute="1" defaultMemberUniqueName="[FacOrders_Data].[Profit Margin].[All]" allUniqueName="[FacOrders_Data].[Profit Margin].[All]" dimensionUniqueName="[FacOrders_Data]" displayFolder="" count="0" memberValueDatatype="5" unbalanced="0"/>
    <cacheHierarchy uniqueName="[Measures].[__XL_Count FacOrders_Data]" caption="__XL_Count FacOrders_Data" measure="1" displayFolder="" measureGroup="FacOrders_Data" count="0" hidden="1"/>
    <cacheHierarchy uniqueName="[Measures].[__XL_Count DimCustomer]" caption="__XL_Count DimCustomer" measure="1" displayFolder="" measureGroup="DimCustomer" count="0" hidden="1"/>
    <cacheHierarchy uniqueName="[Measures].[__XL_Count DimProduct]" caption="__XL_Count DimProduct" measure="1" displayFolder="" measureGroup="DimProduct" count="0" hidden="1"/>
    <cacheHierarchy uniqueName="[Measures].[__No measures defined]" caption="__No measures defined" measure="1" displayFolder="" count="0" hidden="1"/>
    <cacheHierarchy uniqueName="[Measures].[Count of Order ID]" caption="Count of Order ID" measure="1" displayFolder="" measureGroup="FacOrders_Data" count="0" hidden="1">
      <extLst>
        <ext xmlns:x15="http://schemas.microsoft.com/office/spreadsheetml/2010/11/main" uri="{B97F6D7D-B522-45F9-BDA1-12C45D357490}">
          <x15:cacheHierarchy aggregatedColumn="14"/>
        </ext>
      </extLst>
    </cacheHierarchy>
    <cacheHierarchy uniqueName="[Measures].[Distinct Count of Order ID]" caption="Distinct Count of Order ID" measure="1" displayFolder="" measureGroup="FacOrders_Data" count="0" hidden="1">
      <extLst>
        <ext xmlns:x15="http://schemas.microsoft.com/office/spreadsheetml/2010/11/main" uri="{B97F6D7D-B522-45F9-BDA1-12C45D357490}">
          <x15:cacheHierarchy aggregatedColumn="14"/>
        </ext>
      </extLst>
    </cacheHierarchy>
    <cacheHierarchy uniqueName="[Measures].[Sum of Quantity]" caption="Sum of Quantity" measure="1" displayFolder="" measureGroup="FacOrders_Data" count="0" hidden="1">
      <extLst>
        <ext xmlns:x15="http://schemas.microsoft.com/office/spreadsheetml/2010/11/main" uri="{B97F6D7D-B522-45F9-BDA1-12C45D357490}">
          <x15:cacheHierarchy aggregatedColumn="28"/>
        </ext>
      </extLst>
    </cacheHierarchy>
    <cacheHierarchy uniqueName="[Measures].[Count of Customer ID]" caption="Count of Customer ID" measure="1" displayFolder="" measureGroup="DimCustomer" count="0" hidden="1">
      <extLst>
        <ext xmlns:x15="http://schemas.microsoft.com/office/spreadsheetml/2010/11/main" uri="{B97F6D7D-B522-45F9-BDA1-12C45D357490}">
          <x15:cacheHierarchy aggregatedColumn="0"/>
        </ext>
      </extLst>
    </cacheHierarchy>
    <cacheHierarchy uniqueName="[Measures].[Distinct Count of Customer ID]" caption="Distinct Count of Customer ID" measure="1" displayFolder="" measureGroup="DimCustomer" count="0" hidden="1">
      <extLst>
        <ext xmlns:x15="http://schemas.microsoft.com/office/spreadsheetml/2010/11/main" uri="{B97F6D7D-B522-45F9-BDA1-12C45D357490}">
          <x15:cacheHierarchy aggregatedColumn="0"/>
        </ext>
      </extLst>
    </cacheHierarchy>
    <cacheHierarchy uniqueName="[Measures].[Count of Product ID]" caption="Count of Product ID" measure="1" displayFolder="" measureGroup="DimProduct" count="0" hidden="1">
      <extLst>
        <ext xmlns:x15="http://schemas.microsoft.com/office/spreadsheetml/2010/11/main" uri="{B97F6D7D-B522-45F9-BDA1-12C45D357490}">
          <x15:cacheHierarchy aggregatedColumn="7"/>
        </ext>
      </extLst>
    </cacheHierarchy>
    <cacheHierarchy uniqueName="[Measures].[Distinct Count of Product ID]" caption="Distinct Count of Product ID" measure="1" displayFolder="" measureGroup="DimProduct" count="0" hidden="1">
      <extLst>
        <ext xmlns:x15="http://schemas.microsoft.com/office/spreadsheetml/2010/11/main" uri="{B97F6D7D-B522-45F9-BDA1-12C45D357490}">
          <x15:cacheHierarchy aggregatedColumn="7"/>
        </ext>
      </extLst>
    </cacheHierarchy>
    <cacheHierarchy uniqueName="[Measures].[Sum of COGS]" caption="Sum of COGS" measure="1" displayFolder="" measureGroup="FacOrders_Data" count="0" oneField="1" hidden="1">
      <fieldsUsage count="1">
        <fieldUsage x="0"/>
      </fieldsUsage>
      <extLst>
        <ext xmlns:x15="http://schemas.microsoft.com/office/spreadsheetml/2010/11/main" uri="{B97F6D7D-B522-45F9-BDA1-12C45D357490}">
          <x15:cacheHierarchy aggregatedColumn="30"/>
        </ext>
      </extLst>
    </cacheHierarchy>
    <cacheHierarchy uniqueName="[Measures].[Sum of Discount]" caption="Sum of Discount" measure="1" displayFolder="" measureGroup="DimProduct" count="0" hidden="1">
      <extLst>
        <ext xmlns:x15="http://schemas.microsoft.com/office/spreadsheetml/2010/11/main" uri="{B97F6D7D-B522-45F9-BDA1-12C45D357490}">
          <x15:cacheHierarchy aggregatedColumn="13"/>
        </ext>
      </extLst>
    </cacheHierarchy>
    <cacheHierarchy uniqueName="[Measures].[Average of Discount]" caption="Average of Discount" measure="1" displayFolder="" measureGroup="DimProduct" count="0" hidden="1">
      <extLst>
        <ext xmlns:x15="http://schemas.microsoft.com/office/spreadsheetml/2010/11/main" uri="{B97F6D7D-B522-45F9-BDA1-12C45D357490}">
          <x15:cacheHierarchy aggregatedColumn="13"/>
        </ext>
      </extLst>
    </cacheHierarchy>
    <cacheHierarchy uniqueName="[Measures].[Sum of Total Profits]" caption="Sum of Total Profits" measure="1" displayFolder="" measureGroup="FacOrders_Data" count="0" hidden="1">
      <extLst>
        <ext xmlns:x15="http://schemas.microsoft.com/office/spreadsheetml/2010/11/main" uri="{B97F6D7D-B522-45F9-BDA1-12C45D357490}">
          <x15:cacheHierarchy aggregatedColumn="32"/>
        </ext>
      </extLst>
    </cacheHierarchy>
    <cacheHierarchy uniqueName="[Measures].[Sum of Revenue]" caption="Sum of Revenue" measure="1" displayFolder="" measureGroup="FacOrders_Data" count="0" hidden="1">
      <extLst>
        <ext xmlns:x15="http://schemas.microsoft.com/office/spreadsheetml/2010/11/main" uri="{B97F6D7D-B522-45F9-BDA1-12C45D357490}">
          <x15:cacheHierarchy aggregatedColumn="31"/>
        </ext>
      </extLst>
    </cacheHierarchy>
    <cacheHierarchy uniqueName="[Measures].[Sum of Profit Margin]" caption="Sum of Profit Margin" measure="1" displayFolder="" measureGroup="FacOrders_Data" count="0" hidden="1">
      <extLst>
        <ext xmlns:x15="http://schemas.microsoft.com/office/spreadsheetml/2010/11/main" uri="{B97F6D7D-B522-45F9-BDA1-12C45D357490}">
          <x15:cacheHierarchy aggregatedColumn="33"/>
        </ext>
      </extLst>
    </cacheHierarchy>
    <cacheHierarchy uniqueName="[Measures].[Average of Profit Margin]" caption="Average of Profit Margin" measure="1" displayFolder="" measureGroup="FacOrders_Data" count="0" hidden="1">
      <extLst>
        <ext xmlns:x15="http://schemas.microsoft.com/office/spreadsheetml/2010/11/main" uri="{B97F6D7D-B522-45F9-BDA1-12C45D357490}">
          <x15:cacheHierarchy aggregatedColumn="33"/>
        </ext>
      </extLst>
    </cacheHierarchy>
    <cacheHierarchy uniqueName="[Measures].[Sum of Discount 2]" caption="Sum of Discount 2" measure="1" displayFolder="" measureGroup="FacOrders_Data" count="0" hidden="1">
      <extLst>
        <ext xmlns:x15="http://schemas.microsoft.com/office/spreadsheetml/2010/11/main" uri="{B97F6D7D-B522-45F9-BDA1-12C45D357490}">
          <x15:cacheHierarchy aggregatedColumn="29"/>
        </ext>
      </extLst>
    </cacheHierarchy>
    <cacheHierarchy uniqueName="[Measures].[Average of Discount 2]" caption="Average of Discount 2" measure="1" displayFolder="" measureGroup="FacOrders_Data" count="0" hidden="1">
      <extLst>
        <ext xmlns:x15="http://schemas.microsoft.com/office/spreadsheetml/2010/11/main" uri="{B97F6D7D-B522-45F9-BDA1-12C45D357490}">
          <x15:cacheHierarchy aggregatedColumn="29"/>
        </ext>
      </extLst>
    </cacheHierarchy>
  </cacheHierarchies>
  <kpis count="0"/>
  <dimensions count="4">
    <dimension name="DimCustomer" uniqueName="[DimCustomer]" caption="DimCustomer"/>
    <dimension name="DimProduct" uniqueName="[DimProduct]" caption="DimProduct"/>
    <dimension name="FacOrders_Data" uniqueName="[FacOrders_Data]" caption="FacOrders_Data"/>
    <dimension measure="1" name="Measures" uniqueName="[Measures]" caption="Measures"/>
  </dimensions>
  <measureGroups count="3">
    <measureGroup name="DimCustomer" caption="DimCustomer"/>
    <measureGroup name="DimProduct" caption="DimProduct"/>
    <measureGroup name="FacOrders_Data" caption="FacOrders_Data"/>
  </measureGroups>
  <maps count="5">
    <map measureGroup="0" dimension="0"/>
    <map measureGroup="1" dimension="1"/>
    <map measureGroup="2" dimension="0"/>
    <map measureGroup="2" dimension="1"/>
    <map measureGroup="2"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ed Ahmed" refreshedDate="46141.615723958334" backgroundQuery="1" createdVersion="8" refreshedVersion="8" minRefreshableVersion="3" recordCount="0" supportSubquery="1" supportAdvancedDrill="1" xr:uid="{A6732E93-5946-4142-A279-D2023AF3CEF7}">
  <cacheSource type="external" connectionId="4"/>
  <cacheFields count="2">
    <cacheField name="[Measures].[Sum of Total Profits]" caption="Sum of Total Profits" numFmtId="0" hierarchy="48" level="32767"/>
    <cacheField name="[FacOrders_Data].[Year].[Year]" caption="Year" numFmtId="0" hierarchy="16" level="1">
      <sharedItems containsSemiMixedTypes="0" containsNonDate="0" containsString="0"/>
    </cacheField>
  </cacheFields>
  <cacheHierarchies count="54">
    <cacheHierarchy uniqueName="[DimCustomer].[Customer ID]" caption="Customer ID" attribute="1" defaultMemberUniqueName="[DimCustomer].[Customer ID].[All]" allUniqueName="[DimCustomer].[Customer ID].[All]" dimensionUniqueName="[DimCustomer]" displayFolder="" count="0" memberValueDatatype="130" unbalanced="0"/>
    <cacheHierarchy uniqueName="[DimCustomer].[Customer Name]" caption="Customer Name" attribute="1" defaultMemberUniqueName="[DimCustomer].[Customer Name].[All]" allUniqueName="[DimCustomer].[Customer Name].[All]" dimensionUniqueName="[DimCustomer]" displayFolder="" count="0" memberValueDatatype="130" unbalanced="0"/>
    <cacheHierarchy uniqueName="[DimCustomer].[Segment]" caption="Segment" attribute="1" defaultMemberUniqueName="[DimCustomer].[Segment].[All]" allUniqueName="[DimCustomer].[Segment].[All]" dimensionUniqueName="[DimCustomer]" displayFolder="" count="0" memberValueDatatype="130" unbalanced="0"/>
    <cacheHierarchy uniqueName="[DimCustomer].[Country]" caption="Country" attribute="1" defaultMemberUniqueName="[DimCustomer].[Country].[All]" allUniqueName="[DimCustomer].[Country].[All]" dimensionUniqueName="[DimCustomer]" displayFolder="" count="0" memberValueDatatype="130" unbalanced="0"/>
    <cacheHierarchy uniqueName="[DimCustomer].[City]" caption="City" attribute="1" defaultMemberUniqueName="[DimCustomer].[City].[All]" allUniqueName="[DimCustomer].[City].[All]" dimensionUniqueName="[DimCustomer]" displayFolder="" count="0" memberValueDatatype="130" unbalanced="0"/>
    <cacheHierarchy uniqueName="[DimCustomer].[State]" caption="State" attribute="1" defaultMemberUniqueName="[DimCustomer].[State].[All]" allUniqueName="[DimCustomer].[State].[All]" dimensionUniqueName="[DimCustomer]" displayFolder="" count="0" memberValueDatatype="130" unbalanced="0"/>
    <cacheHierarchy uniqueName="[DimCustomer].[Region]" caption="Region" attribute="1" defaultMemberUniqueName="[DimCustomer].[Region].[All]" allUniqueName="[DimCustomer].[Region].[All]" dimensionUniqueName="[DimCustomer]" displayFolder="" count="0" memberValueDatatype="130" unbalanced="0"/>
    <cacheHierarchy uniqueName="[DimProduct].[Product ID]" caption="Product ID" attribute="1" defaultMemberUniqueName="[DimProduct].[Product ID].[All]" allUniqueName="[DimProduct].[Product ID].[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Sub-Category]" caption="Sub-Category" attribute="1" defaultMemberUniqueName="[DimProduct].[Sub-Category].[All]" allUniqueName="[DimProduct].[Sub-Category].[All]" dimensionUniqueName="[DimProduct]" displayFolder="" count="0" memberValueDatatype="13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Unit Cost]" caption="Unit Cost" attribute="1" defaultMemberUniqueName="[DimProduct].[Unit Cost].[All]" allUniqueName="[DimProduct].[Unit Cost].[All]" dimensionUniqueName="[DimProduct]" displayFolder="" count="0" memberValueDatatype="5" unbalanced="0"/>
    <cacheHierarchy uniqueName="[DimProduct].[Unit Price]" caption="Unit Price" attribute="1" defaultMemberUniqueName="[DimProduct].[Unit Price].[All]" allUniqueName="[DimProduct].[Unit Price].[All]" dimensionUniqueName="[DimProduct]" displayFolder="" count="0" memberValueDatatype="5" unbalanced="0"/>
    <cacheHierarchy uniqueName="[DimProduct].[Discount]" caption="Discount" attribute="1" defaultMemberUniqueName="[DimProduct].[Discount].[All]" allUniqueName="[DimProduct].[Discount].[All]" dimensionUniqueName="[DimProduct]" displayFolder="" count="0" memberValueDatatype="5" unbalanced="0"/>
    <cacheHierarchy uniqueName="[FacOrders_Data].[Order ID]" caption="Order ID" attribute="1" defaultMemberUniqueName="[FacOrders_Data].[Order ID].[All]" allUniqueName="[FacOrders_Data].[Order ID].[All]" dimensionUniqueName="[FacOrders_Data]" displayFolder="" count="0" memberValueDatatype="130" unbalanced="0"/>
    <cacheHierarchy uniqueName="[FacOrders_Data].[Order Date]" caption="Order Date" attribute="1" time="1" defaultMemberUniqueName="[FacOrders_Data].[Order Date].[All]" allUniqueName="[FacOrders_Data].[Order Date].[All]" dimensionUniqueName="[FacOrders_Data]" displayFolder="" count="0" memberValueDatatype="7" unbalanced="0"/>
    <cacheHierarchy uniqueName="[FacOrders_Data].[Year]" caption="Year" attribute="1" defaultMemberUniqueName="[FacOrders_Data].[Year].[All]" allUniqueName="[FacOrders_Data].[Year].[All]" dimensionUniqueName="[FacOrders_Data]" displayFolder="" count="2" memberValueDatatype="20" unbalanced="0">
      <fieldsUsage count="2">
        <fieldUsage x="-1"/>
        <fieldUsage x="1"/>
      </fieldsUsage>
    </cacheHierarchy>
    <cacheHierarchy uniqueName="[FacOrders_Data].[Month Name]" caption="Month Name" attribute="1" defaultMemberUniqueName="[FacOrders_Data].[Month Name].[All]" allUniqueName="[FacOrders_Data].[Month Name].[All]" dimensionUniqueName="[FacOrders_Data]" displayFolder="" count="0" memberValueDatatype="130" unbalanced="0"/>
    <cacheHierarchy uniqueName="[FacOrders_Data].[Month Number]" caption="Month Number" attribute="1" defaultMemberUniqueName="[FacOrders_Data].[Month Number].[All]" allUniqueName="[FacOrders_Data].[Month Number].[All]" dimensionUniqueName="[FacOrders_Data]" displayFolder="" count="0" memberValueDatatype="20" unbalanced="0"/>
    <cacheHierarchy uniqueName="[FacOrders_Data].[Day Name]" caption="Day Name" attribute="1" defaultMemberUniqueName="[FacOrders_Data].[Day Name].[All]" allUniqueName="[FacOrders_Data].[Day Name].[All]" dimensionUniqueName="[FacOrders_Data]" displayFolder="" count="0" memberValueDatatype="130" unbalanced="0"/>
    <cacheHierarchy uniqueName="[FacOrders_Data].[Day Number]" caption="Day Number" attribute="1" defaultMemberUniqueName="[FacOrders_Data].[Day Number].[All]" allUniqueName="[FacOrders_Data].[Day Number].[All]" dimensionUniqueName="[FacOrders_Data]" displayFolder="" count="0" memberValueDatatype="20" unbalanced="0"/>
    <cacheHierarchy uniqueName="[FacOrders_Data].[Week Type]" caption="Week Type" attribute="1" defaultMemberUniqueName="[FacOrders_Data].[Week Type].[All]" allUniqueName="[FacOrders_Data].[Week Type].[All]" dimensionUniqueName="[FacOrders_Data]" displayFolder="" count="0" memberValueDatatype="130" unbalanced="0"/>
    <cacheHierarchy uniqueName="[FacOrders_Data].[Ship Date]" caption="Ship Date" attribute="1" time="1" defaultMemberUniqueName="[FacOrders_Data].[Ship Date].[All]" allUniqueName="[FacOrders_Data].[Ship Date].[All]" dimensionUniqueName="[FacOrders_Data]" displayFolder="" count="0" memberValueDatatype="7" unbalanced="0"/>
    <cacheHierarchy uniqueName="[FacOrders_Data].[Ship Mode]" caption="Ship Mode" attribute="1" defaultMemberUniqueName="[FacOrders_Data].[Ship Mode].[All]" allUniqueName="[FacOrders_Data].[Ship Mode].[All]" dimensionUniqueName="[FacOrders_Data]" displayFolder="" count="0" memberValueDatatype="130" unbalanced="0"/>
    <cacheHierarchy uniqueName="[FacOrders_Data].[Customer ID]" caption="Customer ID" attribute="1" defaultMemberUniqueName="[FacOrders_Data].[Customer ID].[All]" allUniqueName="[FacOrders_Data].[Customer ID].[All]" dimensionUniqueName="[FacOrders_Data]" displayFolder="" count="0" memberValueDatatype="130" unbalanced="0"/>
    <cacheHierarchy uniqueName="[FacOrders_Data].[Product ID]" caption="Product ID" attribute="1" defaultMemberUniqueName="[FacOrders_Data].[Product ID].[All]" allUniqueName="[FacOrders_Data].[Product ID].[All]" dimensionUniqueName="[FacOrders_Data]" displayFolder="" count="0" memberValueDatatype="130" unbalanced="0"/>
    <cacheHierarchy uniqueName="[FacOrders_Data].[Unit Cost]" caption="Unit Cost" attribute="1" defaultMemberUniqueName="[FacOrders_Data].[Unit Cost].[All]" allUniqueName="[FacOrders_Data].[Unit Cost].[All]" dimensionUniqueName="[FacOrders_Data]" displayFolder="" count="0" memberValueDatatype="5" unbalanced="0"/>
    <cacheHierarchy uniqueName="[FacOrders_Data].[Unit Price]" caption="Unit Price" attribute="1" defaultMemberUniqueName="[FacOrders_Data].[Unit Price].[All]" allUniqueName="[FacOrders_Data].[Unit Price].[All]" dimensionUniqueName="[FacOrders_Data]" displayFolder="" count="0" memberValueDatatype="5" unbalanced="0"/>
    <cacheHierarchy uniqueName="[FacOrders_Data].[Quantity]" caption="Quantity" attribute="1" defaultMemberUniqueName="[FacOrders_Data].[Quantity].[All]" allUniqueName="[FacOrders_Data].[Quantity].[All]" dimensionUniqueName="[FacOrders_Data]" displayFolder="" count="0" memberValueDatatype="20" unbalanced="0"/>
    <cacheHierarchy uniqueName="[FacOrders_Data].[Discount]" caption="Discount" attribute="1" defaultMemberUniqueName="[FacOrders_Data].[Discount].[All]" allUniqueName="[FacOrders_Data].[Discount].[All]" dimensionUniqueName="[FacOrders_Data]" displayFolder="" count="0" memberValueDatatype="5" unbalanced="0"/>
    <cacheHierarchy uniqueName="[FacOrders_Data].[COGS]" caption="COGS" attribute="1" defaultMemberUniqueName="[FacOrders_Data].[COGS].[All]" allUniqueName="[FacOrders_Data].[COGS].[All]" dimensionUniqueName="[FacOrders_Data]" displayFolder="" count="0" memberValueDatatype="5" unbalanced="0"/>
    <cacheHierarchy uniqueName="[FacOrders_Data].[Revenue]" caption="Revenue" attribute="1" defaultMemberUniqueName="[FacOrders_Data].[Revenue].[All]" allUniqueName="[FacOrders_Data].[Revenue].[All]" dimensionUniqueName="[FacOrders_Data]" displayFolder="" count="0" memberValueDatatype="5" unbalanced="0"/>
    <cacheHierarchy uniqueName="[FacOrders_Data].[Total Profits]" caption="Total Profits" attribute="1" defaultMemberUniqueName="[FacOrders_Data].[Total Profits].[All]" allUniqueName="[FacOrders_Data].[Total Profits].[All]" dimensionUniqueName="[FacOrders_Data]" displayFolder="" count="0" memberValueDatatype="5" unbalanced="0"/>
    <cacheHierarchy uniqueName="[FacOrders_Data].[Profit Margin]" caption="Profit Margin" attribute="1" defaultMemberUniqueName="[FacOrders_Data].[Profit Margin].[All]" allUniqueName="[FacOrders_Data].[Profit Margin].[All]" dimensionUniqueName="[FacOrders_Data]" displayFolder="" count="0" memberValueDatatype="5" unbalanced="0"/>
    <cacheHierarchy uniqueName="[Measures].[__XL_Count FacOrders_Data]" caption="__XL_Count FacOrders_Data" measure="1" displayFolder="" measureGroup="FacOrders_Data" count="0" hidden="1"/>
    <cacheHierarchy uniqueName="[Measures].[__XL_Count DimCustomer]" caption="__XL_Count DimCustomer" measure="1" displayFolder="" measureGroup="DimCustomer" count="0" hidden="1"/>
    <cacheHierarchy uniqueName="[Measures].[__XL_Count DimProduct]" caption="__XL_Count DimProduct" measure="1" displayFolder="" measureGroup="DimProduct" count="0" hidden="1"/>
    <cacheHierarchy uniqueName="[Measures].[__No measures defined]" caption="__No measures defined" measure="1" displayFolder="" count="0" hidden="1"/>
    <cacheHierarchy uniqueName="[Measures].[Count of Order ID]" caption="Count of Order ID" measure="1" displayFolder="" measureGroup="FacOrders_Data" count="0" hidden="1">
      <extLst>
        <ext xmlns:x15="http://schemas.microsoft.com/office/spreadsheetml/2010/11/main" uri="{B97F6D7D-B522-45F9-BDA1-12C45D357490}">
          <x15:cacheHierarchy aggregatedColumn="14"/>
        </ext>
      </extLst>
    </cacheHierarchy>
    <cacheHierarchy uniqueName="[Measures].[Distinct Count of Order ID]" caption="Distinct Count of Order ID" measure="1" displayFolder="" measureGroup="FacOrders_Data" count="0" hidden="1">
      <extLst>
        <ext xmlns:x15="http://schemas.microsoft.com/office/spreadsheetml/2010/11/main" uri="{B97F6D7D-B522-45F9-BDA1-12C45D357490}">
          <x15:cacheHierarchy aggregatedColumn="14"/>
        </ext>
      </extLst>
    </cacheHierarchy>
    <cacheHierarchy uniqueName="[Measures].[Sum of Quantity]" caption="Sum of Quantity" measure="1" displayFolder="" measureGroup="FacOrders_Data" count="0" hidden="1">
      <extLst>
        <ext xmlns:x15="http://schemas.microsoft.com/office/spreadsheetml/2010/11/main" uri="{B97F6D7D-B522-45F9-BDA1-12C45D357490}">
          <x15:cacheHierarchy aggregatedColumn="28"/>
        </ext>
      </extLst>
    </cacheHierarchy>
    <cacheHierarchy uniqueName="[Measures].[Count of Customer ID]" caption="Count of Customer ID" measure="1" displayFolder="" measureGroup="DimCustomer" count="0" hidden="1">
      <extLst>
        <ext xmlns:x15="http://schemas.microsoft.com/office/spreadsheetml/2010/11/main" uri="{B97F6D7D-B522-45F9-BDA1-12C45D357490}">
          <x15:cacheHierarchy aggregatedColumn="0"/>
        </ext>
      </extLst>
    </cacheHierarchy>
    <cacheHierarchy uniqueName="[Measures].[Distinct Count of Customer ID]" caption="Distinct Count of Customer ID" measure="1" displayFolder="" measureGroup="DimCustomer" count="0" hidden="1">
      <extLst>
        <ext xmlns:x15="http://schemas.microsoft.com/office/spreadsheetml/2010/11/main" uri="{B97F6D7D-B522-45F9-BDA1-12C45D357490}">
          <x15:cacheHierarchy aggregatedColumn="0"/>
        </ext>
      </extLst>
    </cacheHierarchy>
    <cacheHierarchy uniqueName="[Measures].[Count of Product ID]" caption="Count of Product ID" measure="1" displayFolder="" measureGroup="DimProduct" count="0" hidden="1">
      <extLst>
        <ext xmlns:x15="http://schemas.microsoft.com/office/spreadsheetml/2010/11/main" uri="{B97F6D7D-B522-45F9-BDA1-12C45D357490}">
          <x15:cacheHierarchy aggregatedColumn="7"/>
        </ext>
      </extLst>
    </cacheHierarchy>
    <cacheHierarchy uniqueName="[Measures].[Distinct Count of Product ID]" caption="Distinct Count of Product ID" measure="1" displayFolder="" measureGroup="DimProduct" count="0" hidden="1">
      <extLst>
        <ext xmlns:x15="http://schemas.microsoft.com/office/spreadsheetml/2010/11/main" uri="{B97F6D7D-B522-45F9-BDA1-12C45D357490}">
          <x15:cacheHierarchy aggregatedColumn="7"/>
        </ext>
      </extLst>
    </cacheHierarchy>
    <cacheHierarchy uniqueName="[Measures].[Sum of COGS]" caption="Sum of COGS" measure="1" displayFolder="" measureGroup="FacOrders_Data" count="0" hidden="1">
      <extLst>
        <ext xmlns:x15="http://schemas.microsoft.com/office/spreadsheetml/2010/11/main" uri="{B97F6D7D-B522-45F9-BDA1-12C45D357490}">
          <x15:cacheHierarchy aggregatedColumn="30"/>
        </ext>
      </extLst>
    </cacheHierarchy>
    <cacheHierarchy uniqueName="[Measures].[Sum of Discount]" caption="Sum of Discount" measure="1" displayFolder="" measureGroup="DimProduct" count="0" hidden="1">
      <extLst>
        <ext xmlns:x15="http://schemas.microsoft.com/office/spreadsheetml/2010/11/main" uri="{B97F6D7D-B522-45F9-BDA1-12C45D357490}">
          <x15:cacheHierarchy aggregatedColumn="13"/>
        </ext>
      </extLst>
    </cacheHierarchy>
    <cacheHierarchy uniqueName="[Measures].[Average of Discount]" caption="Average of Discount" measure="1" displayFolder="" measureGroup="DimProduct" count="0" hidden="1">
      <extLst>
        <ext xmlns:x15="http://schemas.microsoft.com/office/spreadsheetml/2010/11/main" uri="{B97F6D7D-B522-45F9-BDA1-12C45D357490}">
          <x15:cacheHierarchy aggregatedColumn="13"/>
        </ext>
      </extLst>
    </cacheHierarchy>
    <cacheHierarchy uniqueName="[Measures].[Sum of Total Profits]" caption="Sum of Total Profits" measure="1" displayFolder="" measureGroup="FacOrders_Data" count="0" oneField="1" hidden="1">
      <fieldsUsage count="1">
        <fieldUsage x="0"/>
      </fieldsUsage>
      <extLst>
        <ext xmlns:x15="http://schemas.microsoft.com/office/spreadsheetml/2010/11/main" uri="{B97F6D7D-B522-45F9-BDA1-12C45D357490}">
          <x15:cacheHierarchy aggregatedColumn="32"/>
        </ext>
      </extLst>
    </cacheHierarchy>
    <cacheHierarchy uniqueName="[Measures].[Sum of Revenue]" caption="Sum of Revenue" measure="1" displayFolder="" measureGroup="FacOrders_Data" count="0" hidden="1">
      <extLst>
        <ext xmlns:x15="http://schemas.microsoft.com/office/spreadsheetml/2010/11/main" uri="{B97F6D7D-B522-45F9-BDA1-12C45D357490}">
          <x15:cacheHierarchy aggregatedColumn="31"/>
        </ext>
      </extLst>
    </cacheHierarchy>
    <cacheHierarchy uniqueName="[Measures].[Sum of Profit Margin]" caption="Sum of Profit Margin" measure="1" displayFolder="" measureGroup="FacOrders_Data" count="0" hidden="1">
      <extLst>
        <ext xmlns:x15="http://schemas.microsoft.com/office/spreadsheetml/2010/11/main" uri="{B97F6D7D-B522-45F9-BDA1-12C45D357490}">
          <x15:cacheHierarchy aggregatedColumn="33"/>
        </ext>
      </extLst>
    </cacheHierarchy>
    <cacheHierarchy uniqueName="[Measures].[Average of Profit Margin]" caption="Average of Profit Margin" measure="1" displayFolder="" measureGroup="FacOrders_Data" count="0" hidden="1">
      <extLst>
        <ext xmlns:x15="http://schemas.microsoft.com/office/spreadsheetml/2010/11/main" uri="{B97F6D7D-B522-45F9-BDA1-12C45D357490}">
          <x15:cacheHierarchy aggregatedColumn="33"/>
        </ext>
      </extLst>
    </cacheHierarchy>
    <cacheHierarchy uniqueName="[Measures].[Sum of Discount 2]" caption="Sum of Discount 2" measure="1" displayFolder="" measureGroup="FacOrders_Data" count="0" hidden="1">
      <extLst>
        <ext xmlns:x15="http://schemas.microsoft.com/office/spreadsheetml/2010/11/main" uri="{B97F6D7D-B522-45F9-BDA1-12C45D357490}">
          <x15:cacheHierarchy aggregatedColumn="29"/>
        </ext>
      </extLst>
    </cacheHierarchy>
    <cacheHierarchy uniqueName="[Measures].[Average of Discount 2]" caption="Average of Discount 2" measure="1" displayFolder="" measureGroup="FacOrders_Data" count="0" hidden="1">
      <extLst>
        <ext xmlns:x15="http://schemas.microsoft.com/office/spreadsheetml/2010/11/main" uri="{B97F6D7D-B522-45F9-BDA1-12C45D357490}">
          <x15:cacheHierarchy aggregatedColumn="29"/>
        </ext>
      </extLst>
    </cacheHierarchy>
  </cacheHierarchies>
  <kpis count="0"/>
  <dimensions count="4">
    <dimension name="DimCustomer" uniqueName="[DimCustomer]" caption="DimCustomer"/>
    <dimension name="DimProduct" uniqueName="[DimProduct]" caption="DimProduct"/>
    <dimension name="FacOrders_Data" uniqueName="[FacOrders_Data]" caption="FacOrders_Data"/>
    <dimension measure="1" name="Measures" uniqueName="[Measures]" caption="Measures"/>
  </dimensions>
  <measureGroups count="3">
    <measureGroup name="DimCustomer" caption="DimCustomer"/>
    <measureGroup name="DimProduct" caption="DimProduct"/>
    <measureGroup name="FacOrders_Data" caption="FacOrders_Data"/>
  </measureGroups>
  <maps count="5">
    <map measureGroup="0" dimension="0"/>
    <map measureGroup="1" dimension="1"/>
    <map measureGroup="2" dimension="0"/>
    <map measureGroup="2" dimension="1"/>
    <map measureGroup="2"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ed Ahmed" refreshedDate="46141.615724305557" backgroundQuery="1" createdVersion="8" refreshedVersion="8" minRefreshableVersion="3" recordCount="0" supportSubquery="1" supportAdvancedDrill="1" xr:uid="{9C62E40D-86D7-43B3-A1BF-C42915424D7F}">
  <cacheSource type="external" connectionId="4"/>
  <cacheFields count="3">
    <cacheField name="[DimProduct].[Category].[Category]" caption="Category" numFmtId="0" hierarchy="8" level="1">
      <sharedItems count="3">
        <s v="Furniture"/>
        <s v="Office Supplies"/>
        <s v="Technology"/>
      </sharedItems>
    </cacheField>
    <cacheField name="[Measures].[Sum of Total Profits]" caption="Sum of Total Profits" numFmtId="0" hierarchy="48" level="32767"/>
    <cacheField name="[FacOrders_Data].[Year].[Year]" caption="Year" numFmtId="0" hierarchy="16" level="1">
      <sharedItems containsSemiMixedTypes="0" containsNonDate="0" containsString="0"/>
    </cacheField>
  </cacheFields>
  <cacheHierarchies count="54">
    <cacheHierarchy uniqueName="[DimCustomer].[Customer ID]" caption="Customer ID" attribute="1" defaultMemberUniqueName="[DimCustomer].[Customer ID].[All]" allUniqueName="[DimCustomer].[Customer ID].[All]" dimensionUniqueName="[DimCustomer]" displayFolder="" count="0" memberValueDatatype="130" unbalanced="0"/>
    <cacheHierarchy uniqueName="[DimCustomer].[Customer Name]" caption="Customer Name" attribute="1" defaultMemberUniqueName="[DimCustomer].[Customer Name].[All]" allUniqueName="[DimCustomer].[Customer Name].[All]" dimensionUniqueName="[DimCustomer]" displayFolder="" count="0" memberValueDatatype="130" unbalanced="0"/>
    <cacheHierarchy uniqueName="[DimCustomer].[Segment]" caption="Segment" attribute="1" defaultMemberUniqueName="[DimCustomer].[Segment].[All]" allUniqueName="[DimCustomer].[Segment].[All]" dimensionUniqueName="[DimCustomer]" displayFolder="" count="0" memberValueDatatype="130" unbalanced="0"/>
    <cacheHierarchy uniqueName="[DimCustomer].[Country]" caption="Country" attribute="1" defaultMemberUniqueName="[DimCustomer].[Country].[All]" allUniqueName="[DimCustomer].[Country].[All]" dimensionUniqueName="[DimCustomer]" displayFolder="" count="0" memberValueDatatype="130" unbalanced="0"/>
    <cacheHierarchy uniqueName="[DimCustomer].[City]" caption="City" attribute="1" defaultMemberUniqueName="[DimCustomer].[City].[All]" allUniqueName="[DimCustomer].[City].[All]" dimensionUniqueName="[DimCustomer]" displayFolder="" count="0" memberValueDatatype="130" unbalanced="0"/>
    <cacheHierarchy uniqueName="[DimCustomer].[State]" caption="State" attribute="1" defaultMemberUniqueName="[DimCustomer].[State].[All]" allUniqueName="[DimCustomer].[State].[All]" dimensionUniqueName="[DimCustomer]" displayFolder="" count="0" memberValueDatatype="130" unbalanced="0"/>
    <cacheHierarchy uniqueName="[DimCustomer].[Region]" caption="Region" attribute="1" defaultMemberUniqueName="[DimCustomer].[Region].[All]" allUniqueName="[DimCustomer].[Region].[All]" dimensionUniqueName="[DimCustomer]" displayFolder="" count="0" memberValueDatatype="130" unbalanced="0"/>
    <cacheHierarchy uniqueName="[DimProduct].[Product ID]" caption="Product ID" attribute="1" defaultMemberUniqueName="[DimProduct].[Product ID].[All]" allUniqueName="[DimProduct].[Product ID].[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2" memberValueDatatype="130" unbalanced="0">
      <fieldsUsage count="2">
        <fieldUsage x="-1"/>
        <fieldUsage x="0"/>
      </fieldsUsage>
    </cacheHierarchy>
    <cacheHierarchy uniqueName="[DimProduct].[Sub-Category]" caption="Sub-Category" attribute="1" defaultMemberUniqueName="[DimProduct].[Sub-Category].[All]" allUniqueName="[DimProduct].[Sub-Category].[All]" dimensionUniqueName="[DimProduct]" displayFolder="" count="0" memberValueDatatype="13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Unit Cost]" caption="Unit Cost" attribute="1" defaultMemberUniqueName="[DimProduct].[Unit Cost].[All]" allUniqueName="[DimProduct].[Unit Cost].[All]" dimensionUniqueName="[DimProduct]" displayFolder="" count="0" memberValueDatatype="5" unbalanced="0"/>
    <cacheHierarchy uniqueName="[DimProduct].[Unit Price]" caption="Unit Price" attribute="1" defaultMemberUniqueName="[DimProduct].[Unit Price].[All]" allUniqueName="[DimProduct].[Unit Price].[All]" dimensionUniqueName="[DimProduct]" displayFolder="" count="0" memberValueDatatype="5" unbalanced="0"/>
    <cacheHierarchy uniqueName="[DimProduct].[Discount]" caption="Discount" attribute="1" defaultMemberUniqueName="[DimProduct].[Discount].[All]" allUniqueName="[DimProduct].[Discount].[All]" dimensionUniqueName="[DimProduct]" displayFolder="" count="0" memberValueDatatype="5" unbalanced="0"/>
    <cacheHierarchy uniqueName="[FacOrders_Data].[Order ID]" caption="Order ID" attribute="1" defaultMemberUniqueName="[FacOrders_Data].[Order ID].[All]" allUniqueName="[FacOrders_Data].[Order ID].[All]" dimensionUniqueName="[FacOrders_Data]" displayFolder="" count="0" memberValueDatatype="130" unbalanced="0"/>
    <cacheHierarchy uniqueName="[FacOrders_Data].[Order Date]" caption="Order Date" attribute="1" time="1" defaultMemberUniqueName="[FacOrders_Data].[Order Date].[All]" allUniqueName="[FacOrders_Data].[Order Date].[All]" dimensionUniqueName="[FacOrders_Data]" displayFolder="" count="0" memberValueDatatype="7" unbalanced="0"/>
    <cacheHierarchy uniqueName="[FacOrders_Data].[Year]" caption="Year" attribute="1" defaultMemberUniqueName="[FacOrders_Data].[Year].[All]" allUniqueName="[FacOrders_Data].[Year].[All]" dimensionUniqueName="[FacOrders_Data]" displayFolder="" count="2" memberValueDatatype="20" unbalanced="0">
      <fieldsUsage count="2">
        <fieldUsage x="-1"/>
        <fieldUsage x="2"/>
      </fieldsUsage>
    </cacheHierarchy>
    <cacheHierarchy uniqueName="[FacOrders_Data].[Month Name]" caption="Month Name" attribute="1" defaultMemberUniqueName="[FacOrders_Data].[Month Name].[All]" allUniqueName="[FacOrders_Data].[Month Name].[All]" dimensionUniqueName="[FacOrders_Data]" displayFolder="" count="0" memberValueDatatype="130" unbalanced="0"/>
    <cacheHierarchy uniqueName="[FacOrders_Data].[Month Number]" caption="Month Number" attribute="1" defaultMemberUniqueName="[FacOrders_Data].[Month Number].[All]" allUniqueName="[FacOrders_Data].[Month Number].[All]" dimensionUniqueName="[FacOrders_Data]" displayFolder="" count="0" memberValueDatatype="20" unbalanced="0"/>
    <cacheHierarchy uniqueName="[FacOrders_Data].[Day Name]" caption="Day Name" attribute="1" defaultMemberUniqueName="[FacOrders_Data].[Day Name].[All]" allUniqueName="[FacOrders_Data].[Day Name].[All]" dimensionUniqueName="[FacOrders_Data]" displayFolder="" count="0" memberValueDatatype="130" unbalanced="0"/>
    <cacheHierarchy uniqueName="[FacOrders_Data].[Day Number]" caption="Day Number" attribute="1" defaultMemberUniqueName="[FacOrders_Data].[Day Number].[All]" allUniqueName="[FacOrders_Data].[Day Number].[All]" dimensionUniqueName="[FacOrders_Data]" displayFolder="" count="0" memberValueDatatype="20" unbalanced="0"/>
    <cacheHierarchy uniqueName="[FacOrders_Data].[Week Type]" caption="Week Type" attribute="1" defaultMemberUniqueName="[FacOrders_Data].[Week Type].[All]" allUniqueName="[FacOrders_Data].[Week Type].[All]" dimensionUniqueName="[FacOrders_Data]" displayFolder="" count="0" memberValueDatatype="130" unbalanced="0"/>
    <cacheHierarchy uniqueName="[FacOrders_Data].[Ship Date]" caption="Ship Date" attribute="1" time="1" defaultMemberUniqueName="[FacOrders_Data].[Ship Date].[All]" allUniqueName="[FacOrders_Data].[Ship Date].[All]" dimensionUniqueName="[FacOrders_Data]" displayFolder="" count="0" memberValueDatatype="7" unbalanced="0"/>
    <cacheHierarchy uniqueName="[FacOrders_Data].[Ship Mode]" caption="Ship Mode" attribute="1" defaultMemberUniqueName="[FacOrders_Data].[Ship Mode].[All]" allUniqueName="[FacOrders_Data].[Ship Mode].[All]" dimensionUniqueName="[FacOrders_Data]" displayFolder="" count="0" memberValueDatatype="130" unbalanced="0"/>
    <cacheHierarchy uniqueName="[FacOrders_Data].[Customer ID]" caption="Customer ID" attribute="1" defaultMemberUniqueName="[FacOrders_Data].[Customer ID].[All]" allUniqueName="[FacOrders_Data].[Customer ID].[All]" dimensionUniqueName="[FacOrders_Data]" displayFolder="" count="0" memberValueDatatype="130" unbalanced="0"/>
    <cacheHierarchy uniqueName="[FacOrders_Data].[Product ID]" caption="Product ID" attribute="1" defaultMemberUniqueName="[FacOrders_Data].[Product ID].[All]" allUniqueName="[FacOrders_Data].[Product ID].[All]" dimensionUniqueName="[FacOrders_Data]" displayFolder="" count="0" memberValueDatatype="130" unbalanced="0"/>
    <cacheHierarchy uniqueName="[FacOrders_Data].[Unit Cost]" caption="Unit Cost" attribute="1" defaultMemberUniqueName="[FacOrders_Data].[Unit Cost].[All]" allUniqueName="[FacOrders_Data].[Unit Cost].[All]" dimensionUniqueName="[FacOrders_Data]" displayFolder="" count="0" memberValueDatatype="5" unbalanced="0"/>
    <cacheHierarchy uniqueName="[FacOrders_Data].[Unit Price]" caption="Unit Price" attribute="1" defaultMemberUniqueName="[FacOrders_Data].[Unit Price].[All]" allUniqueName="[FacOrders_Data].[Unit Price].[All]" dimensionUniqueName="[FacOrders_Data]" displayFolder="" count="0" memberValueDatatype="5" unbalanced="0"/>
    <cacheHierarchy uniqueName="[FacOrders_Data].[Quantity]" caption="Quantity" attribute="1" defaultMemberUniqueName="[FacOrders_Data].[Quantity].[All]" allUniqueName="[FacOrders_Data].[Quantity].[All]" dimensionUniqueName="[FacOrders_Data]" displayFolder="" count="0" memberValueDatatype="20" unbalanced="0"/>
    <cacheHierarchy uniqueName="[FacOrders_Data].[Discount]" caption="Discount" attribute="1" defaultMemberUniqueName="[FacOrders_Data].[Discount].[All]" allUniqueName="[FacOrders_Data].[Discount].[All]" dimensionUniqueName="[FacOrders_Data]" displayFolder="" count="0" memberValueDatatype="5" unbalanced="0"/>
    <cacheHierarchy uniqueName="[FacOrders_Data].[COGS]" caption="COGS" attribute="1" defaultMemberUniqueName="[FacOrders_Data].[COGS].[All]" allUniqueName="[FacOrders_Data].[COGS].[All]" dimensionUniqueName="[FacOrders_Data]" displayFolder="" count="0" memberValueDatatype="5" unbalanced="0"/>
    <cacheHierarchy uniqueName="[FacOrders_Data].[Revenue]" caption="Revenue" attribute="1" defaultMemberUniqueName="[FacOrders_Data].[Revenue].[All]" allUniqueName="[FacOrders_Data].[Revenue].[All]" dimensionUniqueName="[FacOrders_Data]" displayFolder="" count="0" memberValueDatatype="5" unbalanced="0"/>
    <cacheHierarchy uniqueName="[FacOrders_Data].[Total Profits]" caption="Total Profits" attribute="1" defaultMemberUniqueName="[FacOrders_Data].[Total Profits].[All]" allUniqueName="[FacOrders_Data].[Total Profits].[All]" dimensionUniqueName="[FacOrders_Data]" displayFolder="" count="0" memberValueDatatype="5" unbalanced="0"/>
    <cacheHierarchy uniqueName="[FacOrders_Data].[Profit Margin]" caption="Profit Margin" attribute="1" defaultMemberUniqueName="[FacOrders_Data].[Profit Margin].[All]" allUniqueName="[FacOrders_Data].[Profit Margin].[All]" dimensionUniqueName="[FacOrders_Data]" displayFolder="" count="0" memberValueDatatype="5" unbalanced="0"/>
    <cacheHierarchy uniqueName="[Measures].[__XL_Count FacOrders_Data]" caption="__XL_Count FacOrders_Data" measure="1" displayFolder="" measureGroup="FacOrders_Data" count="0" hidden="1"/>
    <cacheHierarchy uniqueName="[Measures].[__XL_Count DimCustomer]" caption="__XL_Count DimCustomer" measure="1" displayFolder="" measureGroup="DimCustomer" count="0" hidden="1"/>
    <cacheHierarchy uniqueName="[Measures].[__XL_Count DimProduct]" caption="__XL_Count DimProduct" measure="1" displayFolder="" measureGroup="DimProduct" count="0" hidden="1"/>
    <cacheHierarchy uniqueName="[Measures].[__No measures defined]" caption="__No measures defined" measure="1" displayFolder="" count="0" hidden="1"/>
    <cacheHierarchy uniqueName="[Measures].[Count of Order ID]" caption="Count of Order ID" measure="1" displayFolder="" measureGroup="FacOrders_Data" count="0" hidden="1">
      <extLst>
        <ext xmlns:x15="http://schemas.microsoft.com/office/spreadsheetml/2010/11/main" uri="{B97F6D7D-B522-45F9-BDA1-12C45D357490}">
          <x15:cacheHierarchy aggregatedColumn="14"/>
        </ext>
      </extLst>
    </cacheHierarchy>
    <cacheHierarchy uniqueName="[Measures].[Distinct Count of Order ID]" caption="Distinct Count of Order ID" measure="1" displayFolder="" measureGroup="FacOrders_Data" count="0" hidden="1">
      <extLst>
        <ext xmlns:x15="http://schemas.microsoft.com/office/spreadsheetml/2010/11/main" uri="{B97F6D7D-B522-45F9-BDA1-12C45D357490}">
          <x15:cacheHierarchy aggregatedColumn="14"/>
        </ext>
      </extLst>
    </cacheHierarchy>
    <cacheHierarchy uniqueName="[Measures].[Sum of Quantity]" caption="Sum of Quantity" measure="1" displayFolder="" measureGroup="FacOrders_Data" count="0" hidden="1">
      <extLst>
        <ext xmlns:x15="http://schemas.microsoft.com/office/spreadsheetml/2010/11/main" uri="{B97F6D7D-B522-45F9-BDA1-12C45D357490}">
          <x15:cacheHierarchy aggregatedColumn="28"/>
        </ext>
      </extLst>
    </cacheHierarchy>
    <cacheHierarchy uniqueName="[Measures].[Count of Customer ID]" caption="Count of Customer ID" measure="1" displayFolder="" measureGroup="DimCustomer" count="0" hidden="1">
      <extLst>
        <ext xmlns:x15="http://schemas.microsoft.com/office/spreadsheetml/2010/11/main" uri="{B97F6D7D-B522-45F9-BDA1-12C45D357490}">
          <x15:cacheHierarchy aggregatedColumn="0"/>
        </ext>
      </extLst>
    </cacheHierarchy>
    <cacheHierarchy uniqueName="[Measures].[Distinct Count of Customer ID]" caption="Distinct Count of Customer ID" measure="1" displayFolder="" measureGroup="DimCustomer" count="0" hidden="1">
      <extLst>
        <ext xmlns:x15="http://schemas.microsoft.com/office/spreadsheetml/2010/11/main" uri="{B97F6D7D-B522-45F9-BDA1-12C45D357490}">
          <x15:cacheHierarchy aggregatedColumn="0"/>
        </ext>
      </extLst>
    </cacheHierarchy>
    <cacheHierarchy uniqueName="[Measures].[Count of Product ID]" caption="Count of Product ID" measure="1" displayFolder="" measureGroup="DimProduct" count="0" hidden="1">
      <extLst>
        <ext xmlns:x15="http://schemas.microsoft.com/office/spreadsheetml/2010/11/main" uri="{B97F6D7D-B522-45F9-BDA1-12C45D357490}">
          <x15:cacheHierarchy aggregatedColumn="7"/>
        </ext>
      </extLst>
    </cacheHierarchy>
    <cacheHierarchy uniqueName="[Measures].[Distinct Count of Product ID]" caption="Distinct Count of Product ID" measure="1" displayFolder="" measureGroup="DimProduct" count="0" hidden="1">
      <extLst>
        <ext xmlns:x15="http://schemas.microsoft.com/office/spreadsheetml/2010/11/main" uri="{B97F6D7D-B522-45F9-BDA1-12C45D357490}">
          <x15:cacheHierarchy aggregatedColumn="7"/>
        </ext>
      </extLst>
    </cacheHierarchy>
    <cacheHierarchy uniqueName="[Measures].[Sum of COGS]" caption="Sum of COGS" measure="1" displayFolder="" measureGroup="FacOrders_Data" count="0" hidden="1">
      <extLst>
        <ext xmlns:x15="http://schemas.microsoft.com/office/spreadsheetml/2010/11/main" uri="{B97F6D7D-B522-45F9-BDA1-12C45D357490}">
          <x15:cacheHierarchy aggregatedColumn="30"/>
        </ext>
      </extLst>
    </cacheHierarchy>
    <cacheHierarchy uniqueName="[Measures].[Sum of Discount]" caption="Sum of Discount" measure="1" displayFolder="" measureGroup="DimProduct" count="0" hidden="1">
      <extLst>
        <ext xmlns:x15="http://schemas.microsoft.com/office/spreadsheetml/2010/11/main" uri="{B97F6D7D-B522-45F9-BDA1-12C45D357490}">
          <x15:cacheHierarchy aggregatedColumn="13"/>
        </ext>
      </extLst>
    </cacheHierarchy>
    <cacheHierarchy uniqueName="[Measures].[Average of Discount]" caption="Average of Discount" measure="1" displayFolder="" measureGroup="DimProduct" count="0" hidden="1">
      <extLst>
        <ext xmlns:x15="http://schemas.microsoft.com/office/spreadsheetml/2010/11/main" uri="{B97F6D7D-B522-45F9-BDA1-12C45D357490}">
          <x15:cacheHierarchy aggregatedColumn="13"/>
        </ext>
      </extLst>
    </cacheHierarchy>
    <cacheHierarchy uniqueName="[Measures].[Sum of Total Profits]" caption="Sum of Total Profits" measure="1" displayFolder="" measureGroup="FacOrders_Data" count="0" oneField="1" hidden="1">
      <fieldsUsage count="1">
        <fieldUsage x="1"/>
      </fieldsUsage>
      <extLst>
        <ext xmlns:x15="http://schemas.microsoft.com/office/spreadsheetml/2010/11/main" uri="{B97F6D7D-B522-45F9-BDA1-12C45D357490}">
          <x15:cacheHierarchy aggregatedColumn="32"/>
        </ext>
      </extLst>
    </cacheHierarchy>
    <cacheHierarchy uniqueName="[Measures].[Sum of Revenue]" caption="Sum of Revenue" measure="1" displayFolder="" measureGroup="FacOrders_Data" count="0" hidden="1">
      <extLst>
        <ext xmlns:x15="http://schemas.microsoft.com/office/spreadsheetml/2010/11/main" uri="{B97F6D7D-B522-45F9-BDA1-12C45D357490}">
          <x15:cacheHierarchy aggregatedColumn="31"/>
        </ext>
      </extLst>
    </cacheHierarchy>
    <cacheHierarchy uniqueName="[Measures].[Sum of Profit Margin]" caption="Sum of Profit Margin" measure="1" displayFolder="" measureGroup="FacOrders_Data" count="0" hidden="1">
      <extLst>
        <ext xmlns:x15="http://schemas.microsoft.com/office/spreadsheetml/2010/11/main" uri="{B97F6D7D-B522-45F9-BDA1-12C45D357490}">
          <x15:cacheHierarchy aggregatedColumn="33"/>
        </ext>
      </extLst>
    </cacheHierarchy>
    <cacheHierarchy uniqueName="[Measures].[Average of Profit Margin]" caption="Average of Profit Margin" measure="1" displayFolder="" measureGroup="FacOrders_Data" count="0" hidden="1">
      <extLst>
        <ext xmlns:x15="http://schemas.microsoft.com/office/spreadsheetml/2010/11/main" uri="{B97F6D7D-B522-45F9-BDA1-12C45D357490}">
          <x15:cacheHierarchy aggregatedColumn="33"/>
        </ext>
      </extLst>
    </cacheHierarchy>
    <cacheHierarchy uniqueName="[Measures].[Sum of Discount 2]" caption="Sum of Discount 2" measure="1" displayFolder="" measureGroup="FacOrders_Data" count="0" hidden="1">
      <extLst>
        <ext xmlns:x15="http://schemas.microsoft.com/office/spreadsheetml/2010/11/main" uri="{B97F6D7D-B522-45F9-BDA1-12C45D357490}">
          <x15:cacheHierarchy aggregatedColumn="29"/>
        </ext>
      </extLst>
    </cacheHierarchy>
    <cacheHierarchy uniqueName="[Measures].[Average of Discount 2]" caption="Average of Discount 2" measure="1" displayFolder="" measureGroup="FacOrders_Data" count="0" hidden="1">
      <extLst>
        <ext xmlns:x15="http://schemas.microsoft.com/office/spreadsheetml/2010/11/main" uri="{B97F6D7D-B522-45F9-BDA1-12C45D357490}">
          <x15:cacheHierarchy aggregatedColumn="29"/>
        </ext>
      </extLst>
    </cacheHierarchy>
  </cacheHierarchies>
  <kpis count="0"/>
  <dimensions count="4">
    <dimension name="DimCustomer" uniqueName="[DimCustomer]" caption="DimCustomer"/>
    <dimension name="DimProduct" uniqueName="[DimProduct]" caption="DimProduct"/>
    <dimension name="FacOrders_Data" uniqueName="[FacOrders_Data]" caption="FacOrders_Data"/>
    <dimension measure="1" name="Measures" uniqueName="[Measures]" caption="Measures"/>
  </dimensions>
  <measureGroups count="3">
    <measureGroup name="DimCustomer" caption="DimCustomer"/>
    <measureGroup name="DimProduct" caption="DimProduct"/>
    <measureGroup name="FacOrders_Data" caption="FacOrders_Data"/>
  </measureGroups>
  <maps count="5">
    <map measureGroup="0" dimension="0"/>
    <map measureGroup="1" dimension="1"/>
    <map measureGroup="2" dimension="0"/>
    <map measureGroup="2" dimension="1"/>
    <map measureGroup="2"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ed Ahmed" refreshedDate="46141.61572465278" backgroundQuery="1" createdVersion="8" refreshedVersion="8" minRefreshableVersion="3" recordCount="0" supportSubquery="1" supportAdvancedDrill="1" xr:uid="{142A81FF-0864-4864-834A-3945854F834F}">
  <cacheSource type="external" connectionId="4"/>
  <cacheFields count="3">
    <cacheField name="[DimCustomer].[Customer Name].[Customer Name]" caption="Customer Name" numFmtId="0" hierarchy="1" level="1">
      <sharedItems count="10">
        <s v="Adrian Barton"/>
        <s v="Andy Reiter"/>
        <s v="Christopher Martinez"/>
        <s v="Daniel Raglin"/>
        <s v="Hunter Lopez"/>
        <s v="Keith Dawkins"/>
        <s v="Raymond Buch"/>
        <s v="Sanjit Chand"/>
        <s v="Tamara Chand"/>
        <s v="Tom Ashbrook"/>
      </sharedItems>
    </cacheField>
    <cacheField name="[Measures].[Sum of Total Profits]" caption="Sum of Total Profits" numFmtId="0" hierarchy="48" level="32767"/>
    <cacheField name="[FacOrders_Data].[Year].[Year]" caption="Year" numFmtId="0" hierarchy="16" level="1">
      <sharedItems containsSemiMixedTypes="0" containsNonDate="0" containsString="0"/>
    </cacheField>
  </cacheFields>
  <cacheHierarchies count="54">
    <cacheHierarchy uniqueName="[DimCustomer].[Customer ID]" caption="Customer ID" attribute="1" defaultMemberUniqueName="[DimCustomer].[Customer ID].[All]" allUniqueName="[DimCustomer].[Customer ID].[All]" dimensionUniqueName="[DimCustomer]" displayFolder="" count="0" memberValueDatatype="130" unbalanced="0"/>
    <cacheHierarchy uniqueName="[DimCustomer].[Customer Name]" caption="Customer Name" attribute="1" defaultMemberUniqueName="[DimCustomer].[Customer Name].[All]" allUniqueName="[DimCustomer].[Customer Name].[All]" dimensionUniqueName="[DimCustomer]" displayFolder="" count="2" memberValueDatatype="130" unbalanced="0">
      <fieldsUsage count="2">
        <fieldUsage x="-1"/>
        <fieldUsage x="0"/>
      </fieldsUsage>
    </cacheHierarchy>
    <cacheHierarchy uniqueName="[DimCustomer].[Segment]" caption="Segment" attribute="1" defaultMemberUniqueName="[DimCustomer].[Segment].[All]" allUniqueName="[DimCustomer].[Segment].[All]" dimensionUniqueName="[DimCustomer]" displayFolder="" count="0" memberValueDatatype="130" unbalanced="0"/>
    <cacheHierarchy uniqueName="[DimCustomer].[Country]" caption="Country" attribute="1" defaultMemberUniqueName="[DimCustomer].[Country].[All]" allUniqueName="[DimCustomer].[Country].[All]" dimensionUniqueName="[DimCustomer]" displayFolder="" count="0" memberValueDatatype="130" unbalanced="0"/>
    <cacheHierarchy uniqueName="[DimCustomer].[City]" caption="City" attribute="1" defaultMemberUniqueName="[DimCustomer].[City].[All]" allUniqueName="[DimCustomer].[City].[All]" dimensionUniqueName="[DimCustomer]" displayFolder="" count="0" memberValueDatatype="130" unbalanced="0"/>
    <cacheHierarchy uniqueName="[DimCustomer].[State]" caption="State" attribute="1" defaultMemberUniqueName="[DimCustomer].[State].[All]" allUniqueName="[DimCustomer].[State].[All]" dimensionUniqueName="[DimCustomer]" displayFolder="" count="0" memberValueDatatype="130" unbalanced="0"/>
    <cacheHierarchy uniqueName="[DimCustomer].[Region]" caption="Region" attribute="1" defaultMemberUniqueName="[DimCustomer].[Region].[All]" allUniqueName="[DimCustomer].[Region].[All]" dimensionUniqueName="[DimCustomer]" displayFolder="" count="0" memberValueDatatype="130" unbalanced="0"/>
    <cacheHierarchy uniqueName="[DimProduct].[Product ID]" caption="Product ID" attribute="1" defaultMemberUniqueName="[DimProduct].[Product ID].[All]" allUniqueName="[DimProduct].[Product ID].[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Sub-Category]" caption="Sub-Category" attribute="1" defaultMemberUniqueName="[DimProduct].[Sub-Category].[All]" allUniqueName="[DimProduct].[Sub-Category].[All]" dimensionUniqueName="[DimProduct]" displayFolder="" count="0" memberValueDatatype="13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Unit Cost]" caption="Unit Cost" attribute="1" defaultMemberUniqueName="[DimProduct].[Unit Cost].[All]" allUniqueName="[DimProduct].[Unit Cost].[All]" dimensionUniqueName="[DimProduct]" displayFolder="" count="0" memberValueDatatype="5" unbalanced="0"/>
    <cacheHierarchy uniqueName="[DimProduct].[Unit Price]" caption="Unit Price" attribute="1" defaultMemberUniqueName="[DimProduct].[Unit Price].[All]" allUniqueName="[DimProduct].[Unit Price].[All]" dimensionUniqueName="[DimProduct]" displayFolder="" count="0" memberValueDatatype="5" unbalanced="0"/>
    <cacheHierarchy uniqueName="[DimProduct].[Discount]" caption="Discount" attribute="1" defaultMemberUniqueName="[DimProduct].[Discount].[All]" allUniqueName="[DimProduct].[Discount].[All]" dimensionUniqueName="[DimProduct]" displayFolder="" count="0" memberValueDatatype="5" unbalanced="0"/>
    <cacheHierarchy uniqueName="[FacOrders_Data].[Order ID]" caption="Order ID" attribute="1" defaultMemberUniqueName="[FacOrders_Data].[Order ID].[All]" allUniqueName="[FacOrders_Data].[Order ID].[All]" dimensionUniqueName="[FacOrders_Data]" displayFolder="" count="0" memberValueDatatype="130" unbalanced="0"/>
    <cacheHierarchy uniqueName="[FacOrders_Data].[Order Date]" caption="Order Date" attribute="1" time="1" defaultMemberUniqueName="[FacOrders_Data].[Order Date].[All]" allUniqueName="[FacOrders_Data].[Order Date].[All]" dimensionUniqueName="[FacOrders_Data]" displayFolder="" count="0" memberValueDatatype="7" unbalanced="0"/>
    <cacheHierarchy uniqueName="[FacOrders_Data].[Year]" caption="Year" attribute="1" defaultMemberUniqueName="[FacOrders_Data].[Year].[All]" allUniqueName="[FacOrders_Data].[Year].[All]" dimensionUniqueName="[FacOrders_Data]" displayFolder="" count="2" memberValueDatatype="20" unbalanced="0">
      <fieldsUsage count="2">
        <fieldUsage x="-1"/>
        <fieldUsage x="2"/>
      </fieldsUsage>
    </cacheHierarchy>
    <cacheHierarchy uniqueName="[FacOrders_Data].[Month Name]" caption="Month Name" attribute="1" defaultMemberUniqueName="[FacOrders_Data].[Month Name].[All]" allUniqueName="[FacOrders_Data].[Month Name].[All]" dimensionUniqueName="[FacOrders_Data]" displayFolder="" count="0" memberValueDatatype="130" unbalanced="0"/>
    <cacheHierarchy uniqueName="[FacOrders_Data].[Month Number]" caption="Month Number" attribute="1" defaultMemberUniqueName="[FacOrders_Data].[Month Number].[All]" allUniqueName="[FacOrders_Data].[Month Number].[All]" dimensionUniqueName="[FacOrders_Data]" displayFolder="" count="0" memberValueDatatype="20" unbalanced="0"/>
    <cacheHierarchy uniqueName="[FacOrders_Data].[Day Name]" caption="Day Name" attribute="1" defaultMemberUniqueName="[FacOrders_Data].[Day Name].[All]" allUniqueName="[FacOrders_Data].[Day Name].[All]" dimensionUniqueName="[FacOrders_Data]" displayFolder="" count="0" memberValueDatatype="130" unbalanced="0"/>
    <cacheHierarchy uniqueName="[FacOrders_Data].[Day Number]" caption="Day Number" attribute="1" defaultMemberUniqueName="[FacOrders_Data].[Day Number].[All]" allUniqueName="[FacOrders_Data].[Day Number].[All]" dimensionUniqueName="[FacOrders_Data]" displayFolder="" count="0" memberValueDatatype="20" unbalanced="0"/>
    <cacheHierarchy uniqueName="[FacOrders_Data].[Week Type]" caption="Week Type" attribute="1" defaultMemberUniqueName="[FacOrders_Data].[Week Type].[All]" allUniqueName="[FacOrders_Data].[Week Type].[All]" dimensionUniqueName="[FacOrders_Data]" displayFolder="" count="0" memberValueDatatype="130" unbalanced="0"/>
    <cacheHierarchy uniqueName="[FacOrders_Data].[Ship Date]" caption="Ship Date" attribute="1" time="1" defaultMemberUniqueName="[FacOrders_Data].[Ship Date].[All]" allUniqueName="[FacOrders_Data].[Ship Date].[All]" dimensionUniqueName="[FacOrders_Data]" displayFolder="" count="0" memberValueDatatype="7" unbalanced="0"/>
    <cacheHierarchy uniqueName="[FacOrders_Data].[Ship Mode]" caption="Ship Mode" attribute="1" defaultMemberUniqueName="[FacOrders_Data].[Ship Mode].[All]" allUniqueName="[FacOrders_Data].[Ship Mode].[All]" dimensionUniqueName="[FacOrders_Data]" displayFolder="" count="0" memberValueDatatype="130" unbalanced="0"/>
    <cacheHierarchy uniqueName="[FacOrders_Data].[Customer ID]" caption="Customer ID" attribute="1" defaultMemberUniqueName="[FacOrders_Data].[Customer ID].[All]" allUniqueName="[FacOrders_Data].[Customer ID].[All]" dimensionUniqueName="[FacOrders_Data]" displayFolder="" count="0" memberValueDatatype="130" unbalanced="0"/>
    <cacheHierarchy uniqueName="[FacOrders_Data].[Product ID]" caption="Product ID" attribute="1" defaultMemberUniqueName="[FacOrders_Data].[Product ID].[All]" allUniqueName="[FacOrders_Data].[Product ID].[All]" dimensionUniqueName="[FacOrders_Data]" displayFolder="" count="0" memberValueDatatype="130" unbalanced="0"/>
    <cacheHierarchy uniqueName="[FacOrders_Data].[Unit Cost]" caption="Unit Cost" attribute="1" defaultMemberUniqueName="[FacOrders_Data].[Unit Cost].[All]" allUniqueName="[FacOrders_Data].[Unit Cost].[All]" dimensionUniqueName="[FacOrders_Data]" displayFolder="" count="0" memberValueDatatype="5" unbalanced="0"/>
    <cacheHierarchy uniqueName="[FacOrders_Data].[Unit Price]" caption="Unit Price" attribute="1" defaultMemberUniqueName="[FacOrders_Data].[Unit Price].[All]" allUniqueName="[FacOrders_Data].[Unit Price].[All]" dimensionUniqueName="[FacOrders_Data]" displayFolder="" count="0" memberValueDatatype="5" unbalanced="0"/>
    <cacheHierarchy uniqueName="[FacOrders_Data].[Quantity]" caption="Quantity" attribute="1" defaultMemberUniqueName="[FacOrders_Data].[Quantity].[All]" allUniqueName="[FacOrders_Data].[Quantity].[All]" dimensionUniqueName="[FacOrders_Data]" displayFolder="" count="0" memberValueDatatype="20" unbalanced="0"/>
    <cacheHierarchy uniqueName="[FacOrders_Data].[Discount]" caption="Discount" attribute="1" defaultMemberUniqueName="[FacOrders_Data].[Discount].[All]" allUniqueName="[FacOrders_Data].[Discount].[All]" dimensionUniqueName="[FacOrders_Data]" displayFolder="" count="0" memberValueDatatype="5" unbalanced="0"/>
    <cacheHierarchy uniqueName="[FacOrders_Data].[COGS]" caption="COGS" attribute="1" defaultMemberUniqueName="[FacOrders_Data].[COGS].[All]" allUniqueName="[FacOrders_Data].[COGS].[All]" dimensionUniqueName="[FacOrders_Data]" displayFolder="" count="0" memberValueDatatype="5" unbalanced="0"/>
    <cacheHierarchy uniqueName="[FacOrders_Data].[Revenue]" caption="Revenue" attribute="1" defaultMemberUniqueName="[FacOrders_Data].[Revenue].[All]" allUniqueName="[FacOrders_Data].[Revenue].[All]" dimensionUniqueName="[FacOrders_Data]" displayFolder="" count="0" memberValueDatatype="5" unbalanced="0"/>
    <cacheHierarchy uniqueName="[FacOrders_Data].[Total Profits]" caption="Total Profits" attribute="1" defaultMemberUniqueName="[FacOrders_Data].[Total Profits].[All]" allUniqueName="[FacOrders_Data].[Total Profits].[All]" dimensionUniqueName="[FacOrders_Data]" displayFolder="" count="0" memberValueDatatype="5" unbalanced="0"/>
    <cacheHierarchy uniqueName="[FacOrders_Data].[Profit Margin]" caption="Profit Margin" attribute="1" defaultMemberUniqueName="[FacOrders_Data].[Profit Margin].[All]" allUniqueName="[FacOrders_Data].[Profit Margin].[All]" dimensionUniqueName="[FacOrders_Data]" displayFolder="" count="0" memberValueDatatype="5" unbalanced="0"/>
    <cacheHierarchy uniqueName="[Measures].[__XL_Count FacOrders_Data]" caption="__XL_Count FacOrders_Data" measure="1" displayFolder="" measureGroup="FacOrders_Data" count="0" hidden="1"/>
    <cacheHierarchy uniqueName="[Measures].[__XL_Count DimCustomer]" caption="__XL_Count DimCustomer" measure="1" displayFolder="" measureGroup="DimCustomer" count="0" hidden="1"/>
    <cacheHierarchy uniqueName="[Measures].[__XL_Count DimProduct]" caption="__XL_Count DimProduct" measure="1" displayFolder="" measureGroup="DimProduct" count="0" hidden="1"/>
    <cacheHierarchy uniqueName="[Measures].[__No measures defined]" caption="__No measures defined" measure="1" displayFolder="" count="0" hidden="1"/>
    <cacheHierarchy uniqueName="[Measures].[Count of Order ID]" caption="Count of Order ID" measure="1" displayFolder="" measureGroup="FacOrders_Data" count="0" hidden="1">
      <extLst>
        <ext xmlns:x15="http://schemas.microsoft.com/office/spreadsheetml/2010/11/main" uri="{B97F6D7D-B522-45F9-BDA1-12C45D357490}">
          <x15:cacheHierarchy aggregatedColumn="14"/>
        </ext>
      </extLst>
    </cacheHierarchy>
    <cacheHierarchy uniqueName="[Measures].[Distinct Count of Order ID]" caption="Distinct Count of Order ID" measure="1" displayFolder="" measureGroup="FacOrders_Data" count="0" hidden="1">
      <extLst>
        <ext xmlns:x15="http://schemas.microsoft.com/office/spreadsheetml/2010/11/main" uri="{B97F6D7D-B522-45F9-BDA1-12C45D357490}">
          <x15:cacheHierarchy aggregatedColumn="14"/>
        </ext>
      </extLst>
    </cacheHierarchy>
    <cacheHierarchy uniqueName="[Measures].[Sum of Quantity]" caption="Sum of Quantity" measure="1" displayFolder="" measureGroup="FacOrders_Data" count="0" hidden="1">
      <extLst>
        <ext xmlns:x15="http://schemas.microsoft.com/office/spreadsheetml/2010/11/main" uri="{B97F6D7D-B522-45F9-BDA1-12C45D357490}">
          <x15:cacheHierarchy aggregatedColumn="28"/>
        </ext>
      </extLst>
    </cacheHierarchy>
    <cacheHierarchy uniqueName="[Measures].[Count of Customer ID]" caption="Count of Customer ID" measure="1" displayFolder="" measureGroup="DimCustomer" count="0" hidden="1">
      <extLst>
        <ext xmlns:x15="http://schemas.microsoft.com/office/spreadsheetml/2010/11/main" uri="{B97F6D7D-B522-45F9-BDA1-12C45D357490}">
          <x15:cacheHierarchy aggregatedColumn="0"/>
        </ext>
      </extLst>
    </cacheHierarchy>
    <cacheHierarchy uniqueName="[Measures].[Distinct Count of Customer ID]" caption="Distinct Count of Customer ID" measure="1" displayFolder="" measureGroup="DimCustomer" count="0" hidden="1">
      <extLst>
        <ext xmlns:x15="http://schemas.microsoft.com/office/spreadsheetml/2010/11/main" uri="{B97F6D7D-B522-45F9-BDA1-12C45D357490}">
          <x15:cacheHierarchy aggregatedColumn="0"/>
        </ext>
      </extLst>
    </cacheHierarchy>
    <cacheHierarchy uniqueName="[Measures].[Count of Product ID]" caption="Count of Product ID" measure="1" displayFolder="" measureGroup="DimProduct" count="0" hidden="1">
      <extLst>
        <ext xmlns:x15="http://schemas.microsoft.com/office/spreadsheetml/2010/11/main" uri="{B97F6D7D-B522-45F9-BDA1-12C45D357490}">
          <x15:cacheHierarchy aggregatedColumn="7"/>
        </ext>
      </extLst>
    </cacheHierarchy>
    <cacheHierarchy uniqueName="[Measures].[Distinct Count of Product ID]" caption="Distinct Count of Product ID" measure="1" displayFolder="" measureGroup="DimProduct" count="0" hidden="1">
      <extLst>
        <ext xmlns:x15="http://schemas.microsoft.com/office/spreadsheetml/2010/11/main" uri="{B97F6D7D-B522-45F9-BDA1-12C45D357490}">
          <x15:cacheHierarchy aggregatedColumn="7"/>
        </ext>
      </extLst>
    </cacheHierarchy>
    <cacheHierarchy uniqueName="[Measures].[Sum of COGS]" caption="Sum of COGS" measure="1" displayFolder="" measureGroup="FacOrders_Data" count="0" hidden="1">
      <extLst>
        <ext xmlns:x15="http://schemas.microsoft.com/office/spreadsheetml/2010/11/main" uri="{B97F6D7D-B522-45F9-BDA1-12C45D357490}">
          <x15:cacheHierarchy aggregatedColumn="30"/>
        </ext>
      </extLst>
    </cacheHierarchy>
    <cacheHierarchy uniqueName="[Measures].[Sum of Discount]" caption="Sum of Discount" measure="1" displayFolder="" measureGroup="DimProduct" count="0" hidden="1">
      <extLst>
        <ext xmlns:x15="http://schemas.microsoft.com/office/spreadsheetml/2010/11/main" uri="{B97F6D7D-B522-45F9-BDA1-12C45D357490}">
          <x15:cacheHierarchy aggregatedColumn="13"/>
        </ext>
      </extLst>
    </cacheHierarchy>
    <cacheHierarchy uniqueName="[Measures].[Average of Discount]" caption="Average of Discount" measure="1" displayFolder="" measureGroup="DimProduct" count="0" hidden="1">
      <extLst>
        <ext xmlns:x15="http://schemas.microsoft.com/office/spreadsheetml/2010/11/main" uri="{B97F6D7D-B522-45F9-BDA1-12C45D357490}">
          <x15:cacheHierarchy aggregatedColumn="13"/>
        </ext>
      </extLst>
    </cacheHierarchy>
    <cacheHierarchy uniqueName="[Measures].[Sum of Total Profits]" caption="Sum of Total Profits" measure="1" displayFolder="" measureGroup="FacOrders_Data" count="0" oneField="1" hidden="1">
      <fieldsUsage count="1">
        <fieldUsage x="1"/>
      </fieldsUsage>
      <extLst>
        <ext xmlns:x15="http://schemas.microsoft.com/office/spreadsheetml/2010/11/main" uri="{B97F6D7D-B522-45F9-BDA1-12C45D357490}">
          <x15:cacheHierarchy aggregatedColumn="32"/>
        </ext>
      </extLst>
    </cacheHierarchy>
    <cacheHierarchy uniqueName="[Measures].[Sum of Revenue]" caption="Sum of Revenue" measure="1" displayFolder="" measureGroup="FacOrders_Data" count="0" hidden="1">
      <extLst>
        <ext xmlns:x15="http://schemas.microsoft.com/office/spreadsheetml/2010/11/main" uri="{B97F6D7D-B522-45F9-BDA1-12C45D357490}">
          <x15:cacheHierarchy aggregatedColumn="31"/>
        </ext>
      </extLst>
    </cacheHierarchy>
    <cacheHierarchy uniqueName="[Measures].[Sum of Profit Margin]" caption="Sum of Profit Margin" measure="1" displayFolder="" measureGroup="FacOrders_Data" count="0" hidden="1">
      <extLst>
        <ext xmlns:x15="http://schemas.microsoft.com/office/spreadsheetml/2010/11/main" uri="{B97F6D7D-B522-45F9-BDA1-12C45D357490}">
          <x15:cacheHierarchy aggregatedColumn="33"/>
        </ext>
      </extLst>
    </cacheHierarchy>
    <cacheHierarchy uniqueName="[Measures].[Average of Profit Margin]" caption="Average of Profit Margin" measure="1" displayFolder="" measureGroup="FacOrders_Data" count="0" hidden="1">
      <extLst>
        <ext xmlns:x15="http://schemas.microsoft.com/office/spreadsheetml/2010/11/main" uri="{B97F6D7D-B522-45F9-BDA1-12C45D357490}">
          <x15:cacheHierarchy aggregatedColumn="33"/>
        </ext>
      </extLst>
    </cacheHierarchy>
    <cacheHierarchy uniqueName="[Measures].[Sum of Discount 2]" caption="Sum of Discount 2" measure="1" displayFolder="" measureGroup="FacOrders_Data" count="0" hidden="1">
      <extLst>
        <ext xmlns:x15="http://schemas.microsoft.com/office/spreadsheetml/2010/11/main" uri="{B97F6D7D-B522-45F9-BDA1-12C45D357490}">
          <x15:cacheHierarchy aggregatedColumn="29"/>
        </ext>
      </extLst>
    </cacheHierarchy>
    <cacheHierarchy uniqueName="[Measures].[Average of Discount 2]" caption="Average of Discount 2" measure="1" displayFolder="" measureGroup="FacOrders_Data" count="0" hidden="1">
      <extLst>
        <ext xmlns:x15="http://schemas.microsoft.com/office/spreadsheetml/2010/11/main" uri="{B97F6D7D-B522-45F9-BDA1-12C45D357490}">
          <x15:cacheHierarchy aggregatedColumn="29"/>
        </ext>
      </extLst>
    </cacheHierarchy>
  </cacheHierarchies>
  <kpis count="0"/>
  <dimensions count="4">
    <dimension name="DimCustomer" uniqueName="[DimCustomer]" caption="DimCustomer"/>
    <dimension name="DimProduct" uniqueName="[DimProduct]" caption="DimProduct"/>
    <dimension name="FacOrders_Data" uniqueName="[FacOrders_Data]" caption="FacOrders_Data"/>
    <dimension measure="1" name="Measures" uniqueName="[Measures]" caption="Measures"/>
  </dimensions>
  <measureGroups count="3">
    <measureGroup name="DimCustomer" caption="DimCustomer"/>
    <measureGroup name="DimProduct" caption="DimProduct"/>
    <measureGroup name="FacOrders_Data" caption="FacOrders_Data"/>
  </measureGroups>
  <maps count="5">
    <map measureGroup="0" dimension="0"/>
    <map measureGroup="1" dimension="1"/>
    <map measureGroup="2" dimension="0"/>
    <map measureGroup="2" dimension="1"/>
    <map measureGroup="2"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ed Ahmed" refreshedDate="46141.615725000003" backgroundQuery="1" createdVersion="8" refreshedVersion="8" minRefreshableVersion="3" recordCount="0" supportSubquery="1" supportAdvancedDrill="1" xr:uid="{47B4781B-6635-4744-B633-3DC51F4C7D09}">
  <cacheSource type="external" connectionId="4"/>
  <cacheFields count="3">
    <cacheField name="[FacOrders_Data].[Month Name].[Month Name]" caption="Month Name" numFmtId="0" hierarchy="17" level="1">
      <sharedItems count="12">
        <s v="Jan"/>
        <s v="Feb"/>
        <s v="Mar"/>
        <s v="Apr"/>
        <s v="May"/>
        <s v="Jun"/>
        <s v="Jul"/>
        <s v="Aug"/>
        <s v="Sep"/>
        <s v="Oct"/>
        <s v="Nov"/>
        <s v="Dec"/>
      </sharedItems>
    </cacheField>
    <cacheField name="[Measures].[Sum of Total Profits]" caption="Sum of Total Profits" numFmtId="0" hierarchy="48" level="32767"/>
    <cacheField name="[FacOrders_Data].[Year].[Year]" caption="Year" numFmtId="0" hierarchy="16" level="1">
      <sharedItems containsSemiMixedTypes="0" containsNonDate="0" containsString="0"/>
    </cacheField>
  </cacheFields>
  <cacheHierarchies count="54">
    <cacheHierarchy uniqueName="[DimCustomer].[Customer ID]" caption="Customer ID" attribute="1" defaultMemberUniqueName="[DimCustomer].[Customer ID].[All]" allUniqueName="[DimCustomer].[Customer ID].[All]" dimensionUniqueName="[DimCustomer]" displayFolder="" count="0" memberValueDatatype="130" unbalanced="0"/>
    <cacheHierarchy uniqueName="[DimCustomer].[Customer Name]" caption="Customer Name" attribute="1" defaultMemberUniqueName="[DimCustomer].[Customer Name].[All]" allUniqueName="[DimCustomer].[Customer Name].[All]" dimensionUniqueName="[DimCustomer]" displayFolder="" count="0" memberValueDatatype="130" unbalanced="0"/>
    <cacheHierarchy uniqueName="[DimCustomer].[Segment]" caption="Segment" attribute="1" defaultMemberUniqueName="[DimCustomer].[Segment].[All]" allUniqueName="[DimCustomer].[Segment].[All]" dimensionUniqueName="[DimCustomer]" displayFolder="" count="0" memberValueDatatype="130" unbalanced="0"/>
    <cacheHierarchy uniqueName="[DimCustomer].[Country]" caption="Country" attribute="1" defaultMemberUniqueName="[DimCustomer].[Country].[All]" allUniqueName="[DimCustomer].[Country].[All]" dimensionUniqueName="[DimCustomer]" displayFolder="" count="0" memberValueDatatype="130" unbalanced="0"/>
    <cacheHierarchy uniqueName="[DimCustomer].[City]" caption="City" attribute="1" defaultMemberUniqueName="[DimCustomer].[City].[All]" allUniqueName="[DimCustomer].[City].[All]" dimensionUniqueName="[DimCustomer]" displayFolder="" count="0" memberValueDatatype="130" unbalanced="0"/>
    <cacheHierarchy uniqueName="[DimCustomer].[State]" caption="State" attribute="1" defaultMemberUniqueName="[DimCustomer].[State].[All]" allUniqueName="[DimCustomer].[State].[All]" dimensionUniqueName="[DimCustomer]" displayFolder="" count="0" memberValueDatatype="130" unbalanced="0"/>
    <cacheHierarchy uniqueName="[DimCustomer].[Region]" caption="Region" attribute="1" defaultMemberUniqueName="[DimCustomer].[Region].[All]" allUniqueName="[DimCustomer].[Region].[All]" dimensionUniqueName="[DimCustomer]" displayFolder="" count="0" memberValueDatatype="130" unbalanced="0"/>
    <cacheHierarchy uniqueName="[DimProduct].[Product ID]" caption="Product ID" attribute="1" defaultMemberUniqueName="[DimProduct].[Product ID].[All]" allUniqueName="[DimProduct].[Product ID].[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Sub-Category]" caption="Sub-Category" attribute="1" defaultMemberUniqueName="[DimProduct].[Sub-Category].[All]" allUniqueName="[DimProduct].[Sub-Category].[All]" dimensionUniqueName="[DimProduct]" displayFolder="" count="0" memberValueDatatype="13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Unit Cost]" caption="Unit Cost" attribute="1" defaultMemberUniqueName="[DimProduct].[Unit Cost].[All]" allUniqueName="[DimProduct].[Unit Cost].[All]" dimensionUniqueName="[DimProduct]" displayFolder="" count="0" memberValueDatatype="5" unbalanced="0"/>
    <cacheHierarchy uniqueName="[DimProduct].[Unit Price]" caption="Unit Price" attribute="1" defaultMemberUniqueName="[DimProduct].[Unit Price].[All]" allUniqueName="[DimProduct].[Unit Price].[All]" dimensionUniqueName="[DimProduct]" displayFolder="" count="0" memberValueDatatype="5" unbalanced="0"/>
    <cacheHierarchy uniqueName="[DimProduct].[Discount]" caption="Discount" attribute="1" defaultMemberUniqueName="[DimProduct].[Discount].[All]" allUniqueName="[DimProduct].[Discount].[All]" dimensionUniqueName="[DimProduct]" displayFolder="" count="0" memberValueDatatype="5" unbalanced="0"/>
    <cacheHierarchy uniqueName="[FacOrders_Data].[Order ID]" caption="Order ID" attribute="1" defaultMemberUniqueName="[FacOrders_Data].[Order ID].[All]" allUniqueName="[FacOrders_Data].[Order ID].[All]" dimensionUniqueName="[FacOrders_Data]" displayFolder="" count="0" memberValueDatatype="130" unbalanced="0"/>
    <cacheHierarchy uniqueName="[FacOrders_Data].[Order Date]" caption="Order Date" attribute="1" time="1" defaultMemberUniqueName="[FacOrders_Data].[Order Date].[All]" allUniqueName="[FacOrders_Data].[Order Date].[All]" dimensionUniqueName="[FacOrders_Data]" displayFolder="" count="0" memberValueDatatype="7" unbalanced="0"/>
    <cacheHierarchy uniqueName="[FacOrders_Data].[Year]" caption="Year" attribute="1" defaultMemberUniqueName="[FacOrders_Data].[Year].[All]" allUniqueName="[FacOrders_Data].[Year].[All]" dimensionUniqueName="[FacOrders_Data]" displayFolder="" count="2" memberValueDatatype="20" unbalanced="0">
      <fieldsUsage count="2">
        <fieldUsage x="-1"/>
        <fieldUsage x="2"/>
      </fieldsUsage>
    </cacheHierarchy>
    <cacheHierarchy uniqueName="[FacOrders_Data].[Month Name]" caption="Month Name" attribute="1" defaultMemberUniqueName="[FacOrders_Data].[Month Name].[All]" allUniqueName="[FacOrders_Data].[Month Name].[All]" dimensionUniqueName="[FacOrders_Data]" displayFolder="" count="2" memberValueDatatype="130" unbalanced="0">
      <fieldsUsage count="2">
        <fieldUsage x="-1"/>
        <fieldUsage x="0"/>
      </fieldsUsage>
    </cacheHierarchy>
    <cacheHierarchy uniqueName="[FacOrders_Data].[Month Number]" caption="Month Number" attribute="1" defaultMemberUniqueName="[FacOrders_Data].[Month Number].[All]" allUniqueName="[FacOrders_Data].[Month Number].[All]" dimensionUniqueName="[FacOrders_Data]" displayFolder="" count="0" memberValueDatatype="20" unbalanced="0"/>
    <cacheHierarchy uniqueName="[FacOrders_Data].[Day Name]" caption="Day Name" attribute="1" defaultMemberUniqueName="[FacOrders_Data].[Day Name].[All]" allUniqueName="[FacOrders_Data].[Day Name].[All]" dimensionUniqueName="[FacOrders_Data]" displayFolder="" count="0" memberValueDatatype="130" unbalanced="0"/>
    <cacheHierarchy uniqueName="[FacOrders_Data].[Day Number]" caption="Day Number" attribute="1" defaultMemberUniqueName="[FacOrders_Data].[Day Number].[All]" allUniqueName="[FacOrders_Data].[Day Number].[All]" dimensionUniqueName="[FacOrders_Data]" displayFolder="" count="0" memberValueDatatype="20" unbalanced="0"/>
    <cacheHierarchy uniqueName="[FacOrders_Data].[Week Type]" caption="Week Type" attribute="1" defaultMemberUniqueName="[FacOrders_Data].[Week Type].[All]" allUniqueName="[FacOrders_Data].[Week Type].[All]" dimensionUniqueName="[FacOrders_Data]" displayFolder="" count="0" memberValueDatatype="130" unbalanced="0"/>
    <cacheHierarchy uniqueName="[FacOrders_Data].[Ship Date]" caption="Ship Date" attribute="1" time="1" defaultMemberUniqueName="[FacOrders_Data].[Ship Date].[All]" allUniqueName="[FacOrders_Data].[Ship Date].[All]" dimensionUniqueName="[FacOrders_Data]" displayFolder="" count="0" memberValueDatatype="7" unbalanced="0"/>
    <cacheHierarchy uniqueName="[FacOrders_Data].[Ship Mode]" caption="Ship Mode" attribute="1" defaultMemberUniqueName="[FacOrders_Data].[Ship Mode].[All]" allUniqueName="[FacOrders_Data].[Ship Mode].[All]" dimensionUniqueName="[FacOrders_Data]" displayFolder="" count="0" memberValueDatatype="130" unbalanced="0"/>
    <cacheHierarchy uniqueName="[FacOrders_Data].[Customer ID]" caption="Customer ID" attribute="1" defaultMemberUniqueName="[FacOrders_Data].[Customer ID].[All]" allUniqueName="[FacOrders_Data].[Customer ID].[All]" dimensionUniqueName="[FacOrders_Data]" displayFolder="" count="0" memberValueDatatype="130" unbalanced="0"/>
    <cacheHierarchy uniqueName="[FacOrders_Data].[Product ID]" caption="Product ID" attribute="1" defaultMemberUniqueName="[FacOrders_Data].[Product ID].[All]" allUniqueName="[FacOrders_Data].[Product ID].[All]" dimensionUniqueName="[FacOrders_Data]" displayFolder="" count="0" memberValueDatatype="130" unbalanced="0"/>
    <cacheHierarchy uniqueName="[FacOrders_Data].[Unit Cost]" caption="Unit Cost" attribute="1" defaultMemberUniqueName="[FacOrders_Data].[Unit Cost].[All]" allUniqueName="[FacOrders_Data].[Unit Cost].[All]" dimensionUniqueName="[FacOrders_Data]" displayFolder="" count="0" memberValueDatatype="5" unbalanced="0"/>
    <cacheHierarchy uniqueName="[FacOrders_Data].[Unit Price]" caption="Unit Price" attribute="1" defaultMemberUniqueName="[FacOrders_Data].[Unit Price].[All]" allUniqueName="[FacOrders_Data].[Unit Price].[All]" dimensionUniqueName="[FacOrders_Data]" displayFolder="" count="0" memberValueDatatype="5" unbalanced="0"/>
    <cacheHierarchy uniqueName="[FacOrders_Data].[Quantity]" caption="Quantity" attribute="1" defaultMemberUniqueName="[FacOrders_Data].[Quantity].[All]" allUniqueName="[FacOrders_Data].[Quantity].[All]" dimensionUniqueName="[FacOrders_Data]" displayFolder="" count="0" memberValueDatatype="20" unbalanced="0"/>
    <cacheHierarchy uniqueName="[FacOrders_Data].[Discount]" caption="Discount" attribute="1" defaultMemberUniqueName="[FacOrders_Data].[Discount].[All]" allUniqueName="[FacOrders_Data].[Discount].[All]" dimensionUniqueName="[FacOrders_Data]" displayFolder="" count="0" memberValueDatatype="5" unbalanced="0"/>
    <cacheHierarchy uniqueName="[FacOrders_Data].[COGS]" caption="COGS" attribute="1" defaultMemberUniqueName="[FacOrders_Data].[COGS].[All]" allUniqueName="[FacOrders_Data].[COGS].[All]" dimensionUniqueName="[FacOrders_Data]" displayFolder="" count="0" memberValueDatatype="5" unbalanced="0"/>
    <cacheHierarchy uniqueName="[FacOrders_Data].[Revenue]" caption="Revenue" attribute="1" defaultMemberUniqueName="[FacOrders_Data].[Revenue].[All]" allUniqueName="[FacOrders_Data].[Revenue].[All]" dimensionUniqueName="[FacOrders_Data]" displayFolder="" count="0" memberValueDatatype="5" unbalanced="0"/>
    <cacheHierarchy uniqueName="[FacOrders_Data].[Total Profits]" caption="Total Profits" attribute="1" defaultMemberUniqueName="[FacOrders_Data].[Total Profits].[All]" allUniqueName="[FacOrders_Data].[Total Profits].[All]" dimensionUniqueName="[FacOrders_Data]" displayFolder="" count="0" memberValueDatatype="5" unbalanced="0"/>
    <cacheHierarchy uniqueName="[FacOrders_Data].[Profit Margin]" caption="Profit Margin" attribute="1" defaultMemberUniqueName="[FacOrders_Data].[Profit Margin].[All]" allUniqueName="[FacOrders_Data].[Profit Margin].[All]" dimensionUniqueName="[FacOrders_Data]" displayFolder="" count="0" memberValueDatatype="5" unbalanced="0"/>
    <cacheHierarchy uniqueName="[Measures].[__XL_Count FacOrders_Data]" caption="__XL_Count FacOrders_Data" measure="1" displayFolder="" measureGroup="FacOrders_Data" count="0" hidden="1"/>
    <cacheHierarchy uniqueName="[Measures].[__XL_Count DimCustomer]" caption="__XL_Count DimCustomer" measure="1" displayFolder="" measureGroup="DimCustomer" count="0" hidden="1"/>
    <cacheHierarchy uniqueName="[Measures].[__XL_Count DimProduct]" caption="__XL_Count DimProduct" measure="1" displayFolder="" measureGroup="DimProduct" count="0" hidden="1"/>
    <cacheHierarchy uniqueName="[Measures].[__No measures defined]" caption="__No measures defined" measure="1" displayFolder="" count="0" hidden="1"/>
    <cacheHierarchy uniqueName="[Measures].[Count of Order ID]" caption="Count of Order ID" measure="1" displayFolder="" measureGroup="FacOrders_Data" count="0" hidden="1">
      <extLst>
        <ext xmlns:x15="http://schemas.microsoft.com/office/spreadsheetml/2010/11/main" uri="{B97F6D7D-B522-45F9-BDA1-12C45D357490}">
          <x15:cacheHierarchy aggregatedColumn="14"/>
        </ext>
      </extLst>
    </cacheHierarchy>
    <cacheHierarchy uniqueName="[Measures].[Distinct Count of Order ID]" caption="Distinct Count of Order ID" measure="1" displayFolder="" measureGroup="FacOrders_Data" count="0" hidden="1">
      <extLst>
        <ext xmlns:x15="http://schemas.microsoft.com/office/spreadsheetml/2010/11/main" uri="{B97F6D7D-B522-45F9-BDA1-12C45D357490}">
          <x15:cacheHierarchy aggregatedColumn="14"/>
        </ext>
      </extLst>
    </cacheHierarchy>
    <cacheHierarchy uniqueName="[Measures].[Sum of Quantity]" caption="Sum of Quantity" measure="1" displayFolder="" measureGroup="FacOrders_Data" count="0" hidden="1">
      <extLst>
        <ext xmlns:x15="http://schemas.microsoft.com/office/spreadsheetml/2010/11/main" uri="{B97F6D7D-B522-45F9-BDA1-12C45D357490}">
          <x15:cacheHierarchy aggregatedColumn="28"/>
        </ext>
      </extLst>
    </cacheHierarchy>
    <cacheHierarchy uniqueName="[Measures].[Count of Customer ID]" caption="Count of Customer ID" measure="1" displayFolder="" measureGroup="DimCustomer" count="0" hidden="1">
      <extLst>
        <ext xmlns:x15="http://schemas.microsoft.com/office/spreadsheetml/2010/11/main" uri="{B97F6D7D-B522-45F9-BDA1-12C45D357490}">
          <x15:cacheHierarchy aggregatedColumn="0"/>
        </ext>
      </extLst>
    </cacheHierarchy>
    <cacheHierarchy uniqueName="[Measures].[Distinct Count of Customer ID]" caption="Distinct Count of Customer ID" measure="1" displayFolder="" measureGroup="DimCustomer" count="0" hidden="1">
      <extLst>
        <ext xmlns:x15="http://schemas.microsoft.com/office/spreadsheetml/2010/11/main" uri="{B97F6D7D-B522-45F9-BDA1-12C45D357490}">
          <x15:cacheHierarchy aggregatedColumn="0"/>
        </ext>
      </extLst>
    </cacheHierarchy>
    <cacheHierarchy uniqueName="[Measures].[Count of Product ID]" caption="Count of Product ID" measure="1" displayFolder="" measureGroup="DimProduct" count="0" hidden="1">
      <extLst>
        <ext xmlns:x15="http://schemas.microsoft.com/office/spreadsheetml/2010/11/main" uri="{B97F6D7D-B522-45F9-BDA1-12C45D357490}">
          <x15:cacheHierarchy aggregatedColumn="7"/>
        </ext>
      </extLst>
    </cacheHierarchy>
    <cacheHierarchy uniqueName="[Measures].[Distinct Count of Product ID]" caption="Distinct Count of Product ID" measure="1" displayFolder="" measureGroup="DimProduct" count="0" hidden="1">
      <extLst>
        <ext xmlns:x15="http://schemas.microsoft.com/office/spreadsheetml/2010/11/main" uri="{B97F6D7D-B522-45F9-BDA1-12C45D357490}">
          <x15:cacheHierarchy aggregatedColumn="7"/>
        </ext>
      </extLst>
    </cacheHierarchy>
    <cacheHierarchy uniqueName="[Measures].[Sum of COGS]" caption="Sum of COGS" measure="1" displayFolder="" measureGroup="FacOrders_Data" count="0" hidden="1">
      <extLst>
        <ext xmlns:x15="http://schemas.microsoft.com/office/spreadsheetml/2010/11/main" uri="{B97F6D7D-B522-45F9-BDA1-12C45D357490}">
          <x15:cacheHierarchy aggregatedColumn="30"/>
        </ext>
      </extLst>
    </cacheHierarchy>
    <cacheHierarchy uniqueName="[Measures].[Sum of Discount]" caption="Sum of Discount" measure="1" displayFolder="" measureGroup="DimProduct" count="0" hidden="1">
      <extLst>
        <ext xmlns:x15="http://schemas.microsoft.com/office/spreadsheetml/2010/11/main" uri="{B97F6D7D-B522-45F9-BDA1-12C45D357490}">
          <x15:cacheHierarchy aggregatedColumn="13"/>
        </ext>
      </extLst>
    </cacheHierarchy>
    <cacheHierarchy uniqueName="[Measures].[Average of Discount]" caption="Average of Discount" measure="1" displayFolder="" measureGroup="DimProduct" count="0" hidden="1">
      <extLst>
        <ext xmlns:x15="http://schemas.microsoft.com/office/spreadsheetml/2010/11/main" uri="{B97F6D7D-B522-45F9-BDA1-12C45D357490}">
          <x15:cacheHierarchy aggregatedColumn="13"/>
        </ext>
      </extLst>
    </cacheHierarchy>
    <cacheHierarchy uniqueName="[Measures].[Sum of Total Profits]" caption="Sum of Total Profits" measure="1" displayFolder="" measureGroup="FacOrders_Data" count="0" oneField="1" hidden="1">
      <fieldsUsage count="1">
        <fieldUsage x="1"/>
      </fieldsUsage>
      <extLst>
        <ext xmlns:x15="http://schemas.microsoft.com/office/spreadsheetml/2010/11/main" uri="{B97F6D7D-B522-45F9-BDA1-12C45D357490}">
          <x15:cacheHierarchy aggregatedColumn="32"/>
        </ext>
      </extLst>
    </cacheHierarchy>
    <cacheHierarchy uniqueName="[Measures].[Sum of Revenue]" caption="Sum of Revenue" measure="1" displayFolder="" measureGroup="FacOrders_Data" count="0" hidden="1">
      <extLst>
        <ext xmlns:x15="http://schemas.microsoft.com/office/spreadsheetml/2010/11/main" uri="{B97F6D7D-B522-45F9-BDA1-12C45D357490}">
          <x15:cacheHierarchy aggregatedColumn="31"/>
        </ext>
      </extLst>
    </cacheHierarchy>
    <cacheHierarchy uniqueName="[Measures].[Sum of Profit Margin]" caption="Sum of Profit Margin" measure="1" displayFolder="" measureGroup="FacOrders_Data" count="0" hidden="1">
      <extLst>
        <ext xmlns:x15="http://schemas.microsoft.com/office/spreadsheetml/2010/11/main" uri="{B97F6D7D-B522-45F9-BDA1-12C45D357490}">
          <x15:cacheHierarchy aggregatedColumn="33"/>
        </ext>
      </extLst>
    </cacheHierarchy>
    <cacheHierarchy uniqueName="[Measures].[Average of Profit Margin]" caption="Average of Profit Margin" measure="1" displayFolder="" measureGroup="FacOrders_Data" count="0" hidden="1">
      <extLst>
        <ext xmlns:x15="http://schemas.microsoft.com/office/spreadsheetml/2010/11/main" uri="{B97F6D7D-B522-45F9-BDA1-12C45D357490}">
          <x15:cacheHierarchy aggregatedColumn="33"/>
        </ext>
      </extLst>
    </cacheHierarchy>
    <cacheHierarchy uniqueName="[Measures].[Sum of Discount 2]" caption="Sum of Discount 2" measure="1" displayFolder="" measureGroup="FacOrders_Data" count="0" hidden="1">
      <extLst>
        <ext xmlns:x15="http://schemas.microsoft.com/office/spreadsheetml/2010/11/main" uri="{B97F6D7D-B522-45F9-BDA1-12C45D357490}">
          <x15:cacheHierarchy aggregatedColumn="29"/>
        </ext>
      </extLst>
    </cacheHierarchy>
    <cacheHierarchy uniqueName="[Measures].[Average of Discount 2]" caption="Average of Discount 2" measure="1" displayFolder="" measureGroup="FacOrders_Data" count="0" hidden="1">
      <extLst>
        <ext xmlns:x15="http://schemas.microsoft.com/office/spreadsheetml/2010/11/main" uri="{B97F6D7D-B522-45F9-BDA1-12C45D357490}">
          <x15:cacheHierarchy aggregatedColumn="29"/>
        </ext>
      </extLst>
    </cacheHierarchy>
  </cacheHierarchies>
  <kpis count="0"/>
  <dimensions count="4">
    <dimension name="DimCustomer" uniqueName="[DimCustomer]" caption="DimCustomer"/>
    <dimension name="DimProduct" uniqueName="[DimProduct]" caption="DimProduct"/>
    <dimension name="FacOrders_Data" uniqueName="[FacOrders_Data]" caption="FacOrders_Data"/>
    <dimension measure="1" name="Measures" uniqueName="[Measures]" caption="Measures"/>
  </dimensions>
  <measureGroups count="3">
    <measureGroup name="DimCustomer" caption="DimCustomer"/>
    <measureGroup name="DimProduct" caption="DimProduct"/>
    <measureGroup name="FacOrders_Data" caption="FacOrders_Data"/>
  </measureGroups>
  <maps count="5">
    <map measureGroup="0" dimension="0"/>
    <map measureGroup="1" dimension="1"/>
    <map measureGroup="2" dimension="0"/>
    <map measureGroup="2" dimension="1"/>
    <map measureGroup="2"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ed Ahmed" refreshedDate="46141.615725462965" backgroundQuery="1" createdVersion="8" refreshedVersion="8" minRefreshableVersion="3" recordCount="0" supportSubquery="1" supportAdvancedDrill="1" xr:uid="{8D1AE115-DDB3-4233-A199-BA4A4538ADAA}">
  <cacheSource type="external" connectionId="4"/>
  <cacheFields count="4">
    <cacheField name="[DimCustomer].[Region].[Region]" caption="Region" numFmtId="0" hierarchy="6" level="1">
      <sharedItems count="4">
        <s v="Central"/>
        <s v="East"/>
        <s v="South"/>
        <s v="West"/>
      </sharedItems>
    </cacheField>
    <cacheField name="[Measures].[Sum of Total Profits]" caption="Sum of Total Profits" numFmtId="0" hierarchy="48" level="32767"/>
    <cacheField name="[Measures].[Sum of Revenue]" caption="Sum of Revenue" numFmtId="0" hierarchy="49" level="32767"/>
    <cacheField name="[FacOrders_Data].[Year].[Year]" caption="Year" numFmtId="0" hierarchy="16" level="1">
      <sharedItems containsSemiMixedTypes="0" containsNonDate="0" containsString="0"/>
    </cacheField>
  </cacheFields>
  <cacheHierarchies count="54">
    <cacheHierarchy uniqueName="[DimCustomer].[Customer ID]" caption="Customer ID" attribute="1" defaultMemberUniqueName="[DimCustomer].[Customer ID].[All]" allUniqueName="[DimCustomer].[Customer ID].[All]" dimensionUniqueName="[DimCustomer]" displayFolder="" count="0" memberValueDatatype="130" unbalanced="0"/>
    <cacheHierarchy uniqueName="[DimCustomer].[Customer Name]" caption="Customer Name" attribute="1" defaultMemberUniqueName="[DimCustomer].[Customer Name].[All]" allUniqueName="[DimCustomer].[Customer Name].[All]" dimensionUniqueName="[DimCustomer]" displayFolder="" count="0" memberValueDatatype="130" unbalanced="0"/>
    <cacheHierarchy uniqueName="[DimCustomer].[Segment]" caption="Segment" attribute="1" defaultMemberUniqueName="[DimCustomer].[Segment].[All]" allUniqueName="[DimCustomer].[Segment].[All]" dimensionUniqueName="[DimCustomer]" displayFolder="" count="0" memberValueDatatype="130" unbalanced="0"/>
    <cacheHierarchy uniqueName="[DimCustomer].[Country]" caption="Country" attribute="1" defaultMemberUniqueName="[DimCustomer].[Country].[All]" allUniqueName="[DimCustomer].[Country].[All]" dimensionUniqueName="[DimCustomer]" displayFolder="" count="0" memberValueDatatype="130" unbalanced="0"/>
    <cacheHierarchy uniqueName="[DimCustomer].[City]" caption="City" attribute="1" defaultMemberUniqueName="[DimCustomer].[City].[All]" allUniqueName="[DimCustomer].[City].[All]" dimensionUniqueName="[DimCustomer]" displayFolder="" count="0" memberValueDatatype="130" unbalanced="0"/>
    <cacheHierarchy uniqueName="[DimCustomer].[State]" caption="State" attribute="1" defaultMemberUniqueName="[DimCustomer].[State].[All]" allUniqueName="[DimCustomer].[State].[All]" dimensionUniqueName="[DimCustomer]" displayFolder="" count="0" memberValueDatatype="130" unbalanced="0"/>
    <cacheHierarchy uniqueName="[DimCustomer].[Region]" caption="Region" attribute="1" defaultMemberUniqueName="[DimCustomer].[Region].[All]" allUniqueName="[DimCustomer].[Region].[All]" dimensionUniqueName="[DimCustomer]" displayFolder="" count="2" memberValueDatatype="130" unbalanced="0">
      <fieldsUsage count="2">
        <fieldUsage x="-1"/>
        <fieldUsage x="0"/>
      </fieldsUsage>
    </cacheHierarchy>
    <cacheHierarchy uniqueName="[DimProduct].[Product ID]" caption="Product ID" attribute="1" defaultMemberUniqueName="[DimProduct].[Product ID].[All]" allUniqueName="[DimProduct].[Product ID].[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Sub-Category]" caption="Sub-Category" attribute="1" defaultMemberUniqueName="[DimProduct].[Sub-Category].[All]" allUniqueName="[DimProduct].[Sub-Category].[All]" dimensionUniqueName="[DimProduct]" displayFolder="" count="0" memberValueDatatype="13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Unit Cost]" caption="Unit Cost" attribute="1" defaultMemberUniqueName="[DimProduct].[Unit Cost].[All]" allUniqueName="[DimProduct].[Unit Cost].[All]" dimensionUniqueName="[DimProduct]" displayFolder="" count="0" memberValueDatatype="5" unbalanced="0"/>
    <cacheHierarchy uniqueName="[DimProduct].[Unit Price]" caption="Unit Price" attribute="1" defaultMemberUniqueName="[DimProduct].[Unit Price].[All]" allUniqueName="[DimProduct].[Unit Price].[All]" dimensionUniqueName="[DimProduct]" displayFolder="" count="0" memberValueDatatype="5" unbalanced="0"/>
    <cacheHierarchy uniqueName="[DimProduct].[Discount]" caption="Discount" attribute="1" defaultMemberUniqueName="[DimProduct].[Discount].[All]" allUniqueName="[DimProduct].[Discount].[All]" dimensionUniqueName="[DimProduct]" displayFolder="" count="0" memberValueDatatype="5" unbalanced="0"/>
    <cacheHierarchy uniqueName="[FacOrders_Data].[Order ID]" caption="Order ID" attribute="1" defaultMemberUniqueName="[FacOrders_Data].[Order ID].[All]" allUniqueName="[FacOrders_Data].[Order ID].[All]" dimensionUniqueName="[FacOrders_Data]" displayFolder="" count="0" memberValueDatatype="130" unbalanced="0"/>
    <cacheHierarchy uniqueName="[FacOrders_Data].[Order Date]" caption="Order Date" attribute="1" time="1" defaultMemberUniqueName="[FacOrders_Data].[Order Date].[All]" allUniqueName="[FacOrders_Data].[Order Date].[All]" dimensionUniqueName="[FacOrders_Data]" displayFolder="" count="0" memberValueDatatype="7" unbalanced="0"/>
    <cacheHierarchy uniqueName="[FacOrders_Data].[Year]" caption="Year" attribute="1" defaultMemberUniqueName="[FacOrders_Data].[Year].[All]" allUniqueName="[FacOrders_Data].[Year].[All]" dimensionUniqueName="[FacOrders_Data]" displayFolder="" count="2" memberValueDatatype="20" unbalanced="0">
      <fieldsUsage count="2">
        <fieldUsage x="-1"/>
        <fieldUsage x="3"/>
      </fieldsUsage>
    </cacheHierarchy>
    <cacheHierarchy uniqueName="[FacOrders_Data].[Month Name]" caption="Month Name" attribute="1" defaultMemberUniqueName="[FacOrders_Data].[Month Name].[All]" allUniqueName="[FacOrders_Data].[Month Name].[All]" dimensionUniqueName="[FacOrders_Data]" displayFolder="" count="0" memberValueDatatype="130" unbalanced="0"/>
    <cacheHierarchy uniqueName="[FacOrders_Data].[Month Number]" caption="Month Number" attribute="1" defaultMemberUniqueName="[FacOrders_Data].[Month Number].[All]" allUniqueName="[FacOrders_Data].[Month Number].[All]" dimensionUniqueName="[FacOrders_Data]" displayFolder="" count="0" memberValueDatatype="20" unbalanced="0"/>
    <cacheHierarchy uniqueName="[FacOrders_Data].[Day Name]" caption="Day Name" attribute="1" defaultMemberUniqueName="[FacOrders_Data].[Day Name].[All]" allUniqueName="[FacOrders_Data].[Day Name].[All]" dimensionUniqueName="[FacOrders_Data]" displayFolder="" count="0" memberValueDatatype="130" unbalanced="0"/>
    <cacheHierarchy uniqueName="[FacOrders_Data].[Day Number]" caption="Day Number" attribute="1" defaultMemberUniqueName="[FacOrders_Data].[Day Number].[All]" allUniqueName="[FacOrders_Data].[Day Number].[All]" dimensionUniqueName="[FacOrders_Data]" displayFolder="" count="0" memberValueDatatype="20" unbalanced="0"/>
    <cacheHierarchy uniqueName="[FacOrders_Data].[Week Type]" caption="Week Type" attribute="1" defaultMemberUniqueName="[FacOrders_Data].[Week Type].[All]" allUniqueName="[FacOrders_Data].[Week Type].[All]" dimensionUniqueName="[FacOrders_Data]" displayFolder="" count="0" memberValueDatatype="130" unbalanced="0"/>
    <cacheHierarchy uniqueName="[FacOrders_Data].[Ship Date]" caption="Ship Date" attribute="1" time="1" defaultMemberUniqueName="[FacOrders_Data].[Ship Date].[All]" allUniqueName="[FacOrders_Data].[Ship Date].[All]" dimensionUniqueName="[FacOrders_Data]" displayFolder="" count="0" memberValueDatatype="7" unbalanced="0"/>
    <cacheHierarchy uniqueName="[FacOrders_Data].[Ship Mode]" caption="Ship Mode" attribute="1" defaultMemberUniqueName="[FacOrders_Data].[Ship Mode].[All]" allUniqueName="[FacOrders_Data].[Ship Mode].[All]" dimensionUniqueName="[FacOrders_Data]" displayFolder="" count="0" memberValueDatatype="130" unbalanced="0"/>
    <cacheHierarchy uniqueName="[FacOrders_Data].[Customer ID]" caption="Customer ID" attribute="1" defaultMemberUniqueName="[FacOrders_Data].[Customer ID].[All]" allUniqueName="[FacOrders_Data].[Customer ID].[All]" dimensionUniqueName="[FacOrders_Data]" displayFolder="" count="0" memberValueDatatype="130" unbalanced="0"/>
    <cacheHierarchy uniqueName="[FacOrders_Data].[Product ID]" caption="Product ID" attribute="1" defaultMemberUniqueName="[FacOrders_Data].[Product ID].[All]" allUniqueName="[FacOrders_Data].[Product ID].[All]" dimensionUniqueName="[FacOrders_Data]" displayFolder="" count="0" memberValueDatatype="130" unbalanced="0"/>
    <cacheHierarchy uniqueName="[FacOrders_Data].[Unit Cost]" caption="Unit Cost" attribute="1" defaultMemberUniqueName="[FacOrders_Data].[Unit Cost].[All]" allUniqueName="[FacOrders_Data].[Unit Cost].[All]" dimensionUniqueName="[FacOrders_Data]" displayFolder="" count="0" memberValueDatatype="5" unbalanced="0"/>
    <cacheHierarchy uniqueName="[FacOrders_Data].[Unit Price]" caption="Unit Price" attribute="1" defaultMemberUniqueName="[FacOrders_Data].[Unit Price].[All]" allUniqueName="[FacOrders_Data].[Unit Price].[All]" dimensionUniqueName="[FacOrders_Data]" displayFolder="" count="0" memberValueDatatype="5" unbalanced="0"/>
    <cacheHierarchy uniqueName="[FacOrders_Data].[Quantity]" caption="Quantity" attribute="1" defaultMemberUniqueName="[FacOrders_Data].[Quantity].[All]" allUniqueName="[FacOrders_Data].[Quantity].[All]" dimensionUniqueName="[FacOrders_Data]" displayFolder="" count="0" memberValueDatatype="20" unbalanced="0"/>
    <cacheHierarchy uniqueName="[FacOrders_Data].[Discount]" caption="Discount" attribute="1" defaultMemberUniqueName="[FacOrders_Data].[Discount].[All]" allUniqueName="[FacOrders_Data].[Discount].[All]" dimensionUniqueName="[FacOrders_Data]" displayFolder="" count="0" memberValueDatatype="5" unbalanced="0"/>
    <cacheHierarchy uniqueName="[FacOrders_Data].[COGS]" caption="COGS" attribute="1" defaultMemberUniqueName="[FacOrders_Data].[COGS].[All]" allUniqueName="[FacOrders_Data].[COGS].[All]" dimensionUniqueName="[FacOrders_Data]" displayFolder="" count="0" memberValueDatatype="5" unbalanced="0"/>
    <cacheHierarchy uniqueName="[FacOrders_Data].[Revenue]" caption="Revenue" attribute="1" defaultMemberUniqueName="[FacOrders_Data].[Revenue].[All]" allUniqueName="[FacOrders_Data].[Revenue].[All]" dimensionUniqueName="[FacOrders_Data]" displayFolder="" count="0" memberValueDatatype="5" unbalanced="0"/>
    <cacheHierarchy uniqueName="[FacOrders_Data].[Total Profits]" caption="Total Profits" attribute="1" defaultMemberUniqueName="[FacOrders_Data].[Total Profits].[All]" allUniqueName="[FacOrders_Data].[Total Profits].[All]" dimensionUniqueName="[FacOrders_Data]" displayFolder="" count="0" memberValueDatatype="5" unbalanced="0"/>
    <cacheHierarchy uniqueName="[FacOrders_Data].[Profit Margin]" caption="Profit Margin" attribute="1" defaultMemberUniqueName="[FacOrders_Data].[Profit Margin].[All]" allUniqueName="[FacOrders_Data].[Profit Margin].[All]" dimensionUniqueName="[FacOrders_Data]" displayFolder="" count="0" memberValueDatatype="5" unbalanced="0"/>
    <cacheHierarchy uniqueName="[Measures].[__XL_Count FacOrders_Data]" caption="__XL_Count FacOrders_Data" measure="1" displayFolder="" measureGroup="FacOrders_Data" count="0" hidden="1"/>
    <cacheHierarchy uniqueName="[Measures].[__XL_Count DimCustomer]" caption="__XL_Count DimCustomer" measure="1" displayFolder="" measureGroup="DimCustomer" count="0" hidden="1"/>
    <cacheHierarchy uniqueName="[Measures].[__XL_Count DimProduct]" caption="__XL_Count DimProduct" measure="1" displayFolder="" measureGroup="DimProduct" count="0" hidden="1"/>
    <cacheHierarchy uniqueName="[Measures].[__No measures defined]" caption="__No measures defined" measure="1" displayFolder="" count="0" hidden="1"/>
    <cacheHierarchy uniqueName="[Measures].[Count of Order ID]" caption="Count of Order ID" measure="1" displayFolder="" measureGroup="FacOrders_Data" count="0" hidden="1">
      <extLst>
        <ext xmlns:x15="http://schemas.microsoft.com/office/spreadsheetml/2010/11/main" uri="{B97F6D7D-B522-45F9-BDA1-12C45D357490}">
          <x15:cacheHierarchy aggregatedColumn="14"/>
        </ext>
      </extLst>
    </cacheHierarchy>
    <cacheHierarchy uniqueName="[Measures].[Distinct Count of Order ID]" caption="Distinct Count of Order ID" measure="1" displayFolder="" measureGroup="FacOrders_Data" count="0" hidden="1">
      <extLst>
        <ext xmlns:x15="http://schemas.microsoft.com/office/spreadsheetml/2010/11/main" uri="{B97F6D7D-B522-45F9-BDA1-12C45D357490}">
          <x15:cacheHierarchy aggregatedColumn="14"/>
        </ext>
      </extLst>
    </cacheHierarchy>
    <cacheHierarchy uniqueName="[Measures].[Sum of Quantity]" caption="Sum of Quantity" measure="1" displayFolder="" measureGroup="FacOrders_Data" count="0" hidden="1">
      <extLst>
        <ext xmlns:x15="http://schemas.microsoft.com/office/spreadsheetml/2010/11/main" uri="{B97F6D7D-B522-45F9-BDA1-12C45D357490}">
          <x15:cacheHierarchy aggregatedColumn="28"/>
        </ext>
      </extLst>
    </cacheHierarchy>
    <cacheHierarchy uniqueName="[Measures].[Count of Customer ID]" caption="Count of Customer ID" measure="1" displayFolder="" measureGroup="DimCustomer" count="0" hidden="1">
      <extLst>
        <ext xmlns:x15="http://schemas.microsoft.com/office/spreadsheetml/2010/11/main" uri="{B97F6D7D-B522-45F9-BDA1-12C45D357490}">
          <x15:cacheHierarchy aggregatedColumn="0"/>
        </ext>
      </extLst>
    </cacheHierarchy>
    <cacheHierarchy uniqueName="[Measures].[Distinct Count of Customer ID]" caption="Distinct Count of Customer ID" measure="1" displayFolder="" measureGroup="DimCustomer" count="0" hidden="1">
      <extLst>
        <ext xmlns:x15="http://schemas.microsoft.com/office/spreadsheetml/2010/11/main" uri="{B97F6D7D-B522-45F9-BDA1-12C45D357490}">
          <x15:cacheHierarchy aggregatedColumn="0"/>
        </ext>
      </extLst>
    </cacheHierarchy>
    <cacheHierarchy uniqueName="[Measures].[Count of Product ID]" caption="Count of Product ID" measure="1" displayFolder="" measureGroup="DimProduct" count="0" hidden="1">
      <extLst>
        <ext xmlns:x15="http://schemas.microsoft.com/office/spreadsheetml/2010/11/main" uri="{B97F6D7D-B522-45F9-BDA1-12C45D357490}">
          <x15:cacheHierarchy aggregatedColumn="7"/>
        </ext>
      </extLst>
    </cacheHierarchy>
    <cacheHierarchy uniqueName="[Measures].[Distinct Count of Product ID]" caption="Distinct Count of Product ID" measure="1" displayFolder="" measureGroup="DimProduct" count="0" hidden="1">
      <extLst>
        <ext xmlns:x15="http://schemas.microsoft.com/office/spreadsheetml/2010/11/main" uri="{B97F6D7D-B522-45F9-BDA1-12C45D357490}">
          <x15:cacheHierarchy aggregatedColumn="7"/>
        </ext>
      </extLst>
    </cacheHierarchy>
    <cacheHierarchy uniqueName="[Measures].[Sum of COGS]" caption="Sum of COGS" measure="1" displayFolder="" measureGroup="FacOrders_Data" count="0" hidden="1">
      <extLst>
        <ext xmlns:x15="http://schemas.microsoft.com/office/spreadsheetml/2010/11/main" uri="{B97F6D7D-B522-45F9-BDA1-12C45D357490}">
          <x15:cacheHierarchy aggregatedColumn="30"/>
        </ext>
      </extLst>
    </cacheHierarchy>
    <cacheHierarchy uniqueName="[Measures].[Sum of Discount]" caption="Sum of Discount" measure="1" displayFolder="" measureGroup="DimProduct" count="0" hidden="1">
      <extLst>
        <ext xmlns:x15="http://schemas.microsoft.com/office/spreadsheetml/2010/11/main" uri="{B97F6D7D-B522-45F9-BDA1-12C45D357490}">
          <x15:cacheHierarchy aggregatedColumn="13"/>
        </ext>
      </extLst>
    </cacheHierarchy>
    <cacheHierarchy uniqueName="[Measures].[Average of Discount]" caption="Average of Discount" measure="1" displayFolder="" measureGroup="DimProduct" count="0" hidden="1">
      <extLst>
        <ext xmlns:x15="http://schemas.microsoft.com/office/spreadsheetml/2010/11/main" uri="{B97F6D7D-B522-45F9-BDA1-12C45D357490}">
          <x15:cacheHierarchy aggregatedColumn="13"/>
        </ext>
      </extLst>
    </cacheHierarchy>
    <cacheHierarchy uniqueName="[Measures].[Sum of Total Profits]" caption="Sum of Total Profits" measure="1" displayFolder="" measureGroup="FacOrders_Data" count="0" oneField="1" hidden="1">
      <fieldsUsage count="1">
        <fieldUsage x="1"/>
      </fieldsUsage>
      <extLst>
        <ext xmlns:x15="http://schemas.microsoft.com/office/spreadsheetml/2010/11/main" uri="{B97F6D7D-B522-45F9-BDA1-12C45D357490}">
          <x15:cacheHierarchy aggregatedColumn="32"/>
        </ext>
      </extLst>
    </cacheHierarchy>
    <cacheHierarchy uniqueName="[Measures].[Sum of Revenue]" caption="Sum of Revenue" measure="1" displayFolder="" measureGroup="FacOrders_Data" count="0" oneField="1" hidden="1">
      <fieldsUsage count="1">
        <fieldUsage x="2"/>
      </fieldsUsage>
      <extLst>
        <ext xmlns:x15="http://schemas.microsoft.com/office/spreadsheetml/2010/11/main" uri="{B97F6D7D-B522-45F9-BDA1-12C45D357490}">
          <x15:cacheHierarchy aggregatedColumn="31"/>
        </ext>
      </extLst>
    </cacheHierarchy>
    <cacheHierarchy uniqueName="[Measures].[Sum of Profit Margin]" caption="Sum of Profit Margin" measure="1" displayFolder="" measureGroup="FacOrders_Data" count="0" hidden="1">
      <extLst>
        <ext xmlns:x15="http://schemas.microsoft.com/office/spreadsheetml/2010/11/main" uri="{B97F6D7D-B522-45F9-BDA1-12C45D357490}">
          <x15:cacheHierarchy aggregatedColumn="33"/>
        </ext>
      </extLst>
    </cacheHierarchy>
    <cacheHierarchy uniqueName="[Measures].[Average of Profit Margin]" caption="Average of Profit Margin" measure="1" displayFolder="" measureGroup="FacOrders_Data" count="0" hidden="1">
      <extLst>
        <ext xmlns:x15="http://schemas.microsoft.com/office/spreadsheetml/2010/11/main" uri="{B97F6D7D-B522-45F9-BDA1-12C45D357490}">
          <x15:cacheHierarchy aggregatedColumn="33"/>
        </ext>
      </extLst>
    </cacheHierarchy>
    <cacheHierarchy uniqueName="[Measures].[Sum of Discount 2]" caption="Sum of Discount 2" measure="1" displayFolder="" measureGroup="FacOrders_Data" count="0" hidden="1">
      <extLst>
        <ext xmlns:x15="http://schemas.microsoft.com/office/spreadsheetml/2010/11/main" uri="{B97F6D7D-B522-45F9-BDA1-12C45D357490}">
          <x15:cacheHierarchy aggregatedColumn="29"/>
        </ext>
      </extLst>
    </cacheHierarchy>
    <cacheHierarchy uniqueName="[Measures].[Average of Discount 2]" caption="Average of Discount 2" measure="1" displayFolder="" measureGroup="FacOrders_Data" count="0" hidden="1">
      <extLst>
        <ext xmlns:x15="http://schemas.microsoft.com/office/spreadsheetml/2010/11/main" uri="{B97F6D7D-B522-45F9-BDA1-12C45D357490}">
          <x15:cacheHierarchy aggregatedColumn="29"/>
        </ext>
      </extLst>
    </cacheHierarchy>
  </cacheHierarchies>
  <kpis count="0"/>
  <dimensions count="4">
    <dimension name="DimCustomer" uniqueName="[DimCustomer]" caption="DimCustomer"/>
    <dimension name="DimProduct" uniqueName="[DimProduct]" caption="DimProduct"/>
    <dimension name="FacOrders_Data" uniqueName="[FacOrders_Data]" caption="FacOrders_Data"/>
    <dimension measure="1" name="Measures" uniqueName="[Measures]" caption="Measures"/>
  </dimensions>
  <measureGroups count="3">
    <measureGroup name="DimCustomer" caption="DimCustomer"/>
    <measureGroup name="DimProduct" caption="DimProduct"/>
    <measureGroup name="FacOrders_Data" caption="FacOrders_Data"/>
  </measureGroups>
  <maps count="5">
    <map measureGroup="0" dimension="0"/>
    <map measureGroup="1" dimension="1"/>
    <map measureGroup="2" dimension="0"/>
    <map measureGroup="2" dimension="1"/>
    <map measureGroup="2"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ed Ahmed" refreshedDate="46141.615725810188" backgroundQuery="1" createdVersion="8" refreshedVersion="8" minRefreshableVersion="3" recordCount="0" supportSubquery="1" supportAdvancedDrill="1" xr:uid="{657BA550-AF2B-4861-89C4-7D781316742F}">
  <cacheSource type="external" connectionId="4"/>
  <cacheFields count="3">
    <cacheField name="[FacOrders_Data].[Week Type].[Week Type]" caption="Week Type" numFmtId="0" hierarchy="21" level="1">
      <sharedItems count="2">
        <s v="Weekday"/>
        <s v="Weekend"/>
      </sharedItems>
    </cacheField>
    <cacheField name="[Measures].[Sum of Total Profits]" caption="Sum of Total Profits" numFmtId="0" hierarchy="48" level="32767"/>
    <cacheField name="[FacOrders_Data].[Year].[Year]" caption="Year" numFmtId="0" hierarchy="16" level="1">
      <sharedItems containsSemiMixedTypes="0" containsNonDate="0" containsString="0"/>
    </cacheField>
  </cacheFields>
  <cacheHierarchies count="54">
    <cacheHierarchy uniqueName="[DimCustomer].[Customer ID]" caption="Customer ID" attribute="1" defaultMemberUniqueName="[DimCustomer].[Customer ID].[All]" allUniqueName="[DimCustomer].[Customer ID].[All]" dimensionUniqueName="[DimCustomer]" displayFolder="" count="0" memberValueDatatype="130" unbalanced="0"/>
    <cacheHierarchy uniqueName="[DimCustomer].[Customer Name]" caption="Customer Name" attribute="1" defaultMemberUniqueName="[DimCustomer].[Customer Name].[All]" allUniqueName="[DimCustomer].[Customer Name].[All]" dimensionUniqueName="[DimCustomer]" displayFolder="" count="0" memberValueDatatype="130" unbalanced="0"/>
    <cacheHierarchy uniqueName="[DimCustomer].[Segment]" caption="Segment" attribute="1" defaultMemberUniqueName="[DimCustomer].[Segment].[All]" allUniqueName="[DimCustomer].[Segment].[All]" dimensionUniqueName="[DimCustomer]" displayFolder="" count="0" memberValueDatatype="130" unbalanced="0"/>
    <cacheHierarchy uniqueName="[DimCustomer].[Country]" caption="Country" attribute="1" defaultMemberUniqueName="[DimCustomer].[Country].[All]" allUniqueName="[DimCustomer].[Country].[All]" dimensionUniqueName="[DimCustomer]" displayFolder="" count="0" memberValueDatatype="130" unbalanced="0"/>
    <cacheHierarchy uniqueName="[DimCustomer].[City]" caption="City" attribute="1" defaultMemberUniqueName="[DimCustomer].[City].[All]" allUniqueName="[DimCustomer].[City].[All]" dimensionUniqueName="[DimCustomer]" displayFolder="" count="0" memberValueDatatype="130" unbalanced="0"/>
    <cacheHierarchy uniqueName="[DimCustomer].[State]" caption="State" attribute="1" defaultMemberUniqueName="[DimCustomer].[State].[All]" allUniqueName="[DimCustomer].[State].[All]" dimensionUniqueName="[DimCustomer]" displayFolder="" count="0" memberValueDatatype="130" unbalanced="0"/>
    <cacheHierarchy uniqueName="[DimCustomer].[Region]" caption="Region" attribute="1" defaultMemberUniqueName="[DimCustomer].[Region].[All]" allUniqueName="[DimCustomer].[Region].[All]" dimensionUniqueName="[DimCustomer]" displayFolder="" count="0" memberValueDatatype="130" unbalanced="0"/>
    <cacheHierarchy uniqueName="[DimProduct].[Product ID]" caption="Product ID" attribute="1" defaultMemberUniqueName="[DimProduct].[Product ID].[All]" allUniqueName="[DimProduct].[Product ID].[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Sub-Category]" caption="Sub-Category" attribute="1" defaultMemberUniqueName="[DimProduct].[Sub-Category].[All]" allUniqueName="[DimProduct].[Sub-Category].[All]" dimensionUniqueName="[DimProduct]" displayFolder="" count="0" memberValueDatatype="13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Unit Cost]" caption="Unit Cost" attribute="1" defaultMemberUniqueName="[DimProduct].[Unit Cost].[All]" allUniqueName="[DimProduct].[Unit Cost].[All]" dimensionUniqueName="[DimProduct]" displayFolder="" count="0" memberValueDatatype="5" unbalanced="0"/>
    <cacheHierarchy uniqueName="[DimProduct].[Unit Price]" caption="Unit Price" attribute="1" defaultMemberUniqueName="[DimProduct].[Unit Price].[All]" allUniqueName="[DimProduct].[Unit Price].[All]" dimensionUniqueName="[DimProduct]" displayFolder="" count="0" memberValueDatatype="5" unbalanced="0"/>
    <cacheHierarchy uniqueName="[DimProduct].[Discount]" caption="Discount" attribute="1" defaultMemberUniqueName="[DimProduct].[Discount].[All]" allUniqueName="[DimProduct].[Discount].[All]" dimensionUniqueName="[DimProduct]" displayFolder="" count="0" memberValueDatatype="5" unbalanced="0"/>
    <cacheHierarchy uniqueName="[FacOrders_Data].[Order ID]" caption="Order ID" attribute="1" defaultMemberUniqueName="[FacOrders_Data].[Order ID].[All]" allUniqueName="[FacOrders_Data].[Order ID].[All]" dimensionUniqueName="[FacOrders_Data]" displayFolder="" count="0" memberValueDatatype="130" unbalanced="0"/>
    <cacheHierarchy uniqueName="[FacOrders_Data].[Order Date]" caption="Order Date" attribute="1" time="1" defaultMemberUniqueName="[FacOrders_Data].[Order Date].[All]" allUniqueName="[FacOrders_Data].[Order Date].[All]" dimensionUniqueName="[FacOrders_Data]" displayFolder="" count="0" memberValueDatatype="7" unbalanced="0"/>
    <cacheHierarchy uniqueName="[FacOrders_Data].[Year]" caption="Year" attribute="1" defaultMemberUniqueName="[FacOrders_Data].[Year].[All]" allUniqueName="[FacOrders_Data].[Year].[All]" dimensionUniqueName="[FacOrders_Data]" displayFolder="" count="2" memberValueDatatype="20" unbalanced="0">
      <fieldsUsage count="2">
        <fieldUsage x="-1"/>
        <fieldUsage x="2"/>
      </fieldsUsage>
    </cacheHierarchy>
    <cacheHierarchy uniqueName="[FacOrders_Data].[Month Name]" caption="Month Name" attribute="1" defaultMemberUniqueName="[FacOrders_Data].[Month Name].[All]" allUniqueName="[FacOrders_Data].[Month Name].[All]" dimensionUniqueName="[FacOrders_Data]" displayFolder="" count="0" memberValueDatatype="130" unbalanced="0"/>
    <cacheHierarchy uniqueName="[FacOrders_Data].[Month Number]" caption="Month Number" attribute="1" defaultMemberUniqueName="[FacOrders_Data].[Month Number].[All]" allUniqueName="[FacOrders_Data].[Month Number].[All]" dimensionUniqueName="[FacOrders_Data]" displayFolder="" count="0" memberValueDatatype="20" unbalanced="0"/>
    <cacheHierarchy uniqueName="[FacOrders_Data].[Day Name]" caption="Day Name" attribute="1" defaultMemberUniqueName="[FacOrders_Data].[Day Name].[All]" allUniqueName="[FacOrders_Data].[Day Name].[All]" dimensionUniqueName="[FacOrders_Data]" displayFolder="" count="0" memberValueDatatype="130" unbalanced="0"/>
    <cacheHierarchy uniqueName="[FacOrders_Data].[Day Number]" caption="Day Number" attribute="1" defaultMemberUniqueName="[FacOrders_Data].[Day Number].[All]" allUniqueName="[FacOrders_Data].[Day Number].[All]" dimensionUniqueName="[FacOrders_Data]" displayFolder="" count="0" memberValueDatatype="20" unbalanced="0"/>
    <cacheHierarchy uniqueName="[FacOrders_Data].[Week Type]" caption="Week Type" attribute="1" defaultMemberUniqueName="[FacOrders_Data].[Week Type].[All]" allUniqueName="[FacOrders_Data].[Week Type].[All]" dimensionUniqueName="[FacOrders_Data]" displayFolder="" count="2" memberValueDatatype="130" unbalanced="0">
      <fieldsUsage count="2">
        <fieldUsage x="-1"/>
        <fieldUsage x="0"/>
      </fieldsUsage>
    </cacheHierarchy>
    <cacheHierarchy uniqueName="[FacOrders_Data].[Ship Date]" caption="Ship Date" attribute="1" time="1" defaultMemberUniqueName="[FacOrders_Data].[Ship Date].[All]" allUniqueName="[FacOrders_Data].[Ship Date].[All]" dimensionUniqueName="[FacOrders_Data]" displayFolder="" count="0" memberValueDatatype="7" unbalanced="0"/>
    <cacheHierarchy uniqueName="[FacOrders_Data].[Ship Mode]" caption="Ship Mode" attribute="1" defaultMemberUniqueName="[FacOrders_Data].[Ship Mode].[All]" allUniqueName="[FacOrders_Data].[Ship Mode].[All]" dimensionUniqueName="[FacOrders_Data]" displayFolder="" count="0" memberValueDatatype="130" unbalanced="0"/>
    <cacheHierarchy uniqueName="[FacOrders_Data].[Customer ID]" caption="Customer ID" attribute="1" defaultMemberUniqueName="[FacOrders_Data].[Customer ID].[All]" allUniqueName="[FacOrders_Data].[Customer ID].[All]" dimensionUniqueName="[FacOrders_Data]" displayFolder="" count="0" memberValueDatatype="130" unbalanced="0"/>
    <cacheHierarchy uniqueName="[FacOrders_Data].[Product ID]" caption="Product ID" attribute="1" defaultMemberUniqueName="[FacOrders_Data].[Product ID].[All]" allUniqueName="[FacOrders_Data].[Product ID].[All]" dimensionUniqueName="[FacOrders_Data]" displayFolder="" count="0" memberValueDatatype="130" unbalanced="0"/>
    <cacheHierarchy uniqueName="[FacOrders_Data].[Unit Cost]" caption="Unit Cost" attribute="1" defaultMemberUniqueName="[FacOrders_Data].[Unit Cost].[All]" allUniqueName="[FacOrders_Data].[Unit Cost].[All]" dimensionUniqueName="[FacOrders_Data]" displayFolder="" count="0" memberValueDatatype="5" unbalanced="0"/>
    <cacheHierarchy uniqueName="[FacOrders_Data].[Unit Price]" caption="Unit Price" attribute="1" defaultMemberUniqueName="[FacOrders_Data].[Unit Price].[All]" allUniqueName="[FacOrders_Data].[Unit Price].[All]" dimensionUniqueName="[FacOrders_Data]" displayFolder="" count="0" memberValueDatatype="5" unbalanced="0"/>
    <cacheHierarchy uniqueName="[FacOrders_Data].[Quantity]" caption="Quantity" attribute="1" defaultMemberUniqueName="[FacOrders_Data].[Quantity].[All]" allUniqueName="[FacOrders_Data].[Quantity].[All]" dimensionUniqueName="[FacOrders_Data]" displayFolder="" count="0" memberValueDatatype="20" unbalanced="0"/>
    <cacheHierarchy uniqueName="[FacOrders_Data].[Discount]" caption="Discount" attribute="1" defaultMemberUniqueName="[FacOrders_Data].[Discount].[All]" allUniqueName="[FacOrders_Data].[Discount].[All]" dimensionUniqueName="[FacOrders_Data]" displayFolder="" count="0" memberValueDatatype="5" unbalanced="0"/>
    <cacheHierarchy uniqueName="[FacOrders_Data].[COGS]" caption="COGS" attribute="1" defaultMemberUniqueName="[FacOrders_Data].[COGS].[All]" allUniqueName="[FacOrders_Data].[COGS].[All]" dimensionUniqueName="[FacOrders_Data]" displayFolder="" count="0" memberValueDatatype="5" unbalanced="0"/>
    <cacheHierarchy uniqueName="[FacOrders_Data].[Revenue]" caption="Revenue" attribute="1" defaultMemberUniqueName="[FacOrders_Data].[Revenue].[All]" allUniqueName="[FacOrders_Data].[Revenue].[All]" dimensionUniqueName="[FacOrders_Data]" displayFolder="" count="0" memberValueDatatype="5" unbalanced="0"/>
    <cacheHierarchy uniqueName="[FacOrders_Data].[Total Profits]" caption="Total Profits" attribute="1" defaultMemberUniqueName="[FacOrders_Data].[Total Profits].[All]" allUniqueName="[FacOrders_Data].[Total Profits].[All]" dimensionUniqueName="[FacOrders_Data]" displayFolder="" count="0" memberValueDatatype="5" unbalanced="0"/>
    <cacheHierarchy uniqueName="[FacOrders_Data].[Profit Margin]" caption="Profit Margin" attribute="1" defaultMemberUniqueName="[FacOrders_Data].[Profit Margin].[All]" allUniqueName="[FacOrders_Data].[Profit Margin].[All]" dimensionUniqueName="[FacOrders_Data]" displayFolder="" count="0" memberValueDatatype="5" unbalanced="0"/>
    <cacheHierarchy uniqueName="[Measures].[__XL_Count FacOrders_Data]" caption="__XL_Count FacOrders_Data" measure="1" displayFolder="" measureGroup="FacOrders_Data" count="0" hidden="1"/>
    <cacheHierarchy uniqueName="[Measures].[__XL_Count DimCustomer]" caption="__XL_Count DimCustomer" measure="1" displayFolder="" measureGroup="DimCustomer" count="0" hidden="1"/>
    <cacheHierarchy uniqueName="[Measures].[__XL_Count DimProduct]" caption="__XL_Count DimProduct" measure="1" displayFolder="" measureGroup="DimProduct" count="0" hidden="1"/>
    <cacheHierarchy uniqueName="[Measures].[__No measures defined]" caption="__No measures defined" measure="1" displayFolder="" count="0" hidden="1"/>
    <cacheHierarchy uniqueName="[Measures].[Count of Order ID]" caption="Count of Order ID" measure="1" displayFolder="" measureGroup="FacOrders_Data" count="0" hidden="1">
      <extLst>
        <ext xmlns:x15="http://schemas.microsoft.com/office/spreadsheetml/2010/11/main" uri="{B97F6D7D-B522-45F9-BDA1-12C45D357490}">
          <x15:cacheHierarchy aggregatedColumn="14"/>
        </ext>
      </extLst>
    </cacheHierarchy>
    <cacheHierarchy uniqueName="[Measures].[Distinct Count of Order ID]" caption="Distinct Count of Order ID" measure="1" displayFolder="" measureGroup="FacOrders_Data" count="0" hidden="1">
      <extLst>
        <ext xmlns:x15="http://schemas.microsoft.com/office/spreadsheetml/2010/11/main" uri="{B97F6D7D-B522-45F9-BDA1-12C45D357490}">
          <x15:cacheHierarchy aggregatedColumn="14"/>
        </ext>
      </extLst>
    </cacheHierarchy>
    <cacheHierarchy uniqueName="[Measures].[Sum of Quantity]" caption="Sum of Quantity" measure="1" displayFolder="" measureGroup="FacOrders_Data" count="0" hidden="1">
      <extLst>
        <ext xmlns:x15="http://schemas.microsoft.com/office/spreadsheetml/2010/11/main" uri="{B97F6D7D-B522-45F9-BDA1-12C45D357490}">
          <x15:cacheHierarchy aggregatedColumn="28"/>
        </ext>
      </extLst>
    </cacheHierarchy>
    <cacheHierarchy uniqueName="[Measures].[Count of Customer ID]" caption="Count of Customer ID" measure="1" displayFolder="" measureGroup="DimCustomer" count="0" hidden="1">
      <extLst>
        <ext xmlns:x15="http://schemas.microsoft.com/office/spreadsheetml/2010/11/main" uri="{B97F6D7D-B522-45F9-BDA1-12C45D357490}">
          <x15:cacheHierarchy aggregatedColumn="0"/>
        </ext>
      </extLst>
    </cacheHierarchy>
    <cacheHierarchy uniqueName="[Measures].[Distinct Count of Customer ID]" caption="Distinct Count of Customer ID" measure="1" displayFolder="" measureGroup="DimCustomer" count="0" hidden="1">
      <extLst>
        <ext xmlns:x15="http://schemas.microsoft.com/office/spreadsheetml/2010/11/main" uri="{B97F6D7D-B522-45F9-BDA1-12C45D357490}">
          <x15:cacheHierarchy aggregatedColumn="0"/>
        </ext>
      </extLst>
    </cacheHierarchy>
    <cacheHierarchy uniqueName="[Measures].[Count of Product ID]" caption="Count of Product ID" measure="1" displayFolder="" measureGroup="DimProduct" count="0" hidden="1">
      <extLst>
        <ext xmlns:x15="http://schemas.microsoft.com/office/spreadsheetml/2010/11/main" uri="{B97F6D7D-B522-45F9-BDA1-12C45D357490}">
          <x15:cacheHierarchy aggregatedColumn="7"/>
        </ext>
      </extLst>
    </cacheHierarchy>
    <cacheHierarchy uniqueName="[Measures].[Distinct Count of Product ID]" caption="Distinct Count of Product ID" measure="1" displayFolder="" measureGroup="DimProduct" count="0" hidden="1">
      <extLst>
        <ext xmlns:x15="http://schemas.microsoft.com/office/spreadsheetml/2010/11/main" uri="{B97F6D7D-B522-45F9-BDA1-12C45D357490}">
          <x15:cacheHierarchy aggregatedColumn="7"/>
        </ext>
      </extLst>
    </cacheHierarchy>
    <cacheHierarchy uniqueName="[Measures].[Sum of COGS]" caption="Sum of COGS" measure="1" displayFolder="" measureGroup="FacOrders_Data" count="0" hidden="1">
      <extLst>
        <ext xmlns:x15="http://schemas.microsoft.com/office/spreadsheetml/2010/11/main" uri="{B97F6D7D-B522-45F9-BDA1-12C45D357490}">
          <x15:cacheHierarchy aggregatedColumn="30"/>
        </ext>
      </extLst>
    </cacheHierarchy>
    <cacheHierarchy uniqueName="[Measures].[Sum of Discount]" caption="Sum of Discount" measure="1" displayFolder="" measureGroup="DimProduct" count="0" hidden="1">
      <extLst>
        <ext xmlns:x15="http://schemas.microsoft.com/office/spreadsheetml/2010/11/main" uri="{B97F6D7D-B522-45F9-BDA1-12C45D357490}">
          <x15:cacheHierarchy aggregatedColumn="13"/>
        </ext>
      </extLst>
    </cacheHierarchy>
    <cacheHierarchy uniqueName="[Measures].[Average of Discount]" caption="Average of Discount" measure="1" displayFolder="" measureGroup="DimProduct" count="0" hidden="1">
      <extLst>
        <ext xmlns:x15="http://schemas.microsoft.com/office/spreadsheetml/2010/11/main" uri="{B97F6D7D-B522-45F9-BDA1-12C45D357490}">
          <x15:cacheHierarchy aggregatedColumn="13"/>
        </ext>
      </extLst>
    </cacheHierarchy>
    <cacheHierarchy uniqueName="[Measures].[Sum of Total Profits]" caption="Sum of Total Profits" measure="1" displayFolder="" measureGroup="FacOrders_Data" count="0" oneField="1" hidden="1">
      <fieldsUsage count="1">
        <fieldUsage x="1"/>
      </fieldsUsage>
      <extLst>
        <ext xmlns:x15="http://schemas.microsoft.com/office/spreadsheetml/2010/11/main" uri="{B97F6D7D-B522-45F9-BDA1-12C45D357490}">
          <x15:cacheHierarchy aggregatedColumn="32"/>
        </ext>
      </extLst>
    </cacheHierarchy>
    <cacheHierarchy uniqueName="[Measures].[Sum of Revenue]" caption="Sum of Revenue" measure="1" displayFolder="" measureGroup="FacOrders_Data" count="0" hidden="1">
      <extLst>
        <ext xmlns:x15="http://schemas.microsoft.com/office/spreadsheetml/2010/11/main" uri="{B97F6D7D-B522-45F9-BDA1-12C45D357490}">
          <x15:cacheHierarchy aggregatedColumn="31"/>
        </ext>
      </extLst>
    </cacheHierarchy>
    <cacheHierarchy uniqueName="[Measures].[Sum of Profit Margin]" caption="Sum of Profit Margin" measure="1" displayFolder="" measureGroup="FacOrders_Data" count="0" hidden="1">
      <extLst>
        <ext xmlns:x15="http://schemas.microsoft.com/office/spreadsheetml/2010/11/main" uri="{B97F6D7D-B522-45F9-BDA1-12C45D357490}">
          <x15:cacheHierarchy aggregatedColumn="33"/>
        </ext>
      </extLst>
    </cacheHierarchy>
    <cacheHierarchy uniqueName="[Measures].[Average of Profit Margin]" caption="Average of Profit Margin" measure="1" displayFolder="" measureGroup="FacOrders_Data" count="0" hidden="1">
      <extLst>
        <ext xmlns:x15="http://schemas.microsoft.com/office/spreadsheetml/2010/11/main" uri="{B97F6D7D-B522-45F9-BDA1-12C45D357490}">
          <x15:cacheHierarchy aggregatedColumn="33"/>
        </ext>
      </extLst>
    </cacheHierarchy>
    <cacheHierarchy uniqueName="[Measures].[Sum of Discount 2]" caption="Sum of Discount 2" measure="1" displayFolder="" measureGroup="FacOrders_Data" count="0" hidden="1">
      <extLst>
        <ext xmlns:x15="http://schemas.microsoft.com/office/spreadsheetml/2010/11/main" uri="{B97F6D7D-B522-45F9-BDA1-12C45D357490}">
          <x15:cacheHierarchy aggregatedColumn="29"/>
        </ext>
      </extLst>
    </cacheHierarchy>
    <cacheHierarchy uniqueName="[Measures].[Average of Discount 2]" caption="Average of Discount 2" measure="1" displayFolder="" measureGroup="FacOrders_Data" count="0" hidden="1">
      <extLst>
        <ext xmlns:x15="http://schemas.microsoft.com/office/spreadsheetml/2010/11/main" uri="{B97F6D7D-B522-45F9-BDA1-12C45D357490}">
          <x15:cacheHierarchy aggregatedColumn="29"/>
        </ext>
      </extLst>
    </cacheHierarchy>
  </cacheHierarchies>
  <kpis count="0"/>
  <dimensions count="4">
    <dimension name="DimCustomer" uniqueName="[DimCustomer]" caption="DimCustomer"/>
    <dimension name="DimProduct" uniqueName="[DimProduct]" caption="DimProduct"/>
    <dimension name="FacOrders_Data" uniqueName="[FacOrders_Data]" caption="FacOrders_Data"/>
    <dimension measure="1" name="Measures" uniqueName="[Measures]" caption="Measures"/>
  </dimensions>
  <measureGroups count="3">
    <measureGroup name="DimCustomer" caption="DimCustomer"/>
    <measureGroup name="DimProduct" caption="DimProduct"/>
    <measureGroup name="FacOrders_Data" caption="FacOrders_Data"/>
  </measureGroups>
  <maps count="5">
    <map measureGroup="0" dimension="0"/>
    <map measureGroup="1" dimension="1"/>
    <map measureGroup="2" dimension="0"/>
    <map measureGroup="2" dimension="1"/>
    <map measureGroup="2"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ed Ahmed" refreshedDate="46141.615725810188" backgroundQuery="1" createdVersion="8" refreshedVersion="8" minRefreshableVersion="3" recordCount="0" supportSubquery="1" supportAdvancedDrill="1" xr:uid="{02729CDF-583C-4CF4-A49A-AB58EF845D18}">
  <cacheSource type="external" connectionId="4"/>
  <cacheFields count="2">
    <cacheField name="[Measures].[Sum of Revenue]" caption="Sum of Revenue" numFmtId="0" hierarchy="49" level="32767"/>
    <cacheField name="[FacOrders_Data].[Year].[Year]" caption="Year" numFmtId="0" hierarchy="16" level="1">
      <sharedItems containsSemiMixedTypes="0" containsNonDate="0" containsString="0"/>
    </cacheField>
  </cacheFields>
  <cacheHierarchies count="54">
    <cacheHierarchy uniqueName="[DimCustomer].[Customer ID]" caption="Customer ID" attribute="1" defaultMemberUniqueName="[DimCustomer].[Customer ID].[All]" allUniqueName="[DimCustomer].[Customer ID].[All]" dimensionUniqueName="[DimCustomer]" displayFolder="" count="0" memberValueDatatype="130" unbalanced="0"/>
    <cacheHierarchy uniqueName="[DimCustomer].[Customer Name]" caption="Customer Name" attribute="1" defaultMemberUniqueName="[DimCustomer].[Customer Name].[All]" allUniqueName="[DimCustomer].[Customer Name].[All]" dimensionUniqueName="[DimCustomer]" displayFolder="" count="0" memberValueDatatype="130" unbalanced="0"/>
    <cacheHierarchy uniqueName="[DimCustomer].[Segment]" caption="Segment" attribute="1" defaultMemberUniqueName="[DimCustomer].[Segment].[All]" allUniqueName="[DimCustomer].[Segment].[All]" dimensionUniqueName="[DimCustomer]" displayFolder="" count="0" memberValueDatatype="130" unbalanced="0"/>
    <cacheHierarchy uniqueName="[DimCustomer].[Country]" caption="Country" attribute="1" defaultMemberUniqueName="[DimCustomer].[Country].[All]" allUniqueName="[DimCustomer].[Country].[All]" dimensionUniqueName="[DimCustomer]" displayFolder="" count="0" memberValueDatatype="130" unbalanced="0"/>
    <cacheHierarchy uniqueName="[DimCustomer].[City]" caption="City" attribute="1" defaultMemberUniqueName="[DimCustomer].[City].[All]" allUniqueName="[DimCustomer].[City].[All]" dimensionUniqueName="[DimCustomer]" displayFolder="" count="0" memberValueDatatype="130" unbalanced="0"/>
    <cacheHierarchy uniqueName="[DimCustomer].[State]" caption="State" attribute="1" defaultMemberUniqueName="[DimCustomer].[State].[All]" allUniqueName="[DimCustomer].[State].[All]" dimensionUniqueName="[DimCustomer]" displayFolder="" count="0" memberValueDatatype="130" unbalanced="0"/>
    <cacheHierarchy uniqueName="[DimCustomer].[Region]" caption="Region" attribute="1" defaultMemberUniqueName="[DimCustomer].[Region].[All]" allUniqueName="[DimCustomer].[Region].[All]" dimensionUniqueName="[DimCustomer]" displayFolder="" count="0" memberValueDatatype="130" unbalanced="0"/>
    <cacheHierarchy uniqueName="[DimProduct].[Product ID]" caption="Product ID" attribute="1" defaultMemberUniqueName="[DimProduct].[Product ID].[All]" allUniqueName="[DimProduct].[Product ID].[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Sub-Category]" caption="Sub-Category" attribute="1" defaultMemberUniqueName="[DimProduct].[Sub-Category].[All]" allUniqueName="[DimProduct].[Sub-Category].[All]" dimensionUniqueName="[DimProduct]" displayFolder="" count="0" memberValueDatatype="13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Unit Cost]" caption="Unit Cost" attribute="1" defaultMemberUniqueName="[DimProduct].[Unit Cost].[All]" allUniqueName="[DimProduct].[Unit Cost].[All]" dimensionUniqueName="[DimProduct]" displayFolder="" count="0" memberValueDatatype="5" unbalanced="0"/>
    <cacheHierarchy uniqueName="[DimProduct].[Unit Price]" caption="Unit Price" attribute="1" defaultMemberUniqueName="[DimProduct].[Unit Price].[All]" allUniqueName="[DimProduct].[Unit Price].[All]" dimensionUniqueName="[DimProduct]" displayFolder="" count="0" memberValueDatatype="5" unbalanced="0"/>
    <cacheHierarchy uniqueName="[DimProduct].[Discount]" caption="Discount" attribute="1" defaultMemberUniqueName="[DimProduct].[Discount].[All]" allUniqueName="[DimProduct].[Discount].[All]" dimensionUniqueName="[DimProduct]" displayFolder="" count="0" memberValueDatatype="5" unbalanced="0"/>
    <cacheHierarchy uniqueName="[FacOrders_Data].[Order ID]" caption="Order ID" attribute="1" defaultMemberUniqueName="[FacOrders_Data].[Order ID].[All]" allUniqueName="[FacOrders_Data].[Order ID].[All]" dimensionUniqueName="[FacOrders_Data]" displayFolder="" count="0" memberValueDatatype="130" unbalanced="0"/>
    <cacheHierarchy uniqueName="[FacOrders_Data].[Order Date]" caption="Order Date" attribute="1" time="1" defaultMemberUniqueName="[FacOrders_Data].[Order Date].[All]" allUniqueName="[FacOrders_Data].[Order Date].[All]" dimensionUniqueName="[FacOrders_Data]" displayFolder="" count="0" memberValueDatatype="7" unbalanced="0"/>
    <cacheHierarchy uniqueName="[FacOrders_Data].[Year]" caption="Year" attribute="1" defaultMemberUniqueName="[FacOrders_Data].[Year].[All]" allUniqueName="[FacOrders_Data].[Year].[All]" dimensionUniqueName="[FacOrders_Data]" displayFolder="" count="2" memberValueDatatype="20" unbalanced="0">
      <fieldsUsage count="2">
        <fieldUsage x="-1"/>
        <fieldUsage x="1"/>
      </fieldsUsage>
    </cacheHierarchy>
    <cacheHierarchy uniqueName="[FacOrders_Data].[Month Name]" caption="Month Name" attribute="1" defaultMemberUniqueName="[FacOrders_Data].[Month Name].[All]" allUniqueName="[FacOrders_Data].[Month Name].[All]" dimensionUniqueName="[FacOrders_Data]" displayFolder="" count="0" memberValueDatatype="130" unbalanced="0"/>
    <cacheHierarchy uniqueName="[FacOrders_Data].[Month Number]" caption="Month Number" attribute="1" defaultMemberUniqueName="[FacOrders_Data].[Month Number].[All]" allUniqueName="[FacOrders_Data].[Month Number].[All]" dimensionUniqueName="[FacOrders_Data]" displayFolder="" count="0" memberValueDatatype="20" unbalanced="0"/>
    <cacheHierarchy uniqueName="[FacOrders_Data].[Day Name]" caption="Day Name" attribute="1" defaultMemberUniqueName="[FacOrders_Data].[Day Name].[All]" allUniqueName="[FacOrders_Data].[Day Name].[All]" dimensionUniqueName="[FacOrders_Data]" displayFolder="" count="0" memberValueDatatype="130" unbalanced="0"/>
    <cacheHierarchy uniqueName="[FacOrders_Data].[Day Number]" caption="Day Number" attribute="1" defaultMemberUniqueName="[FacOrders_Data].[Day Number].[All]" allUniqueName="[FacOrders_Data].[Day Number].[All]" dimensionUniqueName="[FacOrders_Data]" displayFolder="" count="0" memberValueDatatype="20" unbalanced="0"/>
    <cacheHierarchy uniqueName="[FacOrders_Data].[Week Type]" caption="Week Type" attribute="1" defaultMemberUniqueName="[FacOrders_Data].[Week Type].[All]" allUniqueName="[FacOrders_Data].[Week Type].[All]" dimensionUniqueName="[FacOrders_Data]" displayFolder="" count="0" memberValueDatatype="130" unbalanced="0"/>
    <cacheHierarchy uniqueName="[FacOrders_Data].[Ship Date]" caption="Ship Date" attribute="1" time="1" defaultMemberUniqueName="[FacOrders_Data].[Ship Date].[All]" allUniqueName="[FacOrders_Data].[Ship Date].[All]" dimensionUniqueName="[FacOrders_Data]" displayFolder="" count="0" memberValueDatatype="7" unbalanced="0"/>
    <cacheHierarchy uniqueName="[FacOrders_Data].[Ship Mode]" caption="Ship Mode" attribute="1" defaultMemberUniqueName="[FacOrders_Data].[Ship Mode].[All]" allUniqueName="[FacOrders_Data].[Ship Mode].[All]" dimensionUniqueName="[FacOrders_Data]" displayFolder="" count="0" memberValueDatatype="130" unbalanced="0"/>
    <cacheHierarchy uniqueName="[FacOrders_Data].[Customer ID]" caption="Customer ID" attribute="1" defaultMemberUniqueName="[FacOrders_Data].[Customer ID].[All]" allUniqueName="[FacOrders_Data].[Customer ID].[All]" dimensionUniqueName="[FacOrders_Data]" displayFolder="" count="0" memberValueDatatype="130" unbalanced="0"/>
    <cacheHierarchy uniqueName="[FacOrders_Data].[Product ID]" caption="Product ID" attribute="1" defaultMemberUniqueName="[FacOrders_Data].[Product ID].[All]" allUniqueName="[FacOrders_Data].[Product ID].[All]" dimensionUniqueName="[FacOrders_Data]" displayFolder="" count="0" memberValueDatatype="130" unbalanced="0"/>
    <cacheHierarchy uniqueName="[FacOrders_Data].[Unit Cost]" caption="Unit Cost" attribute="1" defaultMemberUniqueName="[FacOrders_Data].[Unit Cost].[All]" allUniqueName="[FacOrders_Data].[Unit Cost].[All]" dimensionUniqueName="[FacOrders_Data]" displayFolder="" count="0" memberValueDatatype="5" unbalanced="0"/>
    <cacheHierarchy uniqueName="[FacOrders_Data].[Unit Price]" caption="Unit Price" attribute="1" defaultMemberUniqueName="[FacOrders_Data].[Unit Price].[All]" allUniqueName="[FacOrders_Data].[Unit Price].[All]" dimensionUniqueName="[FacOrders_Data]" displayFolder="" count="0" memberValueDatatype="5" unbalanced="0"/>
    <cacheHierarchy uniqueName="[FacOrders_Data].[Quantity]" caption="Quantity" attribute="1" defaultMemberUniqueName="[FacOrders_Data].[Quantity].[All]" allUniqueName="[FacOrders_Data].[Quantity].[All]" dimensionUniqueName="[FacOrders_Data]" displayFolder="" count="0" memberValueDatatype="20" unbalanced="0"/>
    <cacheHierarchy uniqueName="[FacOrders_Data].[Discount]" caption="Discount" attribute="1" defaultMemberUniqueName="[FacOrders_Data].[Discount].[All]" allUniqueName="[FacOrders_Data].[Discount].[All]" dimensionUniqueName="[FacOrders_Data]" displayFolder="" count="0" memberValueDatatype="5" unbalanced="0"/>
    <cacheHierarchy uniqueName="[FacOrders_Data].[COGS]" caption="COGS" attribute="1" defaultMemberUniqueName="[FacOrders_Data].[COGS].[All]" allUniqueName="[FacOrders_Data].[COGS].[All]" dimensionUniqueName="[FacOrders_Data]" displayFolder="" count="0" memberValueDatatype="5" unbalanced="0"/>
    <cacheHierarchy uniqueName="[FacOrders_Data].[Revenue]" caption="Revenue" attribute="1" defaultMemberUniqueName="[FacOrders_Data].[Revenue].[All]" allUniqueName="[FacOrders_Data].[Revenue].[All]" dimensionUniqueName="[FacOrders_Data]" displayFolder="" count="0" memberValueDatatype="5" unbalanced="0"/>
    <cacheHierarchy uniqueName="[FacOrders_Data].[Total Profits]" caption="Total Profits" attribute="1" defaultMemberUniqueName="[FacOrders_Data].[Total Profits].[All]" allUniqueName="[FacOrders_Data].[Total Profits].[All]" dimensionUniqueName="[FacOrders_Data]" displayFolder="" count="0" memberValueDatatype="5" unbalanced="0"/>
    <cacheHierarchy uniqueName="[FacOrders_Data].[Profit Margin]" caption="Profit Margin" attribute="1" defaultMemberUniqueName="[FacOrders_Data].[Profit Margin].[All]" allUniqueName="[FacOrders_Data].[Profit Margin].[All]" dimensionUniqueName="[FacOrders_Data]" displayFolder="" count="0" memberValueDatatype="5" unbalanced="0"/>
    <cacheHierarchy uniqueName="[Measures].[__XL_Count FacOrders_Data]" caption="__XL_Count FacOrders_Data" measure="1" displayFolder="" measureGroup="FacOrders_Data" count="0" hidden="1"/>
    <cacheHierarchy uniqueName="[Measures].[__XL_Count DimCustomer]" caption="__XL_Count DimCustomer" measure="1" displayFolder="" measureGroup="DimCustomer" count="0" hidden="1"/>
    <cacheHierarchy uniqueName="[Measures].[__XL_Count DimProduct]" caption="__XL_Count DimProduct" measure="1" displayFolder="" measureGroup="DimProduct" count="0" hidden="1"/>
    <cacheHierarchy uniqueName="[Measures].[__No measures defined]" caption="__No measures defined" measure="1" displayFolder="" count="0" hidden="1"/>
    <cacheHierarchy uniqueName="[Measures].[Count of Order ID]" caption="Count of Order ID" measure="1" displayFolder="" measureGroup="FacOrders_Data" count="0" hidden="1">
      <extLst>
        <ext xmlns:x15="http://schemas.microsoft.com/office/spreadsheetml/2010/11/main" uri="{B97F6D7D-B522-45F9-BDA1-12C45D357490}">
          <x15:cacheHierarchy aggregatedColumn="14"/>
        </ext>
      </extLst>
    </cacheHierarchy>
    <cacheHierarchy uniqueName="[Measures].[Distinct Count of Order ID]" caption="Distinct Count of Order ID" measure="1" displayFolder="" measureGroup="FacOrders_Data" count="0" hidden="1">
      <extLst>
        <ext xmlns:x15="http://schemas.microsoft.com/office/spreadsheetml/2010/11/main" uri="{B97F6D7D-B522-45F9-BDA1-12C45D357490}">
          <x15:cacheHierarchy aggregatedColumn="14"/>
        </ext>
      </extLst>
    </cacheHierarchy>
    <cacheHierarchy uniqueName="[Measures].[Sum of Quantity]" caption="Sum of Quantity" measure="1" displayFolder="" measureGroup="FacOrders_Data" count="0" hidden="1">
      <extLst>
        <ext xmlns:x15="http://schemas.microsoft.com/office/spreadsheetml/2010/11/main" uri="{B97F6D7D-B522-45F9-BDA1-12C45D357490}">
          <x15:cacheHierarchy aggregatedColumn="28"/>
        </ext>
      </extLst>
    </cacheHierarchy>
    <cacheHierarchy uniqueName="[Measures].[Count of Customer ID]" caption="Count of Customer ID" measure="1" displayFolder="" measureGroup="DimCustomer" count="0" hidden="1">
      <extLst>
        <ext xmlns:x15="http://schemas.microsoft.com/office/spreadsheetml/2010/11/main" uri="{B97F6D7D-B522-45F9-BDA1-12C45D357490}">
          <x15:cacheHierarchy aggregatedColumn="0"/>
        </ext>
      </extLst>
    </cacheHierarchy>
    <cacheHierarchy uniqueName="[Measures].[Distinct Count of Customer ID]" caption="Distinct Count of Customer ID" measure="1" displayFolder="" measureGroup="DimCustomer" count="0" hidden="1">
      <extLst>
        <ext xmlns:x15="http://schemas.microsoft.com/office/spreadsheetml/2010/11/main" uri="{B97F6D7D-B522-45F9-BDA1-12C45D357490}">
          <x15:cacheHierarchy aggregatedColumn="0"/>
        </ext>
      </extLst>
    </cacheHierarchy>
    <cacheHierarchy uniqueName="[Measures].[Count of Product ID]" caption="Count of Product ID" measure="1" displayFolder="" measureGroup="DimProduct" count="0" hidden="1">
      <extLst>
        <ext xmlns:x15="http://schemas.microsoft.com/office/spreadsheetml/2010/11/main" uri="{B97F6D7D-B522-45F9-BDA1-12C45D357490}">
          <x15:cacheHierarchy aggregatedColumn="7"/>
        </ext>
      </extLst>
    </cacheHierarchy>
    <cacheHierarchy uniqueName="[Measures].[Distinct Count of Product ID]" caption="Distinct Count of Product ID" measure="1" displayFolder="" measureGroup="DimProduct" count="0" hidden="1">
      <extLst>
        <ext xmlns:x15="http://schemas.microsoft.com/office/spreadsheetml/2010/11/main" uri="{B97F6D7D-B522-45F9-BDA1-12C45D357490}">
          <x15:cacheHierarchy aggregatedColumn="7"/>
        </ext>
      </extLst>
    </cacheHierarchy>
    <cacheHierarchy uniqueName="[Measures].[Sum of COGS]" caption="Sum of COGS" measure="1" displayFolder="" measureGroup="FacOrders_Data" count="0" hidden="1">
      <extLst>
        <ext xmlns:x15="http://schemas.microsoft.com/office/spreadsheetml/2010/11/main" uri="{B97F6D7D-B522-45F9-BDA1-12C45D357490}">
          <x15:cacheHierarchy aggregatedColumn="30"/>
        </ext>
      </extLst>
    </cacheHierarchy>
    <cacheHierarchy uniqueName="[Measures].[Sum of Discount]" caption="Sum of Discount" measure="1" displayFolder="" measureGroup="DimProduct" count="0" hidden="1">
      <extLst>
        <ext xmlns:x15="http://schemas.microsoft.com/office/spreadsheetml/2010/11/main" uri="{B97F6D7D-B522-45F9-BDA1-12C45D357490}">
          <x15:cacheHierarchy aggregatedColumn="13"/>
        </ext>
      </extLst>
    </cacheHierarchy>
    <cacheHierarchy uniqueName="[Measures].[Average of Discount]" caption="Average of Discount" measure="1" displayFolder="" measureGroup="DimProduct" count="0" hidden="1">
      <extLst>
        <ext xmlns:x15="http://schemas.microsoft.com/office/spreadsheetml/2010/11/main" uri="{B97F6D7D-B522-45F9-BDA1-12C45D357490}">
          <x15:cacheHierarchy aggregatedColumn="13"/>
        </ext>
      </extLst>
    </cacheHierarchy>
    <cacheHierarchy uniqueName="[Measures].[Sum of Total Profits]" caption="Sum of Total Profits" measure="1" displayFolder="" measureGroup="FacOrders_Data" count="0" hidden="1">
      <extLst>
        <ext xmlns:x15="http://schemas.microsoft.com/office/spreadsheetml/2010/11/main" uri="{B97F6D7D-B522-45F9-BDA1-12C45D357490}">
          <x15:cacheHierarchy aggregatedColumn="32"/>
        </ext>
      </extLst>
    </cacheHierarchy>
    <cacheHierarchy uniqueName="[Measures].[Sum of Revenue]" caption="Sum of Revenue" measure="1" displayFolder="" measureGroup="FacOrders_Data" count="0" oneField="1" hidden="1">
      <fieldsUsage count="1">
        <fieldUsage x="0"/>
      </fieldsUsage>
      <extLst>
        <ext xmlns:x15="http://schemas.microsoft.com/office/spreadsheetml/2010/11/main" uri="{B97F6D7D-B522-45F9-BDA1-12C45D357490}">
          <x15:cacheHierarchy aggregatedColumn="31"/>
        </ext>
      </extLst>
    </cacheHierarchy>
    <cacheHierarchy uniqueName="[Measures].[Sum of Profit Margin]" caption="Sum of Profit Margin" measure="1" displayFolder="" measureGroup="FacOrders_Data" count="0" hidden="1">
      <extLst>
        <ext xmlns:x15="http://schemas.microsoft.com/office/spreadsheetml/2010/11/main" uri="{B97F6D7D-B522-45F9-BDA1-12C45D357490}">
          <x15:cacheHierarchy aggregatedColumn="33"/>
        </ext>
      </extLst>
    </cacheHierarchy>
    <cacheHierarchy uniqueName="[Measures].[Average of Profit Margin]" caption="Average of Profit Margin" measure="1" displayFolder="" measureGroup="FacOrders_Data" count="0" hidden="1">
      <extLst>
        <ext xmlns:x15="http://schemas.microsoft.com/office/spreadsheetml/2010/11/main" uri="{B97F6D7D-B522-45F9-BDA1-12C45D357490}">
          <x15:cacheHierarchy aggregatedColumn="33"/>
        </ext>
      </extLst>
    </cacheHierarchy>
    <cacheHierarchy uniqueName="[Measures].[Sum of Discount 2]" caption="Sum of Discount 2" measure="1" displayFolder="" measureGroup="FacOrders_Data" count="0" hidden="1">
      <extLst>
        <ext xmlns:x15="http://schemas.microsoft.com/office/spreadsheetml/2010/11/main" uri="{B97F6D7D-B522-45F9-BDA1-12C45D357490}">
          <x15:cacheHierarchy aggregatedColumn="29"/>
        </ext>
      </extLst>
    </cacheHierarchy>
    <cacheHierarchy uniqueName="[Measures].[Average of Discount 2]" caption="Average of Discount 2" measure="1" displayFolder="" measureGroup="FacOrders_Data" count="0" hidden="1">
      <extLst>
        <ext xmlns:x15="http://schemas.microsoft.com/office/spreadsheetml/2010/11/main" uri="{B97F6D7D-B522-45F9-BDA1-12C45D357490}">
          <x15:cacheHierarchy aggregatedColumn="29"/>
        </ext>
      </extLst>
    </cacheHierarchy>
  </cacheHierarchies>
  <kpis count="0"/>
  <dimensions count="4">
    <dimension name="DimCustomer" uniqueName="[DimCustomer]" caption="DimCustomer"/>
    <dimension name="DimProduct" uniqueName="[DimProduct]" caption="DimProduct"/>
    <dimension name="FacOrders_Data" uniqueName="[FacOrders_Data]" caption="FacOrders_Data"/>
    <dimension measure="1" name="Measures" uniqueName="[Measures]" caption="Measures"/>
  </dimensions>
  <measureGroups count="3">
    <measureGroup name="DimCustomer" caption="DimCustomer"/>
    <measureGroup name="DimProduct" caption="DimProduct"/>
    <measureGroup name="FacOrders_Data" caption="FacOrders_Data"/>
  </measureGroups>
  <maps count="5">
    <map measureGroup="0" dimension="0"/>
    <map measureGroup="1" dimension="1"/>
    <map measureGroup="2" dimension="0"/>
    <map measureGroup="2" dimension="1"/>
    <map measureGroup="2"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ed Ahmed" refreshedDate="46141.615725810188" backgroundQuery="1" createdVersion="8" refreshedVersion="8" minRefreshableVersion="3" recordCount="0" supportSubquery="1" supportAdvancedDrill="1" xr:uid="{3EF57C40-446E-4045-AA7C-C7CAC340C84B}">
  <cacheSource type="external" connectionId="4"/>
  <cacheFields count="2">
    <cacheField name="[Measures].[Sum of Quantity]" caption="Sum of Quantity" numFmtId="0" hierarchy="40" level="32767"/>
    <cacheField name="[FacOrders_Data].[Year].[Year]" caption="Year" numFmtId="0" hierarchy="16" level="1">
      <sharedItems containsSemiMixedTypes="0" containsNonDate="0" containsString="0"/>
    </cacheField>
  </cacheFields>
  <cacheHierarchies count="54">
    <cacheHierarchy uniqueName="[DimCustomer].[Customer ID]" caption="Customer ID" attribute="1" defaultMemberUniqueName="[DimCustomer].[Customer ID].[All]" allUniqueName="[DimCustomer].[Customer ID].[All]" dimensionUniqueName="[DimCustomer]" displayFolder="" count="0" memberValueDatatype="130" unbalanced="0"/>
    <cacheHierarchy uniqueName="[DimCustomer].[Customer Name]" caption="Customer Name" attribute="1" defaultMemberUniqueName="[DimCustomer].[Customer Name].[All]" allUniqueName="[DimCustomer].[Customer Name].[All]" dimensionUniqueName="[DimCustomer]" displayFolder="" count="0" memberValueDatatype="130" unbalanced="0"/>
    <cacheHierarchy uniqueName="[DimCustomer].[Segment]" caption="Segment" attribute="1" defaultMemberUniqueName="[DimCustomer].[Segment].[All]" allUniqueName="[DimCustomer].[Segment].[All]" dimensionUniqueName="[DimCustomer]" displayFolder="" count="0" memberValueDatatype="130" unbalanced="0"/>
    <cacheHierarchy uniqueName="[DimCustomer].[Country]" caption="Country" attribute="1" defaultMemberUniqueName="[DimCustomer].[Country].[All]" allUniqueName="[DimCustomer].[Country].[All]" dimensionUniqueName="[DimCustomer]" displayFolder="" count="0" memberValueDatatype="130" unbalanced="0"/>
    <cacheHierarchy uniqueName="[DimCustomer].[City]" caption="City" attribute="1" defaultMemberUniqueName="[DimCustomer].[City].[All]" allUniqueName="[DimCustomer].[City].[All]" dimensionUniqueName="[DimCustomer]" displayFolder="" count="0" memberValueDatatype="130" unbalanced="0"/>
    <cacheHierarchy uniqueName="[DimCustomer].[State]" caption="State" attribute="1" defaultMemberUniqueName="[DimCustomer].[State].[All]" allUniqueName="[DimCustomer].[State].[All]" dimensionUniqueName="[DimCustomer]" displayFolder="" count="0" memberValueDatatype="130" unbalanced="0"/>
    <cacheHierarchy uniqueName="[DimCustomer].[Region]" caption="Region" attribute="1" defaultMemberUniqueName="[DimCustomer].[Region].[All]" allUniqueName="[DimCustomer].[Region].[All]" dimensionUniqueName="[DimCustomer]" displayFolder="" count="0" memberValueDatatype="130" unbalanced="0"/>
    <cacheHierarchy uniqueName="[DimProduct].[Product ID]" caption="Product ID" attribute="1" defaultMemberUniqueName="[DimProduct].[Product ID].[All]" allUniqueName="[DimProduct].[Product ID].[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Sub-Category]" caption="Sub-Category" attribute="1" defaultMemberUniqueName="[DimProduct].[Sub-Category].[All]" allUniqueName="[DimProduct].[Sub-Category].[All]" dimensionUniqueName="[DimProduct]" displayFolder="" count="0" memberValueDatatype="13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Unit Cost]" caption="Unit Cost" attribute="1" defaultMemberUniqueName="[DimProduct].[Unit Cost].[All]" allUniqueName="[DimProduct].[Unit Cost].[All]" dimensionUniqueName="[DimProduct]" displayFolder="" count="0" memberValueDatatype="5" unbalanced="0"/>
    <cacheHierarchy uniqueName="[DimProduct].[Unit Price]" caption="Unit Price" attribute="1" defaultMemberUniqueName="[DimProduct].[Unit Price].[All]" allUniqueName="[DimProduct].[Unit Price].[All]" dimensionUniqueName="[DimProduct]" displayFolder="" count="0" memberValueDatatype="5" unbalanced="0"/>
    <cacheHierarchy uniqueName="[DimProduct].[Discount]" caption="Discount" attribute="1" defaultMemberUniqueName="[DimProduct].[Discount].[All]" allUniqueName="[DimProduct].[Discount].[All]" dimensionUniqueName="[DimProduct]" displayFolder="" count="0" memberValueDatatype="5" unbalanced="0"/>
    <cacheHierarchy uniqueName="[FacOrders_Data].[Order ID]" caption="Order ID" attribute="1" defaultMemberUniqueName="[FacOrders_Data].[Order ID].[All]" allUniqueName="[FacOrders_Data].[Order ID].[All]" dimensionUniqueName="[FacOrders_Data]" displayFolder="" count="0" memberValueDatatype="130" unbalanced="0"/>
    <cacheHierarchy uniqueName="[FacOrders_Data].[Order Date]" caption="Order Date" attribute="1" time="1" defaultMemberUniqueName="[FacOrders_Data].[Order Date].[All]" allUniqueName="[FacOrders_Data].[Order Date].[All]" dimensionUniqueName="[FacOrders_Data]" displayFolder="" count="0" memberValueDatatype="7" unbalanced="0"/>
    <cacheHierarchy uniqueName="[FacOrders_Data].[Year]" caption="Year" attribute="1" defaultMemberUniqueName="[FacOrders_Data].[Year].[All]" allUniqueName="[FacOrders_Data].[Year].[All]" dimensionUniqueName="[FacOrders_Data]" displayFolder="" count="2" memberValueDatatype="20" unbalanced="0">
      <fieldsUsage count="2">
        <fieldUsage x="-1"/>
        <fieldUsage x="1"/>
      </fieldsUsage>
    </cacheHierarchy>
    <cacheHierarchy uniqueName="[FacOrders_Data].[Month Name]" caption="Month Name" attribute="1" defaultMemberUniqueName="[FacOrders_Data].[Month Name].[All]" allUniqueName="[FacOrders_Data].[Month Name].[All]" dimensionUniqueName="[FacOrders_Data]" displayFolder="" count="0" memberValueDatatype="130" unbalanced="0"/>
    <cacheHierarchy uniqueName="[FacOrders_Data].[Month Number]" caption="Month Number" attribute="1" defaultMemberUniqueName="[FacOrders_Data].[Month Number].[All]" allUniqueName="[FacOrders_Data].[Month Number].[All]" dimensionUniqueName="[FacOrders_Data]" displayFolder="" count="0" memberValueDatatype="20" unbalanced="0"/>
    <cacheHierarchy uniqueName="[FacOrders_Data].[Day Name]" caption="Day Name" attribute="1" defaultMemberUniqueName="[FacOrders_Data].[Day Name].[All]" allUniqueName="[FacOrders_Data].[Day Name].[All]" dimensionUniqueName="[FacOrders_Data]" displayFolder="" count="0" memberValueDatatype="130" unbalanced="0"/>
    <cacheHierarchy uniqueName="[FacOrders_Data].[Day Number]" caption="Day Number" attribute="1" defaultMemberUniqueName="[FacOrders_Data].[Day Number].[All]" allUniqueName="[FacOrders_Data].[Day Number].[All]" dimensionUniqueName="[FacOrders_Data]" displayFolder="" count="0" memberValueDatatype="20" unbalanced="0"/>
    <cacheHierarchy uniqueName="[FacOrders_Data].[Week Type]" caption="Week Type" attribute="1" defaultMemberUniqueName="[FacOrders_Data].[Week Type].[All]" allUniqueName="[FacOrders_Data].[Week Type].[All]" dimensionUniqueName="[FacOrders_Data]" displayFolder="" count="0" memberValueDatatype="130" unbalanced="0"/>
    <cacheHierarchy uniqueName="[FacOrders_Data].[Ship Date]" caption="Ship Date" attribute="1" time="1" defaultMemberUniqueName="[FacOrders_Data].[Ship Date].[All]" allUniqueName="[FacOrders_Data].[Ship Date].[All]" dimensionUniqueName="[FacOrders_Data]" displayFolder="" count="0" memberValueDatatype="7" unbalanced="0"/>
    <cacheHierarchy uniqueName="[FacOrders_Data].[Ship Mode]" caption="Ship Mode" attribute="1" defaultMemberUniqueName="[FacOrders_Data].[Ship Mode].[All]" allUniqueName="[FacOrders_Data].[Ship Mode].[All]" dimensionUniqueName="[FacOrders_Data]" displayFolder="" count="0" memberValueDatatype="130" unbalanced="0"/>
    <cacheHierarchy uniqueName="[FacOrders_Data].[Customer ID]" caption="Customer ID" attribute="1" defaultMemberUniqueName="[FacOrders_Data].[Customer ID].[All]" allUniqueName="[FacOrders_Data].[Customer ID].[All]" dimensionUniqueName="[FacOrders_Data]" displayFolder="" count="0" memberValueDatatype="130" unbalanced="0"/>
    <cacheHierarchy uniqueName="[FacOrders_Data].[Product ID]" caption="Product ID" attribute="1" defaultMemberUniqueName="[FacOrders_Data].[Product ID].[All]" allUniqueName="[FacOrders_Data].[Product ID].[All]" dimensionUniqueName="[FacOrders_Data]" displayFolder="" count="0" memberValueDatatype="130" unbalanced="0"/>
    <cacheHierarchy uniqueName="[FacOrders_Data].[Unit Cost]" caption="Unit Cost" attribute="1" defaultMemberUniqueName="[FacOrders_Data].[Unit Cost].[All]" allUniqueName="[FacOrders_Data].[Unit Cost].[All]" dimensionUniqueName="[FacOrders_Data]" displayFolder="" count="0" memberValueDatatype="5" unbalanced="0"/>
    <cacheHierarchy uniqueName="[FacOrders_Data].[Unit Price]" caption="Unit Price" attribute="1" defaultMemberUniqueName="[FacOrders_Data].[Unit Price].[All]" allUniqueName="[FacOrders_Data].[Unit Price].[All]" dimensionUniqueName="[FacOrders_Data]" displayFolder="" count="0" memberValueDatatype="5" unbalanced="0"/>
    <cacheHierarchy uniqueName="[FacOrders_Data].[Quantity]" caption="Quantity" attribute="1" defaultMemberUniqueName="[FacOrders_Data].[Quantity].[All]" allUniqueName="[FacOrders_Data].[Quantity].[All]" dimensionUniqueName="[FacOrders_Data]" displayFolder="" count="0" memberValueDatatype="20" unbalanced="0"/>
    <cacheHierarchy uniqueName="[FacOrders_Data].[Discount]" caption="Discount" attribute="1" defaultMemberUniqueName="[FacOrders_Data].[Discount].[All]" allUniqueName="[FacOrders_Data].[Discount].[All]" dimensionUniqueName="[FacOrders_Data]" displayFolder="" count="0" memberValueDatatype="5" unbalanced="0"/>
    <cacheHierarchy uniqueName="[FacOrders_Data].[COGS]" caption="COGS" attribute="1" defaultMemberUniqueName="[FacOrders_Data].[COGS].[All]" allUniqueName="[FacOrders_Data].[COGS].[All]" dimensionUniqueName="[FacOrders_Data]" displayFolder="" count="0" memberValueDatatype="5" unbalanced="0"/>
    <cacheHierarchy uniqueName="[FacOrders_Data].[Revenue]" caption="Revenue" attribute="1" defaultMemberUniqueName="[FacOrders_Data].[Revenue].[All]" allUniqueName="[FacOrders_Data].[Revenue].[All]" dimensionUniqueName="[FacOrders_Data]" displayFolder="" count="0" memberValueDatatype="5" unbalanced="0"/>
    <cacheHierarchy uniqueName="[FacOrders_Data].[Total Profits]" caption="Total Profits" attribute="1" defaultMemberUniqueName="[FacOrders_Data].[Total Profits].[All]" allUniqueName="[FacOrders_Data].[Total Profits].[All]" dimensionUniqueName="[FacOrders_Data]" displayFolder="" count="0" memberValueDatatype="5" unbalanced="0"/>
    <cacheHierarchy uniqueName="[FacOrders_Data].[Profit Margin]" caption="Profit Margin" attribute="1" defaultMemberUniqueName="[FacOrders_Data].[Profit Margin].[All]" allUniqueName="[FacOrders_Data].[Profit Margin].[All]" dimensionUniqueName="[FacOrders_Data]" displayFolder="" count="0" memberValueDatatype="5" unbalanced="0"/>
    <cacheHierarchy uniqueName="[Measures].[__XL_Count FacOrders_Data]" caption="__XL_Count FacOrders_Data" measure="1" displayFolder="" measureGroup="FacOrders_Data" count="0" hidden="1"/>
    <cacheHierarchy uniqueName="[Measures].[__XL_Count DimCustomer]" caption="__XL_Count DimCustomer" measure="1" displayFolder="" measureGroup="DimCustomer" count="0" hidden="1"/>
    <cacheHierarchy uniqueName="[Measures].[__XL_Count DimProduct]" caption="__XL_Count DimProduct" measure="1" displayFolder="" measureGroup="DimProduct" count="0" hidden="1"/>
    <cacheHierarchy uniqueName="[Measures].[__No measures defined]" caption="__No measures defined" measure="1" displayFolder="" count="0" hidden="1"/>
    <cacheHierarchy uniqueName="[Measures].[Count of Order ID]" caption="Count of Order ID" measure="1" displayFolder="" measureGroup="FacOrders_Data" count="0" hidden="1">
      <extLst>
        <ext xmlns:x15="http://schemas.microsoft.com/office/spreadsheetml/2010/11/main" uri="{B97F6D7D-B522-45F9-BDA1-12C45D357490}">
          <x15:cacheHierarchy aggregatedColumn="14"/>
        </ext>
      </extLst>
    </cacheHierarchy>
    <cacheHierarchy uniqueName="[Measures].[Distinct Count of Order ID]" caption="Distinct Count of Order ID" measure="1" displayFolder="" measureGroup="FacOrders_Data" count="0" hidden="1">
      <extLst>
        <ext xmlns:x15="http://schemas.microsoft.com/office/spreadsheetml/2010/11/main" uri="{B97F6D7D-B522-45F9-BDA1-12C45D357490}">
          <x15:cacheHierarchy aggregatedColumn="14"/>
        </ext>
      </extLst>
    </cacheHierarchy>
    <cacheHierarchy uniqueName="[Measures].[Sum of Quantity]" caption="Sum of Quantity" measure="1" displayFolder="" measureGroup="FacOrders_Data" count="0" oneField="1" hidden="1">
      <fieldsUsage count="1">
        <fieldUsage x="0"/>
      </fieldsUsage>
      <extLst>
        <ext xmlns:x15="http://schemas.microsoft.com/office/spreadsheetml/2010/11/main" uri="{B97F6D7D-B522-45F9-BDA1-12C45D357490}">
          <x15:cacheHierarchy aggregatedColumn="28"/>
        </ext>
      </extLst>
    </cacheHierarchy>
    <cacheHierarchy uniqueName="[Measures].[Count of Customer ID]" caption="Count of Customer ID" measure="1" displayFolder="" measureGroup="DimCustomer" count="0" hidden="1">
      <extLst>
        <ext xmlns:x15="http://schemas.microsoft.com/office/spreadsheetml/2010/11/main" uri="{B97F6D7D-B522-45F9-BDA1-12C45D357490}">
          <x15:cacheHierarchy aggregatedColumn="0"/>
        </ext>
      </extLst>
    </cacheHierarchy>
    <cacheHierarchy uniqueName="[Measures].[Distinct Count of Customer ID]" caption="Distinct Count of Customer ID" measure="1" displayFolder="" measureGroup="DimCustomer" count="0" hidden="1">
      <extLst>
        <ext xmlns:x15="http://schemas.microsoft.com/office/spreadsheetml/2010/11/main" uri="{B97F6D7D-B522-45F9-BDA1-12C45D357490}">
          <x15:cacheHierarchy aggregatedColumn="0"/>
        </ext>
      </extLst>
    </cacheHierarchy>
    <cacheHierarchy uniqueName="[Measures].[Count of Product ID]" caption="Count of Product ID" measure="1" displayFolder="" measureGroup="DimProduct" count="0" hidden="1">
      <extLst>
        <ext xmlns:x15="http://schemas.microsoft.com/office/spreadsheetml/2010/11/main" uri="{B97F6D7D-B522-45F9-BDA1-12C45D357490}">
          <x15:cacheHierarchy aggregatedColumn="7"/>
        </ext>
      </extLst>
    </cacheHierarchy>
    <cacheHierarchy uniqueName="[Measures].[Distinct Count of Product ID]" caption="Distinct Count of Product ID" measure="1" displayFolder="" measureGroup="DimProduct" count="0" hidden="1">
      <extLst>
        <ext xmlns:x15="http://schemas.microsoft.com/office/spreadsheetml/2010/11/main" uri="{B97F6D7D-B522-45F9-BDA1-12C45D357490}">
          <x15:cacheHierarchy aggregatedColumn="7"/>
        </ext>
      </extLst>
    </cacheHierarchy>
    <cacheHierarchy uniqueName="[Measures].[Sum of COGS]" caption="Sum of COGS" measure="1" displayFolder="" measureGroup="FacOrders_Data" count="0" hidden="1">
      <extLst>
        <ext xmlns:x15="http://schemas.microsoft.com/office/spreadsheetml/2010/11/main" uri="{B97F6D7D-B522-45F9-BDA1-12C45D357490}">
          <x15:cacheHierarchy aggregatedColumn="30"/>
        </ext>
      </extLst>
    </cacheHierarchy>
    <cacheHierarchy uniqueName="[Measures].[Sum of Discount]" caption="Sum of Discount" measure="1" displayFolder="" measureGroup="DimProduct" count="0" hidden="1">
      <extLst>
        <ext xmlns:x15="http://schemas.microsoft.com/office/spreadsheetml/2010/11/main" uri="{B97F6D7D-B522-45F9-BDA1-12C45D357490}">
          <x15:cacheHierarchy aggregatedColumn="13"/>
        </ext>
      </extLst>
    </cacheHierarchy>
    <cacheHierarchy uniqueName="[Measures].[Average of Discount]" caption="Average of Discount" measure="1" displayFolder="" measureGroup="DimProduct" count="0" hidden="1">
      <extLst>
        <ext xmlns:x15="http://schemas.microsoft.com/office/spreadsheetml/2010/11/main" uri="{B97F6D7D-B522-45F9-BDA1-12C45D357490}">
          <x15:cacheHierarchy aggregatedColumn="13"/>
        </ext>
      </extLst>
    </cacheHierarchy>
    <cacheHierarchy uniqueName="[Measures].[Sum of Total Profits]" caption="Sum of Total Profits" measure="1" displayFolder="" measureGroup="FacOrders_Data" count="0" hidden="1">
      <extLst>
        <ext xmlns:x15="http://schemas.microsoft.com/office/spreadsheetml/2010/11/main" uri="{B97F6D7D-B522-45F9-BDA1-12C45D357490}">
          <x15:cacheHierarchy aggregatedColumn="32"/>
        </ext>
      </extLst>
    </cacheHierarchy>
    <cacheHierarchy uniqueName="[Measures].[Sum of Revenue]" caption="Sum of Revenue" measure="1" displayFolder="" measureGroup="FacOrders_Data" count="0" hidden="1">
      <extLst>
        <ext xmlns:x15="http://schemas.microsoft.com/office/spreadsheetml/2010/11/main" uri="{B97F6D7D-B522-45F9-BDA1-12C45D357490}">
          <x15:cacheHierarchy aggregatedColumn="31"/>
        </ext>
      </extLst>
    </cacheHierarchy>
    <cacheHierarchy uniqueName="[Measures].[Sum of Profit Margin]" caption="Sum of Profit Margin" measure="1" displayFolder="" measureGroup="FacOrders_Data" count="0" hidden="1">
      <extLst>
        <ext xmlns:x15="http://schemas.microsoft.com/office/spreadsheetml/2010/11/main" uri="{B97F6D7D-B522-45F9-BDA1-12C45D357490}">
          <x15:cacheHierarchy aggregatedColumn="33"/>
        </ext>
      </extLst>
    </cacheHierarchy>
    <cacheHierarchy uniqueName="[Measures].[Average of Profit Margin]" caption="Average of Profit Margin" measure="1" displayFolder="" measureGroup="FacOrders_Data" count="0" hidden="1">
      <extLst>
        <ext xmlns:x15="http://schemas.microsoft.com/office/spreadsheetml/2010/11/main" uri="{B97F6D7D-B522-45F9-BDA1-12C45D357490}">
          <x15:cacheHierarchy aggregatedColumn="33"/>
        </ext>
      </extLst>
    </cacheHierarchy>
    <cacheHierarchy uniqueName="[Measures].[Sum of Discount 2]" caption="Sum of Discount 2" measure="1" displayFolder="" measureGroup="FacOrders_Data" count="0" hidden="1">
      <extLst>
        <ext xmlns:x15="http://schemas.microsoft.com/office/spreadsheetml/2010/11/main" uri="{B97F6D7D-B522-45F9-BDA1-12C45D357490}">
          <x15:cacheHierarchy aggregatedColumn="29"/>
        </ext>
      </extLst>
    </cacheHierarchy>
    <cacheHierarchy uniqueName="[Measures].[Average of Discount 2]" caption="Average of Discount 2" measure="1" displayFolder="" measureGroup="FacOrders_Data" count="0" hidden="1">
      <extLst>
        <ext xmlns:x15="http://schemas.microsoft.com/office/spreadsheetml/2010/11/main" uri="{B97F6D7D-B522-45F9-BDA1-12C45D357490}">
          <x15:cacheHierarchy aggregatedColumn="29"/>
        </ext>
      </extLst>
    </cacheHierarchy>
  </cacheHierarchies>
  <kpis count="0"/>
  <dimensions count="4">
    <dimension name="DimCustomer" uniqueName="[DimCustomer]" caption="DimCustomer"/>
    <dimension name="DimProduct" uniqueName="[DimProduct]" caption="DimProduct"/>
    <dimension name="FacOrders_Data" uniqueName="[FacOrders_Data]" caption="FacOrders_Data"/>
    <dimension measure="1" name="Measures" uniqueName="[Measures]" caption="Measures"/>
  </dimensions>
  <measureGroups count="3">
    <measureGroup name="DimCustomer" caption="DimCustomer"/>
    <measureGroup name="DimProduct" caption="DimProduct"/>
    <measureGroup name="FacOrders_Data" caption="FacOrders_Data"/>
  </measureGroups>
  <maps count="5">
    <map measureGroup="0" dimension="0"/>
    <map measureGroup="1" dimension="1"/>
    <map measureGroup="2" dimension="0"/>
    <map measureGroup="2" dimension="1"/>
    <map measureGroup="2"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ed Ahmed" refreshedDate="46141.615725810188" backgroundQuery="1" createdVersion="8" refreshedVersion="8" minRefreshableVersion="3" recordCount="0" supportSubquery="1" supportAdvancedDrill="1" xr:uid="{D9FB1002-6596-47EC-9F37-5093FA2C3D25}">
  <cacheSource type="external" connectionId="4"/>
  <cacheFields count="2">
    <cacheField name="[Measures].[Average of Profit Margin]" caption="Average of Profit Margin" numFmtId="0" hierarchy="51" level="32767"/>
    <cacheField name="[FacOrders_Data].[Year].[Year]" caption="Year" numFmtId="0" hierarchy="16" level="1">
      <sharedItems containsSemiMixedTypes="0" containsNonDate="0" containsString="0"/>
    </cacheField>
  </cacheFields>
  <cacheHierarchies count="54">
    <cacheHierarchy uniqueName="[DimCustomer].[Customer ID]" caption="Customer ID" attribute="1" defaultMemberUniqueName="[DimCustomer].[Customer ID].[All]" allUniqueName="[DimCustomer].[Customer ID].[All]" dimensionUniqueName="[DimCustomer]" displayFolder="" count="0" memberValueDatatype="130" unbalanced="0"/>
    <cacheHierarchy uniqueName="[DimCustomer].[Customer Name]" caption="Customer Name" attribute="1" defaultMemberUniqueName="[DimCustomer].[Customer Name].[All]" allUniqueName="[DimCustomer].[Customer Name].[All]" dimensionUniqueName="[DimCustomer]" displayFolder="" count="0" memberValueDatatype="130" unbalanced="0"/>
    <cacheHierarchy uniqueName="[DimCustomer].[Segment]" caption="Segment" attribute="1" defaultMemberUniqueName="[DimCustomer].[Segment].[All]" allUniqueName="[DimCustomer].[Segment].[All]" dimensionUniqueName="[DimCustomer]" displayFolder="" count="0" memberValueDatatype="130" unbalanced="0"/>
    <cacheHierarchy uniqueName="[DimCustomer].[Country]" caption="Country" attribute="1" defaultMemberUniqueName="[DimCustomer].[Country].[All]" allUniqueName="[DimCustomer].[Country].[All]" dimensionUniqueName="[DimCustomer]" displayFolder="" count="0" memberValueDatatype="130" unbalanced="0"/>
    <cacheHierarchy uniqueName="[DimCustomer].[City]" caption="City" attribute="1" defaultMemberUniqueName="[DimCustomer].[City].[All]" allUniqueName="[DimCustomer].[City].[All]" dimensionUniqueName="[DimCustomer]" displayFolder="" count="0" memberValueDatatype="130" unbalanced="0"/>
    <cacheHierarchy uniqueName="[DimCustomer].[State]" caption="State" attribute="1" defaultMemberUniqueName="[DimCustomer].[State].[All]" allUniqueName="[DimCustomer].[State].[All]" dimensionUniqueName="[DimCustomer]" displayFolder="" count="0" memberValueDatatype="130" unbalanced="0"/>
    <cacheHierarchy uniqueName="[DimCustomer].[Region]" caption="Region" attribute="1" defaultMemberUniqueName="[DimCustomer].[Region].[All]" allUniqueName="[DimCustomer].[Region].[All]" dimensionUniqueName="[DimCustomer]" displayFolder="" count="0" memberValueDatatype="130" unbalanced="0"/>
    <cacheHierarchy uniqueName="[DimProduct].[Product ID]" caption="Product ID" attribute="1" defaultMemberUniqueName="[DimProduct].[Product ID].[All]" allUniqueName="[DimProduct].[Product ID].[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Sub-Category]" caption="Sub-Category" attribute="1" defaultMemberUniqueName="[DimProduct].[Sub-Category].[All]" allUniqueName="[DimProduct].[Sub-Category].[All]" dimensionUniqueName="[DimProduct]" displayFolder="" count="0" memberValueDatatype="13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Unit Cost]" caption="Unit Cost" attribute="1" defaultMemberUniqueName="[DimProduct].[Unit Cost].[All]" allUniqueName="[DimProduct].[Unit Cost].[All]" dimensionUniqueName="[DimProduct]" displayFolder="" count="0" memberValueDatatype="5" unbalanced="0"/>
    <cacheHierarchy uniqueName="[DimProduct].[Unit Price]" caption="Unit Price" attribute="1" defaultMemberUniqueName="[DimProduct].[Unit Price].[All]" allUniqueName="[DimProduct].[Unit Price].[All]" dimensionUniqueName="[DimProduct]" displayFolder="" count="0" memberValueDatatype="5" unbalanced="0"/>
    <cacheHierarchy uniqueName="[DimProduct].[Discount]" caption="Discount" attribute="1" defaultMemberUniqueName="[DimProduct].[Discount].[All]" allUniqueName="[DimProduct].[Discount].[All]" dimensionUniqueName="[DimProduct]" displayFolder="" count="0" memberValueDatatype="5" unbalanced="0"/>
    <cacheHierarchy uniqueName="[FacOrders_Data].[Order ID]" caption="Order ID" attribute="1" defaultMemberUniqueName="[FacOrders_Data].[Order ID].[All]" allUniqueName="[FacOrders_Data].[Order ID].[All]" dimensionUniqueName="[FacOrders_Data]" displayFolder="" count="0" memberValueDatatype="130" unbalanced="0"/>
    <cacheHierarchy uniqueName="[FacOrders_Data].[Order Date]" caption="Order Date" attribute="1" time="1" defaultMemberUniqueName="[FacOrders_Data].[Order Date].[All]" allUniqueName="[FacOrders_Data].[Order Date].[All]" dimensionUniqueName="[FacOrders_Data]" displayFolder="" count="0" memberValueDatatype="7" unbalanced="0"/>
    <cacheHierarchy uniqueName="[FacOrders_Data].[Year]" caption="Year" attribute="1" defaultMemberUniqueName="[FacOrders_Data].[Year].[All]" allUniqueName="[FacOrders_Data].[Year].[All]" dimensionUniqueName="[FacOrders_Data]" displayFolder="" count="2" memberValueDatatype="20" unbalanced="0">
      <fieldsUsage count="2">
        <fieldUsage x="-1"/>
        <fieldUsage x="1"/>
      </fieldsUsage>
    </cacheHierarchy>
    <cacheHierarchy uniqueName="[FacOrders_Data].[Month Name]" caption="Month Name" attribute="1" defaultMemberUniqueName="[FacOrders_Data].[Month Name].[All]" allUniqueName="[FacOrders_Data].[Month Name].[All]" dimensionUniqueName="[FacOrders_Data]" displayFolder="" count="0" memberValueDatatype="130" unbalanced="0"/>
    <cacheHierarchy uniqueName="[FacOrders_Data].[Month Number]" caption="Month Number" attribute="1" defaultMemberUniqueName="[FacOrders_Data].[Month Number].[All]" allUniqueName="[FacOrders_Data].[Month Number].[All]" dimensionUniqueName="[FacOrders_Data]" displayFolder="" count="0" memberValueDatatype="20" unbalanced="0"/>
    <cacheHierarchy uniqueName="[FacOrders_Data].[Day Name]" caption="Day Name" attribute="1" defaultMemberUniqueName="[FacOrders_Data].[Day Name].[All]" allUniqueName="[FacOrders_Data].[Day Name].[All]" dimensionUniqueName="[FacOrders_Data]" displayFolder="" count="0" memberValueDatatype="130" unbalanced="0"/>
    <cacheHierarchy uniqueName="[FacOrders_Data].[Day Number]" caption="Day Number" attribute="1" defaultMemberUniqueName="[FacOrders_Data].[Day Number].[All]" allUniqueName="[FacOrders_Data].[Day Number].[All]" dimensionUniqueName="[FacOrders_Data]" displayFolder="" count="0" memberValueDatatype="20" unbalanced="0"/>
    <cacheHierarchy uniqueName="[FacOrders_Data].[Week Type]" caption="Week Type" attribute="1" defaultMemberUniqueName="[FacOrders_Data].[Week Type].[All]" allUniqueName="[FacOrders_Data].[Week Type].[All]" dimensionUniqueName="[FacOrders_Data]" displayFolder="" count="0" memberValueDatatype="130" unbalanced="0"/>
    <cacheHierarchy uniqueName="[FacOrders_Data].[Ship Date]" caption="Ship Date" attribute="1" time="1" defaultMemberUniqueName="[FacOrders_Data].[Ship Date].[All]" allUniqueName="[FacOrders_Data].[Ship Date].[All]" dimensionUniqueName="[FacOrders_Data]" displayFolder="" count="0" memberValueDatatype="7" unbalanced="0"/>
    <cacheHierarchy uniqueName="[FacOrders_Data].[Ship Mode]" caption="Ship Mode" attribute="1" defaultMemberUniqueName="[FacOrders_Data].[Ship Mode].[All]" allUniqueName="[FacOrders_Data].[Ship Mode].[All]" dimensionUniqueName="[FacOrders_Data]" displayFolder="" count="0" memberValueDatatype="130" unbalanced="0"/>
    <cacheHierarchy uniqueName="[FacOrders_Data].[Customer ID]" caption="Customer ID" attribute="1" defaultMemberUniqueName="[FacOrders_Data].[Customer ID].[All]" allUniqueName="[FacOrders_Data].[Customer ID].[All]" dimensionUniqueName="[FacOrders_Data]" displayFolder="" count="0" memberValueDatatype="130" unbalanced="0"/>
    <cacheHierarchy uniqueName="[FacOrders_Data].[Product ID]" caption="Product ID" attribute="1" defaultMemberUniqueName="[FacOrders_Data].[Product ID].[All]" allUniqueName="[FacOrders_Data].[Product ID].[All]" dimensionUniqueName="[FacOrders_Data]" displayFolder="" count="0" memberValueDatatype="130" unbalanced="0"/>
    <cacheHierarchy uniqueName="[FacOrders_Data].[Unit Cost]" caption="Unit Cost" attribute="1" defaultMemberUniqueName="[FacOrders_Data].[Unit Cost].[All]" allUniqueName="[FacOrders_Data].[Unit Cost].[All]" dimensionUniqueName="[FacOrders_Data]" displayFolder="" count="0" memberValueDatatype="5" unbalanced="0"/>
    <cacheHierarchy uniqueName="[FacOrders_Data].[Unit Price]" caption="Unit Price" attribute="1" defaultMemberUniqueName="[FacOrders_Data].[Unit Price].[All]" allUniqueName="[FacOrders_Data].[Unit Price].[All]" dimensionUniqueName="[FacOrders_Data]" displayFolder="" count="0" memberValueDatatype="5" unbalanced="0"/>
    <cacheHierarchy uniqueName="[FacOrders_Data].[Quantity]" caption="Quantity" attribute="1" defaultMemberUniqueName="[FacOrders_Data].[Quantity].[All]" allUniqueName="[FacOrders_Data].[Quantity].[All]" dimensionUniqueName="[FacOrders_Data]" displayFolder="" count="0" memberValueDatatype="20" unbalanced="0"/>
    <cacheHierarchy uniqueName="[FacOrders_Data].[Discount]" caption="Discount" attribute="1" defaultMemberUniqueName="[FacOrders_Data].[Discount].[All]" allUniqueName="[FacOrders_Data].[Discount].[All]" dimensionUniqueName="[FacOrders_Data]" displayFolder="" count="0" memberValueDatatype="5" unbalanced="0"/>
    <cacheHierarchy uniqueName="[FacOrders_Data].[COGS]" caption="COGS" attribute="1" defaultMemberUniqueName="[FacOrders_Data].[COGS].[All]" allUniqueName="[FacOrders_Data].[COGS].[All]" dimensionUniqueName="[FacOrders_Data]" displayFolder="" count="0" memberValueDatatype="5" unbalanced="0"/>
    <cacheHierarchy uniqueName="[FacOrders_Data].[Revenue]" caption="Revenue" attribute="1" defaultMemberUniqueName="[FacOrders_Data].[Revenue].[All]" allUniqueName="[FacOrders_Data].[Revenue].[All]" dimensionUniqueName="[FacOrders_Data]" displayFolder="" count="0" memberValueDatatype="5" unbalanced="0"/>
    <cacheHierarchy uniqueName="[FacOrders_Data].[Total Profits]" caption="Total Profits" attribute="1" defaultMemberUniqueName="[FacOrders_Data].[Total Profits].[All]" allUniqueName="[FacOrders_Data].[Total Profits].[All]" dimensionUniqueName="[FacOrders_Data]" displayFolder="" count="0" memberValueDatatype="5" unbalanced="0"/>
    <cacheHierarchy uniqueName="[FacOrders_Data].[Profit Margin]" caption="Profit Margin" attribute="1" defaultMemberUniqueName="[FacOrders_Data].[Profit Margin].[All]" allUniqueName="[FacOrders_Data].[Profit Margin].[All]" dimensionUniqueName="[FacOrders_Data]" displayFolder="" count="0" memberValueDatatype="5" unbalanced="0"/>
    <cacheHierarchy uniqueName="[Measures].[__XL_Count FacOrders_Data]" caption="__XL_Count FacOrders_Data" measure="1" displayFolder="" measureGroup="FacOrders_Data" count="0" hidden="1"/>
    <cacheHierarchy uniqueName="[Measures].[__XL_Count DimCustomer]" caption="__XL_Count DimCustomer" measure="1" displayFolder="" measureGroup="DimCustomer" count="0" hidden="1"/>
    <cacheHierarchy uniqueName="[Measures].[__XL_Count DimProduct]" caption="__XL_Count DimProduct" measure="1" displayFolder="" measureGroup="DimProduct" count="0" hidden="1"/>
    <cacheHierarchy uniqueName="[Measures].[__No measures defined]" caption="__No measures defined" measure="1" displayFolder="" count="0" hidden="1"/>
    <cacheHierarchy uniqueName="[Measures].[Count of Order ID]" caption="Count of Order ID" measure="1" displayFolder="" measureGroup="FacOrders_Data" count="0" hidden="1">
      <extLst>
        <ext xmlns:x15="http://schemas.microsoft.com/office/spreadsheetml/2010/11/main" uri="{B97F6D7D-B522-45F9-BDA1-12C45D357490}">
          <x15:cacheHierarchy aggregatedColumn="14"/>
        </ext>
      </extLst>
    </cacheHierarchy>
    <cacheHierarchy uniqueName="[Measures].[Distinct Count of Order ID]" caption="Distinct Count of Order ID" measure="1" displayFolder="" measureGroup="FacOrders_Data" count="0" hidden="1">
      <extLst>
        <ext xmlns:x15="http://schemas.microsoft.com/office/spreadsheetml/2010/11/main" uri="{B97F6D7D-B522-45F9-BDA1-12C45D357490}">
          <x15:cacheHierarchy aggregatedColumn="14"/>
        </ext>
      </extLst>
    </cacheHierarchy>
    <cacheHierarchy uniqueName="[Measures].[Sum of Quantity]" caption="Sum of Quantity" measure="1" displayFolder="" measureGroup="FacOrders_Data" count="0" hidden="1">
      <extLst>
        <ext xmlns:x15="http://schemas.microsoft.com/office/spreadsheetml/2010/11/main" uri="{B97F6D7D-B522-45F9-BDA1-12C45D357490}">
          <x15:cacheHierarchy aggregatedColumn="28"/>
        </ext>
      </extLst>
    </cacheHierarchy>
    <cacheHierarchy uniqueName="[Measures].[Count of Customer ID]" caption="Count of Customer ID" measure="1" displayFolder="" measureGroup="DimCustomer" count="0" hidden="1">
      <extLst>
        <ext xmlns:x15="http://schemas.microsoft.com/office/spreadsheetml/2010/11/main" uri="{B97F6D7D-B522-45F9-BDA1-12C45D357490}">
          <x15:cacheHierarchy aggregatedColumn="0"/>
        </ext>
      </extLst>
    </cacheHierarchy>
    <cacheHierarchy uniqueName="[Measures].[Distinct Count of Customer ID]" caption="Distinct Count of Customer ID" measure="1" displayFolder="" measureGroup="DimCustomer" count="0" hidden="1">
      <extLst>
        <ext xmlns:x15="http://schemas.microsoft.com/office/spreadsheetml/2010/11/main" uri="{B97F6D7D-B522-45F9-BDA1-12C45D357490}">
          <x15:cacheHierarchy aggregatedColumn="0"/>
        </ext>
      </extLst>
    </cacheHierarchy>
    <cacheHierarchy uniqueName="[Measures].[Count of Product ID]" caption="Count of Product ID" measure="1" displayFolder="" measureGroup="DimProduct" count="0" hidden="1">
      <extLst>
        <ext xmlns:x15="http://schemas.microsoft.com/office/spreadsheetml/2010/11/main" uri="{B97F6D7D-B522-45F9-BDA1-12C45D357490}">
          <x15:cacheHierarchy aggregatedColumn="7"/>
        </ext>
      </extLst>
    </cacheHierarchy>
    <cacheHierarchy uniqueName="[Measures].[Distinct Count of Product ID]" caption="Distinct Count of Product ID" measure="1" displayFolder="" measureGroup="DimProduct" count="0" hidden="1">
      <extLst>
        <ext xmlns:x15="http://schemas.microsoft.com/office/spreadsheetml/2010/11/main" uri="{B97F6D7D-B522-45F9-BDA1-12C45D357490}">
          <x15:cacheHierarchy aggregatedColumn="7"/>
        </ext>
      </extLst>
    </cacheHierarchy>
    <cacheHierarchy uniqueName="[Measures].[Sum of COGS]" caption="Sum of COGS" measure="1" displayFolder="" measureGroup="FacOrders_Data" count="0" hidden="1">
      <extLst>
        <ext xmlns:x15="http://schemas.microsoft.com/office/spreadsheetml/2010/11/main" uri="{B97F6D7D-B522-45F9-BDA1-12C45D357490}">
          <x15:cacheHierarchy aggregatedColumn="30"/>
        </ext>
      </extLst>
    </cacheHierarchy>
    <cacheHierarchy uniqueName="[Measures].[Sum of Discount]" caption="Sum of Discount" measure="1" displayFolder="" measureGroup="DimProduct" count="0" hidden="1">
      <extLst>
        <ext xmlns:x15="http://schemas.microsoft.com/office/spreadsheetml/2010/11/main" uri="{B97F6D7D-B522-45F9-BDA1-12C45D357490}">
          <x15:cacheHierarchy aggregatedColumn="13"/>
        </ext>
      </extLst>
    </cacheHierarchy>
    <cacheHierarchy uniqueName="[Measures].[Average of Discount]" caption="Average of Discount" measure="1" displayFolder="" measureGroup="DimProduct" count="0" hidden="1">
      <extLst>
        <ext xmlns:x15="http://schemas.microsoft.com/office/spreadsheetml/2010/11/main" uri="{B97F6D7D-B522-45F9-BDA1-12C45D357490}">
          <x15:cacheHierarchy aggregatedColumn="13"/>
        </ext>
      </extLst>
    </cacheHierarchy>
    <cacheHierarchy uniqueName="[Measures].[Sum of Total Profits]" caption="Sum of Total Profits" measure="1" displayFolder="" measureGroup="FacOrders_Data" count="0" hidden="1">
      <extLst>
        <ext xmlns:x15="http://schemas.microsoft.com/office/spreadsheetml/2010/11/main" uri="{B97F6D7D-B522-45F9-BDA1-12C45D357490}">
          <x15:cacheHierarchy aggregatedColumn="32"/>
        </ext>
      </extLst>
    </cacheHierarchy>
    <cacheHierarchy uniqueName="[Measures].[Sum of Revenue]" caption="Sum of Revenue" measure="1" displayFolder="" measureGroup="FacOrders_Data" count="0" hidden="1">
      <extLst>
        <ext xmlns:x15="http://schemas.microsoft.com/office/spreadsheetml/2010/11/main" uri="{B97F6D7D-B522-45F9-BDA1-12C45D357490}">
          <x15:cacheHierarchy aggregatedColumn="31"/>
        </ext>
      </extLst>
    </cacheHierarchy>
    <cacheHierarchy uniqueName="[Measures].[Sum of Profit Margin]" caption="Sum of Profit Margin" measure="1" displayFolder="" measureGroup="FacOrders_Data" count="0" hidden="1">
      <extLst>
        <ext xmlns:x15="http://schemas.microsoft.com/office/spreadsheetml/2010/11/main" uri="{B97F6D7D-B522-45F9-BDA1-12C45D357490}">
          <x15:cacheHierarchy aggregatedColumn="33"/>
        </ext>
      </extLst>
    </cacheHierarchy>
    <cacheHierarchy uniqueName="[Measures].[Average of Profit Margin]" caption="Average of Profit Margin" measure="1" displayFolder="" measureGroup="FacOrders_Data" count="0" oneField="1" hidden="1">
      <fieldsUsage count="1">
        <fieldUsage x="0"/>
      </fieldsUsage>
      <extLst>
        <ext xmlns:x15="http://schemas.microsoft.com/office/spreadsheetml/2010/11/main" uri="{B97F6D7D-B522-45F9-BDA1-12C45D357490}">
          <x15:cacheHierarchy aggregatedColumn="33"/>
        </ext>
      </extLst>
    </cacheHierarchy>
    <cacheHierarchy uniqueName="[Measures].[Sum of Discount 2]" caption="Sum of Discount 2" measure="1" displayFolder="" measureGroup="FacOrders_Data" count="0" hidden="1">
      <extLst>
        <ext xmlns:x15="http://schemas.microsoft.com/office/spreadsheetml/2010/11/main" uri="{B97F6D7D-B522-45F9-BDA1-12C45D357490}">
          <x15:cacheHierarchy aggregatedColumn="29"/>
        </ext>
      </extLst>
    </cacheHierarchy>
    <cacheHierarchy uniqueName="[Measures].[Average of Discount 2]" caption="Average of Discount 2" measure="1" displayFolder="" measureGroup="FacOrders_Data" count="0" hidden="1">
      <extLst>
        <ext xmlns:x15="http://schemas.microsoft.com/office/spreadsheetml/2010/11/main" uri="{B97F6D7D-B522-45F9-BDA1-12C45D357490}">
          <x15:cacheHierarchy aggregatedColumn="29"/>
        </ext>
      </extLst>
    </cacheHierarchy>
  </cacheHierarchies>
  <kpis count="0"/>
  <dimensions count="4">
    <dimension name="DimCustomer" uniqueName="[DimCustomer]" caption="DimCustomer"/>
    <dimension name="DimProduct" uniqueName="[DimProduct]" caption="DimProduct"/>
    <dimension name="FacOrders_Data" uniqueName="[FacOrders_Data]" caption="FacOrders_Data"/>
    <dimension measure="1" name="Measures" uniqueName="[Measures]" caption="Measures"/>
  </dimensions>
  <measureGroups count="3">
    <measureGroup name="DimCustomer" caption="DimCustomer"/>
    <measureGroup name="DimProduct" caption="DimProduct"/>
    <measureGroup name="FacOrders_Data" caption="FacOrders_Data"/>
  </measureGroups>
  <maps count="5">
    <map measureGroup="0" dimension="0"/>
    <map measureGroup="1" dimension="1"/>
    <map measureGroup="2" dimension="0"/>
    <map measureGroup="2" dimension="1"/>
    <map measureGroup="2"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ed Ahmed" refreshedDate="46141.615726157404" backgroundQuery="1" createdVersion="8" refreshedVersion="8" minRefreshableVersion="3" recordCount="0" supportSubquery="1" supportAdvancedDrill="1" xr:uid="{F1DE6BB3-6838-4E67-ABF8-281E73EA8B5E}">
  <cacheSource type="external" connectionId="4"/>
  <cacheFields count="1">
    <cacheField name="[FacOrders_Data].[Year].[Year]" caption="Year" numFmtId="0" hierarchy="16" level="1">
      <sharedItems containsSemiMixedTypes="0" containsString="0" containsNumber="1" containsInteger="1" minValue="2020" maxValue="2023" count="4">
        <n v="2020"/>
        <n v="2021"/>
        <n v="2022"/>
        <n v="2023"/>
      </sharedItems>
      <extLst>
        <ext xmlns:x15="http://schemas.microsoft.com/office/spreadsheetml/2010/11/main" uri="{4F2E5C28-24EA-4eb8-9CBF-B6C8F9C3D259}">
          <x15:cachedUniqueNames>
            <x15:cachedUniqueName index="0" name="[FacOrders_Data].[Year].&amp;[2020]"/>
            <x15:cachedUniqueName index="1" name="[FacOrders_Data].[Year].&amp;[2021]"/>
            <x15:cachedUniqueName index="2" name="[FacOrders_Data].[Year].&amp;[2022]"/>
            <x15:cachedUniqueName index="3" name="[FacOrders_Data].[Year].&amp;[2023]"/>
          </x15:cachedUniqueNames>
        </ext>
      </extLst>
    </cacheField>
  </cacheFields>
  <cacheHierarchies count="54">
    <cacheHierarchy uniqueName="[DimCustomer].[Customer ID]" caption="Customer ID" attribute="1" defaultMemberUniqueName="[DimCustomer].[Customer ID].[All]" allUniqueName="[DimCustomer].[Customer ID].[All]" dimensionUniqueName="[DimCustomer]" displayFolder="" count="0" memberValueDatatype="130" unbalanced="0"/>
    <cacheHierarchy uniqueName="[DimCustomer].[Customer Name]" caption="Customer Name" attribute="1" defaultMemberUniqueName="[DimCustomer].[Customer Name].[All]" allUniqueName="[DimCustomer].[Customer Name].[All]" dimensionUniqueName="[DimCustomer]" displayFolder="" count="0" memberValueDatatype="130" unbalanced="0"/>
    <cacheHierarchy uniqueName="[DimCustomer].[Segment]" caption="Segment" attribute="1" defaultMemberUniqueName="[DimCustomer].[Segment].[All]" allUniqueName="[DimCustomer].[Segment].[All]" dimensionUniqueName="[DimCustomer]" displayFolder="" count="0" memberValueDatatype="130" unbalanced="0"/>
    <cacheHierarchy uniqueName="[DimCustomer].[Country]" caption="Country" attribute="1" defaultMemberUniqueName="[DimCustomer].[Country].[All]" allUniqueName="[DimCustomer].[Country].[All]" dimensionUniqueName="[DimCustomer]" displayFolder="" count="0" memberValueDatatype="130" unbalanced="0"/>
    <cacheHierarchy uniqueName="[DimCustomer].[City]" caption="City" attribute="1" defaultMemberUniqueName="[DimCustomer].[City].[All]" allUniqueName="[DimCustomer].[City].[All]" dimensionUniqueName="[DimCustomer]" displayFolder="" count="0" memberValueDatatype="130" unbalanced="0"/>
    <cacheHierarchy uniqueName="[DimCustomer].[State]" caption="State" attribute="1" defaultMemberUniqueName="[DimCustomer].[State].[All]" allUniqueName="[DimCustomer].[State].[All]" dimensionUniqueName="[DimCustomer]" displayFolder="" count="0" memberValueDatatype="130" unbalanced="0"/>
    <cacheHierarchy uniqueName="[DimCustomer].[Region]" caption="Region" attribute="1" defaultMemberUniqueName="[DimCustomer].[Region].[All]" allUniqueName="[DimCustomer].[Region].[All]" dimensionUniqueName="[DimCustomer]" displayFolder="" count="0" memberValueDatatype="130" unbalanced="0"/>
    <cacheHierarchy uniqueName="[DimProduct].[Product ID]" caption="Product ID" attribute="1" defaultMemberUniqueName="[DimProduct].[Product ID].[All]" allUniqueName="[DimProduct].[Product ID].[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Sub-Category]" caption="Sub-Category" attribute="1" defaultMemberUniqueName="[DimProduct].[Sub-Category].[All]" allUniqueName="[DimProduct].[Sub-Category].[All]" dimensionUniqueName="[DimProduct]" displayFolder="" count="0" memberValueDatatype="13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Unit Cost]" caption="Unit Cost" attribute="1" defaultMemberUniqueName="[DimProduct].[Unit Cost].[All]" allUniqueName="[DimProduct].[Unit Cost].[All]" dimensionUniqueName="[DimProduct]" displayFolder="" count="0" memberValueDatatype="5" unbalanced="0"/>
    <cacheHierarchy uniqueName="[DimProduct].[Unit Price]" caption="Unit Price" attribute="1" defaultMemberUniqueName="[DimProduct].[Unit Price].[All]" allUniqueName="[DimProduct].[Unit Price].[All]" dimensionUniqueName="[DimProduct]" displayFolder="" count="0" memberValueDatatype="5" unbalanced="0"/>
    <cacheHierarchy uniqueName="[DimProduct].[Discount]" caption="Discount" attribute="1" defaultMemberUniqueName="[DimProduct].[Discount].[All]" allUniqueName="[DimProduct].[Discount].[All]" dimensionUniqueName="[DimProduct]" displayFolder="" count="0" memberValueDatatype="5" unbalanced="0"/>
    <cacheHierarchy uniqueName="[FacOrders_Data].[Order ID]" caption="Order ID" attribute="1" defaultMemberUniqueName="[FacOrders_Data].[Order ID].[All]" allUniqueName="[FacOrders_Data].[Order ID].[All]" dimensionUniqueName="[FacOrders_Data]" displayFolder="" count="0" memberValueDatatype="130" unbalanced="0"/>
    <cacheHierarchy uniqueName="[FacOrders_Data].[Order Date]" caption="Order Date" attribute="1" time="1" defaultMemberUniqueName="[FacOrders_Data].[Order Date].[All]" allUniqueName="[FacOrders_Data].[Order Date].[All]" dimensionUniqueName="[FacOrders_Data]" displayFolder="" count="0" memberValueDatatype="7" unbalanced="0"/>
    <cacheHierarchy uniqueName="[FacOrders_Data].[Year]" caption="Year" attribute="1" defaultMemberUniqueName="[FacOrders_Data].[Year].[All]" allUniqueName="[FacOrders_Data].[Year].[All]" dimensionUniqueName="[FacOrders_Data]" displayFolder="" count="2" memberValueDatatype="20" unbalanced="0">
      <fieldsUsage count="2">
        <fieldUsage x="-1"/>
        <fieldUsage x="0"/>
      </fieldsUsage>
    </cacheHierarchy>
    <cacheHierarchy uniqueName="[FacOrders_Data].[Month Name]" caption="Month Name" attribute="1" defaultMemberUniqueName="[FacOrders_Data].[Month Name].[All]" allUniqueName="[FacOrders_Data].[Month Name].[All]" dimensionUniqueName="[FacOrders_Data]" displayFolder="" count="0" memberValueDatatype="130" unbalanced="0"/>
    <cacheHierarchy uniqueName="[FacOrders_Data].[Month Number]" caption="Month Number" attribute="1" defaultMemberUniqueName="[FacOrders_Data].[Month Number].[All]" allUniqueName="[FacOrders_Data].[Month Number].[All]" dimensionUniqueName="[FacOrders_Data]" displayFolder="" count="0" memberValueDatatype="20" unbalanced="0"/>
    <cacheHierarchy uniqueName="[FacOrders_Data].[Day Name]" caption="Day Name" attribute="1" defaultMemberUniqueName="[FacOrders_Data].[Day Name].[All]" allUniqueName="[FacOrders_Data].[Day Name].[All]" dimensionUniqueName="[FacOrders_Data]" displayFolder="" count="0" memberValueDatatype="130" unbalanced="0"/>
    <cacheHierarchy uniqueName="[FacOrders_Data].[Day Number]" caption="Day Number" attribute="1" defaultMemberUniqueName="[FacOrders_Data].[Day Number].[All]" allUniqueName="[FacOrders_Data].[Day Number].[All]" dimensionUniqueName="[FacOrders_Data]" displayFolder="" count="0" memberValueDatatype="20" unbalanced="0"/>
    <cacheHierarchy uniqueName="[FacOrders_Data].[Week Type]" caption="Week Type" attribute="1" defaultMemberUniqueName="[FacOrders_Data].[Week Type].[All]" allUniqueName="[FacOrders_Data].[Week Type].[All]" dimensionUniqueName="[FacOrders_Data]" displayFolder="" count="0" memberValueDatatype="130" unbalanced="0"/>
    <cacheHierarchy uniqueName="[FacOrders_Data].[Ship Date]" caption="Ship Date" attribute="1" time="1" defaultMemberUniqueName="[FacOrders_Data].[Ship Date].[All]" allUniqueName="[FacOrders_Data].[Ship Date].[All]" dimensionUniqueName="[FacOrders_Data]" displayFolder="" count="0" memberValueDatatype="7" unbalanced="0"/>
    <cacheHierarchy uniqueName="[FacOrders_Data].[Ship Mode]" caption="Ship Mode" attribute="1" defaultMemberUniqueName="[FacOrders_Data].[Ship Mode].[All]" allUniqueName="[FacOrders_Data].[Ship Mode].[All]" dimensionUniqueName="[FacOrders_Data]" displayFolder="" count="0" memberValueDatatype="130" unbalanced="0"/>
    <cacheHierarchy uniqueName="[FacOrders_Data].[Customer ID]" caption="Customer ID" attribute="1" defaultMemberUniqueName="[FacOrders_Data].[Customer ID].[All]" allUniqueName="[FacOrders_Data].[Customer ID].[All]" dimensionUniqueName="[FacOrders_Data]" displayFolder="" count="0" memberValueDatatype="130" unbalanced="0"/>
    <cacheHierarchy uniqueName="[FacOrders_Data].[Product ID]" caption="Product ID" attribute="1" defaultMemberUniqueName="[FacOrders_Data].[Product ID].[All]" allUniqueName="[FacOrders_Data].[Product ID].[All]" dimensionUniqueName="[FacOrders_Data]" displayFolder="" count="0" memberValueDatatype="130" unbalanced="0"/>
    <cacheHierarchy uniqueName="[FacOrders_Data].[Unit Cost]" caption="Unit Cost" attribute="1" defaultMemberUniqueName="[FacOrders_Data].[Unit Cost].[All]" allUniqueName="[FacOrders_Data].[Unit Cost].[All]" dimensionUniqueName="[FacOrders_Data]" displayFolder="" count="0" memberValueDatatype="5" unbalanced="0"/>
    <cacheHierarchy uniqueName="[FacOrders_Data].[Unit Price]" caption="Unit Price" attribute="1" defaultMemberUniqueName="[FacOrders_Data].[Unit Price].[All]" allUniqueName="[FacOrders_Data].[Unit Price].[All]" dimensionUniqueName="[FacOrders_Data]" displayFolder="" count="0" memberValueDatatype="5" unbalanced="0"/>
    <cacheHierarchy uniqueName="[FacOrders_Data].[Quantity]" caption="Quantity" attribute="1" defaultMemberUniqueName="[FacOrders_Data].[Quantity].[All]" allUniqueName="[FacOrders_Data].[Quantity].[All]" dimensionUniqueName="[FacOrders_Data]" displayFolder="" count="0" memberValueDatatype="20" unbalanced="0"/>
    <cacheHierarchy uniqueName="[FacOrders_Data].[Discount]" caption="Discount" attribute="1" defaultMemberUniqueName="[FacOrders_Data].[Discount].[All]" allUniqueName="[FacOrders_Data].[Discount].[All]" dimensionUniqueName="[FacOrders_Data]" displayFolder="" count="0" memberValueDatatype="5" unbalanced="0"/>
    <cacheHierarchy uniqueName="[FacOrders_Data].[COGS]" caption="COGS" attribute="1" defaultMemberUniqueName="[FacOrders_Data].[COGS].[All]" allUniqueName="[FacOrders_Data].[COGS].[All]" dimensionUniqueName="[FacOrders_Data]" displayFolder="" count="0" memberValueDatatype="5" unbalanced="0"/>
    <cacheHierarchy uniqueName="[FacOrders_Data].[Revenue]" caption="Revenue" attribute="1" defaultMemberUniqueName="[FacOrders_Data].[Revenue].[All]" allUniqueName="[FacOrders_Data].[Revenue].[All]" dimensionUniqueName="[FacOrders_Data]" displayFolder="" count="0" memberValueDatatype="5" unbalanced="0"/>
    <cacheHierarchy uniqueName="[FacOrders_Data].[Total Profits]" caption="Total Profits" attribute="1" defaultMemberUniqueName="[FacOrders_Data].[Total Profits].[All]" allUniqueName="[FacOrders_Data].[Total Profits].[All]" dimensionUniqueName="[FacOrders_Data]" displayFolder="" count="0" memberValueDatatype="5" unbalanced="0"/>
    <cacheHierarchy uniqueName="[FacOrders_Data].[Profit Margin]" caption="Profit Margin" attribute="1" defaultMemberUniqueName="[FacOrders_Data].[Profit Margin].[All]" allUniqueName="[FacOrders_Data].[Profit Margin].[All]" dimensionUniqueName="[FacOrders_Data]" displayFolder="" count="0" memberValueDatatype="5" unbalanced="0"/>
    <cacheHierarchy uniqueName="[Measures].[__XL_Count FacOrders_Data]" caption="__XL_Count FacOrders_Data" measure="1" displayFolder="" measureGroup="FacOrders_Data" count="0" hidden="1"/>
    <cacheHierarchy uniqueName="[Measures].[__XL_Count DimCustomer]" caption="__XL_Count DimCustomer" measure="1" displayFolder="" measureGroup="DimCustomer" count="0" hidden="1"/>
    <cacheHierarchy uniqueName="[Measures].[__XL_Count DimProduct]" caption="__XL_Count DimProduct" measure="1" displayFolder="" measureGroup="DimProduct" count="0" hidden="1"/>
    <cacheHierarchy uniqueName="[Measures].[__No measures defined]" caption="__No measures defined" measure="1" displayFolder="" count="0" hidden="1"/>
    <cacheHierarchy uniqueName="[Measures].[Count of Order ID]" caption="Count of Order ID" measure="1" displayFolder="" measureGroup="FacOrders_Data" count="0" hidden="1">
      <extLst>
        <ext xmlns:x15="http://schemas.microsoft.com/office/spreadsheetml/2010/11/main" uri="{B97F6D7D-B522-45F9-BDA1-12C45D357490}">
          <x15:cacheHierarchy aggregatedColumn="14"/>
        </ext>
      </extLst>
    </cacheHierarchy>
    <cacheHierarchy uniqueName="[Measures].[Distinct Count of Order ID]" caption="Distinct Count of Order ID" measure="1" displayFolder="" measureGroup="FacOrders_Data" count="0" hidden="1">
      <extLst>
        <ext xmlns:x15="http://schemas.microsoft.com/office/spreadsheetml/2010/11/main" uri="{B97F6D7D-B522-45F9-BDA1-12C45D357490}">
          <x15:cacheHierarchy aggregatedColumn="14"/>
        </ext>
      </extLst>
    </cacheHierarchy>
    <cacheHierarchy uniqueName="[Measures].[Sum of Quantity]" caption="Sum of Quantity" measure="1" displayFolder="" measureGroup="FacOrders_Data" count="0" hidden="1">
      <extLst>
        <ext xmlns:x15="http://schemas.microsoft.com/office/spreadsheetml/2010/11/main" uri="{B97F6D7D-B522-45F9-BDA1-12C45D357490}">
          <x15:cacheHierarchy aggregatedColumn="28"/>
        </ext>
      </extLst>
    </cacheHierarchy>
    <cacheHierarchy uniqueName="[Measures].[Count of Customer ID]" caption="Count of Customer ID" measure="1" displayFolder="" measureGroup="DimCustomer" count="0" hidden="1">
      <extLst>
        <ext xmlns:x15="http://schemas.microsoft.com/office/spreadsheetml/2010/11/main" uri="{B97F6D7D-B522-45F9-BDA1-12C45D357490}">
          <x15:cacheHierarchy aggregatedColumn="0"/>
        </ext>
      </extLst>
    </cacheHierarchy>
    <cacheHierarchy uniqueName="[Measures].[Distinct Count of Customer ID]" caption="Distinct Count of Customer ID" measure="1" displayFolder="" measureGroup="DimCustomer" count="0" hidden="1">
      <extLst>
        <ext xmlns:x15="http://schemas.microsoft.com/office/spreadsheetml/2010/11/main" uri="{B97F6D7D-B522-45F9-BDA1-12C45D357490}">
          <x15:cacheHierarchy aggregatedColumn="0"/>
        </ext>
      </extLst>
    </cacheHierarchy>
    <cacheHierarchy uniqueName="[Measures].[Count of Product ID]" caption="Count of Product ID" measure="1" displayFolder="" measureGroup="DimProduct" count="0" hidden="1">
      <extLst>
        <ext xmlns:x15="http://schemas.microsoft.com/office/spreadsheetml/2010/11/main" uri="{B97F6D7D-B522-45F9-BDA1-12C45D357490}">
          <x15:cacheHierarchy aggregatedColumn="7"/>
        </ext>
      </extLst>
    </cacheHierarchy>
    <cacheHierarchy uniqueName="[Measures].[Distinct Count of Product ID]" caption="Distinct Count of Product ID" measure="1" displayFolder="" measureGroup="DimProduct" count="0" hidden="1">
      <extLst>
        <ext xmlns:x15="http://schemas.microsoft.com/office/spreadsheetml/2010/11/main" uri="{B97F6D7D-B522-45F9-BDA1-12C45D357490}">
          <x15:cacheHierarchy aggregatedColumn="7"/>
        </ext>
      </extLst>
    </cacheHierarchy>
    <cacheHierarchy uniqueName="[Measures].[Sum of COGS]" caption="Sum of COGS" measure="1" displayFolder="" measureGroup="FacOrders_Data" count="0" hidden="1">
      <extLst>
        <ext xmlns:x15="http://schemas.microsoft.com/office/spreadsheetml/2010/11/main" uri="{B97F6D7D-B522-45F9-BDA1-12C45D357490}">
          <x15:cacheHierarchy aggregatedColumn="30"/>
        </ext>
      </extLst>
    </cacheHierarchy>
    <cacheHierarchy uniqueName="[Measures].[Sum of Discount]" caption="Sum of Discount" measure="1" displayFolder="" measureGroup="DimProduct" count="0" hidden="1">
      <extLst>
        <ext xmlns:x15="http://schemas.microsoft.com/office/spreadsheetml/2010/11/main" uri="{B97F6D7D-B522-45F9-BDA1-12C45D357490}">
          <x15:cacheHierarchy aggregatedColumn="13"/>
        </ext>
      </extLst>
    </cacheHierarchy>
    <cacheHierarchy uniqueName="[Measures].[Average of Discount]" caption="Average of Discount" measure="1" displayFolder="" measureGroup="DimProduct" count="0" hidden="1">
      <extLst>
        <ext xmlns:x15="http://schemas.microsoft.com/office/spreadsheetml/2010/11/main" uri="{B97F6D7D-B522-45F9-BDA1-12C45D357490}">
          <x15:cacheHierarchy aggregatedColumn="13"/>
        </ext>
      </extLst>
    </cacheHierarchy>
    <cacheHierarchy uniqueName="[Measures].[Sum of Total Profits]" caption="Sum of Total Profits" measure="1" displayFolder="" measureGroup="FacOrders_Data" count="0" hidden="1">
      <extLst>
        <ext xmlns:x15="http://schemas.microsoft.com/office/spreadsheetml/2010/11/main" uri="{B97F6D7D-B522-45F9-BDA1-12C45D357490}">
          <x15:cacheHierarchy aggregatedColumn="32"/>
        </ext>
      </extLst>
    </cacheHierarchy>
    <cacheHierarchy uniqueName="[Measures].[Sum of Revenue]" caption="Sum of Revenue" measure="1" displayFolder="" measureGroup="FacOrders_Data" count="0" hidden="1">
      <extLst>
        <ext xmlns:x15="http://schemas.microsoft.com/office/spreadsheetml/2010/11/main" uri="{B97F6D7D-B522-45F9-BDA1-12C45D357490}">
          <x15:cacheHierarchy aggregatedColumn="31"/>
        </ext>
      </extLst>
    </cacheHierarchy>
    <cacheHierarchy uniqueName="[Measures].[Sum of Profit Margin]" caption="Sum of Profit Margin" measure="1" displayFolder="" measureGroup="FacOrders_Data" count="0" hidden="1">
      <extLst>
        <ext xmlns:x15="http://schemas.microsoft.com/office/spreadsheetml/2010/11/main" uri="{B97F6D7D-B522-45F9-BDA1-12C45D357490}">
          <x15:cacheHierarchy aggregatedColumn="33"/>
        </ext>
      </extLst>
    </cacheHierarchy>
    <cacheHierarchy uniqueName="[Measures].[Average of Profit Margin]" caption="Average of Profit Margin" measure="1" displayFolder="" measureGroup="FacOrders_Data" count="0" hidden="1">
      <extLst>
        <ext xmlns:x15="http://schemas.microsoft.com/office/spreadsheetml/2010/11/main" uri="{B97F6D7D-B522-45F9-BDA1-12C45D357490}">
          <x15:cacheHierarchy aggregatedColumn="33"/>
        </ext>
      </extLst>
    </cacheHierarchy>
    <cacheHierarchy uniqueName="[Measures].[Sum of Discount 2]" caption="Sum of Discount 2" measure="1" displayFolder="" measureGroup="FacOrders_Data" count="0" hidden="1">
      <extLst>
        <ext xmlns:x15="http://schemas.microsoft.com/office/spreadsheetml/2010/11/main" uri="{B97F6D7D-B522-45F9-BDA1-12C45D357490}">
          <x15:cacheHierarchy aggregatedColumn="29"/>
        </ext>
      </extLst>
    </cacheHierarchy>
    <cacheHierarchy uniqueName="[Measures].[Average of Discount 2]" caption="Average of Discount 2" measure="1" displayFolder="" measureGroup="FacOrders_Data" count="0" hidden="1">
      <extLst>
        <ext xmlns:x15="http://schemas.microsoft.com/office/spreadsheetml/2010/11/main" uri="{B97F6D7D-B522-45F9-BDA1-12C45D357490}">
          <x15:cacheHierarchy aggregatedColumn="29"/>
        </ext>
      </extLst>
    </cacheHierarchy>
  </cacheHierarchies>
  <kpis count="0"/>
  <dimensions count="4">
    <dimension name="DimCustomer" uniqueName="[DimCustomer]" caption="DimCustomer"/>
    <dimension name="DimProduct" uniqueName="[DimProduct]" caption="DimProduct"/>
    <dimension name="FacOrders_Data" uniqueName="[FacOrders_Data]" caption="FacOrders_Data"/>
    <dimension measure="1" name="Measures" uniqueName="[Measures]" caption="Measures"/>
  </dimensions>
  <measureGroups count="3">
    <measureGroup name="DimCustomer" caption="DimCustomer"/>
    <measureGroup name="DimProduct" caption="DimProduct"/>
    <measureGroup name="FacOrders_Data" caption="FacOrders_Data"/>
  </measureGroups>
  <maps count="5">
    <map measureGroup="0" dimension="0"/>
    <map measureGroup="1" dimension="1"/>
    <map measureGroup="2" dimension="0"/>
    <map measureGroup="2" dimension="1"/>
    <map measureGroup="2"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ed Ahmed" refreshedDate="46139.095199305557" backgroundQuery="1" createdVersion="3" refreshedVersion="8" minRefreshableVersion="3" recordCount="0" supportSubquery="1" supportAdvancedDrill="1" xr:uid="{D16A0C21-FBE5-42BC-9426-87A777AD008D}">
  <cacheSource type="external" connectionId="4">
    <extLst>
      <ext xmlns:x14="http://schemas.microsoft.com/office/spreadsheetml/2009/9/main" uri="{F057638F-6D5F-4e77-A914-E7F072B9BCA8}">
        <x14:sourceConnection name="ThisWorkbookDataModel"/>
      </ext>
    </extLst>
  </cacheSource>
  <cacheFields count="0"/>
  <cacheHierarchies count="54">
    <cacheHierarchy uniqueName="[DimCustomer].[Customer ID]" caption="Customer ID" attribute="1" defaultMemberUniqueName="[DimCustomer].[Customer ID].[All]" allUniqueName="[DimCustomer].[Customer ID].[All]" dimensionUniqueName="[DimCustomer]" displayFolder="" count="0" memberValueDatatype="130" unbalanced="0"/>
    <cacheHierarchy uniqueName="[DimCustomer].[Customer Name]" caption="Customer Name" attribute="1" defaultMemberUniqueName="[DimCustomer].[Customer Name].[All]" allUniqueName="[DimCustomer].[Customer Name].[All]" dimensionUniqueName="[DimCustomer]" displayFolder="" count="0" memberValueDatatype="130" unbalanced="0"/>
    <cacheHierarchy uniqueName="[DimCustomer].[Segment]" caption="Segment" attribute="1" defaultMemberUniqueName="[DimCustomer].[Segment].[All]" allUniqueName="[DimCustomer].[Segment].[All]" dimensionUniqueName="[DimCustomer]" displayFolder="" count="0" memberValueDatatype="130" unbalanced="0"/>
    <cacheHierarchy uniqueName="[DimCustomer].[Country]" caption="Country" attribute="1" defaultMemberUniqueName="[DimCustomer].[Country].[All]" allUniqueName="[DimCustomer].[Country].[All]" dimensionUniqueName="[DimCustomer]" displayFolder="" count="0" memberValueDatatype="130" unbalanced="0"/>
    <cacheHierarchy uniqueName="[DimCustomer].[City]" caption="City" attribute="1" defaultMemberUniqueName="[DimCustomer].[City].[All]" allUniqueName="[DimCustomer].[City].[All]" dimensionUniqueName="[DimCustomer]" displayFolder="" count="0" memberValueDatatype="130" unbalanced="0"/>
    <cacheHierarchy uniqueName="[DimCustomer].[State]" caption="State" attribute="1" defaultMemberUniqueName="[DimCustomer].[State].[All]" allUniqueName="[DimCustomer].[State].[All]" dimensionUniqueName="[DimCustomer]" displayFolder="" count="0" memberValueDatatype="130" unbalanced="0"/>
    <cacheHierarchy uniqueName="[DimCustomer].[Region]" caption="Region" attribute="1" defaultMemberUniqueName="[DimCustomer].[Region].[All]" allUniqueName="[DimCustomer].[Region].[All]" dimensionUniqueName="[DimCustomer]" displayFolder="" count="0" memberValueDatatype="130" unbalanced="0"/>
    <cacheHierarchy uniqueName="[DimProduct].[Product ID]" caption="Product ID" attribute="1" defaultMemberUniqueName="[DimProduct].[Product ID].[All]" allUniqueName="[DimProduct].[Product ID].[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Sub-Category]" caption="Sub-Category" attribute="1" defaultMemberUniqueName="[DimProduct].[Sub-Category].[All]" allUniqueName="[DimProduct].[Sub-Category].[All]" dimensionUniqueName="[DimProduct]" displayFolder="" count="0" memberValueDatatype="13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Unit Cost]" caption="Unit Cost" attribute="1" defaultMemberUniqueName="[DimProduct].[Unit Cost].[All]" allUniqueName="[DimProduct].[Unit Cost].[All]" dimensionUniqueName="[DimProduct]" displayFolder="" count="0" memberValueDatatype="5" unbalanced="0"/>
    <cacheHierarchy uniqueName="[DimProduct].[Unit Price]" caption="Unit Price" attribute="1" defaultMemberUniqueName="[DimProduct].[Unit Price].[All]" allUniqueName="[DimProduct].[Unit Price].[All]" dimensionUniqueName="[DimProduct]" displayFolder="" count="0" memberValueDatatype="5" unbalanced="0"/>
    <cacheHierarchy uniqueName="[DimProduct].[Discount]" caption="Discount" attribute="1" defaultMemberUniqueName="[DimProduct].[Discount].[All]" allUniqueName="[DimProduct].[Discount].[All]" dimensionUniqueName="[DimProduct]" displayFolder="" count="0" memberValueDatatype="5" unbalanced="0"/>
    <cacheHierarchy uniqueName="[FacOrders_Data].[Order ID]" caption="Order ID" attribute="1" defaultMemberUniqueName="[FacOrders_Data].[Order ID].[All]" allUniqueName="[FacOrders_Data].[Order ID].[All]" dimensionUniqueName="[FacOrders_Data]" displayFolder="" count="0" memberValueDatatype="130" unbalanced="0"/>
    <cacheHierarchy uniqueName="[FacOrders_Data].[Order Date]" caption="Order Date" attribute="1" time="1" defaultMemberUniqueName="[FacOrders_Data].[Order Date].[All]" allUniqueName="[FacOrders_Data].[Order Date].[All]" dimensionUniqueName="[FacOrders_Data]" displayFolder="" count="0" memberValueDatatype="7" unbalanced="0"/>
    <cacheHierarchy uniqueName="[FacOrders_Data].[Year]" caption="Year" attribute="1" defaultMemberUniqueName="[FacOrders_Data].[Year].[All]" allUniqueName="[FacOrders_Data].[Year].[All]" dimensionUniqueName="[FacOrders_Data]" displayFolder="" count="2" memberValueDatatype="20" unbalanced="0"/>
    <cacheHierarchy uniqueName="[FacOrders_Data].[Month Name]" caption="Month Name" attribute="1" defaultMemberUniqueName="[FacOrders_Data].[Month Name].[All]" allUniqueName="[FacOrders_Data].[Month Name].[All]" dimensionUniqueName="[FacOrders_Data]" displayFolder="" count="0" memberValueDatatype="130" unbalanced="0"/>
    <cacheHierarchy uniqueName="[FacOrders_Data].[Month Number]" caption="Month Number" attribute="1" defaultMemberUniqueName="[FacOrders_Data].[Month Number].[All]" allUniqueName="[FacOrders_Data].[Month Number].[All]" dimensionUniqueName="[FacOrders_Data]" displayFolder="" count="0" memberValueDatatype="20" unbalanced="0"/>
    <cacheHierarchy uniqueName="[FacOrders_Data].[Day Name]" caption="Day Name" attribute="1" defaultMemberUniqueName="[FacOrders_Data].[Day Name].[All]" allUniqueName="[FacOrders_Data].[Day Name].[All]" dimensionUniqueName="[FacOrders_Data]" displayFolder="" count="0" memberValueDatatype="130" unbalanced="0"/>
    <cacheHierarchy uniqueName="[FacOrders_Data].[Day Number]" caption="Day Number" attribute="1" defaultMemberUniqueName="[FacOrders_Data].[Day Number].[All]" allUniqueName="[FacOrders_Data].[Day Number].[All]" dimensionUniqueName="[FacOrders_Data]" displayFolder="" count="0" memberValueDatatype="20" unbalanced="0"/>
    <cacheHierarchy uniqueName="[FacOrders_Data].[Week Type]" caption="Week Type" attribute="1" defaultMemberUniqueName="[FacOrders_Data].[Week Type].[All]" allUniqueName="[FacOrders_Data].[Week Type].[All]" dimensionUniqueName="[FacOrders_Data]" displayFolder="" count="0" memberValueDatatype="130" unbalanced="0"/>
    <cacheHierarchy uniqueName="[FacOrders_Data].[Ship Date]" caption="Ship Date" attribute="1" time="1" defaultMemberUniqueName="[FacOrders_Data].[Ship Date].[All]" allUniqueName="[FacOrders_Data].[Ship Date].[All]" dimensionUniqueName="[FacOrders_Data]" displayFolder="" count="0" memberValueDatatype="7" unbalanced="0"/>
    <cacheHierarchy uniqueName="[FacOrders_Data].[Ship Mode]" caption="Ship Mode" attribute="1" defaultMemberUniqueName="[FacOrders_Data].[Ship Mode].[All]" allUniqueName="[FacOrders_Data].[Ship Mode].[All]" dimensionUniqueName="[FacOrders_Data]" displayFolder="" count="0" memberValueDatatype="130" unbalanced="0"/>
    <cacheHierarchy uniqueName="[FacOrders_Data].[Customer ID]" caption="Customer ID" attribute="1" defaultMemberUniqueName="[FacOrders_Data].[Customer ID].[All]" allUniqueName="[FacOrders_Data].[Customer ID].[All]" dimensionUniqueName="[FacOrders_Data]" displayFolder="" count="0" memberValueDatatype="130" unbalanced="0"/>
    <cacheHierarchy uniqueName="[FacOrders_Data].[Product ID]" caption="Product ID" attribute="1" defaultMemberUniqueName="[FacOrders_Data].[Product ID].[All]" allUniqueName="[FacOrders_Data].[Product ID].[All]" dimensionUniqueName="[FacOrders_Data]" displayFolder="" count="0" memberValueDatatype="130" unbalanced="0"/>
    <cacheHierarchy uniqueName="[FacOrders_Data].[Unit Cost]" caption="Unit Cost" attribute="1" defaultMemberUniqueName="[FacOrders_Data].[Unit Cost].[All]" allUniqueName="[FacOrders_Data].[Unit Cost].[All]" dimensionUniqueName="[FacOrders_Data]" displayFolder="" count="0" memberValueDatatype="5" unbalanced="0"/>
    <cacheHierarchy uniqueName="[FacOrders_Data].[Unit Price]" caption="Unit Price" attribute="1" defaultMemberUniqueName="[FacOrders_Data].[Unit Price].[All]" allUniqueName="[FacOrders_Data].[Unit Price].[All]" dimensionUniqueName="[FacOrders_Data]" displayFolder="" count="0" memberValueDatatype="5" unbalanced="0"/>
    <cacheHierarchy uniqueName="[FacOrders_Data].[Quantity]" caption="Quantity" attribute="1" defaultMemberUniqueName="[FacOrders_Data].[Quantity].[All]" allUniqueName="[FacOrders_Data].[Quantity].[All]" dimensionUniqueName="[FacOrders_Data]" displayFolder="" count="0" memberValueDatatype="20" unbalanced="0"/>
    <cacheHierarchy uniqueName="[FacOrders_Data].[Discount]" caption="Discount" attribute="1" defaultMemberUniqueName="[FacOrders_Data].[Discount].[All]" allUniqueName="[FacOrders_Data].[Discount].[All]" dimensionUniqueName="[FacOrders_Data]" displayFolder="" count="0" memberValueDatatype="5" unbalanced="0"/>
    <cacheHierarchy uniqueName="[FacOrders_Data].[COGS]" caption="COGS" attribute="1" defaultMemberUniqueName="[FacOrders_Data].[COGS].[All]" allUniqueName="[FacOrders_Data].[COGS].[All]" dimensionUniqueName="[FacOrders_Data]" displayFolder="" count="0" memberValueDatatype="5" unbalanced="0"/>
    <cacheHierarchy uniqueName="[FacOrders_Data].[Revenue]" caption="Revenue" attribute="1" defaultMemberUniqueName="[FacOrders_Data].[Revenue].[All]" allUniqueName="[FacOrders_Data].[Revenue].[All]" dimensionUniqueName="[FacOrders_Data]" displayFolder="" count="0" memberValueDatatype="5" unbalanced="0"/>
    <cacheHierarchy uniqueName="[FacOrders_Data].[Total Profits]" caption="Total Profits" attribute="1" defaultMemberUniqueName="[FacOrders_Data].[Total Profits].[All]" allUniqueName="[FacOrders_Data].[Total Profits].[All]" dimensionUniqueName="[FacOrders_Data]" displayFolder="" count="0" memberValueDatatype="5" unbalanced="0"/>
    <cacheHierarchy uniqueName="[FacOrders_Data].[Profit Margin]" caption="Profit Margin" attribute="1" defaultMemberUniqueName="[FacOrders_Data].[Profit Margin].[All]" allUniqueName="[FacOrders_Data].[Profit Margin].[All]" dimensionUniqueName="[FacOrders_Data]" displayFolder="" count="0" memberValueDatatype="5" unbalanced="0"/>
    <cacheHierarchy uniqueName="[Measures].[__XL_Count FacOrders_Data]" caption="__XL_Count FacOrders_Data" measure="1" displayFolder="" measureGroup="FacOrders_Data" count="0" hidden="1"/>
    <cacheHierarchy uniqueName="[Measures].[__XL_Count DimCustomer]" caption="__XL_Count DimCustomer" measure="1" displayFolder="" measureGroup="DimCustomer" count="0" hidden="1"/>
    <cacheHierarchy uniqueName="[Measures].[__XL_Count DimProduct]" caption="__XL_Count DimProduct" measure="1" displayFolder="" measureGroup="DimProduct" count="0" hidden="1"/>
    <cacheHierarchy uniqueName="[Measures].[__No measures defined]" caption="__No measures defined" measure="1" displayFolder="" count="0" hidden="1"/>
    <cacheHierarchy uniqueName="[Measures].[Count of Order ID]" caption="Count of Order ID" measure="1" displayFolder="" measureGroup="FacOrders_Data" count="0" hidden="1">
      <extLst>
        <ext xmlns:x15="http://schemas.microsoft.com/office/spreadsheetml/2010/11/main" uri="{B97F6D7D-B522-45F9-BDA1-12C45D357490}">
          <x15:cacheHierarchy aggregatedColumn="14"/>
        </ext>
      </extLst>
    </cacheHierarchy>
    <cacheHierarchy uniqueName="[Measures].[Distinct Count of Order ID]" caption="Distinct Count of Order ID" measure="1" displayFolder="" measureGroup="FacOrders_Data" count="0" hidden="1">
      <extLst>
        <ext xmlns:x15="http://schemas.microsoft.com/office/spreadsheetml/2010/11/main" uri="{B97F6D7D-B522-45F9-BDA1-12C45D357490}">
          <x15:cacheHierarchy aggregatedColumn="14"/>
        </ext>
      </extLst>
    </cacheHierarchy>
    <cacheHierarchy uniqueName="[Measures].[Sum of Quantity]" caption="Sum of Quantity" measure="1" displayFolder="" measureGroup="FacOrders_Data" count="0" hidden="1">
      <extLst>
        <ext xmlns:x15="http://schemas.microsoft.com/office/spreadsheetml/2010/11/main" uri="{B97F6D7D-B522-45F9-BDA1-12C45D357490}">
          <x15:cacheHierarchy aggregatedColumn="28"/>
        </ext>
      </extLst>
    </cacheHierarchy>
    <cacheHierarchy uniqueName="[Measures].[Count of Customer ID]" caption="Count of Customer ID" measure="1" displayFolder="" measureGroup="DimCustomer" count="0" hidden="1">
      <extLst>
        <ext xmlns:x15="http://schemas.microsoft.com/office/spreadsheetml/2010/11/main" uri="{B97F6D7D-B522-45F9-BDA1-12C45D357490}">
          <x15:cacheHierarchy aggregatedColumn="0"/>
        </ext>
      </extLst>
    </cacheHierarchy>
    <cacheHierarchy uniqueName="[Measures].[Distinct Count of Customer ID]" caption="Distinct Count of Customer ID" measure="1" displayFolder="" measureGroup="DimCustomer" count="0" hidden="1">
      <extLst>
        <ext xmlns:x15="http://schemas.microsoft.com/office/spreadsheetml/2010/11/main" uri="{B97F6D7D-B522-45F9-BDA1-12C45D357490}">
          <x15:cacheHierarchy aggregatedColumn="0"/>
        </ext>
      </extLst>
    </cacheHierarchy>
    <cacheHierarchy uniqueName="[Measures].[Count of Product ID]" caption="Count of Product ID" measure="1" displayFolder="" measureGroup="DimProduct" count="0" hidden="1">
      <extLst>
        <ext xmlns:x15="http://schemas.microsoft.com/office/spreadsheetml/2010/11/main" uri="{B97F6D7D-B522-45F9-BDA1-12C45D357490}">
          <x15:cacheHierarchy aggregatedColumn="7"/>
        </ext>
      </extLst>
    </cacheHierarchy>
    <cacheHierarchy uniqueName="[Measures].[Distinct Count of Product ID]" caption="Distinct Count of Product ID" measure="1" displayFolder="" measureGroup="DimProduct" count="0" hidden="1">
      <extLst>
        <ext xmlns:x15="http://schemas.microsoft.com/office/spreadsheetml/2010/11/main" uri="{B97F6D7D-B522-45F9-BDA1-12C45D357490}">
          <x15:cacheHierarchy aggregatedColumn="7"/>
        </ext>
      </extLst>
    </cacheHierarchy>
    <cacheHierarchy uniqueName="[Measures].[Sum of COGS]" caption="Sum of COGS" measure="1" displayFolder="" measureGroup="FacOrders_Data" count="0" hidden="1">
      <extLst>
        <ext xmlns:x15="http://schemas.microsoft.com/office/spreadsheetml/2010/11/main" uri="{B97F6D7D-B522-45F9-BDA1-12C45D357490}">
          <x15:cacheHierarchy aggregatedColumn="30"/>
        </ext>
      </extLst>
    </cacheHierarchy>
    <cacheHierarchy uniqueName="[Measures].[Sum of Discount]" caption="Sum of Discount" measure="1" displayFolder="" measureGroup="DimProduct" count="0" hidden="1">
      <extLst>
        <ext xmlns:x15="http://schemas.microsoft.com/office/spreadsheetml/2010/11/main" uri="{B97F6D7D-B522-45F9-BDA1-12C45D357490}">
          <x15:cacheHierarchy aggregatedColumn="13"/>
        </ext>
      </extLst>
    </cacheHierarchy>
    <cacheHierarchy uniqueName="[Measures].[Average of Discount]" caption="Average of Discount" measure="1" displayFolder="" measureGroup="DimProduct" count="0" hidden="1">
      <extLst>
        <ext xmlns:x15="http://schemas.microsoft.com/office/spreadsheetml/2010/11/main" uri="{B97F6D7D-B522-45F9-BDA1-12C45D357490}">
          <x15:cacheHierarchy aggregatedColumn="13"/>
        </ext>
      </extLst>
    </cacheHierarchy>
    <cacheHierarchy uniqueName="[Measures].[Sum of Total Profits]" caption="Sum of Total Profits" measure="1" displayFolder="" measureGroup="FacOrders_Data" count="0" hidden="1">
      <extLst>
        <ext xmlns:x15="http://schemas.microsoft.com/office/spreadsheetml/2010/11/main" uri="{B97F6D7D-B522-45F9-BDA1-12C45D357490}">
          <x15:cacheHierarchy aggregatedColumn="32"/>
        </ext>
      </extLst>
    </cacheHierarchy>
    <cacheHierarchy uniqueName="[Measures].[Sum of Revenue]" caption="Sum of Revenue" measure="1" displayFolder="" measureGroup="FacOrders_Data" count="0" hidden="1">
      <extLst>
        <ext xmlns:x15="http://schemas.microsoft.com/office/spreadsheetml/2010/11/main" uri="{B97F6D7D-B522-45F9-BDA1-12C45D357490}">
          <x15:cacheHierarchy aggregatedColumn="31"/>
        </ext>
      </extLst>
    </cacheHierarchy>
    <cacheHierarchy uniqueName="[Measures].[Sum of Profit Margin]" caption="Sum of Profit Margin" measure="1" displayFolder="" measureGroup="FacOrders_Data" count="0" hidden="1">
      <extLst>
        <ext xmlns:x15="http://schemas.microsoft.com/office/spreadsheetml/2010/11/main" uri="{B97F6D7D-B522-45F9-BDA1-12C45D357490}">
          <x15:cacheHierarchy aggregatedColumn="33"/>
        </ext>
      </extLst>
    </cacheHierarchy>
    <cacheHierarchy uniqueName="[Measures].[Average of Profit Margin]" caption="Average of Profit Margin" measure="1" displayFolder="" measureGroup="FacOrders_Data" count="0" hidden="1">
      <extLst>
        <ext xmlns:x15="http://schemas.microsoft.com/office/spreadsheetml/2010/11/main" uri="{B97F6D7D-B522-45F9-BDA1-12C45D357490}">
          <x15:cacheHierarchy aggregatedColumn="33"/>
        </ext>
      </extLst>
    </cacheHierarchy>
    <cacheHierarchy uniqueName="[Measures].[Sum of Discount 2]" caption="Sum of Discount 2" measure="1" displayFolder="" measureGroup="FacOrders_Data" count="0" hidden="1">
      <extLst>
        <ext xmlns:x15="http://schemas.microsoft.com/office/spreadsheetml/2010/11/main" uri="{B97F6D7D-B522-45F9-BDA1-12C45D357490}">
          <x15:cacheHierarchy aggregatedColumn="29"/>
        </ext>
      </extLst>
    </cacheHierarchy>
    <cacheHierarchy uniqueName="[Measures].[Average of Discount 2]" caption="Average of Discount 2" measure="1" displayFolder="" measureGroup="FacOrders_Data" count="0" hidden="1">
      <extLst>
        <ext xmlns:x15="http://schemas.microsoft.com/office/spreadsheetml/2010/11/main" uri="{B97F6D7D-B522-45F9-BDA1-12C45D357490}">
          <x15:cacheHierarchy aggregatedColumn="29"/>
        </ext>
      </extLst>
    </cacheHierarchy>
  </cacheHierarchies>
  <kpis count="0"/>
  <extLst>
    <ext xmlns:x14="http://schemas.microsoft.com/office/spreadsheetml/2009/9/main" uri="{725AE2AE-9491-48be-B2B4-4EB974FC3084}">
      <x14:pivotCacheDefinition slicerData="1" pivotCacheId="910616009"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D7C2888-0B4D-422A-98C0-EC4FE2D62128}" name="Profits" cacheId="311" applyNumberFormats="0" applyBorderFormats="0" applyFontFormats="0" applyPatternFormats="0" applyAlignmentFormats="0" applyWidthHeightFormats="1" dataCaption="Values" tag="5df5fd4c-6617-4928-84eb-223b7ff0bb6c" updatedVersion="8" minRefreshableVersion="3" subtotalHiddenItems="1" itemPrintTitles="1" createdVersion="8" indent="0" outline="1" outlineData="1" multipleFieldFilters="0">
  <location ref="D14:D15"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Profits" fld="0" baseField="0" baseItem="0" numFmtId="171"/>
  </dataFields>
  <formats count="5">
    <format dxfId="4">
      <pivotArea outline="0" collapsedLevelsAreSubtotals="1" fieldPosition="0"/>
    </format>
    <format dxfId="3">
      <pivotArea type="all" dataOnly="0" outline="0" fieldPosition="0"/>
    </format>
    <format dxfId="2">
      <pivotArea outline="0" collapsedLevelsAreSubtotals="1" fieldPosition="0"/>
    </format>
    <format dxfId="1">
      <pivotArea dataOnly="0" labelOnly="1" outline="0" axis="axisValues" fieldPosition="0"/>
    </format>
    <format dxfId="0">
      <pivotArea outline="0" collapsedLevelsAreSubtotals="1" fieldPosition="0"/>
    </format>
  </formats>
  <pivotHierarchies count="5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Order"/>
    <pivotHierarchy dragToData="1" caption="# Order"/>
    <pivotHierarchy dragToData="1" caption="Total Quantity"/>
    <pivotHierarchy dragToData="1" caption="# Customer"/>
    <pivotHierarchy dragToData="1"/>
    <pivotHierarchy dragToData="1" caption="# Product"/>
    <pivotHierarchy dragToData="1"/>
    <pivotHierarchy dragToData="1" caption="COGS"/>
    <pivotHierarchy dragToData="1"/>
    <pivotHierarchy dragToData="1"/>
    <pivotHierarchy dragToData="1" caption="Profits"/>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Orders_Data]"/>
        <x15:activeTabTopLevelEntity name="[DimCustomer]"/>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C766B79-BDEC-41F1-A2D8-63240C501178}" name="OQGSPP" cacheId="0" applyNumberFormats="0" applyBorderFormats="0" applyFontFormats="0" applyPatternFormats="0" applyAlignmentFormats="0" applyWidthHeightFormats="1" dataCaption="Values" tag="bf2e0738-0e13-4ede-81c5-1c43f9e0f11b" updatedVersion="8" minRefreshableVersion="3" subtotalHiddenItems="1" rowGrandTotals="0" colGrandTotals="0" itemPrintTitles="1" createdVersion="8" indent="0" compact="0" compactData="0" multipleFieldFilters="0" chartFormat="12">
  <location ref="I26:O30" firstHeaderRow="0" firstDataRow="1" firstDataCol="1"/>
  <pivotFields count="7">
    <pivotField axis="axisRow" compact="0" allDrilled="1" outline="0" subtotalTop="0" showAll="0" defaultSubtotal="0" defaultAttributeDrillState="1">
      <items count="4">
        <item x="0"/>
        <item x="1"/>
        <item x="2"/>
        <item x="3"/>
      </items>
    </pivotField>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s>
  <rowFields count="1">
    <field x="0"/>
  </rowFields>
  <rowItems count="4">
    <i>
      <x/>
    </i>
    <i>
      <x v="1"/>
    </i>
    <i>
      <x v="2"/>
    </i>
    <i>
      <x v="3"/>
    </i>
  </rowItems>
  <colFields count="1">
    <field x="-2"/>
  </colFields>
  <colItems count="6">
    <i>
      <x/>
    </i>
    <i i="1">
      <x v="1"/>
    </i>
    <i i="2">
      <x v="2"/>
    </i>
    <i i="3">
      <x v="3"/>
    </i>
    <i i="4">
      <x v="4"/>
    </i>
    <i i="5">
      <x v="5"/>
    </i>
  </colItems>
  <dataFields count="6">
    <dataField name="  # Order" fld="1" subtotal="count" baseField="0" baseItem="0" numFmtId="164">
      <extLst>
        <ext xmlns:x15="http://schemas.microsoft.com/office/spreadsheetml/2010/11/main" uri="{FABC7310-3BB5-11E1-824E-6D434824019B}">
          <x15:dataField isCountDistinct="1"/>
        </ext>
      </extLst>
    </dataField>
    <dataField name="Quantity" fld="2" baseField="0" baseItem="0"/>
    <dataField name="COGS" fld="3" baseField="0" baseItem="0"/>
    <dataField name="Sales" fld="4" baseField="0" baseItem="0"/>
    <dataField name="Profits" fld="5" baseField="0" baseItem="0"/>
    <dataField name="Profit Margin" fld="6" subtotal="average" baseField="0" baseItem="0" numFmtId="9"/>
  </dataFields>
  <formats count="7">
    <format dxfId="11">
      <pivotArea outline="0" collapsedLevelsAreSubtotals="1" fieldPosition="0"/>
    </format>
    <format dxfId="10">
      <pivotArea type="all" dataOnly="0" outline="0" fieldPosition="0"/>
    </format>
    <format dxfId="9">
      <pivotArea outline="0" collapsedLevelsAreSubtotals="1" fieldPosition="0"/>
    </format>
    <format dxfId="8">
      <pivotArea dataOnly="0" labelOnly="1" outline="0" axis="axisValues" fieldPosition="0"/>
    </format>
    <format dxfId="7">
      <pivotArea outline="0" collapsedLevelsAreSubtotals="1" fieldPosition="0"/>
    </format>
    <format dxfId="6">
      <pivotArea dataOnly="0" labelOnly="1" outline="0" fieldPosition="0">
        <references count="1">
          <reference field="4294967294" count="1">
            <x v="5"/>
          </reference>
        </references>
      </pivotArea>
    </format>
    <format dxfId="5">
      <pivotArea outline="0" fieldPosition="0">
        <references count="1">
          <reference field="4294967294" count="1" selected="0">
            <x v="5"/>
          </reference>
        </references>
      </pivotArea>
    </format>
  </formats>
  <pivotHierarchies count="5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Order"/>
    <pivotHierarchy dragToData="1" caption="  # Order"/>
    <pivotHierarchy dragToData="1" caption="Quantity"/>
    <pivotHierarchy dragToData="1"/>
    <pivotHierarchy dragToData="1"/>
    <pivotHierarchy dragToData="1"/>
    <pivotHierarchy dragToData="1"/>
    <pivotHierarchy dragToData="1" caption="COGS"/>
    <pivotHierarchy dragToData="1"/>
    <pivotHierarchy dragToData="1"/>
    <pivotHierarchy dragToData="1" caption="Profits"/>
    <pivotHierarchy dragToData="1" caption="Sales"/>
    <pivotHierarchy dragToData="1"/>
    <pivotHierarchy dragToData="1" caption="Profit Margin"/>
    <pivotHierarchy dragToData="1"/>
    <pivotHierarchy dragToData="1"/>
  </pivotHierarchies>
  <pivotTableStyleInfo name="PivotStyleLight16" showRowHeaders="1" showColHeaders="1" showRowStripes="0" showColStripes="0" showLastColumn="1"/>
  <rowHierarchiesUsage count="1">
    <rowHierarchyUsage hierarchyUsage="1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Orders_Data]"/>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06C82DA-7EF7-4B0A-9A10-26515BF62D3B}" name="Total Quantity" cacheId="332" applyNumberFormats="0" applyBorderFormats="0" applyFontFormats="0" applyPatternFormats="0" applyAlignmentFormats="0" applyWidthHeightFormats="1" dataCaption="Values" tag="9f96c7ea-8d6f-49f8-9a22-b701907c2b23" updatedVersion="8" minRefreshableVersion="3" subtotalHiddenItems="1" itemPrintTitles="1" createdVersion="8" indent="0" outline="1" outlineData="1" multipleFieldFilters="0">
  <location ref="D5:D6"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Total Quantity" fld="0" baseField="0" baseItem="0" numFmtId="169"/>
  </dataFields>
  <formats count="7">
    <format dxfId="18">
      <pivotArea outline="0" collapsedLevelsAreSubtotals="1" fieldPosition="0"/>
    </format>
    <format dxfId="17">
      <pivotArea type="all" dataOnly="0" outline="0" fieldPosition="0"/>
    </format>
    <format dxfId="16">
      <pivotArea outline="0" collapsedLevelsAreSubtotals="1" fieldPosition="0"/>
    </format>
    <format dxfId="15">
      <pivotArea dataOnly="0" labelOnly="1" outline="0" axis="axisValues" fieldPosition="0"/>
    </format>
    <format dxfId="14">
      <pivotArea outline="0" collapsedLevelsAreSubtotals="1" fieldPosition="0"/>
    </format>
    <format dxfId="13">
      <pivotArea outline="0" collapsedLevelsAreSubtotals="1" fieldPosition="0"/>
    </format>
    <format dxfId="12">
      <pivotArea outline="0" collapsedLevelsAreSubtotals="1" fieldPosition="0"/>
    </format>
  </formats>
  <pivotHierarchies count="5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Order"/>
    <pivotHierarchy dragToData="1" caption="# Order"/>
    <pivotHierarchy dragToData="1" caption="Total Quantit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Orders_Data]"/>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5E52A91-1B4A-400F-BB6E-7839C4DBC57E}" name="Profits by Year" cacheId="1" applyNumberFormats="0" applyBorderFormats="0" applyFontFormats="0" applyPatternFormats="0" applyAlignmentFormats="0" applyWidthHeightFormats="1" dataCaption="Values" tag="bf2e0738-0e13-4ede-81c5-1c43f9e0f11b" updatedVersion="8" minRefreshableVersion="3" subtotalHiddenItems="1" rowGrandTotals="0" colGrandTotals="0" itemPrintTitles="1" createdVersion="8" indent="0" compact="0" compactData="0" multipleFieldFilters="0" chartFormat="19">
  <location ref="F2:G6" firstHeaderRow="1" firstDataRow="1" firstDataCol="1"/>
  <pivotFields count="2">
    <pivotField axis="axisRow" compact="0" allDrilled="1" outline="0" subtotalTop="0" showAll="0" dataSourceSort="1" defaultSubtotal="0" defaultAttributeDrillState="1">
      <items count="4">
        <item x="0"/>
        <item x="1"/>
        <item x="2"/>
        <item x="3"/>
      </items>
    </pivotField>
    <pivotField dataField="1" compact="0" outline="0" subtotalTop="0" showAll="0" defaultSubtotal="0"/>
  </pivotFields>
  <rowFields count="1">
    <field x="0"/>
  </rowFields>
  <rowItems count="4">
    <i>
      <x/>
    </i>
    <i>
      <x v="1"/>
    </i>
    <i>
      <x v="2"/>
    </i>
    <i>
      <x v="3"/>
    </i>
  </rowItems>
  <colItems count="1">
    <i/>
  </colItems>
  <dataFields count="1">
    <dataField name="Profits" fld="1" baseField="0" baseItem="0"/>
  </dataFields>
  <formats count="5">
    <format dxfId="23">
      <pivotArea outline="0" collapsedLevelsAreSubtotals="1" fieldPosition="0"/>
    </format>
    <format dxfId="22">
      <pivotArea type="all" dataOnly="0" outline="0" fieldPosition="0"/>
    </format>
    <format dxfId="21">
      <pivotArea outline="0" collapsedLevelsAreSubtotals="1" fieldPosition="0"/>
    </format>
    <format dxfId="20">
      <pivotArea dataOnly="0" labelOnly="1" outline="0" axis="axisValues" fieldPosition="0"/>
    </format>
    <format dxfId="19">
      <pivotArea outline="0" collapsedLevelsAreSubtotals="1" fieldPosition="0"/>
    </format>
  </formats>
  <chartFormats count="2">
    <chartFormat chart="1"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Hierarchies count="5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Order"/>
    <pivotHierarchy dragToData="1" caption="# Order"/>
    <pivotHierarchy dragToData="1"/>
    <pivotHierarchy dragToData="1"/>
    <pivotHierarchy dragToData="1"/>
    <pivotHierarchy dragToData="1"/>
    <pivotHierarchy dragToData="1"/>
    <pivotHierarchy dragToData="1"/>
    <pivotHierarchy dragToData="1"/>
    <pivotHierarchy dragToData="1"/>
    <pivotHierarchy dragToData="1" caption="Profits"/>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Orders_Data]"/>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E24ECB7-AA53-45C0-BF47-3387E45BA9DB}" name="Profits by Customer" cacheId="317" applyNumberFormats="0" applyBorderFormats="0" applyFontFormats="0" applyPatternFormats="0" applyAlignmentFormats="0" applyWidthHeightFormats="1" dataCaption="Values" tag="cb0b8812-87c7-456e-a652-57411ed77bf5" updatedVersion="8" minRefreshableVersion="3" subtotalHiddenItems="1" rowGrandTotals="0" colGrandTotals="0" itemPrintTitles="1" createdVersion="8" indent="0" compact="0" compactData="0" multipleFieldFilters="0" chartFormat="11">
  <location ref="I12:J22" firstHeaderRow="1" firstDataRow="1" firstDataCol="1"/>
  <pivotFields count="3">
    <pivotField axis="axisRow" compact="0" allDrilled="1" outline="0"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1">
    <field x="0"/>
  </rowFields>
  <rowItems count="10">
    <i>
      <x v="3"/>
    </i>
    <i>
      <x v="1"/>
    </i>
    <i>
      <x v="5"/>
    </i>
    <i>
      <x v="2"/>
    </i>
    <i>
      <x v="9"/>
    </i>
    <i>
      <x/>
    </i>
    <i>
      <x v="4"/>
    </i>
    <i>
      <x v="7"/>
    </i>
    <i>
      <x v="6"/>
    </i>
    <i>
      <x v="8"/>
    </i>
  </rowItems>
  <colItems count="1">
    <i/>
  </colItems>
  <dataFields count="1">
    <dataField name="Profits" fld="1" baseField="0" baseItem="8" numFmtId="168"/>
  </dataFields>
  <formats count="5">
    <format dxfId="28">
      <pivotArea outline="0" collapsedLevelsAreSubtotals="1" fieldPosition="0"/>
    </format>
    <format dxfId="27">
      <pivotArea type="all" dataOnly="0" outline="0" fieldPosition="0"/>
    </format>
    <format dxfId="26">
      <pivotArea outline="0" collapsedLevelsAreSubtotals="1" fieldPosition="0"/>
    </format>
    <format dxfId="25">
      <pivotArea dataOnly="0" labelOnly="1" outline="0" axis="axisValues" fieldPosition="0"/>
    </format>
    <format dxfId="24">
      <pivotArea outline="0" collapsedLevelsAreSubtotals="1" fieldPosition="0"/>
    </format>
  </formats>
  <chartFormats count="6">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0" count="1" selected="0">
            <x v="4"/>
          </reference>
        </references>
      </pivotArea>
    </chartFormat>
    <chartFormat chart="9" format="4" series="1">
      <pivotArea type="data" outline="0" fieldPosition="0">
        <references count="1">
          <reference field="4294967294" count="1" selected="0">
            <x v="0"/>
          </reference>
        </references>
      </pivotArea>
    </chartFormat>
    <chartFormat chart="9" format="5">
      <pivotArea type="data" outline="0" fieldPosition="0">
        <references count="2">
          <reference field="4294967294" count="1" selected="0">
            <x v="0"/>
          </reference>
          <reference field="0" count="1" selected="0">
            <x v="4"/>
          </reference>
        </references>
      </pivotArea>
    </chartFormat>
    <chartFormat chart="10" format="6" series="1">
      <pivotArea type="data" outline="0" fieldPosition="0">
        <references count="1">
          <reference field="4294967294" count="1" selected="0">
            <x v="0"/>
          </reference>
        </references>
      </pivotArea>
    </chartFormat>
    <chartFormat chart="10" format="7">
      <pivotArea type="data" outline="0" fieldPosition="0">
        <references count="2">
          <reference field="4294967294" count="1" selected="0">
            <x v="0"/>
          </reference>
          <reference field="0" count="1" selected="0">
            <x v="4"/>
          </reference>
        </references>
      </pivotArea>
    </chartFormat>
  </chartFormats>
  <pivotHierarchies count="5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Order"/>
    <pivotHierarchy dragToData="1" caption="# Order"/>
    <pivotHierarchy dragToData="1"/>
    <pivotHierarchy dragToData="1"/>
    <pivotHierarchy dragToData="1"/>
    <pivotHierarchy dragToData="1"/>
    <pivotHierarchy dragToData="1"/>
    <pivotHierarchy dragToData="1"/>
    <pivotHierarchy dragToData="1"/>
    <pivotHierarchy dragToData="1"/>
    <pivotHierarchy dragToData="1" caption="Profits"/>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3" iMeasureHier="48">
      <autoFilter ref="A1">
        <filterColumn colId="0">
          <top10 val="10" filterVal="10"/>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Orders_Data]"/>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B639146-78CF-47B9-9567-3DB3ADE8D70A}" name="# Order" cacheId="305" applyNumberFormats="0" applyBorderFormats="0" applyFontFormats="0" applyPatternFormats="0" applyAlignmentFormats="0" applyWidthHeightFormats="1" dataCaption="Values" tag="8e0ae816-8374-42e3-ab7f-02861a3d4f5e" updatedVersion="8" minRefreshableVersion="3" subtotalHiddenItems="1" itemPrintTitles="1" createdVersion="8" indent="0" outline="1" outlineData="1" multipleFieldFilters="0">
  <location ref="D2:D3"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 Order" fld="0" subtotal="count" baseField="0" baseItem="0" numFmtId="164">
      <extLst>
        <ext xmlns:x15="http://schemas.microsoft.com/office/spreadsheetml/2010/11/main" uri="{FABC7310-3BB5-11E1-824E-6D434824019B}">
          <x15:dataField isCountDistinct="1"/>
        </ext>
      </extLst>
    </dataField>
  </dataFields>
  <formats count="5">
    <format dxfId="33">
      <pivotArea outline="0" collapsedLevelsAreSubtotals="1" fieldPosition="0"/>
    </format>
    <format dxfId="32">
      <pivotArea type="all" dataOnly="0" outline="0" fieldPosition="0"/>
    </format>
    <format dxfId="31">
      <pivotArea outline="0" collapsedLevelsAreSubtotals="1" fieldPosition="0"/>
    </format>
    <format dxfId="30">
      <pivotArea dataOnly="0" labelOnly="1" outline="0" axis="axisValues" fieldPosition="0"/>
    </format>
    <format dxfId="29">
      <pivotArea outline="0" collapsedLevelsAreSubtotals="1" fieldPosition="0"/>
    </format>
  </formats>
  <pivotHierarchies count="5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Order"/>
    <pivotHierarchy dragToData="1" caption="# Order"/>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Orders_Data]"/>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994FCE5-D8C9-4AD7-AD03-BE78496DD415}" name="Year1" cacheId="338" applyNumberFormats="0" applyBorderFormats="0" applyFontFormats="0" applyPatternFormats="0" applyAlignmentFormats="0" applyWidthHeightFormats="1" dataCaption="Values" tag="5df5fd4c-6617-4928-84eb-223b7ff0bb6c" updatedVersion="8" minRefreshableVersion="3" subtotalHiddenItems="1" rowGrandTotals="0" colGrandTotals="0" itemPrintTitles="1" createdVersion="8" indent="0" compact="0" compactData="0" multipleFieldFilters="0">
  <location ref="G37:G41" firstHeaderRow="1" firstDataRow="1" firstDataCol="1"/>
  <pivotFields count="1">
    <pivotField axis="axisRow" compact="0" allDrilled="1" outline="0" subtotalTop="0" showAll="0" sortType="ascending" defaultSubtotal="0" defaultAttributeDrillState="1">
      <items count="4">
        <item x="0"/>
        <item x="1"/>
        <item x="2"/>
        <item x="3"/>
      </items>
    </pivotField>
  </pivotFields>
  <rowFields count="1">
    <field x="0"/>
  </rowFields>
  <rowItems count="4">
    <i>
      <x/>
    </i>
    <i>
      <x v="1"/>
    </i>
    <i>
      <x v="2"/>
    </i>
    <i>
      <x v="3"/>
    </i>
  </rowItems>
  <formats count="5">
    <format dxfId="38">
      <pivotArea outline="0" collapsedLevelsAreSubtotals="1" fieldPosition="0"/>
    </format>
    <format dxfId="37">
      <pivotArea type="all" dataOnly="0" outline="0" fieldPosition="0"/>
    </format>
    <format dxfId="36">
      <pivotArea outline="0" collapsedLevelsAreSubtotals="1" fieldPosition="0"/>
    </format>
    <format dxfId="35">
      <pivotArea dataOnly="0" labelOnly="1" outline="0" axis="axisValues" fieldPosition="0"/>
    </format>
    <format dxfId="34">
      <pivotArea outline="0" collapsedLevelsAreSubtotals="1" fieldPosition="0"/>
    </format>
  </formats>
  <pivotHierarchies count="5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Order"/>
    <pivotHierarchy dragToData="1" caption="# Order"/>
    <pivotHierarchy dragToData="1" caption="Total Quantity"/>
    <pivotHierarchy dragToData="1" caption="# Customer"/>
    <pivotHierarchy dragToData="1"/>
    <pivotHierarchy dragToData="1" caption="# Product"/>
    <pivotHierarchy dragToData="1"/>
    <pivotHierarchy dragToData="1" caption="COGS"/>
    <pivotHierarchy dragToData="1"/>
    <pivotHierarchy dragToData="1"/>
    <pivotHierarchy dragToData="1" caption="Profits"/>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Orders_Data]"/>
        <x15:activeTabTopLevelEntity name="[DimCustomer]"/>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27BE88F-3602-4E1F-986E-30EA0639248B}" name="Profits by Category" cacheId="314" applyNumberFormats="0" applyBorderFormats="0" applyFontFormats="0" applyPatternFormats="0" applyAlignmentFormats="0" applyWidthHeightFormats="1" dataCaption="Values" tag="c27ee605-b963-408c-aaa7-b53b2a5db3ba" updatedVersion="8" minRefreshableVersion="3" subtotalHiddenItems="1" rowGrandTotals="0" colGrandTotals="0" itemPrintTitles="1" createdVersion="8" indent="0" compact="0" compactData="0" multipleFieldFilters="0" chartFormat="22">
  <location ref="L12:M15" firstHeaderRow="1" firstDataRow="1" firstDataCol="1"/>
  <pivotFields count="3">
    <pivotField axis="axisRow" compact="0" allDrilled="1" outline="0" subtotalTop="0" showAll="0" dataSourceSort="1" defaultSubtotal="0" defaultAttributeDrillState="1">
      <items count="3">
        <item x="0"/>
        <item x="1"/>
        <item x="2"/>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3">
    <i>
      <x/>
    </i>
    <i>
      <x v="1"/>
    </i>
    <i>
      <x v="2"/>
    </i>
  </rowItems>
  <colItems count="1">
    <i/>
  </colItems>
  <dataFields count="1">
    <dataField name="Profits" fld="1" baseField="0" baseItem="0" numFmtId="165"/>
  </dataFields>
  <formats count="6">
    <format dxfId="44">
      <pivotArea outline="0" collapsedLevelsAreSubtotals="1" fieldPosition="0"/>
    </format>
    <format dxfId="43">
      <pivotArea type="all" dataOnly="0" outline="0" fieldPosition="0"/>
    </format>
    <format dxfId="42">
      <pivotArea outline="0" collapsedLevelsAreSubtotals="1" fieldPosition="0"/>
    </format>
    <format dxfId="41">
      <pivotArea dataOnly="0" labelOnly="1" outline="0" axis="axisValues" fieldPosition="0"/>
    </format>
    <format dxfId="40">
      <pivotArea outline="0" fieldPosition="0">
        <references count="1">
          <reference field="0" count="1" selected="0">
            <x v="0"/>
          </reference>
        </references>
      </pivotArea>
    </format>
    <format dxfId="39">
      <pivotArea outline="0" collapsedLevelsAreSubtotals="1" fieldPosition="0"/>
    </format>
  </formats>
  <chartFormats count="4">
    <chartFormat chart="11" format="9" series="1">
      <pivotArea type="data" outline="0" fieldPosition="0">
        <references count="1">
          <reference field="4294967294" count="1" selected="0">
            <x v="0"/>
          </reference>
        </references>
      </pivotArea>
    </chartFormat>
    <chartFormat chart="11" format="10">
      <pivotArea type="data" outline="0" fieldPosition="0">
        <references count="2">
          <reference field="4294967294" count="1" selected="0">
            <x v="0"/>
          </reference>
          <reference field="0" count="1" selected="0">
            <x v="2"/>
          </reference>
        </references>
      </pivotArea>
    </chartFormat>
    <chartFormat chart="11" format="11">
      <pivotArea type="data" outline="0" fieldPosition="0">
        <references count="2">
          <reference field="4294967294" count="1" selected="0">
            <x v="0"/>
          </reference>
          <reference field="0" count="1" selected="0">
            <x v="1"/>
          </reference>
        </references>
      </pivotArea>
    </chartFormat>
    <chartFormat chart="11" format="12">
      <pivotArea type="data" outline="0" fieldPosition="0">
        <references count="2">
          <reference field="4294967294" count="1" selected="0">
            <x v="0"/>
          </reference>
          <reference field="0" count="1" selected="0">
            <x v="0"/>
          </reference>
        </references>
      </pivotArea>
    </chartFormat>
  </chartFormats>
  <pivotHierarchies count="5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Order"/>
    <pivotHierarchy dragToData="1" caption="# Order"/>
    <pivotHierarchy dragToData="1"/>
    <pivotHierarchy dragToData="1"/>
    <pivotHierarchy dragToData="1"/>
    <pivotHierarchy dragToData="1"/>
    <pivotHierarchy dragToData="1"/>
    <pivotHierarchy dragToData="1"/>
    <pivotHierarchy dragToData="1"/>
    <pivotHierarchy dragToData="1"/>
    <pivotHierarchy dragToData="1" caption="Profits"/>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Orders_Data]"/>
        <x15:activeTabTopLevelEntity name="[DimCustomer]"/>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F646F89-B7CE-4E73-9675-2AB5EC2BC965}" name="Profit Margin" cacheId="335" applyNumberFormats="0" applyBorderFormats="0" applyFontFormats="0" applyPatternFormats="0" applyAlignmentFormats="0" applyWidthHeightFormats="1" dataCaption="Values" tag="5df5fd4c-6617-4928-84eb-223b7ff0bb6c" updatedVersion="8" minRefreshableVersion="3" subtotalHiddenItems="1" itemPrintTitles="1" createdVersion="8" indent="0" outline="1" outlineData="1" multipleFieldFilters="0">
  <location ref="D17:D18"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Profit Margin" fld="0" subtotal="average" baseField="0" baseItem="0" numFmtId="10"/>
  </dataFields>
  <formats count="5">
    <format dxfId="49">
      <pivotArea outline="0" collapsedLevelsAreSubtotals="1" fieldPosition="0"/>
    </format>
    <format dxfId="48">
      <pivotArea type="all" dataOnly="0" outline="0" fieldPosition="0"/>
    </format>
    <format dxfId="47">
      <pivotArea outline="0" collapsedLevelsAreSubtotals="1" fieldPosition="0"/>
    </format>
    <format dxfId="46">
      <pivotArea dataOnly="0" labelOnly="1" outline="0" axis="axisValues" fieldPosition="0"/>
    </format>
    <format dxfId="45">
      <pivotArea outline="0" collapsedLevelsAreSubtotals="1" fieldPosition="0"/>
    </format>
  </formats>
  <pivotHierarchies count="5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Order"/>
    <pivotHierarchy dragToData="1" caption="# Order"/>
    <pivotHierarchy dragToData="1" caption="Total Quantity"/>
    <pivotHierarchy dragToData="1" caption="# Customer"/>
    <pivotHierarchy dragToData="1"/>
    <pivotHierarchy dragToData="1" caption="# Product"/>
    <pivotHierarchy dragToData="1"/>
    <pivotHierarchy dragToData="1" caption="COGS"/>
    <pivotHierarchy dragToData="1"/>
    <pivotHierarchy dragToData="1"/>
    <pivotHierarchy dragToData="1" caption="Profits"/>
    <pivotHierarchy dragToData="1"/>
    <pivotHierarchy dragToData="1"/>
    <pivotHierarchy dragToData="1" caption="Profit Margin"/>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Orders_Data]"/>
        <x15:activeTabTopLevelEntity name="[DimCustomer]"/>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A9C77BB-CFC2-415C-B59B-BB1985C25803}" name="Profits by Week Type" cacheId="326" applyNumberFormats="0" applyBorderFormats="0" applyFontFormats="0" applyPatternFormats="0" applyAlignmentFormats="0" applyWidthHeightFormats="1" dataCaption="Values" tag="9fc940ac-981f-4061-b6cd-d9c214732b79" updatedVersion="8" minRefreshableVersion="3" subtotalHiddenItems="1" rowGrandTotals="0" colGrandTotals="0" itemPrintTitles="1" createdVersion="8" indent="0" compact="0" compactData="0" multipleFieldFilters="0" chartFormat="10">
  <location ref="L20:M22" firstHeaderRow="1" firstDataRow="1" firstDataCol="1"/>
  <pivotFields count="3">
    <pivotField axis="axisRow" compact="0" allDrilled="1" outline="0" subtotalTop="0" showAll="0" dataSourceSort="1" defaultSubtotal="0" defaultAttributeDrillState="1">
      <items count="2">
        <item x="0"/>
        <item x="1"/>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2">
    <i>
      <x/>
    </i>
    <i>
      <x v="1"/>
    </i>
  </rowItems>
  <colItems count="1">
    <i/>
  </colItems>
  <dataFields count="1">
    <dataField name="Profits" fld="1" baseField="0" baseItem="0" numFmtId="165"/>
  </dataFields>
  <formats count="5">
    <format dxfId="54">
      <pivotArea outline="0" collapsedLevelsAreSubtotals="1" fieldPosition="0"/>
    </format>
    <format dxfId="53">
      <pivotArea type="all" dataOnly="0" outline="0" fieldPosition="0"/>
    </format>
    <format dxfId="52">
      <pivotArea outline="0" collapsedLevelsAreSubtotals="1" fieldPosition="0"/>
    </format>
    <format dxfId="51">
      <pivotArea dataOnly="0" labelOnly="1" outline="0" axis="axisValues" fieldPosition="0"/>
    </format>
    <format dxfId="50">
      <pivotArea outline="0" collapsedLevelsAreSubtotals="1" fieldPosition="0"/>
    </format>
  </formats>
  <chartFormats count="3">
    <chartFormat chart="4" format="8" series="1">
      <pivotArea type="data" outline="0" fieldPosition="0">
        <references count="1">
          <reference field="4294967294" count="1" selected="0">
            <x v="0"/>
          </reference>
        </references>
      </pivotArea>
    </chartFormat>
    <chartFormat chart="4" format="9">
      <pivotArea type="data" outline="0" fieldPosition="0">
        <references count="2">
          <reference field="4294967294" count="1" selected="0">
            <x v="0"/>
          </reference>
          <reference field="0" count="1" selected="0">
            <x v="0"/>
          </reference>
        </references>
      </pivotArea>
    </chartFormat>
    <chartFormat chart="4" format="10">
      <pivotArea type="data" outline="0" fieldPosition="0">
        <references count="2">
          <reference field="4294967294" count="1" selected="0">
            <x v="0"/>
          </reference>
          <reference field="0" count="1" selected="0">
            <x v="1"/>
          </reference>
        </references>
      </pivotArea>
    </chartFormat>
  </chartFormats>
  <pivotHierarchies count="5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Order"/>
    <pivotHierarchy dragToData="1" caption="# Order"/>
    <pivotHierarchy dragToData="1"/>
    <pivotHierarchy dragToData="1"/>
    <pivotHierarchy dragToData="1"/>
    <pivotHierarchy dragToData="1"/>
    <pivotHierarchy dragToData="1"/>
    <pivotHierarchy dragToData="1"/>
    <pivotHierarchy dragToData="1"/>
    <pivotHierarchy dragToData="1"/>
    <pivotHierarchy dragToData="1" caption="Profits"/>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Orders_Data]"/>
        <x15:activeTabTopLevelEntity name="[DimCustomer]"/>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9ADAC8B4-A013-4ED4-8CCB-F9FA1BCB5088}" name="Profits by Region" cacheId="323" applyNumberFormats="0" applyBorderFormats="0" applyFontFormats="0" applyPatternFormats="0" applyAlignmentFormats="0" applyWidthHeightFormats="1" dataCaption="Values" tag="d375f079-73ec-4aa8-aca9-b47d8b2ce183" updatedVersion="8" minRefreshableVersion="3" subtotalHiddenItems="1" rowGrandTotals="0" colGrandTotals="0" itemPrintTitles="1" createdVersion="8" indent="0" compact="0" compactData="0" multipleFieldFilters="0" chartFormat="21">
  <location ref="I2:K6" firstHeaderRow="0" firstDataRow="1" firstDataCol="1"/>
  <pivotFields count="4">
    <pivotField axis="axisRow" compact="0" allDrilled="1" outline="0" subtotalTop="0" showAll="0" defaultSubtotal="0" defaultAttributeDrillState="1">
      <items count="4">
        <item x="0"/>
        <item x="1"/>
        <item x="2"/>
        <item x="3"/>
      </items>
    </pivotField>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0"/>
  </rowFields>
  <rowItems count="4">
    <i>
      <x/>
    </i>
    <i>
      <x v="1"/>
    </i>
    <i>
      <x v="2"/>
    </i>
    <i>
      <x v="3"/>
    </i>
  </rowItems>
  <colFields count="1">
    <field x="-2"/>
  </colFields>
  <colItems count="2">
    <i>
      <x/>
    </i>
    <i i="1">
      <x v="1"/>
    </i>
  </colItems>
  <dataFields count="2">
    <dataField name="Profits" fld="1" baseField="0" baseItem="0"/>
    <dataField name="Revenue" fld="2" baseField="0" baseItem="0"/>
  </dataFields>
  <formats count="5">
    <format dxfId="59">
      <pivotArea outline="0" collapsedLevelsAreSubtotals="1" fieldPosition="0"/>
    </format>
    <format dxfId="58">
      <pivotArea type="all" dataOnly="0" outline="0" fieldPosition="0"/>
    </format>
    <format dxfId="57">
      <pivotArea outline="0" collapsedLevelsAreSubtotals="1" fieldPosition="0"/>
    </format>
    <format dxfId="56">
      <pivotArea dataOnly="0" labelOnly="1" outline="0" axis="axisValues" fieldPosition="0"/>
    </format>
    <format dxfId="55">
      <pivotArea outline="0" collapsedLevelsAreSubtotals="1" fieldPosition="0"/>
    </format>
  </formats>
  <chartFormats count="6">
    <chartFormat chart="3" format="0"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3" format="1" series="1">
      <pivotArea type="data" outline="0" fieldPosition="0">
        <references count="1">
          <reference field="4294967294" count="1" selected="0">
            <x v="1"/>
          </reference>
        </references>
      </pivotArea>
    </chartFormat>
    <chartFormat chart="15" format="4" series="1">
      <pivotArea type="data" outline="0" fieldPosition="0">
        <references count="1">
          <reference field="4294967294" count="1" selected="0">
            <x v="0"/>
          </reference>
        </references>
      </pivotArea>
    </chartFormat>
    <chartFormat chart="15" format="5" series="1">
      <pivotArea type="data" outline="0" fieldPosition="0">
        <references count="1">
          <reference field="4294967294" count="1" selected="0">
            <x v="1"/>
          </reference>
        </references>
      </pivotArea>
    </chartFormat>
  </chartFormats>
  <pivotHierarchies count="5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Order"/>
    <pivotHierarchy dragToData="1" caption="# Order"/>
    <pivotHierarchy dragToData="1"/>
    <pivotHierarchy dragToData="1"/>
    <pivotHierarchy dragToData="1"/>
    <pivotHierarchy dragToData="1"/>
    <pivotHierarchy dragToData="1"/>
    <pivotHierarchy dragToData="1"/>
    <pivotHierarchy dragToData="1"/>
    <pivotHierarchy dragToData="1"/>
    <pivotHierarchy dragToData="1" caption="Profits"/>
    <pivotHierarchy dragToData="1" caption="Revenue"/>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Orders_Data]"/>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1185663C-CDEB-4FE1-8013-64073727C084}" name="Profits by Month" cacheId="320" applyNumberFormats="0" applyBorderFormats="0" applyFontFormats="0" applyPatternFormats="0" applyAlignmentFormats="0" applyWidthHeightFormats="1" dataCaption="Values" tag="66f2d859-4a61-4fad-a5d1-27ba8e761b46" updatedVersion="8" minRefreshableVersion="3" subtotalHiddenItems="1" rowGrandTotals="0" colGrandTotals="0" itemPrintTitles="1" createdVersion="8" indent="0" compact="0" compactData="0" multipleFieldFilters="0" chartFormat="9">
  <location ref="F12:G24" firstHeaderRow="1" firstDataRow="1" firstDataCol="1"/>
  <pivotFields count="3">
    <pivotField axis="axisRow" compact="0" allDrilled="1" outline="0" subtotalTop="0" showAll="0" dataSourceSort="1" defaultSubtotal="0" defaultAttributeDrillState="1">
      <items count="12">
        <item x="0"/>
        <item x="1"/>
        <item x="2"/>
        <item x="3"/>
        <item x="4"/>
        <item x="5"/>
        <item x="6"/>
        <item x="7"/>
        <item x="8"/>
        <item x="9"/>
        <item x="10"/>
        <item x="11"/>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12">
    <i>
      <x/>
    </i>
    <i>
      <x v="1"/>
    </i>
    <i>
      <x v="2"/>
    </i>
    <i>
      <x v="3"/>
    </i>
    <i>
      <x v="4"/>
    </i>
    <i>
      <x v="5"/>
    </i>
    <i>
      <x v="6"/>
    </i>
    <i>
      <x v="7"/>
    </i>
    <i>
      <x v="8"/>
    </i>
    <i>
      <x v="9"/>
    </i>
    <i>
      <x v="10"/>
    </i>
    <i>
      <x v="11"/>
    </i>
  </rowItems>
  <colItems count="1">
    <i/>
  </colItems>
  <dataFields count="1">
    <dataField name="Profits" fld="1" baseField="0" baseItem="0"/>
  </dataFields>
  <formats count="5">
    <format dxfId="64">
      <pivotArea outline="0" collapsedLevelsAreSubtotals="1" fieldPosition="0"/>
    </format>
    <format dxfId="63">
      <pivotArea type="all" dataOnly="0" outline="0" fieldPosition="0"/>
    </format>
    <format dxfId="62">
      <pivotArea outline="0" collapsedLevelsAreSubtotals="1" fieldPosition="0"/>
    </format>
    <format dxfId="61">
      <pivotArea dataOnly="0" labelOnly="1" outline="0" axis="axisValues" fieldPosition="0"/>
    </format>
    <format dxfId="60">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Hierarchies count="5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Order"/>
    <pivotHierarchy dragToData="1" caption="# Order"/>
    <pivotHierarchy dragToData="1"/>
    <pivotHierarchy dragToData="1"/>
    <pivotHierarchy dragToData="1"/>
    <pivotHierarchy dragToData="1"/>
    <pivotHierarchy dragToData="1"/>
    <pivotHierarchy dragToData="1"/>
    <pivotHierarchy dragToData="1"/>
    <pivotHierarchy dragToData="1"/>
    <pivotHierarchy dragToData="1" caption="Profits"/>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Orders_Data]"/>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56BEC156-8812-4A8D-B705-52CD614EBB69}" name="COGS" cacheId="308" applyNumberFormats="0" applyBorderFormats="0" applyFontFormats="0" applyPatternFormats="0" applyAlignmentFormats="0" applyWidthHeightFormats="1" dataCaption="Values" tag="21891c2e-aff8-450f-858f-f34d60c45d06" updatedVersion="8" minRefreshableVersion="3" subtotalHiddenItems="1" itemPrintTitles="1" createdVersion="8" indent="0" outline="1" outlineData="1" multipleFieldFilters="0">
  <location ref="D8:D9"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COGS" fld="0" baseField="0" baseItem="0" numFmtId="170"/>
  </dataFields>
  <formats count="5">
    <format dxfId="69">
      <pivotArea outline="0" collapsedLevelsAreSubtotals="1" fieldPosition="0"/>
    </format>
    <format dxfId="68">
      <pivotArea type="all" dataOnly="0" outline="0" fieldPosition="0"/>
    </format>
    <format dxfId="67">
      <pivotArea outline="0" collapsedLevelsAreSubtotals="1" fieldPosition="0"/>
    </format>
    <format dxfId="66">
      <pivotArea dataOnly="0" labelOnly="1" outline="0" axis="axisValues" fieldPosition="0"/>
    </format>
    <format dxfId="65">
      <pivotArea outline="0" collapsedLevelsAreSubtotals="1" fieldPosition="0"/>
    </format>
  </formats>
  <pivotHierarchies count="5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Order"/>
    <pivotHierarchy dragToData="1" caption="# Order"/>
    <pivotHierarchy dragToData="1" caption="Total Quantity"/>
    <pivotHierarchy dragToData="1" caption="# Customer"/>
    <pivotHierarchy dragToData="1"/>
    <pivotHierarchy dragToData="1" caption="# Product"/>
    <pivotHierarchy dragToData="1"/>
    <pivotHierarchy dragToData="1" caption="COGS"/>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Orders_Data]"/>
        <x15:activeTabTopLevelEntity name="[DimCustomer]"/>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196E11FB-6CDD-49E1-B37E-4B4935467D57}" name="Sales" cacheId="329" applyNumberFormats="0" applyBorderFormats="0" applyFontFormats="0" applyPatternFormats="0" applyAlignmentFormats="0" applyWidthHeightFormats="1" dataCaption="Values" tag="16111285-6cf7-4cba-befa-f611d41784a8" updatedVersion="8" minRefreshableVersion="3" subtotalHiddenItems="1" itemPrintTitles="1" createdVersion="8" indent="0" outline="1" outlineData="1" multipleFieldFilters="0">
  <location ref="D11:D1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ales" fld="0" baseField="0" baseItem="0" numFmtId="170"/>
  </dataFields>
  <formats count="5">
    <format dxfId="74">
      <pivotArea outline="0" collapsedLevelsAreSubtotals="1" fieldPosition="0"/>
    </format>
    <format dxfId="73">
      <pivotArea type="all" dataOnly="0" outline="0" fieldPosition="0"/>
    </format>
    <format dxfId="72">
      <pivotArea outline="0" collapsedLevelsAreSubtotals="1" fieldPosition="0"/>
    </format>
    <format dxfId="71">
      <pivotArea dataOnly="0" labelOnly="1" outline="0" axis="axisValues" fieldPosition="0"/>
    </format>
    <format dxfId="70">
      <pivotArea outline="0" collapsedLevelsAreSubtotals="1" fieldPosition="0"/>
    </format>
  </formats>
  <pivotHierarchies count="5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 Order"/>
    <pivotHierarchy dragToData="1" caption="# Order"/>
    <pivotHierarchy dragToData="1" caption="Total Quantity"/>
    <pivotHierarchy dragToData="1" caption="# Customer"/>
    <pivotHierarchy dragToData="1"/>
    <pivotHierarchy dragToData="1" caption="# Product"/>
    <pivotHierarchy dragToData="1"/>
    <pivotHierarchy dragToData="1" caption="COGS"/>
    <pivotHierarchy dragToData="1"/>
    <pivotHierarchy dragToData="1"/>
    <pivotHierarchy dragToData="1"/>
    <pivotHierarchy dragToData="1" caption="Sales"/>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Orders_Data]"/>
        <x15:activeTabTopLevelEntity name="[DimCustomer]"/>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A040F95C-3B57-4C36-AF86-D3B09ED08F9E}" sourceName="[FacOrders_Data].[Year]">
  <pivotTables>
    <pivotTable tabId="1" name="# Order"/>
    <pivotTable tabId="1" name="COGS"/>
    <pivotTable tabId="1" name="Profits"/>
    <pivotTable tabId="1" name="Profits by Category"/>
    <pivotTable tabId="1" name="Profits by Customer"/>
    <pivotTable tabId="1" name="Profits by Month"/>
    <pivotTable tabId="1" name="Profits by Region"/>
    <pivotTable tabId="1" name="Profits by Week Type"/>
    <pivotTable tabId="1" name="Sales"/>
    <pivotTable tabId="1" name="Total Quantity"/>
    <pivotTable tabId="1" name="Profit Margin"/>
    <pivotTable tabId="1" name="Year1"/>
  </pivotTables>
  <data>
    <olap pivotCacheId="910616009">
      <levels count="2">
        <level uniqueName="[FacOrders_Data].[Year].[(All)]" sourceCaption="(All)" count="0"/>
        <level uniqueName="[FacOrders_Data].[Year].[Year]" sourceCaption="Year" count="4">
          <ranges>
            <range startItem="0">
              <i n="[FacOrders_Data].[Year].&amp;[2020]" c="2020"/>
              <i n="[FacOrders_Data].[Year].&amp;[2021]" c="2021"/>
              <i n="[FacOrders_Data].[Year].&amp;[2022]" c="2022"/>
              <i n="[FacOrders_Data].[Year].&amp;[2023]" c="2023"/>
            </range>
          </ranges>
        </level>
      </levels>
      <selections count="1">
        <selection n="[FacOrders_Data].[Year].[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038AD7DD-6F2D-44FC-951E-E95BDA38DFE0}" cache="Slicer_Year" caption="Year" columnCount="4" showCaption="0" level="1" style="SlicerStyleLight1 2" rowHeight="4572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rinterSettings" Target="../printerSettings/printerSettings1.bin"/><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19AC76-680F-4A87-ADE8-4633946D08F9}">
  <sheetPr codeName="Sheet1">
    <tabColor theme="2" tint="-0.249977111117893"/>
  </sheetPr>
  <dimension ref="B2:O42"/>
  <sheetViews>
    <sheetView zoomScale="83" zoomScaleNormal="89" workbookViewId="0">
      <selection activeCell="R42" sqref="R42"/>
    </sheetView>
  </sheetViews>
  <sheetFormatPr defaultRowHeight="13.8" x14ac:dyDescent="0.3"/>
  <cols>
    <col min="2" max="2" width="40.6640625" customWidth="1"/>
    <col min="3" max="3" width="10.33203125" bestFit="1" customWidth="1"/>
    <col min="4" max="4" width="11.88671875" customWidth="1"/>
    <col min="5" max="5" width="10" bestFit="1" customWidth="1"/>
    <col min="6" max="6" width="17.6640625" bestFit="1" customWidth="1"/>
    <col min="7" max="7" width="9.109375" bestFit="1" customWidth="1"/>
    <col min="9" max="9" width="16.5546875" bestFit="1" customWidth="1"/>
    <col min="10" max="10" width="17.6640625" bestFit="1" customWidth="1"/>
    <col min="11" max="11" width="16.5546875" bestFit="1" customWidth="1"/>
    <col min="12" max="12" width="18" bestFit="1" customWidth="1"/>
    <col min="13" max="13" width="9.6640625" bestFit="1" customWidth="1"/>
    <col min="14" max="14" width="11.6640625" bestFit="1" customWidth="1"/>
    <col min="15" max="15" width="10.77734375" bestFit="1" customWidth="1"/>
    <col min="16" max="16" width="14.77734375" bestFit="1" customWidth="1"/>
  </cols>
  <sheetData>
    <row r="2" spans="2:13" ht="15.6" x14ac:dyDescent="0.3">
      <c r="B2" s="7" t="s">
        <v>34</v>
      </c>
      <c r="D2" s="1" t="s">
        <v>2</v>
      </c>
      <c r="F2" s="3" t="s">
        <v>5</v>
      </c>
      <c r="G2" s="1" t="s">
        <v>35</v>
      </c>
      <c r="I2" s="3" t="s">
        <v>19</v>
      </c>
      <c r="J2" s="1" t="s">
        <v>35</v>
      </c>
      <c r="K2" s="1" t="s">
        <v>41</v>
      </c>
    </row>
    <row r="3" spans="2:13" x14ac:dyDescent="0.3">
      <c r="B3" s="8" t="s">
        <v>63</v>
      </c>
      <c r="D3" s="2">
        <v>5009</v>
      </c>
      <c r="F3" s="1">
        <v>2020</v>
      </c>
      <c r="G3" s="4">
        <v>49556.032899999816</v>
      </c>
      <c r="I3" s="1" t="s">
        <v>20</v>
      </c>
      <c r="J3" s="4">
        <v>63538.357600000076</v>
      </c>
      <c r="K3" s="4">
        <v>518232.38020000135</v>
      </c>
    </row>
    <row r="4" spans="2:13" x14ac:dyDescent="0.3">
      <c r="B4" s="8" t="s">
        <v>39</v>
      </c>
      <c r="F4" s="1">
        <v>2021</v>
      </c>
      <c r="G4" s="4">
        <v>61577.176100000026</v>
      </c>
      <c r="I4" s="1" t="s">
        <v>21</v>
      </c>
      <c r="J4" s="4">
        <v>94402.342700000139</v>
      </c>
      <c r="K4" s="4">
        <v>611095.11950000003</v>
      </c>
    </row>
    <row r="5" spans="2:13" x14ac:dyDescent="0.3">
      <c r="B5" s="8" t="s">
        <v>64</v>
      </c>
      <c r="D5" s="1" t="s">
        <v>3</v>
      </c>
      <c r="F5" s="1">
        <v>2022</v>
      </c>
      <c r="G5" s="4">
        <v>81545.038899999985</v>
      </c>
      <c r="I5" s="1" t="s">
        <v>22</v>
      </c>
      <c r="J5" s="4">
        <v>30078.965599999814</v>
      </c>
      <c r="K5" s="4">
        <v>401649.96330000018</v>
      </c>
    </row>
    <row r="6" spans="2:13" x14ac:dyDescent="0.3">
      <c r="B6" s="8" t="s">
        <v>37</v>
      </c>
      <c r="D6" s="17">
        <v>37840</v>
      </c>
      <c r="F6" s="1">
        <v>2023</v>
      </c>
      <c r="G6" s="4">
        <v>93335.571700000146</v>
      </c>
      <c r="I6" s="1" t="s">
        <v>23</v>
      </c>
      <c r="J6" s="4">
        <v>97994.153699999995</v>
      </c>
      <c r="K6" s="4">
        <v>764532.10930000048</v>
      </c>
    </row>
    <row r="7" spans="2:13" x14ac:dyDescent="0.3">
      <c r="B7" s="8" t="s">
        <v>0</v>
      </c>
      <c r="D7" s="6"/>
    </row>
    <row r="8" spans="2:13" x14ac:dyDescent="0.3">
      <c r="B8" s="18" t="s">
        <v>60</v>
      </c>
      <c r="D8" s="1" t="s">
        <v>4</v>
      </c>
      <c r="F8" s="1" t="s">
        <v>47</v>
      </c>
      <c r="G8" s="12">
        <f>MAX($G$3:$G$6)/SUM($G$3:$G$6)</f>
        <v>0.32633238432511097</v>
      </c>
      <c r="I8" s="15" t="s">
        <v>49</v>
      </c>
      <c r="J8" s="15" t="s">
        <v>50</v>
      </c>
      <c r="K8" s="15" t="s">
        <v>66</v>
      </c>
      <c r="L8" s="15" t="s">
        <v>67</v>
      </c>
    </row>
    <row r="9" spans="2:13" x14ac:dyDescent="0.3">
      <c r="B9" s="8" t="s">
        <v>1</v>
      </c>
      <c r="D9" s="19">
        <v>2009495.7527000022</v>
      </c>
      <c r="F9" s="1" t="s">
        <v>48</v>
      </c>
      <c r="G9" s="1">
        <f>_xlfn.XLOOKUP(MAX($G$3:$G$6),$G$3:$G$6,$F$3:$F$6,,0)</f>
        <v>2023</v>
      </c>
      <c r="I9" s="12">
        <f>MAX(J3:$J$6)/$D$15</f>
        <v>0.34262034553801995</v>
      </c>
      <c r="J9" s="12">
        <f>MAX($K$3:$K$6)/$D$9</f>
        <v>0.38045967913729528</v>
      </c>
      <c r="K9" s="1" t="str">
        <f>_xlfn.XLOOKUP(MAX(J3:$J$6),$J$3:$J$6,$I$3:$I$6,,0)</f>
        <v>West</v>
      </c>
      <c r="L9" s="1" t="str">
        <f>_xlfn.XLOOKUP(MAX($K$3:$K$6),$K$3:$K$6,$I$3:$I$6,,0)</f>
        <v>West</v>
      </c>
    </row>
    <row r="10" spans="2:13" x14ac:dyDescent="0.3">
      <c r="B10" s="8" t="s">
        <v>62</v>
      </c>
    </row>
    <row r="11" spans="2:13" x14ac:dyDescent="0.3">
      <c r="B11" s="8" t="s">
        <v>65</v>
      </c>
      <c r="D11" s="1" t="s">
        <v>36</v>
      </c>
      <c r="I11" t="s">
        <v>30</v>
      </c>
    </row>
    <row r="12" spans="2:13" x14ac:dyDescent="0.3">
      <c r="B12" s="8" t="s">
        <v>40</v>
      </c>
      <c r="D12" s="19">
        <v>2295509.5722999787</v>
      </c>
      <c r="F12" s="3" t="s">
        <v>6</v>
      </c>
      <c r="G12" s="1" t="s">
        <v>35</v>
      </c>
      <c r="I12" s="3" t="s">
        <v>29</v>
      </c>
      <c r="J12" s="1" t="s">
        <v>35</v>
      </c>
      <c r="L12" s="3" t="s">
        <v>24</v>
      </c>
      <c r="M12" s="1" t="s">
        <v>35</v>
      </c>
    </row>
    <row r="13" spans="2:13" x14ac:dyDescent="0.3">
      <c r="B13" s="8" t="s">
        <v>28</v>
      </c>
      <c r="F13" s="1" t="s">
        <v>11</v>
      </c>
      <c r="G13" s="4">
        <v>9199.2699999999932</v>
      </c>
      <c r="I13" s="1" t="s">
        <v>71</v>
      </c>
      <c r="J13" s="13">
        <v>2869.0759999999996</v>
      </c>
      <c r="L13" s="1" t="s">
        <v>25</v>
      </c>
      <c r="M13" s="4">
        <v>18380.281400000047</v>
      </c>
    </row>
    <row r="14" spans="2:13" x14ac:dyDescent="0.3">
      <c r="B14" s="8" t="s">
        <v>38</v>
      </c>
      <c r="D14" s="1" t="s">
        <v>35</v>
      </c>
      <c r="F14" s="1" t="s">
        <v>10</v>
      </c>
      <c r="G14" s="4">
        <v>10288.8987</v>
      </c>
      <c r="I14" s="1" t="s">
        <v>72</v>
      </c>
      <c r="J14" s="13">
        <v>2884.6208000000001</v>
      </c>
      <c r="L14" s="1" t="s">
        <v>26</v>
      </c>
      <c r="M14" s="4">
        <v>122247.40380000055</v>
      </c>
    </row>
    <row r="15" spans="2:13" x14ac:dyDescent="0.3">
      <c r="D15" s="20">
        <v>286013.81959999737</v>
      </c>
      <c r="F15" s="1" t="s">
        <v>14</v>
      </c>
      <c r="G15" s="4">
        <v>26785.56090000004</v>
      </c>
      <c r="I15" s="1" t="s">
        <v>69</v>
      </c>
      <c r="J15" s="13">
        <v>3038.6254000000004</v>
      </c>
      <c r="L15" s="1" t="s">
        <v>27</v>
      </c>
      <c r="M15" s="4">
        <v>145386.13439999995</v>
      </c>
    </row>
    <row r="16" spans="2:13" x14ac:dyDescent="0.3">
      <c r="F16" s="1" t="s">
        <v>7</v>
      </c>
      <c r="G16" s="4">
        <v>13395.123100000013</v>
      </c>
      <c r="I16" s="1" t="s">
        <v>70</v>
      </c>
      <c r="J16" s="13">
        <v>3899.8903999999998</v>
      </c>
    </row>
    <row r="17" spans="4:15" x14ac:dyDescent="0.3">
      <c r="D17" s="1" t="s">
        <v>42</v>
      </c>
      <c r="F17" s="1" t="s">
        <v>15</v>
      </c>
      <c r="G17" s="4">
        <v>22308.512800000026</v>
      </c>
      <c r="I17" s="1" t="s">
        <v>73</v>
      </c>
      <c r="J17" s="13">
        <v>4703.7883000000002</v>
      </c>
      <c r="L17" s="1" t="s">
        <v>45</v>
      </c>
      <c r="M17" s="14">
        <f>MAX($M$13:$M$15)/$D$15</f>
        <v>0.50831856517747542</v>
      </c>
    </row>
    <row r="18" spans="4:15" x14ac:dyDescent="0.3">
      <c r="D18" s="16">
        <v>0.12018478577758489</v>
      </c>
      <c r="F18" s="1" t="s">
        <v>13</v>
      </c>
      <c r="G18" s="4">
        <v>20899.334500000034</v>
      </c>
      <c r="I18" s="1" t="s">
        <v>74</v>
      </c>
      <c r="J18" s="13">
        <v>5444.8054999999995</v>
      </c>
      <c r="L18" s="1" t="s">
        <v>46</v>
      </c>
      <c r="M18" s="1" t="str">
        <f>_xlfn.XLOOKUP(MAX($M$13:$M$15),$M$13:$M$15,$L$13:$L$15,,0)</f>
        <v>Technology</v>
      </c>
    </row>
    <row r="19" spans="4:15" x14ac:dyDescent="0.3">
      <c r="F19" s="1" t="s">
        <v>12</v>
      </c>
      <c r="G19" s="4">
        <v>13493.955399999992</v>
      </c>
      <c r="I19" s="1" t="s">
        <v>75</v>
      </c>
      <c r="J19" s="13">
        <v>5622.4291999999996</v>
      </c>
    </row>
    <row r="20" spans="4:15" x14ac:dyDescent="0.3">
      <c r="F20" s="1" t="s">
        <v>8</v>
      </c>
      <c r="G20" s="4">
        <v>21896.715399999994</v>
      </c>
      <c r="I20" s="1" t="s">
        <v>68</v>
      </c>
      <c r="J20" s="13">
        <v>5757.4118999999973</v>
      </c>
      <c r="L20" s="3" t="s">
        <v>31</v>
      </c>
      <c r="M20" s="1" t="s">
        <v>35</v>
      </c>
    </row>
    <row r="21" spans="4:15" x14ac:dyDescent="0.3">
      <c r="F21" s="1" t="s">
        <v>18</v>
      </c>
      <c r="G21" s="4">
        <v>37270.106100000055</v>
      </c>
      <c r="I21" s="1" t="s">
        <v>76</v>
      </c>
      <c r="J21" s="13">
        <v>6976.0959000000003</v>
      </c>
      <c r="L21" s="1" t="s">
        <v>32</v>
      </c>
      <c r="M21" s="4">
        <v>200169.42110000012</v>
      </c>
    </row>
    <row r="22" spans="4:15" x14ac:dyDescent="0.3">
      <c r="F22" s="1" t="s">
        <v>17</v>
      </c>
      <c r="G22" s="4">
        <v>31469.663799999995</v>
      </c>
      <c r="I22" s="1" t="s">
        <v>77</v>
      </c>
      <c r="J22" s="13">
        <v>8981.3238999999994</v>
      </c>
      <c r="L22" s="1" t="s">
        <v>33</v>
      </c>
      <c r="M22" s="4">
        <v>85844.398500000112</v>
      </c>
    </row>
    <row r="23" spans="4:15" x14ac:dyDescent="0.3">
      <c r="F23" s="1" t="s">
        <v>16</v>
      </c>
      <c r="G23" s="4">
        <v>35667.666400000038</v>
      </c>
    </row>
    <row r="24" spans="4:15" x14ac:dyDescent="0.3">
      <c r="F24" s="1" t="s">
        <v>9</v>
      </c>
      <c r="G24" s="4">
        <v>43339.012500000004</v>
      </c>
      <c r="I24" s="1" t="s">
        <v>43</v>
      </c>
      <c r="J24" s="9">
        <f>IFERROR(SUM($J$13:$J$22)/$D$15,"No Profits")</f>
        <v>0.17543931048568276</v>
      </c>
      <c r="L24" s="1" t="s">
        <v>44</v>
      </c>
      <c r="M24" s="12">
        <f>$M$21/SUM($M$21:$M$22)</f>
        <v>0.69985926337385962</v>
      </c>
    </row>
    <row r="26" spans="4:15" x14ac:dyDescent="0.3">
      <c r="I26" s="3" t="s">
        <v>5</v>
      </c>
      <c r="J26" s="1" t="s">
        <v>54</v>
      </c>
      <c r="K26" s="1" t="s">
        <v>51</v>
      </c>
      <c r="L26" s="1" t="s">
        <v>4</v>
      </c>
      <c r="M26" s="1" t="s">
        <v>36</v>
      </c>
      <c r="N26" s="1" t="s">
        <v>35</v>
      </c>
      <c r="O26" s="12" t="s">
        <v>42</v>
      </c>
    </row>
    <row r="27" spans="4:15" x14ac:dyDescent="0.3">
      <c r="F27" s="1" t="s">
        <v>59</v>
      </c>
      <c r="G27" s="12">
        <f>SUM($G$30:$G$32)/$D$15</f>
        <v>0.4065425410653869</v>
      </c>
      <c r="I27" s="1">
        <v>2020</v>
      </c>
      <c r="J27" s="2">
        <v>969</v>
      </c>
      <c r="K27" s="2">
        <v>7579</v>
      </c>
      <c r="L27" s="2">
        <v>434410.09319999965</v>
      </c>
      <c r="M27" s="2">
        <v>483966.1261000011</v>
      </c>
      <c r="N27" s="2">
        <v>49556.032899999816</v>
      </c>
      <c r="O27" s="12">
        <v>0.11819260681636709</v>
      </c>
    </row>
    <row r="28" spans="4:15" x14ac:dyDescent="0.3">
      <c r="I28" s="1">
        <v>2021</v>
      </c>
      <c r="J28" s="2">
        <v>1038</v>
      </c>
      <c r="K28" s="2">
        <v>7973</v>
      </c>
      <c r="L28" s="2">
        <v>408865.27289999888</v>
      </c>
      <c r="M28" s="2">
        <v>470442.44900000095</v>
      </c>
      <c r="N28" s="2">
        <v>61577.176100000026</v>
      </c>
      <c r="O28" s="12">
        <v>0.11740381943093565</v>
      </c>
    </row>
    <row r="29" spans="4:15" x14ac:dyDescent="0.3">
      <c r="E29" s="1" t="s">
        <v>58</v>
      </c>
      <c r="F29" s="1" t="s">
        <v>6</v>
      </c>
      <c r="G29" s="1" t="s">
        <v>35</v>
      </c>
      <c r="I29" s="1">
        <v>2022</v>
      </c>
      <c r="J29" s="2">
        <v>1310</v>
      </c>
      <c r="K29" s="2">
        <v>9796</v>
      </c>
      <c r="L29" s="2">
        <v>526255.65109999967</v>
      </c>
      <c r="M29" s="2">
        <v>607800.69000000122</v>
      </c>
      <c r="N29" s="2">
        <v>81545.038899999985</v>
      </c>
      <c r="O29" s="12">
        <v>0.1292489004824606</v>
      </c>
    </row>
    <row r="30" spans="4:15" x14ac:dyDescent="0.3">
      <c r="E30" s="1">
        <v>1</v>
      </c>
      <c r="F30" s="1" t="str">
        <f>_xlfn.XLOOKUP(G30,$G$13:$G$24,$F$13:$F$24,,0)</f>
        <v>Dec</v>
      </c>
      <c r="G30" s="4">
        <f>LARGE($G$13:$G$24,E30)</f>
        <v>43339.012500000004</v>
      </c>
      <c r="I30" s="1">
        <v>2023</v>
      </c>
      <c r="J30" s="2">
        <v>1692</v>
      </c>
      <c r="K30" s="2">
        <v>12492</v>
      </c>
      <c r="L30" s="2">
        <v>639964.73550000018</v>
      </c>
      <c r="M30" s="2">
        <v>733300.30720000027</v>
      </c>
      <c r="N30" s="2">
        <v>93335.571700000146</v>
      </c>
      <c r="O30" s="12">
        <v>0.11610340842012874</v>
      </c>
    </row>
    <row r="31" spans="4:15" x14ac:dyDescent="0.3">
      <c r="E31" s="1">
        <v>2</v>
      </c>
      <c r="F31" s="1" t="str">
        <f t="shared" ref="F31:F32" si="0">_xlfn.XLOOKUP(G31,$G$13:$G$24,$F$13:$F$24,,0)</f>
        <v>Sep</v>
      </c>
      <c r="G31" s="4">
        <f>LARGE($G$13:$G$24,E31)</f>
        <v>37270.106100000055</v>
      </c>
    </row>
    <row r="32" spans="4:15" x14ac:dyDescent="0.3">
      <c r="E32" s="1">
        <v>3</v>
      </c>
      <c r="F32" s="1" t="str">
        <f t="shared" si="0"/>
        <v>Nov</v>
      </c>
      <c r="G32" s="4">
        <f>LARGE($G$13:$G$24,E32)</f>
        <v>35667.666400000038</v>
      </c>
      <c r="K32" s="1" t="s">
        <v>61</v>
      </c>
      <c r="L32" s="1">
        <f>COUNTA(G38:G41)</f>
        <v>4</v>
      </c>
    </row>
    <row r="34" spans="7:15" x14ac:dyDescent="0.3">
      <c r="K34" s="1" t="s">
        <v>52</v>
      </c>
      <c r="L34" s="1" t="str">
        <f>IF($L$32=1,G38,"No Year Selected")</f>
        <v>No Year Selected</v>
      </c>
    </row>
    <row r="35" spans="7:15" x14ac:dyDescent="0.3">
      <c r="K35" s="1" t="s">
        <v>53</v>
      </c>
      <c r="L35" s="1">
        <f>IF($G$38&lt;=2020,2019,$G$38-1)</f>
        <v>2019</v>
      </c>
    </row>
    <row r="37" spans="7:15" x14ac:dyDescent="0.3">
      <c r="G37" s="3" t="s">
        <v>5</v>
      </c>
      <c r="I37" s="15" t="s">
        <v>5</v>
      </c>
      <c r="J37" s="15" t="s">
        <v>55</v>
      </c>
      <c r="K37" s="15" t="s">
        <v>51</v>
      </c>
      <c r="L37" s="15" t="s">
        <v>4</v>
      </c>
      <c r="M37" s="15" t="s">
        <v>36</v>
      </c>
      <c r="N37" s="15" t="s">
        <v>35</v>
      </c>
      <c r="O37" s="15" t="s">
        <v>42</v>
      </c>
    </row>
    <row r="38" spans="7:15" x14ac:dyDescent="0.3">
      <c r="G38" s="1">
        <v>2020</v>
      </c>
      <c r="I38" s="1" t="str">
        <f>L34</f>
        <v>No Year Selected</v>
      </c>
      <c r="J38" s="5" t="str">
        <f>_xlfn.XLOOKUP($I$38,$I$27:$I$30,J27:J30," ",0)</f>
        <v xml:space="preserve"> </v>
      </c>
      <c r="K38" s="17" t="str">
        <f>_xlfn.XLOOKUP($I$38,$I$27:$I$30,K27:K30," ",0)</f>
        <v xml:space="preserve"> </v>
      </c>
      <c r="L38" s="4" t="str">
        <f t="shared" ref="L38:O38" si="1">_xlfn.XLOOKUP($I$38,$I$27:$I$30,L27:L30," ",0)</f>
        <v xml:space="preserve"> </v>
      </c>
      <c r="M38" s="4" t="str">
        <f t="shared" si="1"/>
        <v xml:space="preserve"> </v>
      </c>
      <c r="N38" s="4" t="str">
        <f t="shared" si="1"/>
        <v xml:space="preserve"> </v>
      </c>
      <c r="O38" s="16" t="str">
        <f t="shared" si="1"/>
        <v xml:space="preserve"> </v>
      </c>
    </row>
    <row r="39" spans="7:15" x14ac:dyDescent="0.3">
      <c r="G39" s="1">
        <v>2021</v>
      </c>
      <c r="I39" s="1">
        <f>L35</f>
        <v>2019</v>
      </c>
      <c r="J39" s="5" t="str">
        <f>IF($I$39=2019," ",_xlfn.XLOOKUP($I$39,$I$27:$I$30,J27:J30," ",0))</f>
        <v xml:space="preserve"> </v>
      </c>
      <c r="K39" s="17" t="str">
        <f t="shared" ref="K39:O39" si="2">IF($I$39=2019," ",_xlfn.XLOOKUP($I$39,$I$27:$I$30,K27:K30," ",0))</f>
        <v xml:space="preserve"> </v>
      </c>
      <c r="L39" s="4" t="str">
        <f t="shared" si="2"/>
        <v xml:space="preserve"> </v>
      </c>
      <c r="M39" s="4" t="str">
        <f t="shared" si="2"/>
        <v xml:space="preserve"> </v>
      </c>
      <c r="N39" s="4" t="str">
        <f t="shared" si="2"/>
        <v xml:space="preserve"> </v>
      </c>
      <c r="O39" s="16" t="str">
        <f t="shared" si="2"/>
        <v xml:space="preserve"> </v>
      </c>
    </row>
    <row r="40" spans="7:15" x14ac:dyDescent="0.3">
      <c r="G40" s="1">
        <v>2022</v>
      </c>
    </row>
    <row r="41" spans="7:15" x14ac:dyDescent="0.3">
      <c r="G41" s="1">
        <v>2023</v>
      </c>
      <c r="I41" s="1" t="s">
        <v>56</v>
      </c>
      <c r="J41" s="12" t="str">
        <f>IF(J39=" "," ",(ABS(J38-J39))/J39)</f>
        <v xml:space="preserve"> </v>
      </c>
      <c r="K41" s="12" t="str">
        <f t="shared" ref="K41:O41" si="3">IF(K39=" "," ",(K38-K39)/K39)</f>
        <v xml:space="preserve"> </v>
      </c>
      <c r="L41" s="12" t="str">
        <f t="shared" si="3"/>
        <v xml:space="preserve"> </v>
      </c>
      <c r="M41" s="12" t="str">
        <f t="shared" si="3"/>
        <v xml:space="preserve"> </v>
      </c>
      <c r="N41" s="12" t="str">
        <f t="shared" si="3"/>
        <v xml:space="preserve"> </v>
      </c>
      <c r="O41" s="12" t="str">
        <f t="shared" si="3"/>
        <v xml:space="preserve"> </v>
      </c>
    </row>
    <row r="42" spans="7:15" x14ac:dyDescent="0.3">
      <c r="I42" s="1" t="s">
        <v>57</v>
      </c>
      <c r="J42" s="1" t="str" cm="1">
        <f t="array" ref="J42">IF(J39=" "," ",_xlfn.IFS(J41&gt;0,TEXT(J41,"0%")&amp;" ▲ VS PY",J41&lt;0,TEXT(ABS(J41),"0%")&amp;"  ▼ VS PY"))</f>
        <v xml:space="preserve"> </v>
      </c>
      <c r="K42" s="1" t="str" cm="1">
        <f t="array" ref="K42">IF(K39=" "," ",_xlfn.IFS(K41&gt;0,TEXT(K41,"0%")&amp;" ▲ VS PY",K41&lt;0,TEXT(ABS(K41),"0%")&amp;"  ▼ VS PY"))</f>
        <v xml:space="preserve"> </v>
      </c>
      <c r="L42" s="1" t="str" cm="1">
        <f t="array" ref="L42">IF(L39=" "," ",_xlfn.IFS(L41&gt;0,TEXT(L41,"0%")&amp;" ▲ VS PY",L41&lt;0,TEXT(ABS(L41),"0%")&amp;"  ▼ VS PY"))</f>
        <v xml:space="preserve"> </v>
      </c>
      <c r="M42" s="1" t="str" cm="1">
        <f t="array" ref="M42">IF(M39=" "," ",_xlfn.IFS(M41&gt;0,TEXT(M41,"0%")&amp;" ▲ VS PY",M41&lt;0,TEXT(ABS(M41),"0%")&amp;"  ▼ VS PY"))</f>
        <v xml:space="preserve"> </v>
      </c>
      <c r="N42" s="1" t="str" cm="1">
        <f t="array" ref="N42">IF(N39=" "," ",_xlfn.IFS(N41&gt;0,TEXT(N41,"0%")&amp;" ▲ VS PY",N41&lt;0,TEXT(ABS(N41),"0%")&amp;"  ▼ VS PY"))</f>
        <v xml:space="preserve"> </v>
      </c>
      <c r="O42" s="1" t="str" cm="1">
        <f t="array" ref="O42">IF(O39=" "," ",_xlfn.IFS(O41&gt;0,TEXT(O41,"0%")&amp;" ▲ VS PY",O41&lt;0,TEXT(ABS(O41),"0%")&amp;"  ▼ VS PY"))</f>
        <v xml:space="preserve"> </v>
      </c>
    </row>
  </sheetData>
  <pageMargins left="0.7" right="0.7" top="0.75" bottom="0.75" header="0.3" footer="0.3"/>
  <pageSetup paperSize="9" orientation="portrait" r:id="rId1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CBFE9-7EC0-43D3-964B-775C218E1C84}">
  <sheetPr codeName="Sheet4">
    <tabColor theme="0" tint="-0.249977111117893"/>
  </sheetPr>
  <dimension ref="A1"/>
  <sheetViews>
    <sheetView showGridLines="0" showRowColHeaders="0" tabSelected="1" zoomScaleNormal="100" workbookViewId="0">
      <selection activeCell="L38" sqref="L38"/>
      <extLst>
        <ext xmlns:xlsdti="http://schemas.microsoft.com/office/spreadsheetml/2023/showDataTypeIcons" uri="{77bfe23e-c014-4d31-8a63-9c772dbf06b6}">
          <xlsdti:showDataTypeIcons visible="0"/>
        </ext>
      </extLst>
    </sheetView>
  </sheetViews>
  <sheetFormatPr defaultRowHeight="13.8" x14ac:dyDescent="0.3"/>
  <cols>
    <col min="1" max="16384" width="8.88671875" style="10"/>
  </cols>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B19C7-DCBF-471A-BEE7-97C03AC1DA5D}">
  <sheetPr codeName="Sheet2">
    <tabColor theme="2" tint="-9.9978637043366805E-2"/>
  </sheetPr>
  <dimension ref="K41:L42"/>
  <sheetViews>
    <sheetView showGridLines="0" showRowColHeaders="0" zoomScale="81" zoomScaleNormal="81" workbookViewId="0">
      <extLst>
        <ext xmlns:xlsdti="http://schemas.microsoft.com/office/spreadsheetml/2023/showDataTypeIcons" uri="{77bfe23e-c014-4d31-8a63-9c772dbf06b6}">
          <xlsdti:showDataTypeIcons visible="0"/>
        </ext>
      </extLst>
    </sheetView>
  </sheetViews>
  <sheetFormatPr defaultRowHeight="13.8" x14ac:dyDescent="0.3"/>
  <cols>
    <col min="1" max="16384" width="8.88671875" style="10"/>
  </cols>
  <sheetData>
    <row r="41" spans="11:12" x14ac:dyDescent="0.3">
      <c r="K41" s="11"/>
    </row>
    <row r="42" spans="11:12" x14ac:dyDescent="0.3">
      <c r="L42" s="11"/>
    </row>
  </sheetData>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691B912C-74D6-442C-A291-CBAF691138C7}">
  <ds:schemaRefs/>
</ds:datastoreItem>
</file>

<file path=customXml/itemProps2.xml><?xml version="1.0" encoding="utf-8"?>
<ds:datastoreItem xmlns:ds="http://schemas.openxmlformats.org/officeDocument/2006/customXml" ds:itemID="{B99D968A-0757-4174-86C5-A5EB84EB349B}">
  <ds:schemaRefs/>
</ds:datastoreItem>
</file>

<file path=customXml/itemProps3.xml><?xml version="1.0" encoding="utf-8"?>
<ds:datastoreItem xmlns:ds="http://schemas.openxmlformats.org/officeDocument/2006/customXml" ds:itemID="{D48066E2-A47E-41DB-9A80-88A491D596FA}">
  <ds:schemaRefs/>
</ds:datastoreItem>
</file>

<file path=customXml/itemProps4.xml><?xml version="1.0" encoding="utf-8"?>
<ds:datastoreItem xmlns:ds="http://schemas.openxmlformats.org/officeDocument/2006/customXml" ds:itemID="{D379200F-3DFC-4A59-B5CE-077FE8B736D2}">
  <ds:schemaRefs/>
</ds:datastoreItem>
</file>

<file path=customXml/itemProps5.xml><?xml version="1.0" encoding="utf-8"?>
<ds:datastoreItem xmlns:ds="http://schemas.openxmlformats.org/officeDocument/2006/customXml" ds:itemID="{62F36FE2-F25B-4680-9BC6-C682378859CA}">
  <ds:schemaRefs/>
</ds:datastoreItem>
</file>

<file path=customXml/itemProps6.xml><?xml version="1.0" encoding="utf-8"?>
<ds:datastoreItem xmlns:ds="http://schemas.openxmlformats.org/officeDocument/2006/customXml" ds:itemID="{2F98B244-6A3B-4AC0-809F-12E44D3CF28B}">
  <ds:schemaRefs/>
</ds:datastoreItem>
</file>

<file path=customXml/itemProps7.xml><?xml version="1.0" encoding="utf-8"?>
<ds:datastoreItem xmlns:ds="http://schemas.openxmlformats.org/officeDocument/2006/customXml" ds:itemID="{15FAF466-EEF0-458B-B688-93BEF3A72A7D}">
  <ds:schemaRefs/>
</ds:datastoreItem>
</file>

<file path=customXml/itemProps8.xml><?xml version="1.0" encoding="utf-8"?>
<ds:datastoreItem xmlns:ds="http://schemas.openxmlformats.org/officeDocument/2006/customXml" ds:itemID="{10CC0524-F178-4EA0-9B6D-17DE3DC547EC}">
  <ds:schemaRefs/>
</ds:datastoreItem>
</file>

<file path=customXml/itemProps9.xml><?xml version="1.0" encoding="utf-8"?>
<ds:datastoreItem xmlns:ds="http://schemas.openxmlformats.org/officeDocument/2006/customXml" ds:itemID="{CE56D52B-062F-4A71-8AAD-42787FBB129E}">
  <ds:schemaRefs/>
</ds:datastoreItem>
</file>

<file path=customXml/itemProps10.xml><?xml version="1.0" encoding="utf-8"?>
<ds:datastoreItem xmlns:ds="http://schemas.openxmlformats.org/officeDocument/2006/customXml" ds:itemID="{0E2899D6-0A62-4518-A43C-EAA19646A056}">
  <ds:schemaRefs>
    <ds:schemaRef ds:uri="http://schemas.microsoft.com/DataMashup"/>
  </ds:schemaRefs>
</ds:datastoreItem>
</file>

<file path=customXml/itemProps11.xml><?xml version="1.0" encoding="utf-8"?>
<ds:datastoreItem xmlns:ds="http://schemas.openxmlformats.org/officeDocument/2006/customXml" ds:itemID="{5B147BBE-F586-4047-9BC1-1DBC4114C5E1}">
  <ds:schemaRefs/>
</ds:datastoreItem>
</file>

<file path=customXml/itemProps12.xml><?xml version="1.0" encoding="utf-8"?>
<ds:datastoreItem xmlns:ds="http://schemas.openxmlformats.org/officeDocument/2006/customXml" ds:itemID="{0014079A-4A82-437F-B9A2-0072CEE7333A}">
  <ds:schemaRefs/>
</ds:datastoreItem>
</file>

<file path=customXml/itemProps13.xml><?xml version="1.0" encoding="utf-8"?>
<ds:datastoreItem xmlns:ds="http://schemas.openxmlformats.org/officeDocument/2006/customXml" ds:itemID="{2C3F7066-E343-46A2-BD01-CED551B72B11}">
  <ds:schemaRefs/>
</ds:datastoreItem>
</file>

<file path=customXml/itemProps14.xml><?xml version="1.0" encoding="utf-8"?>
<ds:datastoreItem xmlns:ds="http://schemas.openxmlformats.org/officeDocument/2006/customXml" ds:itemID="{79777517-5435-41CA-BF37-52FFC2390094}">
  <ds:schemaRefs/>
</ds:datastoreItem>
</file>

<file path=customXml/itemProps15.xml><?xml version="1.0" encoding="utf-8"?>
<ds:datastoreItem xmlns:ds="http://schemas.openxmlformats.org/officeDocument/2006/customXml" ds:itemID="{FB614F31-4037-4F34-B235-983C4B772421}">
  <ds:schemaRefs/>
</ds:datastoreItem>
</file>

<file path=customXml/itemProps16.xml><?xml version="1.0" encoding="utf-8"?>
<ds:datastoreItem xmlns:ds="http://schemas.openxmlformats.org/officeDocument/2006/customXml" ds:itemID="{8F1E412E-DA9F-4444-8563-0C7868908F83}">
  <ds:schemaRefs/>
</ds:datastoreItem>
</file>

<file path=customXml/itemProps17.xml><?xml version="1.0" encoding="utf-8"?>
<ds:datastoreItem xmlns:ds="http://schemas.openxmlformats.org/officeDocument/2006/customXml" ds:itemID="{74EFDB8C-73FA-4EDC-A5DF-A60DE86EEE53}">
  <ds:schemaRefs/>
</ds:datastoreItem>
</file>

<file path=customXml/itemProps18.xml><?xml version="1.0" encoding="utf-8"?>
<ds:datastoreItem xmlns:ds="http://schemas.openxmlformats.org/officeDocument/2006/customXml" ds:itemID="{7D1B288D-B591-4D80-AB57-6E8A4A6D14B3}">
  <ds:schemaRefs/>
</ds:datastoreItem>
</file>

<file path=customXml/itemProps19.xml><?xml version="1.0" encoding="utf-8"?>
<ds:datastoreItem xmlns:ds="http://schemas.openxmlformats.org/officeDocument/2006/customXml" ds:itemID="{599B5D8E-4A77-4709-925F-69EBEE5C6F7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Analysis Sheet</vt:lpstr>
      <vt:lpstr>Home Page</vt:lpstr>
      <vt:lpstr>Profits Analysis 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Raed Ahmed</dc:creator>
  <cp:lastModifiedBy>Raed Ahmed</cp:lastModifiedBy>
  <dcterms:created xsi:type="dcterms:W3CDTF">2026-02-10T21:10:22Z</dcterms:created>
  <dcterms:modified xsi:type="dcterms:W3CDTF">2026-04-29T11:46:43Z</dcterms:modified>
</cp:coreProperties>
</file>