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ose\Downloads\CreditBPO\"/>
    </mc:Choice>
  </mc:AlternateContent>
  <bookViews>
    <workbookView xWindow="0" yWindow="0" windowWidth="28800" windowHeight="12435"/>
  </bookViews>
  <sheets>
    <sheet name="Data Entry" sheetId="1" r:id="rId1"/>
    <sheet name="Lookup Table" sheetId="2" r:id="rId2"/>
    <sheet name="Additional Lines" sheetId="3" r:id="rId3"/>
  </sheets>
  <calcPr calcId="152511"/>
</workbook>
</file>

<file path=xl/calcChain.xml><?xml version="1.0" encoding="utf-8"?>
<calcChain xmlns="http://schemas.openxmlformats.org/spreadsheetml/2006/main">
  <c r="J43" i="1" l="1"/>
  <c r="J16" i="1"/>
  <c r="J12" i="1"/>
  <c r="D71" i="1"/>
  <c r="E71" i="1"/>
  <c r="E36" i="1"/>
  <c r="I45" i="1"/>
  <c r="I43" i="1"/>
  <c r="I16" i="1"/>
  <c r="I12" i="1"/>
  <c r="D36" i="1"/>
  <c r="H45" i="1"/>
  <c r="H43" i="1"/>
  <c r="H16" i="1"/>
  <c r="C71" i="1" l="1"/>
  <c r="B71" i="1"/>
  <c r="B53" i="1" l="1"/>
  <c r="C53" i="1"/>
  <c r="D53" i="1"/>
  <c r="E53" i="1"/>
  <c r="J41" i="1" l="1"/>
  <c r="I41" i="1"/>
  <c r="H41" i="1"/>
  <c r="B6" i="1" l="1"/>
  <c r="H15" i="1" l="1"/>
  <c r="I15" i="1"/>
  <c r="J15" i="1"/>
  <c r="E28" i="3"/>
  <c r="E49" i="3"/>
  <c r="D49" i="3"/>
  <c r="G49" i="3"/>
  <c r="F49" i="3"/>
  <c r="F14" i="3"/>
  <c r="E14" i="3"/>
  <c r="D14" i="3"/>
  <c r="G14" i="3"/>
  <c r="F8" i="3"/>
  <c r="E8" i="3"/>
  <c r="D8" i="3"/>
  <c r="G8" i="3"/>
  <c r="F40" i="3"/>
  <c r="E40" i="3"/>
  <c r="D40" i="3"/>
  <c r="G40" i="3"/>
  <c r="F28" i="3"/>
  <c r="D28" i="3"/>
  <c r="F35" i="3"/>
  <c r="E35" i="3"/>
  <c r="D35" i="3"/>
  <c r="G35" i="3"/>
  <c r="G28" i="3"/>
  <c r="F21" i="3"/>
  <c r="E21" i="3"/>
  <c r="D21" i="3"/>
  <c r="G21" i="3"/>
  <c r="B28" i="1" l="1"/>
  <c r="C28" i="1"/>
  <c r="D28" i="1"/>
  <c r="E28" i="1"/>
  <c r="B40" i="1"/>
  <c r="C40" i="1"/>
  <c r="D40" i="1"/>
  <c r="E40" i="1"/>
  <c r="B64" i="1"/>
  <c r="C64" i="1"/>
  <c r="D64" i="1"/>
  <c r="E64" i="1"/>
  <c r="B74" i="1"/>
  <c r="C74" i="1"/>
  <c r="D74" i="1"/>
  <c r="E74" i="1"/>
  <c r="H21" i="1"/>
  <c r="H30" i="1" s="1"/>
  <c r="H35" i="1" s="1"/>
  <c r="H38" i="1" s="1"/>
  <c r="I21" i="1"/>
  <c r="I30" i="1" s="1"/>
  <c r="I35" i="1" s="1"/>
  <c r="I38" i="1" s="1"/>
  <c r="J21" i="1"/>
  <c r="J30" i="1" s="1"/>
  <c r="J35" i="1" s="1"/>
  <c r="J38" i="1" s="1"/>
  <c r="B4" i="1"/>
  <c r="D76" i="1" l="1"/>
  <c r="D78" i="1" s="1"/>
  <c r="B42" i="1"/>
  <c r="B76" i="1"/>
  <c r="B78" i="1" s="1"/>
  <c r="C76" i="1"/>
  <c r="C78" i="1" s="1"/>
  <c r="C42" i="1"/>
  <c r="D42" i="1"/>
  <c r="E76" i="1"/>
  <c r="E78" i="1" s="1"/>
  <c r="E42" i="1"/>
  <c r="E80" i="1" l="1"/>
  <c r="C80" i="1"/>
  <c r="D80" i="1"/>
  <c r="A80" i="1" l="1"/>
</calcChain>
</file>

<file path=xl/sharedStrings.xml><?xml version="1.0" encoding="utf-8"?>
<sst xmlns="http://schemas.openxmlformats.org/spreadsheetml/2006/main" count="1289" uniqueCount="686">
  <si>
    <t>Company Name</t>
  </si>
  <si>
    <t>Industry</t>
  </si>
  <si>
    <t>ASSETS</t>
  </si>
  <si>
    <t>NON-CURRENT ASSETS</t>
  </si>
  <si>
    <t>Property, Plant and Equipment</t>
  </si>
  <si>
    <t>Investment Property</t>
  </si>
  <si>
    <t>Goodwill</t>
  </si>
  <si>
    <t>Intangible assets other than goodwill</t>
  </si>
  <si>
    <t>Investment accounted for using equity method</t>
  </si>
  <si>
    <t>Investments in subsidiaries, joint ventures and associates</t>
  </si>
  <si>
    <t>Non-current biological assets</t>
  </si>
  <si>
    <t>Trade and other non-current receivables</t>
  </si>
  <si>
    <t>Non-current inventories</t>
  </si>
  <si>
    <t>Deferred tax assets</t>
  </si>
  <si>
    <t>Current tax assets, non-current</t>
  </si>
  <si>
    <t>Other non-current financial assets</t>
  </si>
  <si>
    <t>Other non-current non-financial assets</t>
  </si>
  <si>
    <t>Non-current non-cash assets pledged as collateral for which transferee has right by contract or custom to sell or repledge collateral</t>
  </si>
  <si>
    <t>Non-current Assets</t>
  </si>
  <si>
    <t>CURRENT ASSETS</t>
  </si>
  <si>
    <t>Current Inventories</t>
  </si>
  <si>
    <t>Trade and other current receivables</t>
  </si>
  <si>
    <t>Current tax assets, current</t>
  </si>
  <si>
    <t>Current biological assets</t>
  </si>
  <si>
    <t>Other current financial assets</t>
  </si>
  <si>
    <t>Other current non-financial assets</t>
  </si>
  <si>
    <t>Cash and cash equivalents</t>
  </si>
  <si>
    <t>Current non-cash assets pledged as collateral for which transferee has right by contract or custom to sell or repledge collateral</t>
  </si>
  <si>
    <t>Non-current assets or disposal groups classified as held for sale or as held for distribution to owners</t>
  </si>
  <si>
    <t>Current Assets</t>
  </si>
  <si>
    <t>TOTAL ASSETS</t>
  </si>
  <si>
    <t>EQUITY AND LIABILITIES</t>
  </si>
  <si>
    <t>EQUITY</t>
  </si>
  <si>
    <t>Issued (share) capital</t>
  </si>
  <si>
    <t>Share premium</t>
  </si>
  <si>
    <t>Treasury shares</t>
  </si>
  <si>
    <t>Other equity interest</t>
  </si>
  <si>
    <t>Other reserves</t>
  </si>
  <si>
    <t>Retained earnings</t>
  </si>
  <si>
    <t>Non-controlling interests</t>
  </si>
  <si>
    <t>Equity</t>
  </si>
  <si>
    <t>LIABILITIES</t>
  </si>
  <si>
    <t>NON-CURRENT LIABILITIES</t>
  </si>
  <si>
    <t>Non-current provisions for employee benefits</t>
  </si>
  <si>
    <t>Other non-current provisions</t>
  </si>
  <si>
    <t>Trade and other non-current payables</t>
  </si>
  <si>
    <t>Deferred tax liabilities</t>
  </si>
  <si>
    <t>Current tax liabilities, non-current</t>
  </si>
  <si>
    <t>Other long-term financial liabilities</t>
  </si>
  <si>
    <t>Other non-current non-financial liabilities</t>
  </si>
  <si>
    <t>Non-current liabilities</t>
  </si>
  <si>
    <t>CURRENT LIABILITIES</t>
  </si>
  <si>
    <t>Current provisions for employee benefits</t>
  </si>
  <si>
    <t>Other current provisions</t>
  </si>
  <si>
    <t>Trade and other current payables</t>
  </si>
  <si>
    <t>Current tax liabilities, current</t>
  </si>
  <si>
    <t>Other current financial liabilities</t>
  </si>
  <si>
    <t>Other current non-financial liabilities</t>
  </si>
  <si>
    <t>Liabilities included in disposal groups classified as held for sale</t>
  </si>
  <si>
    <t>Current Liabilities</t>
  </si>
  <si>
    <t>Liabilities</t>
  </si>
  <si>
    <t>Revenue</t>
  </si>
  <si>
    <t>Cost of Sales</t>
  </si>
  <si>
    <t>Gross Profit</t>
  </si>
  <si>
    <t>Distribution costs</t>
  </si>
  <si>
    <t>Administrative expense</t>
  </si>
  <si>
    <t>Other expense</t>
  </si>
  <si>
    <t>STATEMENT OF COMPREHENSIVE INCOME (P&amp;L Statement)</t>
  </si>
  <si>
    <t>Other income</t>
  </si>
  <si>
    <t>Other gains(losses)</t>
  </si>
  <si>
    <t>Profit (loss) from operating activities</t>
  </si>
  <si>
    <t>Gains (losses) on net monetary position</t>
  </si>
  <si>
    <t>Gain (loss) arising from derecognition of financial assets measured at amortised cost</t>
  </si>
  <si>
    <t>Finance income</t>
  </si>
  <si>
    <t>Share of profit(loss) of associates in joint ventures accounted for using equity method</t>
  </si>
  <si>
    <t>Gains (losses) arising form difference between previous carrying amount and fair value of financial assets reclassified as measured at fair value</t>
  </si>
  <si>
    <t>Profit (loss) before tax</t>
  </si>
  <si>
    <t>Income tax expense (from continuing operations)</t>
  </si>
  <si>
    <t>Profit (loss) from continuing operations</t>
  </si>
  <si>
    <t>Profit (loss from discontinued operations</t>
  </si>
  <si>
    <t>Profit (loss)</t>
  </si>
  <si>
    <t>Other comprehensive income</t>
  </si>
  <si>
    <t>COMPREHENSIVE INCOME</t>
  </si>
  <si>
    <t>Finance costs</t>
  </si>
  <si>
    <t>Industry Code</t>
  </si>
  <si>
    <t xml:space="preserve"> --------------- Select industry ---------------</t>
  </si>
  <si>
    <t>Industry Name</t>
  </si>
  <si>
    <t xml:space="preserve"> A. Agriculture, forestry and fishing </t>
  </si>
  <si>
    <t xml:space="preserve"> B. Mining and quarrying </t>
  </si>
  <si>
    <t xml:space="preserve"> C. Manufacturing </t>
  </si>
  <si>
    <t xml:space="preserve"> D. Electricity, gas, steam and air conditioning supply </t>
  </si>
  <si>
    <t xml:space="preserve"> E. Water supply; sewerage, waste management and remediation activities </t>
  </si>
  <si>
    <t xml:space="preserve"> F. Construction </t>
  </si>
  <si>
    <t xml:space="preserve"> G. Wholesale and retail trade; repair of motor vehicles and motorcycles </t>
  </si>
  <si>
    <t xml:space="preserve"> H. Transportation and storage </t>
  </si>
  <si>
    <t xml:space="preserve"> I. Accommodation and food service activities </t>
  </si>
  <si>
    <t xml:space="preserve"> J. Information and communication </t>
  </si>
  <si>
    <t xml:space="preserve"> K. Financial and insurance activities </t>
  </si>
  <si>
    <t xml:space="preserve"> L. Real estate activities </t>
  </si>
  <si>
    <t xml:space="preserve"> M. Professional, scientific and technical activities </t>
  </si>
  <si>
    <t xml:space="preserve"> N. Administrative and support service activities </t>
  </si>
  <si>
    <t xml:space="preserve"> O. Public administration and defence; compulsory social security </t>
  </si>
  <si>
    <t xml:space="preserve"> P. Education </t>
  </si>
  <si>
    <t xml:space="preserve"> Q. Human health and social work activities </t>
  </si>
  <si>
    <t xml:space="preserve"> R. Arts, entertainment and recreation </t>
  </si>
  <si>
    <t xml:space="preserve"> S. Other service activities </t>
  </si>
  <si>
    <t>36-39</t>
  </si>
  <si>
    <t>41-43</t>
  </si>
  <si>
    <t>45-47</t>
  </si>
  <si>
    <t>49-53</t>
  </si>
  <si>
    <t>55,56</t>
  </si>
  <si>
    <t>58-63</t>
  </si>
  <si>
    <t>64-66</t>
  </si>
  <si>
    <t>69-75</t>
  </si>
  <si>
    <t>77-82</t>
  </si>
  <si>
    <t>86-88</t>
  </si>
  <si>
    <t>90-93</t>
  </si>
  <si>
    <t>94-96</t>
  </si>
  <si>
    <t>Range</t>
  </si>
  <si>
    <t>5-9</t>
  </si>
  <si>
    <t>1-3</t>
  </si>
  <si>
    <t>10-33</t>
  </si>
  <si>
    <t>35</t>
  </si>
  <si>
    <t>68</t>
  </si>
  <si>
    <t>84</t>
  </si>
  <si>
    <t>85</t>
  </si>
  <si>
    <t>BALANCE SHEET</t>
  </si>
  <si>
    <t>STATEMENT OF FINANCIAL POSITION</t>
  </si>
  <si>
    <t>INCOME STATEMENT</t>
  </si>
  <si>
    <t>Difference between carrying amount of dividends payable and carrying amount of non-cash assets distributed</t>
  </si>
  <si>
    <t>STATEMENT OF CASHFLOW</t>
  </si>
  <si>
    <t>Amortization</t>
  </si>
  <si>
    <t>Depreciation</t>
  </si>
  <si>
    <t>Interest Expense</t>
  </si>
  <si>
    <t>Non-Cash Expenses</t>
  </si>
  <si>
    <t>Principal Payments</t>
  </si>
  <si>
    <t>Interest Payments</t>
  </si>
  <si>
    <t>Lease Payments</t>
  </si>
  <si>
    <t>Other Current Provisions:</t>
  </si>
  <si>
    <t>Accrued Interest Payable</t>
  </si>
  <si>
    <t>Withholding tax</t>
  </si>
  <si>
    <t>Total Other Current Provisions</t>
  </si>
  <si>
    <t>Other Current Financial Liabilities</t>
  </si>
  <si>
    <t>Current portion of loans payable</t>
  </si>
  <si>
    <t>Current portion of direct finance lease facility</t>
  </si>
  <si>
    <t>Total Other Current Financial Liabilities</t>
  </si>
  <si>
    <t>Advances from related parties</t>
  </si>
  <si>
    <t>Other long term financial liabilities</t>
  </si>
  <si>
    <t>Long term portion of loans payable</t>
  </si>
  <si>
    <t>Long term portion of direct finance lease facility</t>
  </si>
  <si>
    <t>Total Other long term financial liabilities</t>
  </si>
  <si>
    <t>Total Other non-current provisions</t>
  </si>
  <si>
    <t>Retained Earnings</t>
  </si>
  <si>
    <t>Net Income</t>
  </si>
  <si>
    <t>Personal Drawings</t>
  </si>
  <si>
    <t>Total Retained Earnings</t>
  </si>
  <si>
    <t>Other Current Assets</t>
  </si>
  <si>
    <t>Input Tax</t>
  </si>
  <si>
    <t>Deferred input tax</t>
  </si>
  <si>
    <t>Unused Supplies</t>
  </si>
  <si>
    <t>Prepaid Insurance</t>
  </si>
  <si>
    <t>Total Other Current Assets</t>
  </si>
  <si>
    <t>Other Non-current financial assets</t>
  </si>
  <si>
    <t>Deposits</t>
  </si>
  <si>
    <t>Other non-current assets</t>
  </si>
  <si>
    <t>Total Other Non-current financial assets</t>
  </si>
  <si>
    <t>Additional Capital</t>
  </si>
  <si>
    <t>Adjustment</t>
  </si>
  <si>
    <t>Currency</t>
  </si>
  <si>
    <t>Units</t>
  </si>
  <si>
    <t>Fractional unit</t>
  </si>
  <si>
    <t>(none)</t>
  </si>
  <si>
    <t>Russian ruble</t>
  </si>
  <si>
    <t>RUB</t>
  </si>
  <si>
    <t>Kopek</t>
  </si>
  <si>
    <t>Afghan afghani</t>
  </si>
  <si>
    <t>؋</t>
  </si>
  <si>
    <t>AFN</t>
  </si>
  <si>
    <t>Pul</t>
  </si>
  <si>
    <t>Euro</t>
  </si>
  <si>
    <t>€</t>
  </si>
  <si>
    <t>EUR</t>
  </si>
  <si>
    <t>Cent</t>
  </si>
  <si>
    <t>Albanian lek</t>
  </si>
  <si>
    <t>L</t>
  </si>
  <si>
    <t>ALL</t>
  </si>
  <si>
    <t>Qindarkë</t>
  </si>
  <si>
    <t>£</t>
  </si>
  <si>
    <t>Penny</t>
  </si>
  <si>
    <t>GBP</t>
  </si>
  <si>
    <t>Guernsey pound</t>
  </si>
  <si>
    <t>Algerian dinar</t>
  </si>
  <si>
    <t>د.ج</t>
  </si>
  <si>
    <t>DZD</t>
  </si>
  <si>
    <t>Santeem</t>
  </si>
  <si>
    <t>Angolan kwanza</t>
  </si>
  <si>
    <t>Kz</t>
  </si>
  <si>
    <t>AOA</t>
  </si>
  <si>
    <t>Cêntimo</t>
  </si>
  <si>
    <t>East Caribbean dollar</t>
  </si>
  <si>
    <t>$</t>
  </si>
  <si>
    <t>XCD</t>
  </si>
  <si>
    <t>Argentine peso</t>
  </si>
  <si>
    <t>ARS</t>
  </si>
  <si>
    <t>Centavo</t>
  </si>
  <si>
    <t>Armenian dram</t>
  </si>
  <si>
    <t>AMD</t>
  </si>
  <si>
    <t>Luma</t>
  </si>
  <si>
    <t>Aruban florin</t>
  </si>
  <si>
    <t>ƒ</t>
  </si>
  <si>
    <t>AWG</t>
  </si>
  <si>
    <t>Saint Helena pound</t>
  </si>
  <si>
    <t>SHP</t>
  </si>
  <si>
    <t>Australian dollar</t>
  </si>
  <si>
    <t>AUD</t>
  </si>
  <si>
    <t>Azerbaijani manat</t>
  </si>
  <si>
    <t>AZN</t>
  </si>
  <si>
    <t>Qəpik</t>
  </si>
  <si>
    <t>Bahamian dollar</t>
  </si>
  <si>
    <t>BSD</t>
  </si>
  <si>
    <t>Bahraini dinar</t>
  </si>
  <si>
    <t>.د.ب</t>
  </si>
  <si>
    <t>BHD</t>
  </si>
  <si>
    <t>Fils</t>
  </si>
  <si>
    <t>Bangladeshi taka</t>
  </si>
  <si>
    <t>৳</t>
  </si>
  <si>
    <t>BDT</t>
  </si>
  <si>
    <t>Paisa</t>
  </si>
  <si>
    <t>Barbadian dollar</t>
  </si>
  <si>
    <t>BBD</t>
  </si>
  <si>
    <t>Belarusian ruble</t>
  </si>
  <si>
    <t>Br</t>
  </si>
  <si>
    <t>BYR</t>
  </si>
  <si>
    <t>Kapyeyka</t>
  </si>
  <si>
    <t>Belize dollar</t>
  </si>
  <si>
    <t>BZD</t>
  </si>
  <si>
    <t>West African CFA franc</t>
  </si>
  <si>
    <t>Fr</t>
  </si>
  <si>
    <t>XOF</t>
  </si>
  <si>
    <t>Centime</t>
  </si>
  <si>
    <t>Bermudian dollar</t>
  </si>
  <si>
    <t>BMD</t>
  </si>
  <si>
    <t>Bhutanese ngultrum</t>
  </si>
  <si>
    <t>Nu.</t>
  </si>
  <si>
    <t>BTN</t>
  </si>
  <si>
    <t>Chetrum</t>
  </si>
  <si>
    <t>Indian rupee</t>
  </si>
  <si>
    <t>₹</t>
  </si>
  <si>
    <t>INR</t>
  </si>
  <si>
    <t>Bolivian boliviano</t>
  </si>
  <si>
    <t>Bs.</t>
  </si>
  <si>
    <t>BOB</t>
  </si>
  <si>
    <t>United States dollar</t>
  </si>
  <si>
    <t>USD</t>
  </si>
  <si>
    <t>Bosnia and Herzegovina convertible mark</t>
  </si>
  <si>
    <t>KM or КМ[G]</t>
  </si>
  <si>
    <t>BAM</t>
  </si>
  <si>
    <t>Fening</t>
  </si>
  <si>
    <t>Botswana pula</t>
  </si>
  <si>
    <t>P</t>
  </si>
  <si>
    <t>BWP</t>
  </si>
  <si>
    <t>Thebe</t>
  </si>
  <si>
    <t>Brazilian real</t>
  </si>
  <si>
    <t>R$</t>
  </si>
  <si>
    <t>BRL</t>
  </si>
  <si>
    <t>Brunei dollar</t>
  </si>
  <si>
    <t>BND</t>
  </si>
  <si>
    <t>Sen</t>
  </si>
  <si>
    <t>Singapore dollar</t>
  </si>
  <si>
    <t>SGD</t>
  </si>
  <si>
    <t>Bulgarian lev</t>
  </si>
  <si>
    <t>лв</t>
  </si>
  <si>
    <t>BGN</t>
  </si>
  <si>
    <t>Stotinka</t>
  </si>
  <si>
    <t>Burundian franc</t>
  </si>
  <si>
    <t>BIF</t>
  </si>
  <si>
    <t>Cambodian riel</t>
  </si>
  <si>
    <t>៛</t>
  </si>
  <si>
    <t>KHR</t>
  </si>
  <si>
    <t>Central African CFA franc</t>
  </si>
  <si>
    <t>XAF</t>
  </si>
  <si>
    <t>Canadian dollar</t>
  </si>
  <si>
    <t>CAD</t>
  </si>
  <si>
    <t>Cape Verdean escudo</t>
  </si>
  <si>
    <t>Esc or $</t>
  </si>
  <si>
    <t>CVE</t>
  </si>
  <si>
    <t>Cayman Islands dollar</t>
  </si>
  <si>
    <t>KYD</t>
  </si>
  <si>
    <t>Chilean peso</t>
  </si>
  <si>
    <t>CLP</t>
  </si>
  <si>
    <t>Chinese yuan</t>
  </si>
  <si>
    <t>¥ or 元</t>
  </si>
  <si>
    <t>CNY</t>
  </si>
  <si>
    <t>Colombian peso</t>
  </si>
  <si>
    <t>COP</t>
  </si>
  <si>
    <t>Comorian franc</t>
  </si>
  <si>
    <t>KMF</t>
  </si>
  <si>
    <t>Congolese franc</t>
  </si>
  <si>
    <t>CDF</t>
  </si>
  <si>
    <t>New Zealand dollar</t>
  </si>
  <si>
    <t>NZD</t>
  </si>
  <si>
    <t>Cook Islands dollar</t>
  </si>
  <si>
    <t>Costa Rican colón</t>
  </si>
  <si>
    <t>₡</t>
  </si>
  <si>
    <t>CRC</t>
  </si>
  <si>
    <t>Céntimo</t>
  </si>
  <si>
    <t>Croatian kuna</t>
  </si>
  <si>
    <t>kn</t>
  </si>
  <si>
    <t>HRK</t>
  </si>
  <si>
    <t>Lipa</t>
  </si>
  <si>
    <t>Cuban convertible peso</t>
  </si>
  <si>
    <t>CUC</t>
  </si>
  <si>
    <t>Cuban peso</t>
  </si>
  <si>
    <t>CUP</t>
  </si>
  <si>
    <t>Netherlands Antillean guilder</t>
  </si>
  <si>
    <t>ANG</t>
  </si>
  <si>
    <t>Czech koruna</t>
  </si>
  <si>
    <t>Kč</t>
  </si>
  <si>
    <t>CZK</t>
  </si>
  <si>
    <t>Haléř</t>
  </si>
  <si>
    <t>Danish krone</t>
  </si>
  <si>
    <t>kr</t>
  </si>
  <si>
    <t>DKK</t>
  </si>
  <si>
    <t>Øre</t>
  </si>
  <si>
    <t>Djiboutian franc</t>
  </si>
  <si>
    <t>DJF</t>
  </si>
  <si>
    <t>Dominican peso</t>
  </si>
  <si>
    <t>DOP</t>
  </si>
  <si>
    <t>Egyptian pound</t>
  </si>
  <si>
    <t>£ or ج.م</t>
  </si>
  <si>
    <t>EGP</t>
  </si>
  <si>
    <t>Eritrean nakfa</t>
  </si>
  <si>
    <t>Nfk</t>
  </si>
  <si>
    <t>ERN</t>
  </si>
  <si>
    <t>Ethiopian birr</t>
  </si>
  <si>
    <t>ETB</t>
  </si>
  <si>
    <t>Santim</t>
  </si>
  <si>
    <t>Falkland Islands pound</t>
  </si>
  <si>
    <t>FKP</t>
  </si>
  <si>
    <t>Faroese króna</t>
  </si>
  <si>
    <t>Oyra</t>
  </si>
  <si>
    <t>Fijian dollar</t>
  </si>
  <si>
    <t>FJD</t>
  </si>
  <si>
    <t>CFP franc</t>
  </si>
  <si>
    <t>XPF</t>
  </si>
  <si>
    <t>Gambian dalasi</t>
  </si>
  <si>
    <t>D</t>
  </si>
  <si>
    <t>GMD</t>
  </si>
  <si>
    <t>Butut</t>
  </si>
  <si>
    <t>Georgian lari</t>
  </si>
  <si>
    <t>ლ</t>
  </si>
  <si>
    <t>GEL</t>
  </si>
  <si>
    <t>Tetri</t>
  </si>
  <si>
    <t>Ghana cedi</t>
  </si>
  <si>
    <t>₵</t>
  </si>
  <si>
    <t>GHS</t>
  </si>
  <si>
    <t>Pesewa</t>
  </si>
  <si>
    <t>Gibraltar pound</t>
  </si>
  <si>
    <t>GIP</t>
  </si>
  <si>
    <t>Guatemalan quetzal</t>
  </si>
  <si>
    <t>Q</t>
  </si>
  <si>
    <t>GTQ</t>
  </si>
  <si>
    <t>Guinean franc</t>
  </si>
  <si>
    <t>GNF</t>
  </si>
  <si>
    <t>Guyanese dollar</t>
  </si>
  <si>
    <t>GYD</t>
  </si>
  <si>
    <t>Haitian gourde</t>
  </si>
  <si>
    <t>G</t>
  </si>
  <si>
    <t>HTG</t>
  </si>
  <si>
    <t>Honduran lempira</t>
  </si>
  <si>
    <t>HNL</t>
  </si>
  <si>
    <t>Hong Kong dollar</t>
  </si>
  <si>
    <t>HKD</t>
  </si>
  <si>
    <t>Hungarian forint</t>
  </si>
  <si>
    <t>Ft</t>
  </si>
  <si>
    <t>HUF</t>
  </si>
  <si>
    <t>Fillér</t>
  </si>
  <si>
    <t>Icelandic króna</t>
  </si>
  <si>
    <t>ISK</t>
  </si>
  <si>
    <t>Eyrir</t>
  </si>
  <si>
    <t>Indonesian rupiah</t>
  </si>
  <si>
    <t>Rp</t>
  </si>
  <si>
    <t>IDR</t>
  </si>
  <si>
    <t>Iranian rial</t>
  </si>
  <si>
    <t>﷼</t>
  </si>
  <si>
    <t>IRR</t>
  </si>
  <si>
    <t>Dinar</t>
  </si>
  <si>
    <t>Iraqi dinar</t>
  </si>
  <si>
    <t>ع.د</t>
  </si>
  <si>
    <t>IQD</t>
  </si>
  <si>
    <t>Manx pound</t>
  </si>
  <si>
    <t>IMP[F]</t>
  </si>
  <si>
    <t>Israeli new shekel</t>
  </si>
  <si>
    <t>₪</t>
  </si>
  <si>
    <t>ILS</t>
  </si>
  <si>
    <t>Agora</t>
  </si>
  <si>
    <t>Jamaican dollar</t>
  </si>
  <si>
    <t>JMD</t>
  </si>
  <si>
    <t>Japanese yen</t>
  </si>
  <si>
    <t>¥</t>
  </si>
  <si>
    <t>JPY</t>
  </si>
  <si>
    <t>Jersey pound</t>
  </si>
  <si>
    <t>JEP[F]</t>
  </si>
  <si>
    <t>Jordanian dinar</t>
  </si>
  <si>
    <t>د.ا</t>
  </si>
  <si>
    <t>JOD</t>
  </si>
  <si>
    <t>Kazakhstani tenge</t>
  </si>
  <si>
    <t>KZT</t>
  </si>
  <si>
    <t>Tïın</t>
  </si>
  <si>
    <t>Kenyan shilling</t>
  </si>
  <si>
    <t>Sh</t>
  </si>
  <si>
    <t>KES</t>
  </si>
  <si>
    <t>North Korean won</t>
  </si>
  <si>
    <t>₩</t>
  </si>
  <si>
    <t>KPW</t>
  </si>
  <si>
    <t>Chon</t>
  </si>
  <si>
    <t>South Korean won</t>
  </si>
  <si>
    <t>KRW</t>
  </si>
  <si>
    <t>Jeon</t>
  </si>
  <si>
    <t>Kuwaiti dinar</t>
  </si>
  <si>
    <t>د.ك</t>
  </si>
  <si>
    <t>KWD</t>
  </si>
  <si>
    <t>Kyrgyzstani som</t>
  </si>
  <si>
    <t>лв[K]</t>
  </si>
  <si>
    <t>KGS</t>
  </si>
  <si>
    <t>Tyiyn</t>
  </si>
  <si>
    <t>Lao kip</t>
  </si>
  <si>
    <t>₭</t>
  </si>
  <si>
    <t>LAK</t>
  </si>
  <si>
    <t>Att</t>
  </si>
  <si>
    <t>Lebanese pound</t>
  </si>
  <si>
    <t>ل.ل</t>
  </si>
  <si>
    <t>LBP</t>
  </si>
  <si>
    <t>Piastre</t>
  </si>
  <si>
    <t>Lesotho loti</t>
  </si>
  <si>
    <t>LSL</t>
  </si>
  <si>
    <t>Sente</t>
  </si>
  <si>
    <t>South African rand</t>
  </si>
  <si>
    <t>R</t>
  </si>
  <si>
    <t>ZAR</t>
  </si>
  <si>
    <t>Liberian dollar</t>
  </si>
  <si>
    <t>LRD</t>
  </si>
  <si>
    <t>Libyan dinar</t>
  </si>
  <si>
    <t>ل.د</t>
  </si>
  <si>
    <t>LYD</t>
  </si>
  <si>
    <t>Dirham</t>
  </si>
  <si>
    <t>Swiss franc</t>
  </si>
  <si>
    <t>CHF</t>
  </si>
  <si>
    <t>Rappen</t>
  </si>
  <si>
    <t>Macanese pataca</t>
  </si>
  <si>
    <t>MOP</t>
  </si>
  <si>
    <t>Avo</t>
  </si>
  <si>
    <t>Macedonian denar</t>
  </si>
  <si>
    <t>ден</t>
  </si>
  <si>
    <t>MKD</t>
  </si>
  <si>
    <t>Deni</t>
  </si>
  <si>
    <t>Malagasy ariary</t>
  </si>
  <si>
    <t>Ar</t>
  </si>
  <si>
    <t>MGA</t>
  </si>
  <si>
    <t>Iraimbilanja</t>
  </si>
  <si>
    <t>Malawian kwacha</t>
  </si>
  <si>
    <t>MK</t>
  </si>
  <si>
    <t>MWK</t>
  </si>
  <si>
    <t>Tambala</t>
  </si>
  <si>
    <t>Malaysian ringgit</t>
  </si>
  <si>
    <t>RM</t>
  </si>
  <si>
    <t>MYR</t>
  </si>
  <si>
    <t>Maldivian rufiyaa</t>
  </si>
  <si>
    <t>.ރ</t>
  </si>
  <si>
    <t>MVR</t>
  </si>
  <si>
    <t>Laari</t>
  </si>
  <si>
    <t>Mauritanian ouguiya</t>
  </si>
  <si>
    <t>UM</t>
  </si>
  <si>
    <t>MRO</t>
  </si>
  <si>
    <t>Khoums</t>
  </si>
  <si>
    <t>Mauritian rupee</t>
  </si>
  <si>
    <t>₨</t>
  </si>
  <si>
    <t>MUR</t>
  </si>
  <si>
    <t>Mexican peso</t>
  </si>
  <si>
    <t>MXN</t>
  </si>
  <si>
    <t>Moldovan leu</t>
  </si>
  <si>
    <t>MDL</t>
  </si>
  <si>
    <t>Ban</t>
  </si>
  <si>
    <t>Mongolian tögrög</t>
  </si>
  <si>
    <t>₮</t>
  </si>
  <si>
    <t>MNT</t>
  </si>
  <si>
    <t>Möngö</t>
  </si>
  <si>
    <t>Moroccan dirham</t>
  </si>
  <si>
    <t>د.م.</t>
  </si>
  <si>
    <t>MAD</t>
  </si>
  <si>
    <t>Mozambican metical</t>
  </si>
  <si>
    <t>MT</t>
  </si>
  <si>
    <t>MZN</t>
  </si>
  <si>
    <t>Burmese kyat</t>
  </si>
  <si>
    <t>Ks</t>
  </si>
  <si>
    <t>MMK</t>
  </si>
  <si>
    <t>Pya</t>
  </si>
  <si>
    <t>դր.</t>
  </si>
  <si>
    <t>Namibian dollar</t>
  </si>
  <si>
    <t>NAD</t>
  </si>
  <si>
    <t>Nepalese rupee</t>
  </si>
  <si>
    <t>NPR</t>
  </si>
  <si>
    <t>Nicaraguan córdoba</t>
  </si>
  <si>
    <t>C$</t>
  </si>
  <si>
    <t>NIO</t>
  </si>
  <si>
    <t>Nigerian naira</t>
  </si>
  <si>
    <t>₦</t>
  </si>
  <si>
    <t>NGN</t>
  </si>
  <si>
    <t>Kobo</t>
  </si>
  <si>
    <t>Turkish lira</t>
  </si>
  <si>
    <t>TRY</t>
  </si>
  <si>
    <t>Kuruş</t>
  </si>
  <si>
    <t>Norwegian krone</t>
  </si>
  <si>
    <t>NOK</t>
  </si>
  <si>
    <t>Omani rial</t>
  </si>
  <si>
    <t>ر.ع.</t>
  </si>
  <si>
    <t>OMR</t>
  </si>
  <si>
    <t>Baisa</t>
  </si>
  <si>
    <t>Pakistani rupee</t>
  </si>
  <si>
    <t>PKR</t>
  </si>
  <si>
    <t>Panamanian balboa</t>
  </si>
  <si>
    <t>B/.</t>
  </si>
  <si>
    <t>PAB</t>
  </si>
  <si>
    <t>Centésimo</t>
  </si>
  <si>
    <t>Papua New Guinean kina</t>
  </si>
  <si>
    <t>K</t>
  </si>
  <si>
    <t>PGK</t>
  </si>
  <si>
    <t>Toea</t>
  </si>
  <si>
    <t>Paraguayan guaraní</t>
  </si>
  <si>
    <t>₲</t>
  </si>
  <si>
    <t>PYG</t>
  </si>
  <si>
    <t>Peruvian nuevo sol</t>
  </si>
  <si>
    <t>S/.</t>
  </si>
  <si>
    <t>PEN</t>
  </si>
  <si>
    <t>Philippine peso</t>
  </si>
  <si>
    <t>₱</t>
  </si>
  <si>
    <t>PHP</t>
  </si>
  <si>
    <t>Polish złoty</t>
  </si>
  <si>
    <t>zł</t>
  </si>
  <si>
    <t>PLN</t>
  </si>
  <si>
    <t>Grosz</t>
  </si>
  <si>
    <t>Qatari riyal</t>
  </si>
  <si>
    <t>ر.ق</t>
  </si>
  <si>
    <t>QAR</t>
  </si>
  <si>
    <t>Romanian leu</t>
  </si>
  <si>
    <t>lei</t>
  </si>
  <si>
    <t>RON</t>
  </si>
  <si>
    <t>Rwandan franc</t>
  </si>
  <si>
    <t>RWF</t>
  </si>
  <si>
    <t>د. م.</t>
  </si>
  <si>
    <t>Sahrawi peseta</t>
  </si>
  <si>
    <t>Ptas</t>
  </si>
  <si>
    <t>Samoan tālā</t>
  </si>
  <si>
    <t>T</t>
  </si>
  <si>
    <t>WST</t>
  </si>
  <si>
    <t>Sene</t>
  </si>
  <si>
    <t>São Tomé and Príncipe dobra</t>
  </si>
  <si>
    <t>Db</t>
  </si>
  <si>
    <t>STD</t>
  </si>
  <si>
    <t>Saudi riyal</t>
  </si>
  <si>
    <t>ر.س</t>
  </si>
  <si>
    <t>SAR</t>
  </si>
  <si>
    <t>Halala</t>
  </si>
  <si>
    <t>Serbian dinar</t>
  </si>
  <si>
    <t>дин. or din.</t>
  </si>
  <si>
    <t>RSD</t>
  </si>
  <si>
    <t>Para</t>
  </si>
  <si>
    <t>Seychellois rupee</t>
  </si>
  <si>
    <t>SCR</t>
  </si>
  <si>
    <t>Sierra Leonean leone</t>
  </si>
  <si>
    <t>Le</t>
  </si>
  <si>
    <t>SLL</t>
  </si>
  <si>
    <t>Solomon Islands dollar</t>
  </si>
  <si>
    <t>SBD</t>
  </si>
  <si>
    <t>Somali shilling</t>
  </si>
  <si>
    <t>SOS</t>
  </si>
  <si>
    <t>Somaliland shilling</t>
  </si>
  <si>
    <t>British pound</t>
  </si>
  <si>
    <t>South Sudanese pound</t>
  </si>
  <si>
    <t>SSP</t>
  </si>
  <si>
    <t>Sri Lankan rupee</t>
  </si>
  <si>
    <t>Rs or රු</t>
  </si>
  <si>
    <t>LKR</t>
  </si>
  <si>
    <t>Sudanese pound</t>
  </si>
  <si>
    <t>ج.س.</t>
  </si>
  <si>
    <t>SDG</t>
  </si>
  <si>
    <t>Surinamese dollar</t>
  </si>
  <si>
    <t>SRD</t>
  </si>
  <si>
    <t>Swazi lilangeni</t>
  </si>
  <si>
    <t>SZL</t>
  </si>
  <si>
    <t>Swedish krona</t>
  </si>
  <si>
    <t>SEK</t>
  </si>
  <si>
    <t>Öre</t>
  </si>
  <si>
    <t>Syrian pound</t>
  </si>
  <si>
    <t>£ or ل.س</t>
  </si>
  <si>
    <t>SYP</t>
  </si>
  <si>
    <t>New Taiwan dollar</t>
  </si>
  <si>
    <t>TWD</t>
  </si>
  <si>
    <t>Tajikistani somoni</t>
  </si>
  <si>
    <t>ЅМ</t>
  </si>
  <si>
    <t>TJS</t>
  </si>
  <si>
    <t>Diram</t>
  </si>
  <si>
    <t>Tanzanian shilling</t>
  </si>
  <si>
    <t>TZS</t>
  </si>
  <si>
    <t>Thai baht</t>
  </si>
  <si>
    <t>฿</t>
  </si>
  <si>
    <t>THB</t>
  </si>
  <si>
    <t>Satang</t>
  </si>
  <si>
    <t>T$</t>
  </si>
  <si>
    <t>TOP</t>
  </si>
  <si>
    <t>Seniti</t>
  </si>
  <si>
    <t>Transnistrian ruble</t>
  </si>
  <si>
    <t>р.</t>
  </si>
  <si>
    <t>PRB[F]</t>
  </si>
  <si>
    <t>Trinidad and Tobago dollar</t>
  </si>
  <si>
    <t>TTD</t>
  </si>
  <si>
    <t>Tunisian dinar</t>
  </si>
  <si>
    <t>د.ت</t>
  </si>
  <si>
    <t>TND</t>
  </si>
  <si>
    <t>Millime</t>
  </si>
  <si>
    <t>Turkmenistan manat</t>
  </si>
  <si>
    <t>m</t>
  </si>
  <si>
    <t>TMT</t>
  </si>
  <si>
    <t>Tennesi</t>
  </si>
  <si>
    <t>Tuvaluan dollar</t>
  </si>
  <si>
    <t>Ugandan shilling</t>
  </si>
  <si>
    <t>UGX</t>
  </si>
  <si>
    <t>Ukrainian hryvnia</t>
  </si>
  <si>
    <t>₴</t>
  </si>
  <si>
    <t>UAH</t>
  </si>
  <si>
    <t>Kopiyka</t>
  </si>
  <si>
    <t>United Arab Emirates dirham</t>
  </si>
  <si>
    <t>د.إ</t>
  </si>
  <si>
    <t>AED</t>
  </si>
  <si>
    <t>Uruguayan peso</t>
  </si>
  <si>
    <t>UYU</t>
  </si>
  <si>
    <t>Uzbekistani som</t>
  </si>
  <si>
    <t>UZS</t>
  </si>
  <si>
    <t>Tiyin</t>
  </si>
  <si>
    <t>Vanuatu vatu</t>
  </si>
  <si>
    <t>Vt</t>
  </si>
  <si>
    <t>VUV</t>
  </si>
  <si>
    <t>Venezuelan bolívar</t>
  </si>
  <si>
    <t>Bs F</t>
  </si>
  <si>
    <t>VEF</t>
  </si>
  <si>
    <t>Vietnamese đồng</t>
  </si>
  <si>
    <t>₫</t>
  </si>
  <si>
    <t>VND</t>
  </si>
  <si>
    <t>Yemeni rial</t>
  </si>
  <si>
    <t>YER</t>
  </si>
  <si>
    <t>Zambian kwacha</t>
  </si>
  <si>
    <t>ZK</t>
  </si>
  <si>
    <t>ZMW</t>
  </si>
  <si>
    <t>Ngwee</t>
  </si>
  <si>
    <t>(Zimbabwean Bond)</t>
  </si>
  <si>
    <t>Cent[A]</t>
  </si>
  <si>
    <t>Fen[H]</t>
  </si>
  <si>
    <t>Centavo[I]</t>
  </si>
  <si>
    <t>Piastre[B]</t>
  </si>
  <si>
    <t>Sen[C]</t>
  </si>
  <si>
    <t>Piastre[J]</t>
  </si>
  <si>
    <t>Rappen[N]</t>
  </si>
  <si>
    <t>Hào[Q]</t>
  </si>
  <si>
    <t>Cent[I][R]</t>
  </si>
  <si>
    <t>Symbol</t>
  </si>
  <si>
    <t>ISO code</t>
  </si>
  <si>
    <t>Alderney pound</t>
  </si>
  <si>
    <t>Abkhazian apsar</t>
  </si>
  <si>
    <t>Ascension pound</t>
  </si>
  <si>
    <t>British Virgin Islands dollar</t>
  </si>
  <si>
    <t>Kiribati dollar</t>
  </si>
  <si>
    <t>Micronesian dollar</t>
  </si>
  <si>
    <t>Nagorno-Karabakh dram</t>
  </si>
  <si>
    <t>Nauruan dollar</t>
  </si>
  <si>
    <t>Niue dollar</t>
  </si>
  <si>
    <t>Palauan dollar</t>
  </si>
  <si>
    <t>Pitcairn Islands dollar</t>
  </si>
  <si>
    <t>South Georgia and the South Sandwich Islands pound</t>
  </si>
  <si>
    <t>Tongan paʻanga</t>
  </si>
  <si>
    <t>Tristan da Cunha pound</t>
  </si>
  <si>
    <t>GGP</t>
  </si>
  <si>
    <t>Ones</t>
  </si>
  <si>
    <t>*Most Recent 3-4 Periods Required. 1 + (# of Income Statements).</t>
  </si>
  <si>
    <t>*Most Recent  2-3 Periods Required. (# of Balance Sheets) - 1.</t>
  </si>
  <si>
    <t>*Change dates as needed and all data needs to be in same time frame.</t>
  </si>
  <si>
    <t>PROCUREMENT SERVICE-PHILGEPS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</si>
</sst>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[$PHP]\ * #,##0.00_);_([$PHP]\ * \(#,##0.00\);_([$PHP]\ 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24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43" fontId="3" fillId="0" borderId="0" applyFont="0" applyFill="0" applyBorder="0" applyAlignment="0" applyProtection="0"/>
  </cellStyleXfs>
  <cellXfs count="89">
    <xf numFmtId="0" fontId="0" fillId="0" borderId="0" xfId="0"/>
    <xf numFmtId="0" fontId="1" fillId="0" borderId="0" xfId="0" applyFont="1"/>
    <xf numFmtId="16" fontId="0" fillId="0" borderId="0" xfId="0" applyNumberFormat="1" applyAlignment="1">
      <alignment horizontal="center"/>
    </xf>
    <xf numFmtId="0" fontId="4" fillId="0" borderId="0" xfId="0" applyFont="1"/>
    <xf numFmtId="49" fontId="0" fillId="0" borderId="0" xfId="0" applyNumberFormat="1"/>
    <xf numFmtId="43" fontId="0" fillId="0" borderId="0" xfId="2" applyFont="1"/>
    <xf numFmtId="43" fontId="0" fillId="0" borderId="0" xfId="2" applyNumberFormat="1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64" fontId="1" fillId="0" borderId="5" xfId="0" applyNumberFormat="1" applyFont="1" applyBorder="1" applyAlignment="1">
      <alignment vertical="center"/>
    </xf>
    <xf numFmtId="164" fontId="0" fillId="0" borderId="0" xfId="0" applyNumberFormat="1" applyBorder="1" applyAlignment="1" applyProtection="1">
      <alignment vertical="center"/>
      <protection locked="0"/>
    </xf>
    <xf numFmtId="164" fontId="1" fillId="0" borderId="0" xfId="0" applyNumberFormat="1" applyFont="1" applyBorder="1" applyAlignment="1">
      <alignment vertical="center"/>
    </xf>
    <xf numFmtId="0" fontId="1" fillId="3" borderId="0" xfId="0" applyFont="1" applyFill="1" applyAlignment="1">
      <alignment vertical="center"/>
    </xf>
    <xf numFmtId="164" fontId="1" fillId="3" borderId="6" xfId="0" applyNumberFormat="1" applyFont="1" applyFill="1" applyBorder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>
      <alignment vertical="center" wrapText="1"/>
    </xf>
    <xf numFmtId="164" fontId="1" fillId="3" borderId="5" xfId="0" applyNumberFormat="1" applyFont="1" applyFill="1" applyBorder="1" applyAlignment="1">
      <alignment vertical="center"/>
    </xf>
    <xf numFmtId="164" fontId="0" fillId="3" borderId="0" xfId="0" applyNumberFormat="1" applyFill="1" applyBorder="1" applyAlignment="1" applyProtection="1">
      <alignment vertical="center"/>
      <protection locked="0"/>
    </xf>
    <xf numFmtId="0" fontId="0" fillId="3" borderId="0" xfId="0" applyFill="1"/>
    <xf numFmtId="43" fontId="0" fillId="3" borderId="0" xfId="2" applyFont="1" applyFill="1"/>
    <xf numFmtId="0" fontId="1" fillId="3" borderId="0" xfId="0" applyFont="1" applyFill="1"/>
    <xf numFmtId="43" fontId="1" fillId="3" borderId="0" xfId="2" applyFont="1" applyFill="1"/>
    <xf numFmtId="43" fontId="1" fillId="3" borderId="0" xfId="2" applyNumberFormat="1" applyFont="1" applyFill="1"/>
    <xf numFmtId="43" fontId="0" fillId="3" borderId="0" xfId="2" applyNumberFormat="1" applyFont="1" applyFill="1"/>
    <xf numFmtId="14" fontId="1" fillId="0" borderId="7" xfId="0" applyNumberFormat="1" applyFont="1" applyBorder="1" applyProtection="1">
      <protection locked="0"/>
    </xf>
    <xf numFmtId="14" fontId="1" fillId="0" borderId="8" xfId="0" applyNumberFormat="1" applyFont="1" applyBorder="1" applyProtection="1">
      <protection locked="0"/>
    </xf>
    <xf numFmtId="14" fontId="1" fillId="0" borderId="9" xfId="0" applyNumberFormat="1" applyFont="1" applyBorder="1" applyProtection="1">
      <protection locked="0"/>
    </xf>
    <xf numFmtId="164" fontId="0" fillId="0" borderId="10" xfId="0" applyNumberFormat="1" applyBorder="1" applyAlignment="1" applyProtection="1">
      <alignment vertical="center"/>
      <protection locked="0"/>
    </xf>
    <xf numFmtId="164" fontId="0" fillId="0" borderId="11" xfId="0" applyNumberFormat="1" applyBorder="1" applyAlignment="1" applyProtection="1">
      <alignment vertical="center"/>
      <protection locked="0"/>
    </xf>
    <xf numFmtId="164" fontId="0" fillId="3" borderId="10" xfId="0" applyNumberFormat="1" applyFill="1" applyBorder="1" applyAlignment="1" applyProtection="1">
      <alignment vertical="center"/>
      <protection locked="0"/>
    </xf>
    <xf numFmtId="164" fontId="0" fillId="3" borderId="0" xfId="0" applyNumberFormat="1" applyFont="1" applyFill="1" applyBorder="1" applyAlignment="1" applyProtection="1">
      <alignment vertical="center"/>
      <protection locked="0"/>
    </xf>
    <xf numFmtId="164" fontId="0" fillId="3" borderId="11" xfId="0" applyNumberFormat="1" applyFill="1" applyBorder="1" applyAlignment="1" applyProtection="1">
      <alignment vertical="center"/>
      <protection locked="0"/>
    </xf>
    <xf numFmtId="164" fontId="1" fillId="3" borderId="12" xfId="0" applyNumberFormat="1" applyFont="1" applyFill="1" applyBorder="1" applyAlignment="1">
      <alignment vertical="center"/>
    </xf>
    <xf numFmtId="164" fontId="1" fillId="3" borderId="13" xfId="0" applyNumberFormat="1" applyFont="1" applyFill="1" applyBorder="1" applyAlignment="1">
      <alignment vertical="center"/>
    </xf>
    <xf numFmtId="164" fontId="0" fillId="0" borderId="10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11" xfId="0" applyNumberForma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164" fontId="1" fillId="0" borderId="11" xfId="0" applyNumberFormat="1" applyFont="1" applyBorder="1" applyAlignment="1">
      <alignment vertical="center"/>
    </xf>
    <xf numFmtId="164" fontId="1" fillId="3" borderId="10" xfId="0" applyNumberFormat="1" applyFont="1" applyFill="1" applyBorder="1" applyAlignment="1">
      <alignment vertical="center"/>
    </xf>
    <xf numFmtId="164" fontId="1" fillId="3" borderId="0" xfId="0" applyNumberFormat="1" applyFont="1" applyFill="1" applyBorder="1" applyAlignment="1">
      <alignment vertical="center"/>
    </xf>
    <xf numFmtId="164" fontId="1" fillId="3" borderId="11" xfId="0" applyNumberFormat="1" applyFont="1" applyFill="1" applyBorder="1" applyAlignment="1">
      <alignment vertical="center"/>
    </xf>
    <xf numFmtId="164" fontId="1" fillId="3" borderId="14" xfId="0" applyNumberFormat="1" applyFont="1" applyFill="1" applyBorder="1" applyAlignment="1">
      <alignment vertical="center"/>
    </xf>
    <xf numFmtId="164" fontId="1" fillId="3" borderId="15" xfId="0" applyNumberFormat="1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164" fontId="0" fillId="0" borderId="16" xfId="0" applyNumberFormat="1" applyBorder="1" applyAlignment="1">
      <alignment vertical="center"/>
    </xf>
    <xf numFmtId="164" fontId="0" fillId="0" borderId="17" xfId="0" applyNumberFormat="1" applyBorder="1" applyAlignment="1">
      <alignment vertical="center"/>
    </xf>
    <xf numFmtId="164" fontId="0" fillId="0" borderId="18" xfId="0" applyNumberFormat="1" applyBorder="1" applyAlignment="1">
      <alignment vertical="center"/>
    </xf>
    <xf numFmtId="14" fontId="1" fillId="0" borderId="10" xfId="0" applyNumberFormat="1" applyFont="1" applyBorder="1" applyProtection="1">
      <protection locked="0"/>
    </xf>
    <xf numFmtId="14" fontId="1" fillId="0" borderId="0" xfId="0" applyNumberFormat="1" applyFont="1" applyBorder="1" applyProtection="1">
      <protection locked="0"/>
    </xf>
    <xf numFmtId="14" fontId="1" fillId="0" borderId="11" xfId="0" applyNumberFormat="1" applyFont="1" applyBorder="1" applyProtection="1">
      <protection locked="0"/>
    </xf>
    <xf numFmtId="164" fontId="1" fillId="3" borderId="10" xfId="0" applyNumberFormat="1" applyFont="1" applyFill="1" applyBorder="1" applyAlignment="1" applyProtection="1">
      <alignment vertical="center"/>
      <protection locked="0"/>
    </xf>
    <xf numFmtId="164" fontId="1" fillId="3" borderId="0" xfId="0" applyNumberFormat="1" applyFont="1" applyFill="1" applyBorder="1" applyAlignment="1" applyProtection="1">
      <alignment vertical="center"/>
      <protection locked="0"/>
    </xf>
    <xf numFmtId="164" fontId="1" fillId="3" borderId="11" xfId="0" applyNumberFormat="1" applyFont="1" applyFill="1" applyBorder="1" applyAlignment="1" applyProtection="1">
      <alignment vertical="center"/>
      <protection locked="0"/>
    </xf>
    <xf numFmtId="164" fontId="1" fillId="0" borderId="14" xfId="0" applyNumberFormat="1" applyFont="1" applyBorder="1" applyAlignment="1">
      <alignment vertical="center"/>
    </xf>
    <xf numFmtId="164" fontId="1" fillId="0" borderId="15" xfId="0" applyNumberFormat="1" applyFont="1" applyBorder="1" applyAlignment="1">
      <alignment vertical="center"/>
    </xf>
    <xf numFmtId="164" fontId="0" fillId="3" borderId="16" xfId="0" applyNumberFormat="1" applyFill="1" applyBorder="1" applyAlignment="1" applyProtection="1">
      <alignment vertical="center"/>
      <protection locked="0"/>
    </xf>
    <xf numFmtId="164" fontId="0" fillId="3" borderId="17" xfId="0" applyNumberFormat="1" applyFill="1" applyBorder="1" applyAlignment="1" applyProtection="1">
      <alignment vertical="center"/>
      <protection locked="0"/>
    </xf>
    <xf numFmtId="164" fontId="0" fillId="3" borderId="18" xfId="0" applyNumberFormat="1" applyFill="1" applyBorder="1" applyAlignment="1" applyProtection="1">
      <alignment vertical="center"/>
      <protection locked="0"/>
    </xf>
    <xf numFmtId="0" fontId="7" fillId="0" borderId="0" xfId="0" applyFont="1" applyAlignment="1" applyProtection="1">
      <alignment horizontal="left" vertical="center"/>
      <protection locked="0"/>
    </xf>
    <xf numFmtId="0" fontId="0" fillId="0" borderId="10" xfId="0" applyBorder="1" applyProtection="1"/>
    <xf numFmtId="0" fontId="0" fillId="0" borderId="0" xfId="0" applyBorder="1" applyProtection="1"/>
    <xf numFmtId="0" fontId="0" fillId="0" borderId="11" xfId="0" applyBorder="1" applyProtection="1"/>
    <xf numFmtId="0" fontId="1" fillId="0" borderId="0" xfId="0" applyFont="1" applyProtection="1"/>
    <xf numFmtId="14" fontId="1" fillId="0" borderId="10" xfId="0" applyNumberFormat="1" applyFont="1" applyBorder="1" applyAlignment="1" applyProtection="1">
      <alignment vertical="center"/>
    </xf>
    <xf numFmtId="14" fontId="1" fillId="0" borderId="0" xfId="0" applyNumberFormat="1" applyFont="1" applyBorder="1" applyAlignment="1" applyProtection="1">
      <alignment vertical="center"/>
    </xf>
    <xf numFmtId="14" fontId="1" fillId="0" borderId="11" xfId="0" applyNumberFormat="1" applyFont="1" applyBorder="1" applyAlignment="1" applyProtection="1">
      <alignment vertical="center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4" xfId="0" applyFont="1" applyBorder="1" applyAlignment="1" applyProtection="1">
      <alignment horizontal="center" vertical="center" wrapText="1"/>
      <protection locked="0"/>
    </xf>
    <xf numFmtId="16" fontId="0" fillId="0" borderId="0" xfId="0" applyNumberFormat="1" applyAlignment="1">
      <alignment horizontal="left"/>
    </xf>
    <xf numFmtId="0" fontId="0" fillId="0" borderId="0" xfId="0" applyAlignment="1"/>
    <xf numFmtId="0" fontId="0" fillId="2" borderId="1" xfId="1" applyFont="1" applyBorder="1" applyAlignment="1" applyProtection="1">
      <protection locked="0"/>
    </xf>
    <xf numFmtId="0" fontId="3" fillId="2" borderId="2" xfId="1" applyBorder="1" applyAlignment="1" applyProtection="1">
      <protection locked="0"/>
    </xf>
    <xf numFmtId="0" fontId="3" fillId="2" borderId="3" xfId="1" applyBorder="1" applyAlignment="1" applyProtection="1">
      <protection locked="0"/>
    </xf>
    <xf numFmtId="0" fontId="3" fillId="2" borderId="1" xfId="1" applyBorder="1" applyAlignment="1" applyProtection="1">
      <protection locked="0"/>
    </xf>
    <xf numFmtId="0" fontId="0" fillId="0" borderId="2" xfId="0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3">
    <cellStyle name="20% - Accent4" xfId="1" builtinId="42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0</xdr:col>
      <xdr:colOff>2250958</xdr:colOff>
      <xdr:row>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2250958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workbookViewId="0">
      <selection activeCell="J10" sqref="J10"/>
    </sheetView>
  </sheetViews>
  <sheetFormatPr defaultRowHeight="15" x14ac:dyDescent="0.25"/>
  <cols>
    <col min="1" max="1" width="61.28515625" style="1" bestFit="1" customWidth="1"/>
    <col min="2" max="3" width="22.140625" bestFit="1" customWidth="1"/>
    <col min="4" max="5" width="21" bestFit="1" customWidth="1"/>
    <col min="6" max="6" width="10.7109375" customWidth="1"/>
    <col min="7" max="7" width="56.7109375" customWidth="1"/>
    <col min="8" max="10" width="21" bestFit="1" customWidth="1"/>
  </cols>
  <sheetData>
    <row r="1" spans="1:14" ht="51.75" customHeight="1" x14ac:dyDescent="0.25"/>
    <row r="2" spans="1:14" ht="45" customHeight="1" thickBot="1" x14ac:dyDescent="0.3">
      <c r="A2" s="8" t="s">
        <v>0</v>
      </c>
      <c r="B2" s="80" t="s">
        <v>685</v>
      </c>
      <c r="C2" s="80"/>
      <c r="D2" s="80"/>
      <c r="E2" s="80"/>
      <c r="F2" s="80"/>
    </row>
    <row r="3" spans="1:14" ht="16.5" thickTop="1" thickBot="1" x14ac:dyDescent="0.3">
      <c r="A3" s="1" t="s">
        <v>1</v>
      </c>
      <c r="B3" s="83" t="s">
        <v>105</v>
      </c>
      <c r="C3" s="84"/>
      <c r="D3" s="84"/>
      <c r="E3" s="84"/>
      <c r="F3" s="85"/>
    </row>
    <row r="4" spans="1:14" ht="22.5" thickTop="1" thickBot="1" x14ac:dyDescent="0.3">
      <c r="A4" s="8" t="s">
        <v>84</v>
      </c>
      <c r="B4" s="9">
        <f>IF(ISNA(VLOOKUP(B3,'Lookup Table'!A3:C21,2,FALSE)),"Please choose a valid industry above.",VLOOKUP(B3,'Lookup Table'!A3:C21,2,FALSE))</f>
        <v>94</v>
      </c>
    </row>
    <row r="5" spans="1:14" ht="16.5" thickTop="1" thickBot="1" x14ac:dyDescent="0.3">
      <c r="A5" s="1" t="s">
        <v>168</v>
      </c>
      <c r="B5" s="86" t="s">
        <v>534</v>
      </c>
      <c r="C5" s="87"/>
      <c r="D5" s="87"/>
      <c r="E5" s="87"/>
      <c r="F5" s="88"/>
    </row>
    <row r="6" spans="1:14" ht="21.75" thickTop="1" x14ac:dyDescent="0.25">
      <c r="A6" s="1" t="s">
        <v>169</v>
      </c>
      <c r="B6" s="9" t="str">
        <f>IF(ISNA(VLOOKUP(B5,'Lookup Table'!E2:G280,3,FALSE)),"Please choose a valid industry above.",VLOOKUP(B5,'Lookup Table'!E2:G280,3,FALSE))</f>
        <v>PHP</v>
      </c>
      <c r="C6" s="70" t="s">
        <v>681</v>
      </c>
    </row>
    <row r="8" spans="1:14" ht="15.75" thickBot="1" x14ac:dyDescent="0.3">
      <c r="A8" s="79" t="s">
        <v>126</v>
      </c>
      <c r="B8" s="81" t="s">
        <v>682</v>
      </c>
      <c r="C8" s="82"/>
      <c r="D8" s="82"/>
      <c r="E8" s="82"/>
      <c r="G8" s="79" t="s">
        <v>128</v>
      </c>
      <c r="H8" s="81" t="s">
        <v>683</v>
      </c>
      <c r="I8" s="82"/>
      <c r="J8" s="82"/>
    </row>
    <row r="9" spans="1:14" ht="15.75" thickBot="1" x14ac:dyDescent="0.3">
      <c r="A9" s="79"/>
      <c r="B9" t="s">
        <v>684</v>
      </c>
      <c r="C9" s="2"/>
      <c r="D9" s="2"/>
      <c r="E9" s="2"/>
      <c r="G9" s="79"/>
      <c r="H9" s="33">
        <v>42005</v>
      </c>
      <c r="I9" s="34">
        <v>41640</v>
      </c>
      <c r="J9" s="35">
        <v>41275</v>
      </c>
    </row>
    <row r="10" spans="1:14" x14ac:dyDescent="0.25">
      <c r="A10" s="1" t="s">
        <v>127</v>
      </c>
      <c r="B10" s="33">
        <v>42369</v>
      </c>
      <c r="C10" s="34">
        <v>42004</v>
      </c>
      <c r="D10" s="34">
        <v>41639</v>
      </c>
      <c r="E10" s="35">
        <v>41274</v>
      </c>
      <c r="G10" s="1" t="s">
        <v>67</v>
      </c>
      <c r="H10" s="59">
        <v>42369</v>
      </c>
      <c r="I10" s="60">
        <v>42004</v>
      </c>
      <c r="J10" s="61">
        <v>41639</v>
      </c>
    </row>
    <row r="11" spans="1:14" x14ac:dyDescent="0.25">
      <c r="A11" s="74"/>
      <c r="B11" s="71"/>
      <c r="C11" s="72"/>
      <c r="D11" s="72"/>
      <c r="E11" s="73"/>
      <c r="G11" s="74"/>
      <c r="H11" s="71"/>
      <c r="I11" s="72"/>
      <c r="J11" s="73"/>
    </row>
    <row r="12" spans="1:14" x14ac:dyDescent="0.25">
      <c r="A12" s="8" t="s">
        <v>2</v>
      </c>
      <c r="B12" s="36"/>
      <c r="C12" s="17"/>
      <c r="D12" s="17"/>
      <c r="E12" s="37"/>
      <c r="F12" s="7"/>
      <c r="G12" s="12" t="s">
        <v>61</v>
      </c>
      <c r="H12" s="36">
        <v>5369588006.9799995</v>
      </c>
      <c r="I12" s="17">
        <f>4538865901.19-7733900.61</f>
        <v>4531132000.5799999</v>
      </c>
      <c r="J12" s="37">
        <f>4424858589.38-2691093.27</f>
        <v>4422167496.1099997</v>
      </c>
      <c r="K12" s="7"/>
      <c r="L12" s="7"/>
      <c r="M12" s="7"/>
      <c r="N12" s="7"/>
    </row>
    <row r="13" spans="1:14" x14ac:dyDescent="0.25">
      <c r="A13" s="8" t="s">
        <v>3</v>
      </c>
      <c r="B13" s="36"/>
      <c r="C13" s="17"/>
      <c r="D13" s="17"/>
      <c r="E13" s="37"/>
      <c r="F13" s="7"/>
      <c r="G13" s="23" t="s">
        <v>62</v>
      </c>
      <c r="H13" s="38">
        <v>5109974496.8299999</v>
      </c>
      <c r="I13" s="26">
        <v>4298827137.5</v>
      </c>
      <c r="J13" s="40">
        <v>4213363776.1999998</v>
      </c>
      <c r="K13" s="7"/>
      <c r="L13" s="7"/>
      <c r="M13" s="7"/>
      <c r="N13" s="7"/>
    </row>
    <row r="14" spans="1:14" x14ac:dyDescent="0.25">
      <c r="A14" s="10" t="s">
        <v>4</v>
      </c>
      <c r="B14" s="38">
        <v>108204609.51000001</v>
      </c>
      <c r="C14" s="39">
        <v>105436919.04000001</v>
      </c>
      <c r="D14" s="26">
        <v>98641535.390000001</v>
      </c>
      <c r="E14" s="40">
        <v>93125190.609999999</v>
      </c>
      <c r="F14" s="7"/>
      <c r="G14" s="13"/>
      <c r="H14" s="36"/>
      <c r="I14" s="17"/>
      <c r="J14" s="37"/>
      <c r="K14" s="7"/>
      <c r="L14" s="7"/>
      <c r="M14" s="7"/>
      <c r="N14" s="7"/>
    </row>
    <row r="15" spans="1:14" x14ac:dyDescent="0.25">
      <c r="A15" s="7" t="s">
        <v>5</v>
      </c>
      <c r="B15" s="36"/>
      <c r="C15" s="17"/>
      <c r="D15" s="17"/>
      <c r="E15" s="37"/>
      <c r="F15" s="7"/>
      <c r="G15" s="19" t="s">
        <v>63</v>
      </c>
      <c r="H15" s="62">
        <f>+H12-H13</f>
        <v>259613510.14999962</v>
      </c>
      <c r="I15" s="63">
        <f>+I12-I13</f>
        <v>232304863.07999992</v>
      </c>
      <c r="J15" s="64">
        <f>+J12-J13</f>
        <v>208803719.90999985</v>
      </c>
      <c r="K15" s="7"/>
      <c r="L15" s="7"/>
      <c r="M15" s="7"/>
      <c r="N15" s="7"/>
    </row>
    <row r="16" spans="1:14" x14ac:dyDescent="0.25">
      <c r="A16" s="10" t="s">
        <v>6</v>
      </c>
      <c r="B16" s="38"/>
      <c r="C16" s="26"/>
      <c r="D16" s="26"/>
      <c r="E16" s="40"/>
      <c r="F16" s="7"/>
      <c r="G16" s="12" t="s">
        <v>68</v>
      </c>
      <c r="H16" s="36">
        <f>46800495.82+22021049.89+1480448.31+225877.6</f>
        <v>70527871.620000005</v>
      </c>
      <c r="I16" s="17">
        <f>68582955.87+73447.87</f>
        <v>68656403.74000001</v>
      </c>
      <c r="J16" s="37">
        <f>19796145.3+48054.17</f>
        <v>19844199.470000003</v>
      </c>
      <c r="K16" s="7"/>
      <c r="L16" s="7"/>
      <c r="M16" s="7"/>
      <c r="N16" s="7"/>
    </row>
    <row r="17" spans="1:14" x14ac:dyDescent="0.25">
      <c r="A17" s="7" t="s">
        <v>7</v>
      </c>
      <c r="B17" s="36"/>
      <c r="C17" s="17"/>
      <c r="D17" s="17"/>
      <c r="E17" s="37"/>
      <c r="F17" s="7"/>
      <c r="G17" s="23" t="s">
        <v>64</v>
      </c>
      <c r="H17" s="38"/>
      <c r="I17" s="26"/>
      <c r="J17" s="40"/>
      <c r="K17" s="7"/>
      <c r="L17" s="7"/>
      <c r="M17" s="7"/>
      <c r="N17" s="7"/>
    </row>
    <row r="18" spans="1:14" x14ac:dyDescent="0.25">
      <c r="A18" s="10" t="s">
        <v>8</v>
      </c>
      <c r="B18" s="38"/>
      <c r="C18" s="26"/>
      <c r="D18" s="26"/>
      <c r="E18" s="40"/>
      <c r="F18" s="7"/>
      <c r="G18" s="13" t="s">
        <v>65</v>
      </c>
      <c r="H18" s="36">
        <v>78379134.769999996</v>
      </c>
      <c r="I18" s="17">
        <v>65371080.409999996</v>
      </c>
      <c r="J18" s="37">
        <v>66836944.729999997</v>
      </c>
      <c r="K18" s="7"/>
      <c r="L18" s="7"/>
      <c r="M18" s="7"/>
      <c r="N18" s="7"/>
    </row>
    <row r="19" spans="1:14" x14ac:dyDescent="0.25">
      <c r="A19" s="7" t="s">
        <v>9</v>
      </c>
      <c r="B19" s="36"/>
      <c r="C19" s="17"/>
      <c r="D19" s="17"/>
      <c r="E19" s="37"/>
      <c r="F19" s="7"/>
      <c r="G19" s="23" t="s">
        <v>66</v>
      </c>
      <c r="H19" s="38">
        <v>91358633.709999993</v>
      </c>
      <c r="I19" s="26">
        <v>86975401.140000001</v>
      </c>
      <c r="J19" s="40">
        <v>63769680.219999999</v>
      </c>
      <c r="K19" s="7"/>
      <c r="L19" s="7"/>
      <c r="M19" s="7"/>
      <c r="N19" s="7"/>
    </row>
    <row r="20" spans="1:14" x14ac:dyDescent="0.25">
      <c r="A20" s="10" t="s">
        <v>10</v>
      </c>
      <c r="B20" s="38"/>
      <c r="C20" s="26"/>
      <c r="D20" s="26"/>
      <c r="E20" s="40"/>
      <c r="F20" s="7"/>
      <c r="G20" s="12" t="s">
        <v>69</v>
      </c>
      <c r="H20" s="36">
        <v>-5108101.92</v>
      </c>
      <c r="I20" s="17">
        <v>-73447.87</v>
      </c>
      <c r="J20" s="37">
        <v>-48054.17</v>
      </c>
      <c r="K20" s="7"/>
      <c r="L20" s="7"/>
      <c r="M20" s="7"/>
      <c r="N20" s="7"/>
    </row>
    <row r="21" spans="1:14" x14ac:dyDescent="0.25">
      <c r="A21" s="7" t="s">
        <v>11</v>
      </c>
      <c r="B21" s="36"/>
      <c r="C21" s="17"/>
      <c r="D21" s="17"/>
      <c r="E21" s="37"/>
      <c r="F21" s="7"/>
      <c r="G21" s="19" t="s">
        <v>70</v>
      </c>
      <c r="H21" s="41">
        <f>H15+H16-H17-H18-H19+H20</f>
        <v>155295511.36999968</v>
      </c>
      <c r="I21" s="20">
        <f>I15+I16-I17-I18-I19+I20</f>
        <v>148541337.39999992</v>
      </c>
      <c r="J21" s="42">
        <f>J15+J16-J17-J18-J19+J20</f>
        <v>97993240.259999856</v>
      </c>
      <c r="K21" s="7"/>
      <c r="L21" s="7"/>
      <c r="M21" s="7"/>
      <c r="N21" s="7"/>
    </row>
    <row r="22" spans="1:14" x14ac:dyDescent="0.25">
      <c r="A22" s="10" t="s">
        <v>12</v>
      </c>
      <c r="B22" s="38"/>
      <c r="C22" s="26"/>
      <c r="D22" s="26"/>
      <c r="E22" s="40"/>
      <c r="F22" s="7"/>
      <c r="G22" s="8"/>
      <c r="H22" s="43"/>
      <c r="I22" s="44"/>
      <c r="J22" s="45"/>
      <c r="K22" s="7"/>
      <c r="L22" s="7"/>
      <c r="M22" s="7"/>
      <c r="N22" s="7"/>
    </row>
    <row r="23" spans="1:14" ht="30" x14ac:dyDescent="0.25">
      <c r="A23" s="7" t="s">
        <v>13</v>
      </c>
      <c r="B23" s="36"/>
      <c r="C23" s="17"/>
      <c r="D23" s="17"/>
      <c r="E23" s="37"/>
      <c r="F23" s="7"/>
      <c r="G23" s="14" t="s">
        <v>129</v>
      </c>
      <c r="H23" s="36"/>
      <c r="I23" s="17"/>
      <c r="J23" s="37"/>
      <c r="K23" s="7"/>
      <c r="L23" s="7"/>
      <c r="M23" s="7"/>
      <c r="N23" s="7"/>
    </row>
    <row r="24" spans="1:14" x14ac:dyDescent="0.25">
      <c r="A24" s="10" t="s">
        <v>14</v>
      </c>
      <c r="B24" s="38"/>
      <c r="C24" s="26"/>
      <c r="D24" s="26"/>
      <c r="E24" s="40"/>
      <c r="F24" s="7"/>
      <c r="G24" s="22" t="s">
        <v>71</v>
      </c>
      <c r="H24" s="38"/>
      <c r="I24" s="26"/>
      <c r="J24" s="40"/>
      <c r="K24" s="7"/>
      <c r="L24" s="7"/>
      <c r="M24" s="7"/>
      <c r="N24" s="7"/>
    </row>
    <row r="25" spans="1:14" ht="30" x14ac:dyDescent="0.25">
      <c r="A25" s="7" t="s">
        <v>15</v>
      </c>
      <c r="B25" s="36"/>
      <c r="C25" s="17"/>
      <c r="D25" s="17"/>
      <c r="E25" s="37"/>
      <c r="F25" s="7"/>
      <c r="G25" s="14" t="s">
        <v>72</v>
      </c>
      <c r="H25" s="36"/>
      <c r="I25" s="17"/>
      <c r="J25" s="37"/>
      <c r="K25" s="7"/>
      <c r="L25" s="7"/>
      <c r="M25" s="7"/>
      <c r="N25" s="7"/>
    </row>
    <row r="26" spans="1:14" x14ac:dyDescent="0.25">
      <c r="A26" s="10" t="s">
        <v>16</v>
      </c>
      <c r="B26" s="38"/>
      <c r="C26" s="26"/>
      <c r="D26" s="26"/>
      <c r="E26" s="40"/>
      <c r="F26" s="7"/>
      <c r="G26" s="10" t="s">
        <v>73</v>
      </c>
      <c r="H26" s="38"/>
      <c r="I26" s="26"/>
      <c r="J26" s="40"/>
      <c r="K26" s="7"/>
      <c r="L26" s="7"/>
      <c r="M26" s="7"/>
      <c r="N26" s="7"/>
    </row>
    <row r="27" spans="1:14" ht="45" x14ac:dyDescent="0.25">
      <c r="A27" s="11" t="s">
        <v>17</v>
      </c>
      <c r="B27" s="36"/>
      <c r="C27" s="17"/>
      <c r="D27" s="17"/>
      <c r="E27" s="37"/>
      <c r="F27" s="7"/>
      <c r="G27" s="13" t="s">
        <v>83</v>
      </c>
      <c r="H27" s="36"/>
      <c r="I27" s="17"/>
      <c r="J27" s="37"/>
      <c r="K27" s="7"/>
      <c r="L27" s="7"/>
      <c r="M27" s="7"/>
      <c r="N27" s="7"/>
    </row>
    <row r="28" spans="1:14" ht="30" x14ac:dyDescent="0.25">
      <c r="A28" s="19" t="s">
        <v>18</v>
      </c>
      <c r="B28" s="41">
        <f>SUM(B14:B27)</f>
        <v>108204609.51000001</v>
      </c>
      <c r="C28" s="20">
        <f>SUM(C14:C27)</f>
        <v>105436919.04000001</v>
      </c>
      <c r="D28" s="20">
        <f>SUM(D14:D27)</f>
        <v>98641535.390000001</v>
      </c>
      <c r="E28" s="42">
        <f>SUM(E14:E27)</f>
        <v>93125190.609999999</v>
      </c>
      <c r="F28" s="7"/>
      <c r="G28" s="21" t="s">
        <v>74</v>
      </c>
      <c r="H28" s="38"/>
      <c r="I28" s="26"/>
      <c r="J28" s="40"/>
      <c r="K28" s="7"/>
      <c r="L28" s="7"/>
      <c r="M28" s="7"/>
      <c r="N28" s="7"/>
    </row>
    <row r="29" spans="1:14" ht="45" x14ac:dyDescent="0.25">
      <c r="A29" s="8"/>
      <c r="B29" s="43"/>
      <c r="C29" s="44"/>
      <c r="D29" s="44"/>
      <c r="E29" s="45"/>
      <c r="F29" s="7"/>
      <c r="G29" s="11" t="s">
        <v>75</v>
      </c>
      <c r="H29" s="36"/>
      <c r="I29" s="17"/>
      <c r="J29" s="37"/>
      <c r="K29" s="7"/>
      <c r="L29" s="7"/>
      <c r="M29" s="7"/>
      <c r="N29" s="7"/>
    </row>
    <row r="30" spans="1:14" x14ac:dyDescent="0.25">
      <c r="A30" s="8" t="s">
        <v>19</v>
      </c>
      <c r="B30" s="36"/>
      <c r="C30" s="17"/>
      <c r="D30" s="17"/>
      <c r="E30" s="37"/>
      <c r="F30" s="7"/>
      <c r="G30" s="19" t="s">
        <v>76</v>
      </c>
      <c r="H30" s="41">
        <f>H21+H23+H24+H25+H26-H27+H28+H29</f>
        <v>155295511.36999968</v>
      </c>
      <c r="I30" s="20">
        <f>I21+I23+I24+I25+I26-I27+I28+I29</f>
        <v>148541337.39999992</v>
      </c>
      <c r="J30" s="42">
        <f>J21+J23+J24+J25+J26-J27+J28+J29</f>
        <v>97993240.259999856</v>
      </c>
      <c r="K30" s="7"/>
      <c r="L30" s="7"/>
      <c r="M30" s="7"/>
      <c r="N30" s="7"/>
    </row>
    <row r="31" spans="1:14" x14ac:dyDescent="0.25">
      <c r="A31" s="7" t="s">
        <v>20</v>
      </c>
      <c r="B31" s="36">
        <v>805221375.75999999</v>
      </c>
      <c r="C31" s="17">
        <v>554721885.54999995</v>
      </c>
      <c r="D31" s="17">
        <v>518011280.64999998</v>
      </c>
      <c r="E31" s="37">
        <v>405781093</v>
      </c>
      <c r="F31" s="7"/>
      <c r="G31" s="8"/>
      <c r="H31" s="43"/>
      <c r="I31" s="44"/>
      <c r="J31" s="45"/>
      <c r="K31" s="7"/>
      <c r="L31" s="7"/>
      <c r="M31" s="7"/>
      <c r="N31" s="7"/>
    </row>
    <row r="32" spans="1:14" x14ac:dyDescent="0.25">
      <c r="A32" s="10" t="s">
        <v>21</v>
      </c>
      <c r="B32" s="38">
        <v>29893800.890000001</v>
      </c>
      <c r="C32" s="26">
        <v>66237301.799999997</v>
      </c>
      <c r="D32" s="26">
        <v>94411377.629999995</v>
      </c>
      <c r="E32" s="40">
        <v>138270844.37</v>
      </c>
      <c r="F32" s="7"/>
      <c r="G32" s="15" t="s">
        <v>77</v>
      </c>
      <c r="H32" s="36"/>
      <c r="I32" s="17"/>
      <c r="J32" s="37"/>
      <c r="K32" s="7"/>
      <c r="L32" s="7"/>
      <c r="M32" s="7"/>
      <c r="N32" s="7"/>
    </row>
    <row r="33" spans="1:14" x14ac:dyDescent="0.25">
      <c r="A33" s="7" t="s">
        <v>22</v>
      </c>
      <c r="B33" s="36"/>
      <c r="C33" s="17"/>
      <c r="D33" s="17"/>
      <c r="E33" s="37"/>
      <c r="F33" s="7"/>
      <c r="G33" s="24" t="s">
        <v>78</v>
      </c>
      <c r="H33" s="38"/>
      <c r="I33" s="26"/>
      <c r="J33" s="40"/>
      <c r="K33" s="7"/>
      <c r="L33" s="7"/>
      <c r="M33" s="7"/>
      <c r="N33" s="7"/>
    </row>
    <row r="34" spans="1:14" x14ac:dyDescent="0.25">
      <c r="A34" s="10" t="s">
        <v>23</v>
      </c>
      <c r="B34" s="38"/>
      <c r="C34" s="26"/>
      <c r="D34" s="26"/>
      <c r="E34" s="40"/>
      <c r="F34" s="7"/>
      <c r="G34" s="14" t="s">
        <v>79</v>
      </c>
      <c r="H34" s="36"/>
      <c r="I34" s="17"/>
      <c r="J34" s="37"/>
      <c r="K34" s="7"/>
      <c r="L34" s="7"/>
      <c r="M34" s="7"/>
      <c r="N34" s="7"/>
    </row>
    <row r="35" spans="1:14" x14ac:dyDescent="0.25">
      <c r="A35" s="7" t="s">
        <v>24</v>
      </c>
      <c r="B35" s="36"/>
      <c r="C35" s="17"/>
      <c r="D35" s="17"/>
      <c r="E35" s="37"/>
      <c r="F35" s="7"/>
      <c r="G35" s="19" t="s">
        <v>80</v>
      </c>
      <c r="H35" s="41">
        <f>H30-H32+H33+H34</f>
        <v>155295511.36999968</v>
      </c>
      <c r="I35" s="20">
        <f>I30-I32+I33+I34</f>
        <v>148541337.39999992</v>
      </c>
      <c r="J35" s="42">
        <f>J30-J32+J33+J34</f>
        <v>97993240.259999856</v>
      </c>
      <c r="K35" s="7"/>
      <c r="L35" s="7"/>
      <c r="M35" s="7"/>
      <c r="N35" s="7"/>
    </row>
    <row r="36" spans="1:14" x14ac:dyDescent="0.25">
      <c r="A36" s="10" t="s">
        <v>25</v>
      </c>
      <c r="B36" s="38">
        <v>3547093.04</v>
      </c>
      <c r="C36" s="26">
        <v>3060770.68</v>
      </c>
      <c r="D36" s="26">
        <f>38821876.03</f>
        <v>38821876.030000001</v>
      </c>
      <c r="E36" s="40">
        <f>100031332.69+411887.13</f>
        <v>100443219.81999999</v>
      </c>
      <c r="F36" s="7"/>
      <c r="G36" s="8"/>
      <c r="H36" s="43"/>
      <c r="I36" s="44"/>
      <c r="J36" s="45"/>
      <c r="K36" s="7"/>
      <c r="L36" s="7"/>
      <c r="M36" s="7"/>
      <c r="N36" s="7"/>
    </row>
    <row r="37" spans="1:14" ht="15.75" thickBot="1" x14ac:dyDescent="0.3">
      <c r="A37" s="7" t="s">
        <v>26</v>
      </c>
      <c r="B37" s="36">
        <v>17430974857.209999</v>
      </c>
      <c r="C37" s="17">
        <v>13038544423.719999</v>
      </c>
      <c r="D37" s="17">
        <v>8519598142.1599998</v>
      </c>
      <c r="E37" s="37">
        <v>5679885947.75</v>
      </c>
      <c r="F37" s="7"/>
      <c r="G37" s="14" t="s">
        <v>81</v>
      </c>
      <c r="H37" s="36"/>
      <c r="I37" s="17"/>
      <c r="J37" s="37"/>
      <c r="K37" s="7"/>
      <c r="L37" s="7"/>
      <c r="M37" s="7"/>
      <c r="N37" s="7"/>
    </row>
    <row r="38" spans="1:14" ht="30.75" thickTop="1" x14ac:dyDescent="0.25">
      <c r="A38" s="21" t="s">
        <v>27</v>
      </c>
      <c r="B38" s="38"/>
      <c r="C38" s="26"/>
      <c r="D38" s="26"/>
      <c r="E38" s="40"/>
      <c r="F38" s="7"/>
      <c r="G38" s="8" t="s">
        <v>82</v>
      </c>
      <c r="H38" s="65">
        <f>H35+H37</f>
        <v>155295511.36999968</v>
      </c>
      <c r="I38" s="16">
        <f>I35+I37</f>
        <v>148541337.39999992</v>
      </c>
      <c r="J38" s="66">
        <f>J35+J37</f>
        <v>97993240.259999856</v>
      </c>
      <c r="K38" s="7"/>
      <c r="L38" s="7"/>
      <c r="M38" s="7"/>
      <c r="N38" s="7"/>
    </row>
    <row r="39" spans="1:14" ht="30" x14ac:dyDescent="0.25">
      <c r="A39" s="11" t="s">
        <v>28</v>
      </c>
      <c r="B39" s="36"/>
      <c r="C39" s="17"/>
      <c r="D39" s="17"/>
      <c r="E39" s="37"/>
      <c r="F39" s="7"/>
      <c r="G39" s="7"/>
      <c r="H39" s="53"/>
      <c r="I39" s="54"/>
      <c r="J39" s="55"/>
      <c r="K39" s="7"/>
      <c r="L39" s="7"/>
      <c r="M39" s="7"/>
      <c r="N39" s="7"/>
    </row>
    <row r="40" spans="1:14" x14ac:dyDescent="0.25">
      <c r="A40" s="19" t="s">
        <v>29</v>
      </c>
      <c r="B40" s="41">
        <f>SUM(B31:B39)</f>
        <v>18269637126.899998</v>
      </c>
      <c r="C40" s="20">
        <f>SUM(C31:C39)</f>
        <v>13662564381.75</v>
      </c>
      <c r="D40" s="20">
        <f>SUM(D31:D39)</f>
        <v>9170842676.4699993</v>
      </c>
      <c r="E40" s="42">
        <f>SUM(E31:E39)</f>
        <v>6324381104.9400005</v>
      </c>
      <c r="F40" s="7"/>
      <c r="G40" s="79" t="s">
        <v>130</v>
      </c>
      <c r="H40" s="53"/>
      <c r="I40" s="54"/>
      <c r="J40" s="55"/>
      <c r="K40" s="7"/>
      <c r="L40" s="7"/>
      <c r="M40" s="7"/>
      <c r="N40" s="7"/>
    </row>
    <row r="41" spans="1:14" x14ac:dyDescent="0.25">
      <c r="A41" s="8"/>
      <c r="B41" s="43"/>
      <c r="C41" s="44"/>
      <c r="D41" s="44"/>
      <c r="E41" s="45"/>
      <c r="F41" s="7"/>
      <c r="G41" s="79"/>
      <c r="H41" s="75">
        <f>H10</f>
        <v>42369</v>
      </c>
      <c r="I41" s="76">
        <f>I10</f>
        <v>42004</v>
      </c>
      <c r="J41" s="77">
        <f>J10</f>
        <v>41639</v>
      </c>
      <c r="K41" s="7"/>
      <c r="L41" s="7"/>
      <c r="M41" s="7"/>
      <c r="N41" s="7"/>
    </row>
    <row r="42" spans="1:14" x14ac:dyDescent="0.25">
      <c r="A42" s="8" t="s">
        <v>30</v>
      </c>
      <c r="B42" s="46">
        <f>+B28+B40</f>
        <v>18377841736.409996</v>
      </c>
      <c r="C42" s="18">
        <f>+C28+C40</f>
        <v>13768001300.790001</v>
      </c>
      <c r="D42" s="18">
        <f>+D28+D40</f>
        <v>9269484211.8599987</v>
      </c>
      <c r="E42" s="47">
        <f>+E28+E40</f>
        <v>6417506295.5500002</v>
      </c>
      <c r="F42" s="7"/>
      <c r="G42" s="10" t="s">
        <v>131</v>
      </c>
      <c r="H42" s="38">
        <v>0</v>
      </c>
      <c r="I42" s="26"/>
      <c r="J42" s="40"/>
      <c r="K42" s="7"/>
      <c r="L42" s="7"/>
      <c r="M42" s="7"/>
      <c r="N42" s="7"/>
    </row>
    <row r="43" spans="1:14" x14ac:dyDescent="0.25">
      <c r="A43" s="8"/>
      <c r="B43" s="43"/>
      <c r="C43" s="44"/>
      <c r="D43" s="44"/>
      <c r="E43" s="45"/>
      <c r="F43" s="7"/>
      <c r="G43" s="7" t="s">
        <v>132</v>
      </c>
      <c r="H43" s="36">
        <f>560991.05+3184285.73+36224.2+188571.48+5130+23376.12+580002.09+491293.19+1288.08+122785.44+38355.45</f>
        <v>5232302.8300000019</v>
      </c>
      <c r="I43" s="17">
        <f>3118638+102321.2+332624.94+525740.95+2275962.26+4854.39+21055.75+5130+20959.62+883037.41+47963.28</f>
        <v>7338287.7999999998</v>
      </c>
      <c r="J43" s="37">
        <f>3117212.22+327769.1+357011.88+1803188.5+10024.78+11541.62+5130+19028.08+1226484.02+42010.13</f>
        <v>6919400.330000001</v>
      </c>
      <c r="K43" s="7"/>
      <c r="L43" s="7"/>
      <c r="M43" s="7"/>
      <c r="N43" s="7"/>
    </row>
    <row r="44" spans="1:14" x14ac:dyDescent="0.25">
      <c r="A44" s="8" t="s">
        <v>31</v>
      </c>
      <c r="B44" s="36"/>
      <c r="C44" s="17"/>
      <c r="D44" s="17"/>
      <c r="E44" s="37"/>
      <c r="F44" s="7"/>
      <c r="G44" s="10" t="s">
        <v>133</v>
      </c>
      <c r="H44" s="38"/>
      <c r="I44" s="26"/>
      <c r="J44" s="40"/>
      <c r="K44" s="7"/>
      <c r="L44" s="7"/>
      <c r="M44" s="7"/>
      <c r="N44" s="7"/>
    </row>
    <row r="45" spans="1:14" x14ac:dyDescent="0.25">
      <c r="A45" s="8" t="s">
        <v>32</v>
      </c>
      <c r="B45" s="36"/>
      <c r="C45" s="17"/>
      <c r="D45" s="17"/>
      <c r="E45" s="37"/>
      <c r="F45" s="7"/>
      <c r="G45" s="7" t="s">
        <v>134</v>
      </c>
      <c r="H45" s="36">
        <f>4830+171300</f>
        <v>176130</v>
      </c>
      <c r="I45" s="17">
        <f>8801.5</f>
        <v>8801.5</v>
      </c>
      <c r="J45" s="37">
        <v>8725.75</v>
      </c>
      <c r="K45" s="7"/>
      <c r="L45" s="7"/>
      <c r="M45" s="7"/>
      <c r="N45" s="7"/>
    </row>
    <row r="46" spans="1:14" x14ac:dyDescent="0.25">
      <c r="A46" s="12" t="s">
        <v>33</v>
      </c>
      <c r="B46" s="36"/>
      <c r="C46" s="17"/>
      <c r="D46" s="17"/>
      <c r="E46" s="37"/>
      <c r="F46" s="7"/>
      <c r="G46" s="10" t="s">
        <v>135</v>
      </c>
      <c r="H46" s="38"/>
      <c r="I46" s="26"/>
      <c r="J46" s="40"/>
      <c r="K46" s="7"/>
      <c r="L46" s="7"/>
      <c r="M46" s="7"/>
      <c r="N46" s="7"/>
    </row>
    <row r="47" spans="1:14" x14ac:dyDescent="0.25">
      <c r="A47" s="22" t="s">
        <v>34</v>
      </c>
      <c r="B47" s="38"/>
      <c r="C47" s="26"/>
      <c r="D47" s="26"/>
      <c r="E47" s="40"/>
      <c r="F47" s="7"/>
      <c r="G47" s="7" t="s">
        <v>136</v>
      </c>
      <c r="H47" s="36"/>
      <c r="I47" s="17"/>
      <c r="J47" s="37"/>
      <c r="K47" s="7"/>
      <c r="L47" s="7"/>
      <c r="M47" s="7"/>
      <c r="N47" s="7"/>
    </row>
    <row r="48" spans="1:14" ht="15.75" thickBot="1" x14ac:dyDescent="0.3">
      <c r="A48" s="13" t="s">
        <v>35</v>
      </c>
      <c r="B48" s="36"/>
      <c r="C48" s="17"/>
      <c r="D48" s="17"/>
      <c r="E48" s="37"/>
      <c r="F48" s="7"/>
      <c r="G48" s="10" t="s">
        <v>137</v>
      </c>
      <c r="H48" s="67"/>
      <c r="I48" s="68"/>
      <c r="J48" s="69"/>
      <c r="K48" s="7"/>
      <c r="L48" s="7"/>
      <c r="M48" s="7"/>
      <c r="N48" s="7"/>
    </row>
    <row r="49" spans="1:14" x14ac:dyDescent="0.25">
      <c r="A49" s="22" t="s">
        <v>36</v>
      </c>
      <c r="B49" s="38"/>
      <c r="C49" s="26"/>
      <c r="D49" s="26"/>
      <c r="E49" s="40"/>
      <c r="F49" s="7"/>
      <c r="G49" s="8"/>
      <c r="H49" s="18"/>
      <c r="I49" s="18"/>
      <c r="J49" s="18"/>
      <c r="K49" s="7"/>
      <c r="L49" s="7"/>
      <c r="M49" s="7"/>
      <c r="N49" s="7"/>
    </row>
    <row r="50" spans="1:14" x14ac:dyDescent="0.25">
      <c r="A50" s="12" t="s">
        <v>37</v>
      </c>
      <c r="B50" s="36"/>
      <c r="C50" s="17"/>
      <c r="D50" s="17"/>
      <c r="E50" s="37"/>
      <c r="F50" s="7"/>
      <c r="G50" s="7"/>
      <c r="H50" s="7"/>
      <c r="I50" s="7"/>
      <c r="J50" s="7"/>
      <c r="K50" s="7"/>
      <c r="L50" s="7"/>
      <c r="M50" s="7"/>
      <c r="N50" s="7"/>
    </row>
    <row r="51" spans="1:14" x14ac:dyDescent="0.25">
      <c r="A51" s="22" t="s">
        <v>38</v>
      </c>
      <c r="B51" s="38">
        <v>791405622.65999997</v>
      </c>
      <c r="C51" s="26">
        <v>664367047.75999999</v>
      </c>
      <c r="D51" s="26">
        <v>532076831.06</v>
      </c>
      <c r="E51" s="40">
        <v>421386605.76999998</v>
      </c>
      <c r="F51" s="7"/>
      <c r="G51" s="7"/>
      <c r="H51" s="18"/>
      <c r="I51" s="18"/>
      <c r="J51" s="18"/>
      <c r="K51" s="7"/>
      <c r="L51" s="7"/>
      <c r="M51" s="7"/>
      <c r="N51" s="7"/>
    </row>
    <row r="52" spans="1:14" x14ac:dyDescent="0.25">
      <c r="A52" s="12" t="s">
        <v>39</v>
      </c>
      <c r="B52" s="36"/>
      <c r="C52" s="17"/>
      <c r="D52" s="17"/>
      <c r="E52" s="37"/>
      <c r="F52" s="7"/>
      <c r="G52" s="7"/>
      <c r="H52" s="7"/>
      <c r="I52" s="7"/>
      <c r="J52" s="7"/>
      <c r="K52" s="7"/>
      <c r="L52" s="7"/>
      <c r="M52" s="7"/>
      <c r="N52" s="7"/>
    </row>
    <row r="53" spans="1:14" x14ac:dyDescent="0.25">
      <c r="A53" s="19" t="s">
        <v>40</v>
      </c>
      <c r="B53" s="41">
        <f>B46+B47-B48+B49+B50+B51+B52</f>
        <v>791405622.65999997</v>
      </c>
      <c r="C53" s="20">
        <f t="shared" ref="C53:E53" si="0">C46+C47-C48+C49+C50+C51+C52</f>
        <v>664367047.75999999</v>
      </c>
      <c r="D53" s="20">
        <f t="shared" si="0"/>
        <v>532076831.06</v>
      </c>
      <c r="E53" s="42">
        <f t="shared" si="0"/>
        <v>421386605.76999998</v>
      </c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25">
      <c r="A54" s="8"/>
      <c r="B54" s="43"/>
      <c r="C54" s="44"/>
      <c r="D54" s="44"/>
      <c r="E54" s="45"/>
      <c r="F54" s="7"/>
      <c r="G54" s="7"/>
      <c r="H54" s="7"/>
      <c r="I54" s="7"/>
      <c r="J54" s="7"/>
      <c r="K54" s="7"/>
      <c r="L54" s="7"/>
      <c r="M54" s="7"/>
      <c r="N54" s="7"/>
    </row>
    <row r="55" spans="1:14" x14ac:dyDescent="0.25">
      <c r="A55" s="8" t="s">
        <v>41</v>
      </c>
      <c r="B55" s="43"/>
      <c r="C55" s="44"/>
      <c r="D55" s="44"/>
      <c r="E55" s="45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25">
      <c r="A56" s="8" t="s">
        <v>42</v>
      </c>
      <c r="B56" s="43"/>
      <c r="C56" s="44"/>
      <c r="D56" s="44"/>
      <c r="E56" s="45"/>
      <c r="F56" s="7"/>
      <c r="G56" s="7"/>
      <c r="H56" s="7"/>
      <c r="I56" s="7"/>
      <c r="J56" s="7"/>
      <c r="K56" s="7"/>
      <c r="L56" s="7"/>
      <c r="M56" s="7"/>
      <c r="N56" s="7"/>
    </row>
    <row r="57" spans="1:14" x14ac:dyDescent="0.25">
      <c r="A57" s="12" t="s">
        <v>43</v>
      </c>
      <c r="B57" s="36"/>
      <c r="C57" s="17"/>
      <c r="D57" s="17"/>
      <c r="E57" s="3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25">
      <c r="A58" s="22" t="s">
        <v>44</v>
      </c>
      <c r="B58" s="38"/>
      <c r="C58" s="26"/>
      <c r="D58" s="26"/>
      <c r="E58" s="40"/>
      <c r="F58" s="7"/>
      <c r="G58" s="7"/>
      <c r="H58" s="7"/>
      <c r="I58" s="7"/>
      <c r="J58" s="7"/>
      <c r="K58" s="7"/>
      <c r="L58" s="7"/>
      <c r="M58" s="7"/>
      <c r="N58" s="7"/>
    </row>
    <row r="59" spans="1:14" x14ac:dyDescent="0.25">
      <c r="A59" s="12" t="s">
        <v>45</v>
      </c>
      <c r="B59" s="36"/>
      <c r="C59" s="17"/>
      <c r="D59" s="17"/>
      <c r="E59" s="3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25">
      <c r="A60" s="22" t="s">
        <v>46</v>
      </c>
      <c r="B60" s="38"/>
      <c r="C60" s="26"/>
      <c r="D60" s="26"/>
      <c r="E60" s="40"/>
      <c r="F60" s="7"/>
      <c r="G60" s="7"/>
      <c r="H60" s="7"/>
      <c r="I60" s="7"/>
      <c r="J60" s="7"/>
      <c r="K60" s="7"/>
      <c r="L60" s="7"/>
      <c r="M60" s="7"/>
      <c r="N60" s="7"/>
    </row>
    <row r="61" spans="1:14" x14ac:dyDescent="0.25">
      <c r="A61" s="12" t="s">
        <v>47</v>
      </c>
      <c r="B61" s="36"/>
      <c r="C61" s="17"/>
      <c r="D61" s="17"/>
      <c r="E61" s="3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25">
      <c r="A62" s="22" t="s">
        <v>48</v>
      </c>
      <c r="B62" s="38"/>
      <c r="C62" s="26"/>
      <c r="D62" s="26"/>
      <c r="E62" s="40"/>
      <c r="F62" s="7"/>
      <c r="G62" s="7"/>
      <c r="H62" s="7"/>
      <c r="I62" s="7"/>
      <c r="J62" s="7"/>
      <c r="K62" s="7"/>
      <c r="L62" s="7"/>
      <c r="M62" s="7"/>
      <c r="N62" s="7"/>
    </row>
    <row r="63" spans="1:14" x14ac:dyDescent="0.25">
      <c r="A63" s="12" t="s">
        <v>49</v>
      </c>
      <c r="B63" s="36"/>
      <c r="C63" s="17"/>
      <c r="D63" s="17"/>
      <c r="E63" s="3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25">
      <c r="A64" s="19" t="s">
        <v>50</v>
      </c>
      <c r="B64" s="41">
        <f>SUM(B57:B63)</f>
        <v>0</v>
      </c>
      <c r="C64" s="20">
        <f>SUM(C57:C63)</f>
        <v>0</v>
      </c>
      <c r="D64" s="20">
        <f>SUM(D57:D63)</f>
        <v>0</v>
      </c>
      <c r="E64" s="42">
        <f>SUM(E57:E63)</f>
        <v>0</v>
      </c>
      <c r="F64" s="7"/>
      <c r="G64" s="7"/>
      <c r="H64" s="7"/>
      <c r="I64" s="7"/>
      <c r="J64" s="7"/>
      <c r="K64" s="7"/>
      <c r="L64" s="7"/>
      <c r="M64" s="7"/>
      <c r="N64" s="7"/>
    </row>
    <row r="65" spans="1:14" x14ac:dyDescent="0.25">
      <c r="A65" s="8"/>
      <c r="B65" s="43"/>
      <c r="C65" s="44"/>
      <c r="D65" s="44"/>
      <c r="E65" s="45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25">
      <c r="A66" s="8" t="s">
        <v>51</v>
      </c>
      <c r="B66" s="43"/>
      <c r="C66" s="44"/>
      <c r="D66" s="44"/>
      <c r="E66" s="45"/>
      <c r="F66" s="7"/>
      <c r="G66" s="7"/>
      <c r="H66" s="7"/>
      <c r="I66" s="7"/>
      <c r="J66" s="7"/>
      <c r="K66" s="7"/>
      <c r="L66" s="7"/>
      <c r="M66" s="7"/>
      <c r="N66" s="7"/>
    </row>
    <row r="67" spans="1:14" x14ac:dyDescent="0.25">
      <c r="A67" s="12" t="s">
        <v>52</v>
      </c>
      <c r="B67" s="36"/>
      <c r="C67" s="17"/>
      <c r="D67" s="17"/>
      <c r="E67" s="3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25">
      <c r="A68" s="22" t="s">
        <v>53</v>
      </c>
      <c r="B68" s="38"/>
      <c r="C68" s="26"/>
      <c r="D68" s="26"/>
      <c r="E68" s="40"/>
      <c r="F68" s="7"/>
      <c r="G68" s="7"/>
      <c r="H68" s="7"/>
      <c r="I68" s="7"/>
      <c r="J68" s="7"/>
      <c r="K68" s="7"/>
      <c r="L68" s="7"/>
      <c r="M68" s="7"/>
      <c r="N68" s="7"/>
    </row>
    <row r="69" spans="1:14" x14ac:dyDescent="0.25">
      <c r="A69" s="12" t="s">
        <v>54</v>
      </c>
      <c r="B69" s="36">
        <v>1522262785.3599999</v>
      </c>
      <c r="C69" s="17">
        <v>1387138056.53</v>
      </c>
      <c r="D69" s="17">
        <v>1017724986.24</v>
      </c>
      <c r="E69" s="37">
        <v>752637365.91999996</v>
      </c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25">
      <c r="A70" s="22" t="s">
        <v>55</v>
      </c>
      <c r="B70" s="38"/>
      <c r="C70" s="26"/>
      <c r="D70" s="26"/>
      <c r="E70" s="40"/>
      <c r="F70" s="7"/>
      <c r="G70" s="7"/>
      <c r="H70" s="7"/>
      <c r="I70" s="7"/>
      <c r="J70" s="7"/>
      <c r="K70" s="7"/>
      <c r="L70" s="7"/>
      <c r="M70" s="7"/>
      <c r="N70" s="7"/>
    </row>
    <row r="71" spans="1:14" x14ac:dyDescent="0.25">
      <c r="A71" s="12" t="s">
        <v>56</v>
      </c>
      <c r="B71" s="36">
        <f>15479839454.35+6945.4+72197033.6+512129895.04</f>
        <v>16064173328.390001</v>
      </c>
      <c r="C71" s="17">
        <f>11470735020.64+6945.4+55572235.89+190181994.57</f>
        <v>11716496196.499998</v>
      </c>
      <c r="D71" s="17">
        <f>8737407380.8-D69</f>
        <v>7719682394.5599995</v>
      </c>
      <c r="E71" s="37">
        <f>5996119689.78-E69</f>
        <v>5243482323.8599997</v>
      </c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25">
      <c r="A72" s="22" t="s">
        <v>57</v>
      </c>
      <c r="B72" s="38"/>
      <c r="C72" s="26"/>
      <c r="D72" s="26"/>
      <c r="E72" s="40"/>
      <c r="F72" s="7"/>
      <c r="G72" s="7"/>
      <c r="H72" s="7"/>
      <c r="I72" s="7"/>
      <c r="J72" s="7"/>
      <c r="K72" s="7"/>
      <c r="L72" s="7"/>
      <c r="M72" s="7"/>
      <c r="N72" s="7"/>
    </row>
    <row r="73" spans="1:14" x14ac:dyDescent="0.25">
      <c r="A73" s="12" t="s">
        <v>58</v>
      </c>
      <c r="B73" s="36"/>
      <c r="C73" s="17"/>
      <c r="D73" s="17"/>
      <c r="E73" s="3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25">
      <c r="A74" s="19" t="s">
        <v>59</v>
      </c>
      <c r="B74" s="41">
        <f>SUM(B67:B73)</f>
        <v>17586436113.75</v>
      </c>
      <c r="C74" s="20">
        <f>SUM(C67:C73)</f>
        <v>13103634253.029999</v>
      </c>
      <c r="D74" s="20">
        <f>SUM(D67:D73)</f>
        <v>8737407380.7999992</v>
      </c>
      <c r="E74" s="42">
        <f>SUM(E67:E73)</f>
        <v>5996119689.7799997</v>
      </c>
      <c r="F74" s="7"/>
      <c r="G74" s="7"/>
      <c r="H74" s="7"/>
      <c r="I74" s="7"/>
      <c r="J74" s="7"/>
      <c r="K74" s="7"/>
      <c r="L74" s="7"/>
      <c r="M74" s="7"/>
      <c r="N74" s="7"/>
    </row>
    <row r="75" spans="1:14" x14ac:dyDescent="0.25">
      <c r="A75" s="8"/>
      <c r="B75" s="46"/>
      <c r="C75" s="18"/>
      <c r="D75" s="18"/>
      <c r="E75" s="4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25">
      <c r="A76" s="19" t="s">
        <v>60</v>
      </c>
      <c r="B76" s="48">
        <f>+B64+B74</f>
        <v>17586436113.75</v>
      </c>
      <c r="C76" s="49">
        <f>+C64+C74</f>
        <v>13103634253.029999</v>
      </c>
      <c r="D76" s="49">
        <f>+D64+D74</f>
        <v>8737407380.7999992</v>
      </c>
      <c r="E76" s="50">
        <f>+E64+E74</f>
        <v>5996119689.7799997</v>
      </c>
      <c r="F76" s="7"/>
      <c r="G76" s="7"/>
      <c r="H76" s="7"/>
      <c r="I76" s="7"/>
      <c r="J76" s="7"/>
      <c r="K76" s="7"/>
      <c r="L76" s="7"/>
      <c r="M76" s="7"/>
      <c r="N76" s="7"/>
    </row>
    <row r="77" spans="1:14" ht="15.75" thickBot="1" x14ac:dyDescent="0.3">
      <c r="A77" s="8"/>
      <c r="B77" s="43"/>
      <c r="C77" s="44"/>
      <c r="D77" s="44"/>
      <c r="E77" s="45"/>
      <c r="F77" s="7"/>
      <c r="G77" s="7"/>
      <c r="H77" s="7"/>
      <c r="I77" s="7"/>
      <c r="J77" s="7"/>
      <c r="K77" s="7"/>
      <c r="L77" s="7"/>
      <c r="M77" s="7"/>
      <c r="N77" s="7"/>
    </row>
    <row r="78" spans="1:14" ht="15.75" thickTop="1" x14ac:dyDescent="0.25">
      <c r="A78" s="19" t="s">
        <v>31</v>
      </c>
      <c r="B78" s="51">
        <f>+B53+B76</f>
        <v>18377841736.41</v>
      </c>
      <c r="C78" s="25">
        <f>+C53+C76</f>
        <v>13768001300.789999</v>
      </c>
      <c r="D78" s="25">
        <f>+D53+D76</f>
        <v>9269484211.8599987</v>
      </c>
      <c r="E78" s="52">
        <f>+E53+E76</f>
        <v>6417506295.5499992</v>
      </c>
      <c r="F78" s="7"/>
      <c r="G78" s="7"/>
      <c r="H78" s="7"/>
      <c r="I78" s="7"/>
      <c r="J78" s="7"/>
      <c r="K78" s="7"/>
      <c r="L78" s="7"/>
      <c r="M78" s="7"/>
      <c r="N78" s="7"/>
    </row>
    <row r="79" spans="1:14" x14ac:dyDescent="0.25">
      <c r="A79" s="7"/>
      <c r="B79" s="53"/>
      <c r="C79" s="54"/>
      <c r="D79" s="54"/>
      <c r="E79" s="55"/>
      <c r="F79" s="7"/>
      <c r="G79" s="7"/>
      <c r="H79" s="7"/>
      <c r="I79" s="7"/>
      <c r="J79" s="7"/>
      <c r="K79" s="7"/>
      <c r="L79" s="7"/>
      <c r="M79" s="7"/>
      <c r="N79" s="7"/>
    </row>
    <row r="80" spans="1:14" ht="21.75" thickBot="1" x14ac:dyDescent="0.3">
      <c r="A80" s="78" t="str">
        <f>IF(AND(B80=0,C80=0,D80=0,E80=0),"","Please review the numbers. 
This row must equal 0.")</f>
        <v/>
      </c>
      <c r="B80" s="56">
        <v>0</v>
      </c>
      <c r="C80" s="57">
        <f>+C78-C42</f>
        <v>0</v>
      </c>
      <c r="D80" s="57">
        <f>+D78-D42</f>
        <v>0</v>
      </c>
      <c r="E80" s="58">
        <f>+E78-E42</f>
        <v>0</v>
      </c>
      <c r="F80" s="7"/>
      <c r="G80" s="7"/>
      <c r="H80" s="7"/>
      <c r="I80" s="7"/>
      <c r="J80" s="7"/>
      <c r="K80" s="7"/>
      <c r="L80" s="7"/>
      <c r="M80" s="7"/>
      <c r="N80" s="7"/>
    </row>
    <row r="81" spans="1:14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x14ac:dyDescent="0.25">
      <c r="A82"/>
    </row>
    <row r="83" spans="1:14" x14ac:dyDescent="0.25">
      <c r="A83"/>
    </row>
    <row r="84" spans="1:14" x14ac:dyDescent="0.25">
      <c r="A84"/>
    </row>
    <row r="85" spans="1:14" x14ac:dyDescent="0.25">
      <c r="A85"/>
    </row>
    <row r="86" spans="1:14" x14ac:dyDescent="0.25">
      <c r="A86"/>
    </row>
    <row r="87" spans="1:14" x14ac:dyDescent="0.25">
      <c r="A87"/>
    </row>
    <row r="88" spans="1:14" x14ac:dyDescent="0.25">
      <c r="A88"/>
    </row>
    <row r="89" spans="1:14" x14ac:dyDescent="0.25">
      <c r="A89"/>
    </row>
    <row r="90" spans="1:14" x14ac:dyDescent="0.25">
      <c r="A90"/>
    </row>
    <row r="91" spans="1:14" x14ac:dyDescent="0.25">
      <c r="A91"/>
    </row>
    <row r="92" spans="1:14" x14ac:dyDescent="0.25">
      <c r="A92"/>
    </row>
    <row r="93" spans="1:14" x14ac:dyDescent="0.25">
      <c r="A93"/>
    </row>
    <row r="94" spans="1:14" x14ac:dyDescent="0.25">
      <c r="A94"/>
    </row>
    <row r="95" spans="1:14" x14ac:dyDescent="0.25">
      <c r="A95"/>
    </row>
    <row r="96" spans="1:14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</sheetData>
  <sheetProtection sheet="1" objects="1" scenarios="1" selectLockedCells="1"/>
  <protectedRanges>
    <protectedRange sqref="B2:F2 B3:F3 B5:F5 C6 B10 C10 D10 E10 H9 H10 I9 I10 J9 J10 B12:E27 H12:J13 H16:J20 H23:J29 H32:J34 H37:J37 H41:J48 B30:E39 B44:E52 B57:E63 B67:E73" name="Data Entry Fields"/>
  </protectedRanges>
  <mergeCells count="8">
    <mergeCell ref="G40:G41"/>
    <mergeCell ref="B2:F2"/>
    <mergeCell ref="B8:E8"/>
    <mergeCell ref="H8:J8"/>
    <mergeCell ref="A8:A9"/>
    <mergeCell ref="G8:G9"/>
    <mergeCell ref="B3:F3"/>
    <mergeCell ref="B5:F5"/>
  </mergeCells>
  <dataValidations count="3">
    <dataValidation type="decimal" operator="lessThanOrEqual" allowBlank="1" showInputMessage="1" error="OK" sqref="H13:J14">
      <formula1>0</formula1>
    </dataValidation>
    <dataValidation type="decimal" operator="lessThanOrEqual" allowBlank="1" showInputMessage="1" sqref="H32:J34">
      <formula1>0</formula1>
    </dataValidation>
    <dataValidation type="list" allowBlank="1" showInputMessage="1" showErrorMessage="1" sqref="C6">
      <formula1>"Ones, Thousands, Millions"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'Lookup Table'!$A$2:$A$21</xm:f>
          </x14:formula1>
          <xm:sqref>B3:F3</xm:sqref>
        </x14:dataValidation>
        <x14:dataValidation type="list" allowBlank="1" showInputMessage="1" showErrorMessage="1">
          <x14:formula1>
            <xm:f>'Lookup Table'!$E$2:$E$280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"/>
  <sheetViews>
    <sheetView workbookViewId="0">
      <selection activeCell="A26" sqref="A26"/>
    </sheetView>
  </sheetViews>
  <sheetFormatPr defaultRowHeight="15" x14ac:dyDescent="0.25"/>
  <cols>
    <col min="1" max="1" width="69.140625" bestFit="1" customWidth="1"/>
    <col min="2" max="2" width="13.42578125" bestFit="1" customWidth="1"/>
    <col min="3" max="3" width="6.42578125" bestFit="1" customWidth="1"/>
    <col min="5" max="5" width="49" bestFit="1" customWidth="1"/>
    <col min="6" max="6" width="12.140625" bestFit="1" customWidth="1"/>
    <col min="7" max="7" width="8.7109375" bestFit="1" customWidth="1"/>
    <col min="8" max="8" width="13.85546875" bestFit="1" customWidth="1"/>
  </cols>
  <sheetData>
    <row r="1" spans="1:8" x14ac:dyDescent="0.25">
      <c r="A1" t="s">
        <v>86</v>
      </c>
      <c r="B1" t="s">
        <v>84</v>
      </c>
      <c r="C1" t="s">
        <v>118</v>
      </c>
      <c r="E1" t="s">
        <v>168</v>
      </c>
      <c r="F1" t="s">
        <v>664</v>
      </c>
      <c r="G1" t="s">
        <v>665</v>
      </c>
      <c r="H1" t="s">
        <v>170</v>
      </c>
    </row>
    <row r="2" spans="1:8" x14ac:dyDescent="0.25">
      <c r="A2" t="s">
        <v>85</v>
      </c>
      <c r="B2" s="3">
        <v>0</v>
      </c>
      <c r="C2" s="4"/>
      <c r="E2" t="s">
        <v>667</v>
      </c>
      <c r="F2" t="s">
        <v>171</v>
      </c>
      <c r="G2" t="s">
        <v>171</v>
      </c>
      <c r="H2" t="s">
        <v>171</v>
      </c>
    </row>
    <row r="3" spans="1:8" x14ac:dyDescent="0.25">
      <c r="A3" t="s">
        <v>87</v>
      </c>
      <c r="B3" s="3">
        <v>1</v>
      </c>
      <c r="C3" s="4" t="s">
        <v>120</v>
      </c>
      <c r="E3" t="s">
        <v>172</v>
      </c>
      <c r="G3" t="s">
        <v>173</v>
      </c>
      <c r="H3" t="s">
        <v>174</v>
      </c>
    </row>
    <row r="4" spans="1:8" x14ac:dyDescent="0.25">
      <c r="A4" t="s">
        <v>88</v>
      </c>
      <c r="B4" s="3">
        <v>5</v>
      </c>
      <c r="C4" s="4" t="s">
        <v>119</v>
      </c>
      <c r="E4" t="s">
        <v>175</v>
      </c>
      <c r="F4" t="s">
        <v>176</v>
      </c>
      <c r="G4" t="s">
        <v>177</v>
      </c>
      <c r="H4" t="s">
        <v>178</v>
      </c>
    </row>
    <row r="5" spans="1:8" x14ac:dyDescent="0.25">
      <c r="A5" t="s">
        <v>89</v>
      </c>
      <c r="B5" s="3">
        <v>10</v>
      </c>
      <c r="C5" s="4" t="s">
        <v>121</v>
      </c>
      <c r="E5" t="s">
        <v>179</v>
      </c>
      <c r="F5" t="s">
        <v>180</v>
      </c>
      <c r="G5" t="s">
        <v>181</v>
      </c>
      <c r="H5" t="s">
        <v>182</v>
      </c>
    </row>
    <row r="6" spans="1:8" x14ac:dyDescent="0.25">
      <c r="A6" t="s">
        <v>90</v>
      </c>
      <c r="B6" s="3">
        <v>35</v>
      </c>
      <c r="C6" s="4" t="s">
        <v>122</v>
      </c>
      <c r="E6" t="s">
        <v>183</v>
      </c>
      <c r="F6" t="s">
        <v>184</v>
      </c>
      <c r="G6" t="s">
        <v>185</v>
      </c>
      <c r="H6" t="s">
        <v>186</v>
      </c>
    </row>
    <row r="7" spans="1:8" x14ac:dyDescent="0.25">
      <c r="A7" t="s">
        <v>91</v>
      </c>
      <c r="B7" s="3">
        <v>36</v>
      </c>
      <c r="C7" s="4" t="s">
        <v>106</v>
      </c>
      <c r="E7" t="s">
        <v>666</v>
      </c>
      <c r="F7" t="s">
        <v>187</v>
      </c>
      <c r="G7" t="s">
        <v>171</v>
      </c>
      <c r="H7" t="s">
        <v>188</v>
      </c>
    </row>
    <row r="8" spans="1:8" x14ac:dyDescent="0.25">
      <c r="A8" t="s">
        <v>92</v>
      </c>
      <c r="B8" s="3">
        <v>41</v>
      </c>
      <c r="C8" s="4" t="s">
        <v>107</v>
      </c>
      <c r="E8" t="s">
        <v>577</v>
      </c>
      <c r="F8" t="s">
        <v>187</v>
      </c>
      <c r="G8" t="s">
        <v>189</v>
      </c>
      <c r="H8" t="s">
        <v>188</v>
      </c>
    </row>
    <row r="9" spans="1:8" x14ac:dyDescent="0.25">
      <c r="A9" t="s">
        <v>93</v>
      </c>
      <c r="B9" s="3">
        <v>45</v>
      </c>
      <c r="C9" s="4" t="s">
        <v>108</v>
      </c>
      <c r="E9" t="s">
        <v>190</v>
      </c>
      <c r="F9" t="s">
        <v>187</v>
      </c>
      <c r="G9" t="s">
        <v>680</v>
      </c>
      <c r="H9" t="s">
        <v>188</v>
      </c>
    </row>
    <row r="10" spans="1:8" x14ac:dyDescent="0.25">
      <c r="A10" t="s">
        <v>94</v>
      </c>
      <c r="B10" s="3">
        <v>49</v>
      </c>
      <c r="C10" s="4" t="s">
        <v>109</v>
      </c>
      <c r="E10" t="s">
        <v>191</v>
      </c>
      <c r="F10" t="s">
        <v>192</v>
      </c>
      <c r="G10" t="s">
        <v>193</v>
      </c>
      <c r="H10" t="s">
        <v>194</v>
      </c>
    </row>
    <row r="11" spans="1:8" x14ac:dyDescent="0.25">
      <c r="A11" t="s">
        <v>95</v>
      </c>
      <c r="B11" s="3">
        <v>55</v>
      </c>
      <c r="C11" s="4" t="s">
        <v>110</v>
      </c>
      <c r="E11" t="s">
        <v>179</v>
      </c>
      <c r="F11" t="s">
        <v>180</v>
      </c>
      <c r="G11" t="s">
        <v>181</v>
      </c>
      <c r="H11" t="s">
        <v>182</v>
      </c>
    </row>
    <row r="12" spans="1:8" x14ac:dyDescent="0.25">
      <c r="A12" t="s">
        <v>96</v>
      </c>
      <c r="B12" s="3">
        <v>58</v>
      </c>
      <c r="C12" s="4" t="s">
        <v>111</v>
      </c>
      <c r="E12" t="s">
        <v>195</v>
      </c>
      <c r="F12" t="s">
        <v>196</v>
      </c>
      <c r="G12" t="s">
        <v>197</v>
      </c>
      <c r="H12" t="s">
        <v>198</v>
      </c>
    </row>
    <row r="13" spans="1:8" x14ac:dyDescent="0.25">
      <c r="A13" t="s">
        <v>97</v>
      </c>
      <c r="B13" s="3">
        <v>64</v>
      </c>
      <c r="C13" s="4" t="s">
        <v>112</v>
      </c>
      <c r="E13" t="s">
        <v>199</v>
      </c>
      <c r="F13" t="s">
        <v>200</v>
      </c>
      <c r="G13" t="s">
        <v>201</v>
      </c>
      <c r="H13" t="s">
        <v>182</v>
      </c>
    </row>
    <row r="14" spans="1:8" x14ac:dyDescent="0.25">
      <c r="A14" t="s">
        <v>98</v>
      </c>
      <c r="B14" s="3">
        <v>68</v>
      </c>
      <c r="C14" s="4" t="s">
        <v>123</v>
      </c>
      <c r="E14" t="s">
        <v>199</v>
      </c>
      <c r="F14" t="s">
        <v>200</v>
      </c>
      <c r="G14" t="s">
        <v>201</v>
      </c>
      <c r="H14" t="s">
        <v>182</v>
      </c>
    </row>
    <row r="15" spans="1:8" x14ac:dyDescent="0.25">
      <c r="A15" t="s">
        <v>99</v>
      </c>
      <c r="B15" s="3">
        <v>69</v>
      </c>
      <c r="C15" s="4" t="s">
        <v>113</v>
      </c>
      <c r="E15" t="s">
        <v>202</v>
      </c>
      <c r="F15" t="s">
        <v>200</v>
      </c>
      <c r="G15" t="s">
        <v>203</v>
      </c>
      <c r="H15" t="s">
        <v>204</v>
      </c>
    </row>
    <row r="16" spans="1:8" x14ac:dyDescent="0.25">
      <c r="A16" t="s">
        <v>100</v>
      </c>
      <c r="B16" s="3">
        <v>77</v>
      </c>
      <c r="C16" s="4" t="s">
        <v>114</v>
      </c>
      <c r="E16" t="s">
        <v>205</v>
      </c>
      <c r="G16" t="s">
        <v>206</v>
      </c>
      <c r="H16" t="s">
        <v>207</v>
      </c>
    </row>
    <row r="17" spans="1:8" x14ac:dyDescent="0.25">
      <c r="A17" t="s">
        <v>101</v>
      </c>
      <c r="B17" s="3">
        <v>84</v>
      </c>
      <c r="C17" s="4" t="s">
        <v>124</v>
      </c>
      <c r="E17" t="s">
        <v>208</v>
      </c>
      <c r="F17" t="s">
        <v>209</v>
      </c>
      <c r="G17" t="s">
        <v>210</v>
      </c>
      <c r="H17" t="s">
        <v>182</v>
      </c>
    </row>
    <row r="18" spans="1:8" x14ac:dyDescent="0.25">
      <c r="A18" t="s">
        <v>102</v>
      </c>
      <c r="B18" s="3">
        <v>85</v>
      </c>
      <c r="C18" s="4" t="s">
        <v>125</v>
      </c>
      <c r="E18" t="s">
        <v>668</v>
      </c>
      <c r="F18" t="s">
        <v>187</v>
      </c>
      <c r="G18" t="s">
        <v>171</v>
      </c>
      <c r="H18" t="s">
        <v>188</v>
      </c>
    </row>
    <row r="19" spans="1:8" x14ac:dyDescent="0.25">
      <c r="A19" t="s">
        <v>103</v>
      </c>
      <c r="B19" s="3">
        <v>86</v>
      </c>
      <c r="C19" s="4" t="s">
        <v>115</v>
      </c>
      <c r="E19" t="s">
        <v>211</v>
      </c>
      <c r="F19" t="s">
        <v>187</v>
      </c>
      <c r="G19" t="s">
        <v>212</v>
      </c>
      <c r="H19" t="s">
        <v>188</v>
      </c>
    </row>
    <row r="20" spans="1:8" x14ac:dyDescent="0.25">
      <c r="A20" t="s">
        <v>104</v>
      </c>
      <c r="B20" s="3">
        <v>90</v>
      </c>
      <c r="C20" s="4" t="s">
        <v>116</v>
      </c>
      <c r="E20" t="s">
        <v>213</v>
      </c>
      <c r="F20" t="s">
        <v>200</v>
      </c>
      <c r="G20" t="s">
        <v>214</v>
      </c>
      <c r="H20" t="s">
        <v>182</v>
      </c>
    </row>
    <row r="21" spans="1:8" x14ac:dyDescent="0.25">
      <c r="A21" t="s">
        <v>105</v>
      </c>
      <c r="B21" s="3">
        <v>94</v>
      </c>
      <c r="C21" s="4" t="s">
        <v>117</v>
      </c>
      <c r="E21" t="s">
        <v>179</v>
      </c>
      <c r="F21" t="s">
        <v>180</v>
      </c>
      <c r="G21" t="s">
        <v>181</v>
      </c>
      <c r="H21" t="s">
        <v>182</v>
      </c>
    </row>
    <row r="22" spans="1:8" x14ac:dyDescent="0.25">
      <c r="E22" t="s">
        <v>215</v>
      </c>
      <c r="G22" t="s">
        <v>216</v>
      </c>
      <c r="H22" t="s">
        <v>217</v>
      </c>
    </row>
    <row r="23" spans="1:8" x14ac:dyDescent="0.25">
      <c r="E23" t="s">
        <v>218</v>
      </c>
      <c r="F23" t="s">
        <v>200</v>
      </c>
      <c r="G23" t="s">
        <v>219</v>
      </c>
      <c r="H23" t="s">
        <v>182</v>
      </c>
    </row>
    <row r="24" spans="1:8" x14ac:dyDescent="0.25">
      <c r="E24" t="s">
        <v>220</v>
      </c>
      <c r="F24" t="s">
        <v>221</v>
      </c>
      <c r="G24" t="s">
        <v>222</v>
      </c>
      <c r="H24" t="s">
        <v>223</v>
      </c>
    </row>
    <row r="25" spans="1:8" x14ac:dyDescent="0.25">
      <c r="E25" t="s">
        <v>224</v>
      </c>
      <c r="F25" t="s">
        <v>225</v>
      </c>
      <c r="G25" t="s">
        <v>226</v>
      </c>
      <c r="H25" t="s">
        <v>227</v>
      </c>
    </row>
    <row r="26" spans="1:8" x14ac:dyDescent="0.25">
      <c r="E26" t="s">
        <v>228</v>
      </c>
      <c r="F26" t="s">
        <v>200</v>
      </c>
      <c r="G26" t="s">
        <v>229</v>
      </c>
      <c r="H26" t="s">
        <v>182</v>
      </c>
    </row>
    <row r="27" spans="1:8" x14ac:dyDescent="0.25">
      <c r="E27" t="s">
        <v>230</v>
      </c>
      <c r="F27" t="s">
        <v>231</v>
      </c>
      <c r="G27" t="s">
        <v>232</v>
      </c>
      <c r="H27" t="s">
        <v>233</v>
      </c>
    </row>
    <row r="28" spans="1:8" x14ac:dyDescent="0.25">
      <c r="E28" t="s">
        <v>179</v>
      </c>
      <c r="F28" t="s">
        <v>180</v>
      </c>
      <c r="G28" t="s">
        <v>181</v>
      </c>
      <c r="H28" t="s">
        <v>182</v>
      </c>
    </row>
    <row r="29" spans="1:8" x14ac:dyDescent="0.25">
      <c r="E29" t="s">
        <v>234</v>
      </c>
      <c r="F29" t="s">
        <v>200</v>
      </c>
      <c r="G29" t="s">
        <v>235</v>
      </c>
      <c r="H29" t="s">
        <v>182</v>
      </c>
    </row>
    <row r="30" spans="1:8" x14ac:dyDescent="0.25">
      <c r="E30" t="s">
        <v>236</v>
      </c>
      <c r="F30" t="s">
        <v>237</v>
      </c>
      <c r="G30" t="s">
        <v>238</v>
      </c>
      <c r="H30" t="s">
        <v>239</v>
      </c>
    </row>
    <row r="31" spans="1:8" x14ac:dyDescent="0.25">
      <c r="E31" t="s">
        <v>240</v>
      </c>
      <c r="F31" t="s">
        <v>200</v>
      </c>
      <c r="G31" t="s">
        <v>241</v>
      </c>
      <c r="H31" t="s">
        <v>182</v>
      </c>
    </row>
    <row r="32" spans="1:8" x14ac:dyDescent="0.25">
      <c r="E32" t="s">
        <v>242</v>
      </c>
      <c r="F32" t="s">
        <v>243</v>
      </c>
      <c r="G32" t="s">
        <v>244</v>
      </c>
      <c r="H32" t="s">
        <v>245</v>
      </c>
    </row>
    <row r="33" spans="5:8" x14ac:dyDescent="0.25">
      <c r="E33" t="s">
        <v>246</v>
      </c>
      <c r="F33" t="s">
        <v>247</v>
      </c>
      <c r="G33" t="s">
        <v>248</v>
      </c>
      <c r="H33" t="s">
        <v>227</v>
      </c>
    </row>
    <row r="34" spans="5:8" x14ac:dyDescent="0.25">
      <c r="E34" t="s">
        <v>249</v>
      </c>
      <c r="F34" t="s">
        <v>250</v>
      </c>
      <c r="G34" t="s">
        <v>251</v>
      </c>
      <c r="H34" t="s">
        <v>204</v>
      </c>
    </row>
    <row r="35" spans="5:8" x14ac:dyDescent="0.25">
      <c r="E35" t="s">
        <v>252</v>
      </c>
      <c r="F35" t="s">
        <v>200</v>
      </c>
      <c r="G35" t="s">
        <v>253</v>
      </c>
      <c r="H35" t="s">
        <v>182</v>
      </c>
    </row>
    <row r="36" spans="5:8" x14ac:dyDescent="0.25">
      <c r="E36" t="s">
        <v>254</v>
      </c>
      <c r="F36" t="s">
        <v>255</v>
      </c>
      <c r="G36" t="s">
        <v>256</v>
      </c>
      <c r="H36" t="s">
        <v>257</v>
      </c>
    </row>
    <row r="37" spans="5:8" x14ac:dyDescent="0.25">
      <c r="E37" t="s">
        <v>258</v>
      </c>
      <c r="F37" t="s">
        <v>259</v>
      </c>
      <c r="G37" t="s">
        <v>260</v>
      </c>
      <c r="H37" t="s">
        <v>261</v>
      </c>
    </row>
    <row r="38" spans="5:8" x14ac:dyDescent="0.25">
      <c r="E38" t="s">
        <v>262</v>
      </c>
      <c r="F38" t="s">
        <v>263</v>
      </c>
      <c r="G38" t="s">
        <v>264</v>
      </c>
      <c r="H38" t="s">
        <v>204</v>
      </c>
    </row>
    <row r="39" spans="5:8" x14ac:dyDescent="0.25">
      <c r="E39" t="s">
        <v>252</v>
      </c>
      <c r="F39" t="s">
        <v>200</v>
      </c>
      <c r="G39" t="s">
        <v>253</v>
      </c>
      <c r="H39" t="s">
        <v>655</v>
      </c>
    </row>
    <row r="40" spans="5:8" x14ac:dyDescent="0.25">
      <c r="E40" t="s">
        <v>669</v>
      </c>
      <c r="F40" t="s">
        <v>200</v>
      </c>
      <c r="G40" t="s">
        <v>171</v>
      </c>
      <c r="H40" t="s">
        <v>182</v>
      </c>
    </row>
    <row r="41" spans="5:8" x14ac:dyDescent="0.25">
      <c r="E41" t="s">
        <v>252</v>
      </c>
      <c r="F41" t="s">
        <v>200</v>
      </c>
      <c r="G41" t="s">
        <v>253</v>
      </c>
      <c r="H41" t="s">
        <v>655</v>
      </c>
    </row>
    <row r="42" spans="5:8" x14ac:dyDescent="0.25">
      <c r="E42" t="s">
        <v>265</v>
      </c>
      <c r="F42" t="s">
        <v>200</v>
      </c>
      <c r="G42" t="s">
        <v>266</v>
      </c>
      <c r="H42" t="s">
        <v>267</v>
      </c>
    </row>
    <row r="43" spans="5:8" x14ac:dyDescent="0.25">
      <c r="E43" t="s">
        <v>268</v>
      </c>
      <c r="F43" t="s">
        <v>200</v>
      </c>
      <c r="G43" t="s">
        <v>269</v>
      </c>
      <c r="H43" t="s">
        <v>182</v>
      </c>
    </row>
    <row r="44" spans="5:8" x14ac:dyDescent="0.25">
      <c r="E44" t="s">
        <v>270</v>
      </c>
      <c r="F44" t="s">
        <v>271</v>
      </c>
      <c r="G44" t="s">
        <v>272</v>
      </c>
      <c r="H44" t="s">
        <v>273</v>
      </c>
    </row>
    <row r="45" spans="5:8" x14ac:dyDescent="0.25">
      <c r="E45" t="s">
        <v>236</v>
      </c>
      <c r="F45" t="s">
        <v>237</v>
      </c>
      <c r="G45" t="s">
        <v>238</v>
      </c>
      <c r="H45" t="s">
        <v>239</v>
      </c>
    </row>
    <row r="46" spans="5:8" x14ac:dyDescent="0.25">
      <c r="E46" t="s">
        <v>274</v>
      </c>
      <c r="F46" t="s">
        <v>237</v>
      </c>
      <c r="G46" t="s">
        <v>275</v>
      </c>
      <c r="H46" t="s">
        <v>239</v>
      </c>
    </row>
    <row r="47" spans="5:8" x14ac:dyDescent="0.25">
      <c r="E47" t="s">
        <v>276</v>
      </c>
      <c r="F47" t="s">
        <v>277</v>
      </c>
      <c r="G47" t="s">
        <v>278</v>
      </c>
      <c r="H47" t="s">
        <v>267</v>
      </c>
    </row>
    <row r="48" spans="5:8" x14ac:dyDescent="0.25">
      <c r="E48" t="s">
        <v>252</v>
      </c>
      <c r="F48" t="s">
        <v>200</v>
      </c>
      <c r="G48" t="s">
        <v>253</v>
      </c>
      <c r="H48" t="s">
        <v>182</v>
      </c>
    </row>
    <row r="49" spans="5:8" x14ac:dyDescent="0.25">
      <c r="E49" t="s">
        <v>279</v>
      </c>
      <c r="F49" t="s">
        <v>237</v>
      </c>
      <c r="G49" t="s">
        <v>280</v>
      </c>
      <c r="H49" t="s">
        <v>239</v>
      </c>
    </row>
    <row r="50" spans="5:8" x14ac:dyDescent="0.25">
      <c r="E50" t="s">
        <v>281</v>
      </c>
      <c r="F50" t="s">
        <v>200</v>
      </c>
      <c r="G50" t="s">
        <v>282</v>
      </c>
      <c r="H50" t="s">
        <v>182</v>
      </c>
    </row>
    <row r="51" spans="5:8" x14ac:dyDescent="0.25">
      <c r="E51" t="s">
        <v>283</v>
      </c>
      <c r="F51" t="s">
        <v>284</v>
      </c>
      <c r="G51" t="s">
        <v>285</v>
      </c>
      <c r="H51" t="s">
        <v>204</v>
      </c>
    </row>
    <row r="52" spans="5:8" x14ac:dyDescent="0.25">
      <c r="E52" t="s">
        <v>286</v>
      </c>
      <c r="F52" t="s">
        <v>200</v>
      </c>
      <c r="G52" t="s">
        <v>287</v>
      </c>
      <c r="H52" t="s">
        <v>182</v>
      </c>
    </row>
    <row r="53" spans="5:8" x14ac:dyDescent="0.25">
      <c r="E53" t="s">
        <v>279</v>
      </c>
      <c r="F53" t="s">
        <v>237</v>
      </c>
      <c r="G53" t="s">
        <v>280</v>
      </c>
      <c r="H53" t="s">
        <v>239</v>
      </c>
    </row>
    <row r="54" spans="5:8" x14ac:dyDescent="0.25">
      <c r="E54" t="s">
        <v>279</v>
      </c>
      <c r="F54" t="s">
        <v>237</v>
      </c>
      <c r="G54" t="s">
        <v>280</v>
      </c>
      <c r="H54" t="s">
        <v>239</v>
      </c>
    </row>
    <row r="55" spans="5:8" x14ac:dyDescent="0.25">
      <c r="E55" t="s">
        <v>288</v>
      </c>
      <c r="F55" t="s">
        <v>200</v>
      </c>
      <c r="G55" t="s">
        <v>289</v>
      </c>
      <c r="H55" t="s">
        <v>204</v>
      </c>
    </row>
    <row r="56" spans="5:8" x14ac:dyDescent="0.25">
      <c r="E56" t="s">
        <v>290</v>
      </c>
      <c r="F56" t="s">
        <v>291</v>
      </c>
      <c r="G56" t="s">
        <v>292</v>
      </c>
      <c r="H56" t="s">
        <v>656</v>
      </c>
    </row>
    <row r="57" spans="5:8" x14ac:dyDescent="0.25">
      <c r="E57" t="s">
        <v>213</v>
      </c>
      <c r="F57" t="s">
        <v>200</v>
      </c>
      <c r="G57" t="s">
        <v>214</v>
      </c>
      <c r="H57" t="s">
        <v>182</v>
      </c>
    </row>
    <row r="58" spans="5:8" x14ac:dyDescent="0.25">
      <c r="E58" t="s">
        <v>293</v>
      </c>
      <c r="F58" t="s">
        <v>200</v>
      </c>
      <c r="G58" t="s">
        <v>294</v>
      </c>
      <c r="H58" t="s">
        <v>204</v>
      </c>
    </row>
    <row r="59" spans="5:8" x14ac:dyDescent="0.25">
      <c r="E59" t="s">
        <v>295</v>
      </c>
      <c r="F59" t="s">
        <v>237</v>
      </c>
      <c r="G59" t="s">
        <v>296</v>
      </c>
      <c r="H59" t="s">
        <v>239</v>
      </c>
    </row>
    <row r="60" spans="5:8" x14ac:dyDescent="0.25">
      <c r="E60" t="s">
        <v>297</v>
      </c>
      <c r="F60" t="s">
        <v>237</v>
      </c>
      <c r="G60" t="s">
        <v>298</v>
      </c>
      <c r="H60" t="s">
        <v>239</v>
      </c>
    </row>
    <row r="61" spans="5:8" x14ac:dyDescent="0.25">
      <c r="E61" t="s">
        <v>279</v>
      </c>
      <c r="F61" t="s">
        <v>237</v>
      </c>
      <c r="G61" t="s">
        <v>280</v>
      </c>
      <c r="H61" t="s">
        <v>239</v>
      </c>
    </row>
    <row r="62" spans="5:8" x14ac:dyDescent="0.25">
      <c r="E62" t="s">
        <v>299</v>
      </c>
      <c r="F62" t="s">
        <v>200</v>
      </c>
      <c r="G62" t="s">
        <v>300</v>
      </c>
      <c r="H62" t="s">
        <v>182</v>
      </c>
    </row>
    <row r="63" spans="5:8" x14ac:dyDescent="0.25">
      <c r="E63" t="s">
        <v>301</v>
      </c>
      <c r="F63" t="s">
        <v>200</v>
      </c>
      <c r="G63" t="s">
        <v>171</v>
      </c>
      <c r="H63" t="s">
        <v>182</v>
      </c>
    </row>
    <row r="64" spans="5:8" x14ac:dyDescent="0.25">
      <c r="E64" t="s">
        <v>302</v>
      </c>
      <c r="F64" t="s">
        <v>303</v>
      </c>
      <c r="G64" t="s">
        <v>304</v>
      </c>
      <c r="H64" t="s">
        <v>305</v>
      </c>
    </row>
    <row r="65" spans="5:8" x14ac:dyDescent="0.25">
      <c r="E65" t="s">
        <v>236</v>
      </c>
      <c r="F65" t="s">
        <v>237</v>
      </c>
      <c r="G65" t="s">
        <v>238</v>
      </c>
      <c r="H65" t="s">
        <v>239</v>
      </c>
    </row>
    <row r="66" spans="5:8" x14ac:dyDescent="0.25">
      <c r="E66" t="s">
        <v>306</v>
      </c>
      <c r="F66" t="s">
        <v>307</v>
      </c>
      <c r="G66" t="s">
        <v>308</v>
      </c>
      <c r="H66" t="s">
        <v>309</v>
      </c>
    </row>
    <row r="67" spans="5:8" x14ac:dyDescent="0.25">
      <c r="E67" t="s">
        <v>310</v>
      </c>
      <c r="F67" t="s">
        <v>200</v>
      </c>
      <c r="G67" t="s">
        <v>311</v>
      </c>
      <c r="H67" t="s">
        <v>204</v>
      </c>
    </row>
    <row r="68" spans="5:8" x14ac:dyDescent="0.25">
      <c r="E68" t="s">
        <v>312</v>
      </c>
      <c r="F68" t="s">
        <v>200</v>
      </c>
      <c r="G68" t="s">
        <v>313</v>
      </c>
      <c r="H68" t="s">
        <v>204</v>
      </c>
    </row>
    <row r="69" spans="5:8" x14ac:dyDescent="0.25">
      <c r="E69" t="s">
        <v>314</v>
      </c>
      <c r="F69" t="s">
        <v>209</v>
      </c>
      <c r="G69" t="s">
        <v>315</v>
      </c>
      <c r="H69" t="s">
        <v>182</v>
      </c>
    </row>
    <row r="70" spans="5:8" x14ac:dyDescent="0.25">
      <c r="E70" t="s">
        <v>179</v>
      </c>
      <c r="F70" t="s">
        <v>180</v>
      </c>
      <c r="G70" t="s">
        <v>181</v>
      </c>
      <c r="H70" t="s">
        <v>182</v>
      </c>
    </row>
    <row r="71" spans="5:8" x14ac:dyDescent="0.25">
      <c r="E71" t="s">
        <v>316</v>
      </c>
      <c r="F71" t="s">
        <v>317</v>
      </c>
      <c r="G71" t="s">
        <v>318</v>
      </c>
      <c r="H71" t="s">
        <v>319</v>
      </c>
    </row>
    <row r="72" spans="5:8" x14ac:dyDescent="0.25">
      <c r="E72" t="s">
        <v>320</v>
      </c>
      <c r="F72" t="s">
        <v>321</v>
      </c>
      <c r="G72" t="s">
        <v>322</v>
      </c>
      <c r="H72" t="s">
        <v>323</v>
      </c>
    </row>
    <row r="73" spans="5:8" x14ac:dyDescent="0.25">
      <c r="E73" t="s">
        <v>324</v>
      </c>
      <c r="F73" t="s">
        <v>237</v>
      </c>
      <c r="G73" t="s">
        <v>325</v>
      </c>
      <c r="H73" t="s">
        <v>239</v>
      </c>
    </row>
    <row r="74" spans="5:8" x14ac:dyDescent="0.25">
      <c r="E74" t="s">
        <v>199</v>
      </c>
      <c r="F74" t="s">
        <v>200</v>
      </c>
      <c r="G74" t="s">
        <v>201</v>
      </c>
      <c r="H74" t="s">
        <v>182</v>
      </c>
    </row>
    <row r="75" spans="5:8" x14ac:dyDescent="0.25">
      <c r="E75" t="s">
        <v>326</v>
      </c>
      <c r="F75" t="s">
        <v>200</v>
      </c>
      <c r="G75" t="s">
        <v>327</v>
      </c>
      <c r="H75" t="s">
        <v>204</v>
      </c>
    </row>
    <row r="76" spans="5:8" x14ac:dyDescent="0.25">
      <c r="E76" t="s">
        <v>252</v>
      </c>
      <c r="F76" t="s">
        <v>200</v>
      </c>
      <c r="G76" t="s">
        <v>253</v>
      </c>
      <c r="H76" t="s">
        <v>655</v>
      </c>
    </row>
    <row r="77" spans="5:8" x14ac:dyDescent="0.25">
      <c r="E77" t="s">
        <v>171</v>
      </c>
      <c r="F77" t="s">
        <v>171</v>
      </c>
      <c r="G77" t="s">
        <v>171</v>
      </c>
      <c r="H77" t="s">
        <v>657</v>
      </c>
    </row>
    <row r="78" spans="5:8" x14ac:dyDescent="0.25">
      <c r="E78" t="s">
        <v>252</v>
      </c>
      <c r="F78" t="s">
        <v>200</v>
      </c>
      <c r="G78" t="s">
        <v>253</v>
      </c>
      <c r="H78" t="s">
        <v>655</v>
      </c>
    </row>
    <row r="79" spans="5:8" x14ac:dyDescent="0.25">
      <c r="E79" t="s">
        <v>171</v>
      </c>
      <c r="F79" t="s">
        <v>171</v>
      </c>
      <c r="G79" t="s">
        <v>171</v>
      </c>
      <c r="H79" t="s">
        <v>657</v>
      </c>
    </row>
    <row r="80" spans="5:8" x14ac:dyDescent="0.25">
      <c r="E80" t="s">
        <v>328</v>
      </c>
      <c r="F80" t="s">
        <v>329</v>
      </c>
      <c r="G80" t="s">
        <v>330</v>
      </c>
      <c r="H80" t="s">
        <v>658</v>
      </c>
    </row>
    <row r="81" spans="5:8" x14ac:dyDescent="0.25">
      <c r="E81" t="s">
        <v>252</v>
      </c>
      <c r="F81" t="s">
        <v>200</v>
      </c>
      <c r="G81" t="s">
        <v>253</v>
      </c>
      <c r="H81" t="s">
        <v>655</v>
      </c>
    </row>
    <row r="82" spans="5:8" x14ac:dyDescent="0.25">
      <c r="E82" t="s">
        <v>279</v>
      </c>
      <c r="F82" t="s">
        <v>237</v>
      </c>
      <c r="G82" t="s">
        <v>280</v>
      </c>
      <c r="H82" t="s">
        <v>239</v>
      </c>
    </row>
    <row r="83" spans="5:8" x14ac:dyDescent="0.25">
      <c r="E83" t="s">
        <v>331</v>
      </c>
      <c r="F83" t="s">
        <v>332</v>
      </c>
      <c r="G83" t="s">
        <v>333</v>
      </c>
      <c r="H83" t="s">
        <v>182</v>
      </c>
    </row>
    <row r="84" spans="5:8" x14ac:dyDescent="0.25">
      <c r="E84" t="s">
        <v>179</v>
      </c>
      <c r="F84" t="s">
        <v>180</v>
      </c>
      <c r="G84" t="s">
        <v>181</v>
      </c>
      <c r="H84" t="s">
        <v>182</v>
      </c>
    </row>
    <row r="85" spans="5:8" x14ac:dyDescent="0.25">
      <c r="E85" t="s">
        <v>334</v>
      </c>
      <c r="F85" t="s">
        <v>231</v>
      </c>
      <c r="G85" t="s">
        <v>335</v>
      </c>
      <c r="H85" t="s">
        <v>336</v>
      </c>
    </row>
    <row r="86" spans="5:8" x14ac:dyDescent="0.25">
      <c r="E86" t="s">
        <v>337</v>
      </c>
      <c r="F86" t="s">
        <v>187</v>
      </c>
      <c r="G86" t="s">
        <v>338</v>
      </c>
      <c r="H86" t="s">
        <v>188</v>
      </c>
    </row>
    <row r="87" spans="5:8" x14ac:dyDescent="0.25">
      <c r="E87" t="s">
        <v>320</v>
      </c>
      <c r="F87" t="s">
        <v>321</v>
      </c>
      <c r="G87" t="s">
        <v>322</v>
      </c>
      <c r="H87" t="s">
        <v>323</v>
      </c>
    </row>
    <row r="88" spans="5:8" x14ac:dyDescent="0.25">
      <c r="E88" t="s">
        <v>339</v>
      </c>
      <c r="F88" t="s">
        <v>321</v>
      </c>
      <c r="G88" t="s">
        <v>171</v>
      </c>
      <c r="H88" t="s">
        <v>340</v>
      </c>
    </row>
    <row r="89" spans="5:8" x14ac:dyDescent="0.25">
      <c r="E89" t="s">
        <v>341</v>
      </c>
      <c r="F89" t="s">
        <v>200</v>
      </c>
      <c r="G89" t="s">
        <v>342</v>
      </c>
      <c r="H89" t="s">
        <v>182</v>
      </c>
    </row>
    <row r="90" spans="5:8" x14ac:dyDescent="0.25">
      <c r="E90" t="s">
        <v>179</v>
      </c>
      <c r="F90" t="s">
        <v>180</v>
      </c>
      <c r="G90" t="s">
        <v>181</v>
      </c>
      <c r="H90" t="s">
        <v>182</v>
      </c>
    </row>
    <row r="91" spans="5:8" x14ac:dyDescent="0.25">
      <c r="E91" t="s">
        <v>179</v>
      </c>
      <c r="F91" t="s">
        <v>180</v>
      </c>
      <c r="G91" t="s">
        <v>181</v>
      </c>
      <c r="H91" t="s">
        <v>182</v>
      </c>
    </row>
    <row r="92" spans="5:8" x14ac:dyDescent="0.25">
      <c r="E92" t="s">
        <v>343</v>
      </c>
      <c r="F92" t="s">
        <v>237</v>
      </c>
      <c r="G92" t="s">
        <v>344</v>
      </c>
      <c r="H92" t="s">
        <v>239</v>
      </c>
    </row>
    <row r="93" spans="5:8" x14ac:dyDescent="0.25">
      <c r="E93" t="s">
        <v>279</v>
      </c>
      <c r="F93" t="s">
        <v>237</v>
      </c>
      <c r="G93" t="s">
        <v>280</v>
      </c>
      <c r="H93" t="s">
        <v>239</v>
      </c>
    </row>
    <row r="94" spans="5:8" x14ac:dyDescent="0.25">
      <c r="E94" t="s">
        <v>345</v>
      </c>
      <c r="F94" t="s">
        <v>346</v>
      </c>
      <c r="G94" t="s">
        <v>347</v>
      </c>
      <c r="H94" t="s">
        <v>348</v>
      </c>
    </row>
    <row r="95" spans="5:8" x14ac:dyDescent="0.25">
      <c r="E95" t="s">
        <v>349</v>
      </c>
      <c r="F95" t="s">
        <v>350</v>
      </c>
      <c r="G95" t="s">
        <v>351</v>
      </c>
      <c r="H95" t="s">
        <v>352</v>
      </c>
    </row>
    <row r="96" spans="5:8" x14ac:dyDescent="0.25">
      <c r="E96" t="s">
        <v>179</v>
      </c>
      <c r="F96" t="s">
        <v>180</v>
      </c>
      <c r="G96" t="s">
        <v>181</v>
      </c>
      <c r="H96" t="s">
        <v>182</v>
      </c>
    </row>
    <row r="97" spans="5:8" x14ac:dyDescent="0.25">
      <c r="E97" t="s">
        <v>353</v>
      </c>
      <c r="F97" t="s">
        <v>354</v>
      </c>
      <c r="G97" t="s">
        <v>355</v>
      </c>
      <c r="H97" t="s">
        <v>356</v>
      </c>
    </row>
    <row r="98" spans="5:8" x14ac:dyDescent="0.25">
      <c r="E98" t="s">
        <v>357</v>
      </c>
      <c r="F98" t="s">
        <v>187</v>
      </c>
      <c r="G98" t="s">
        <v>358</v>
      </c>
      <c r="H98" t="s">
        <v>188</v>
      </c>
    </row>
    <row r="99" spans="5:8" x14ac:dyDescent="0.25">
      <c r="E99" t="s">
        <v>179</v>
      </c>
      <c r="F99" t="s">
        <v>180</v>
      </c>
      <c r="G99" t="s">
        <v>181</v>
      </c>
      <c r="H99" t="s">
        <v>182</v>
      </c>
    </row>
    <row r="100" spans="5:8" x14ac:dyDescent="0.25">
      <c r="E100" t="s">
        <v>199</v>
      </c>
      <c r="F100" t="s">
        <v>200</v>
      </c>
      <c r="G100" t="s">
        <v>201</v>
      </c>
      <c r="H100" t="s">
        <v>182</v>
      </c>
    </row>
    <row r="101" spans="5:8" x14ac:dyDescent="0.25">
      <c r="E101" t="s">
        <v>359</v>
      </c>
      <c r="F101" t="s">
        <v>360</v>
      </c>
      <c r="G101" t="s">
        <v>361</v>
      </c>
      <c r="H101" t="s">
        <v>204</v>
      </c>
    </row>
    <row r="102" spans="5:8" x14ac:dyDescent="0.25">
      <c r="E102" t="s">
        <v>577</v>
      </c>
      <c r="F102" t="s">
        <v>187</v>
      </c>
      <c r="G102" t="s">
        <v>189</v>
      </c>
      <c r="H102" t="s">
        <v>188</v>
      </c>
    </row>
    <row r="103" spans="5:8" x14ac:dyDescent="0.25">
      <c r="E103" t="s">
        <v>190</v>
      </c>
      <c r="F103" t="s">
        <v>187</v>
      </c>
      <c r="G103" t="s">
        <v>171</v>
      </c>
      <c r="H103" t="s">
        <v>188</v>
      </c>
    </row>
    <row r="104" spans="5:8" x14ac:dyDescent="0.25">
      <c r="E104" t="s">
        <v>362</v>
      </c>
      <c r="F104" t="s">
        <v>237</v>
      </c>
      <c r="G104" t="s">
        <v>363</v>
      </c>
      <c r="H104" t="s">
        <v>239</v>
      </c>
    </row>
    <row r="105" spans="5:8" x14ac:dyDescent="0.25">
      <c r="E105" t="s">
        <v>236</v>
      </c>
      <c r="F105" t="s">
        <v>237</v>
      </c>
      <c r="G105" t="s">
        <v>238</v>
      </c>
      <c r="H105" t="s">
        <v>239</v>
      </c>
    </row>
    <row r="106" spans="5:8" x14ac:dyDescent="0.25">
      <c r="E106" t="s">
        <v>364</v>
      </c>
      <c r="F106" t="s">
        <v>200</v>
      </c>
      <c r="G106" t="s">
        <v>365</v>
      </c>
      <c r="H106" t="s">
        <v>182</v>
      </c>
    </row>
    <row r="107" spans="5:8" x14ac:dyDescent="0.25">
      <c r="E107" t="s">
        <v>366</v>
      </c>
      <c r="F107" t="s">
        <v>367</v>
      </c>
      <c r="G107" t="s">
        <v>368</v>
      </c>
      <c r="H107" t="s">
        <v>239</v>
      </c>
    </row>
    <row r="108" spans="5:8" x14ac:dyDescent="0.25">
      <c r="E108" t="s">
        <v>369</v>
      </c>
      <c r="F108" t="s">
        <v>184</v>
      </c>
      <c r="G108" t="s">
        <v>370</v>
      </c>
      <c r="H108" t="s">
        <v>204</v>
      </c>
    </row>
    <row r="109" spans="5:8" x14ac:dyDescent="0.25">
      <c r="E109" t="s">
        <v>371</v>
      </c>
      <c r="F109" t="s">
        <v>200</v>
      </c>
      <c r="G109" t="s">
        <v>372</v>
      </c>
      <c r="H109" t="s">
        <v>182</v>
      </c>
    </row>
    <row r="110" spans="5:8" x14ac:dyDescent="0.25">
      <c r="E110" t="s">
        <v>373</v>
      </c>
      <c r="F110" t="s">
        <v>374</v>
      </c>
      <c r="G110" t="s">
        <v>375</v>
      </c>
      <c r="H110" t="s">
        <v>376</v>
      </c>
    </row>
    <row r="111" spans="5:8" x14ac:dyDescent="0.25">
      <c r="E111" t="s">
        <v>377</v>
      </c>
      <c r="F111" t="s">
        <v>321</v>
      </c>
      <c r="G111" t="s">
        <v>378</v>
      </c>
      <c r="H111" t="s">
        <v>379</v>
      </c>
    </row>
    <row r="112" spans="5:8" x14ac:dyDescent="0.25">
      <c r="E112" t="s">
        <v>246</v>
      </c>
      <c r="F112" t="s">
        <v>247</v>
      </c>
      <c r="G112" t="s">
        <v>248</v>
      </c>
      <c r="H112" t="s">
        <v>227</v>
      </c>
    </row>
    <row r="113" spans="5:8" x14ac:dyDescent="0.25">
      <c r="E113" t="s">
        <v>380</v>
      </c>
      <c r="F113" t="s">
        <v>381</v>
      </c>
      <c r="G113" t="s">
        <v>382</v>
      </c>
      <c r="H113" t="s">
        <v>267</v>
      </c>
    </row>
    <row r="114" spans="5:8" x14ac:dyDescent="0.25">
      <c r="E114" t="s">
        <v>383</v>
      </c>
      <c r="F114" t="s">
        <v>384</v>
      </c>
      <c r="G114" t="s">
        <v>385</v>
      </c>
      <c r="H114" t="s">
        <v>386</v>
      </c>
    </row>
    <row r="115" spans="5:8" x14ac:dyDescent="0.25">
      <c r="E115" t="s">
        <v>387</v>
      </c>
      <c r="F115" t="s">
        <v>388</v>
      </c>
      <c r="G115" t="s">
        <v>389</v>
      </c>
      <c r="H115" t="s">
        <v>223</v>
      </c>
    </row>
    <row r="116" spans="5:8" x14ac:dyDescent="0.25">
      <c r="E116" t="s">
        <v>179</v>
      </c>
      <c r="F116" t="s">
        <v>180</v>
      </c>
      <c r="G116" t="s">
        <v>181</v>
      </c>
      <c r="H116" t="s">
        <v>182</v>
      </c>
    </row>
    <row r="117" spans="5:8" x14ac:dyDescent="0.25">
      <c r="E117" t="s">
        <v>577</v>
      </c>
      <c r="F117" t="s">
        <v>187</v>
      </c>
      <c r="G117" t="s">
        <v>189</v>
      </c>
      <c r="H117" t="s">
        <v>188</v>
      </c>
    </row>
    <row r="118" spans="5:8" x14ac:dyDescent="0.25">
      <c r="E118" t="s">
        <v>390</v>
      </c>
      <c r="F118" t="s">
        <v>187</v>
      </c>
      <c r="G118" t="s">
        <v>391</v>
      </c>
      <c r="H118" t="s">
        <v>188</v>
      </c>
    </row>
    <row r="119" spans="5:8" x14ac:dyDescent="0.25">
      <c r="E119" t="s">
        <v>392</v>
      </c>
      <c r="F119" t="s">
        <v>393</v>
      </c>
      <c r="G119" t="s">
        <v>394</v>
      </c>
      <c r="H119" t="s">
        <v>395</v>
      </c>
    </row>
    <row r="120" spans="5:8" x14ac:dyDescent="0.25">
      <c r="E120" t="s">
        <v>179</v>
      </c>
      <c r="F120" t="s">
        <v>180</v>
      </c>
      <c r="G120" t="s">
        <v>181</v>
      </c>
      <c r="H120" t="s">
        <v>182</v>
      </c>
    </row>
    <row r="121" spans="5:8" x14ac:dyDescent="0.25">
      <c r="E121" t="s">
        <v>396</v>
      </c>
      <c r="F121" t="s">
        <v>200</v>
      </c>
      <c r="G121" t="s">
        <v>397</v>
      </c>
      <c r="H121" t="s">
        <v>182</v>
      </c>
    </row>
    <row r="122" spans="5:8" x14ac:dyDescent="0.25">
      <c r="E122" t="s">
        <v>398</v>
      </c>
      <c r="F122" t="s">
        <v>399</v>
      </c>
      <c r="G122" t="s">
        <v>400</v>
      </c>
      <c r="H122" t="s">
        <v>659</v>
      </c>
    </row>
    <row r="123" spans="5:8" x14ac:dyDescent="0.25">
      <c r="E123" t="s">
        <v>577</v>
      </c>
      <c r="F123" t="s">
        <v>187</v>
      </c>
      <c r="G123" t="s">
        <v>189</v>
      </c>
      <c r="H123" t="s">
        <v>188</v>
      </c>
    </row>
    <row r="124" spans="5:8" x14ac:dyDescent="0.25">
      <c r="E124" t="s">
        <v>401</v>
      </c>
      <c r="F124" t="s">
        <v>187</v>
      </c>
      <c r="G124" t="s">
        <v>402</v>
      </c>
      <c r="H124" t="s">
        <v>188</v>
      </c>
    </row>
    <row r="125" spans="5:8" x14ac:dyDescent="0.25">
      <c r="E125" t="s">
        <v>403</v>
      </c>
      <c r="F125" t="s">
        <v>404</v>
      </c>
      <c r="G125" t="s">
        <v>405</v>
      </c>
      <c r="H125" t="s">
        <v>660</v>
      </c>
    </row>
    <row r="126" spans="5:8" x14ac:dyDescent="0.25">
      <c r="E126" t="s">
        <v>406</v>
      </c>
      <c r="G126" t="s">
        <v>407</v>
      </c>
      <c r="H126" t="s">
        <v>408</v>
      </c>
    </row>
    <row r="127" spans="5:8" x14ac:dyDescent="0.25">
      <c r="E127" t="s">
        <v>409</v>
      </c>
      <c r="F127" t="s">
        <v>410</v>
      </c>
      <c r="G127" t="s">
        <v>411</v>
      </c>
      <c r="H127" t="s">
        <v>182</v>
      </c>
    </row>
    <row r="128" spans="5:8" x14ac:dyDescent="0.25">
      <c r="E128" t="s">
        <v>213</v>
      </c>
      <c r="F128" t="s">
        <v>200</v>
      </c>
      <c r="G128" t="s">
        <v>214</v>
      </c>
      <c r="H128" t="s">
        <v>182</v>
      </c>
    </row>
    <row r="129" spans="5:8" x14ac:dyDescent="0.25">
      <c r="E129" t="s">
        <v>670</v>
      </c>
      <c r="F129" t="s">
        <v>200</v>
      </c>
      <c r="G129" t="s">
        <v>171</v>
      </c>
      <c r="H129" t="s">
        <v>182</v>
      </c>
    </row>
    <row r="130" spans="5:8" x14ac:dyDescent="0.25">
      <c r="E130" t="s">
        <v>412</v>
      </c>
      <c r="F130" t="s">
        <v>413</v>
      </c>
      <c r="G130" t="s">
        <v>414</v>
      </c>
      <c r="H130" t="s">
        <v>415</v>
      </c>
    </row>
    <row r="131" spans="5:8" x14ac:dyDescent="0.25">
      <c r="E131" t="s">
        <v>416</v>
      </c>
      <c r="F131" t="s">
        <v>413</v>
      </c>
      <c r="G131" t="s">
        <v>417</v>
      </c>
      <c r="H131" t="s">
        <v>418</v>
      </c>
    </row>
    <row r="132" spans="5:8" x14ac:dyDescent="0.25">
      <c r="E132" t="s">
        <v>179</v>
      </c>
      <c r="F132" t="s">
        <v>180</v>
      </c>
      <c r="G132" t="s">
        <v>181</v>
      </c>
      <c r="H132" t="s">
        <v>182</v>
      </c>
    </row>
    <row r="133" spans="5:8" x14ac:dyDescent="0.25">
      <c r="E133" t="s">
        <v>419</v>
      </c>
      <c r="F133" t="s">
        <v>420</v>
      </c>
      <c r="G133" t="s">
        <v>421</v>
      </c>
      <c r="H133" t="s">
        <v>223</v>
      </c>
    </row>
    <row r="134" spans="5:8" x14ac:dyDescent="0.25">
      <c r="E134" t="s">
        <v>422</v>
      </c>
      <c r="F134" t="s">
        <v>423</v>
      </c>
      <c r="G134" t="s">
        <v>424</v>
      </c>
      <c r="H134" t="s">
        <v>425</v>
      </c>
    </row>
    <row r="135" spans="5:8" x14ac:dyDescent="0.25">
      <c r="E135" t="s">
        <v>426</v>
      </c>
      <c r="F135" t="s">
        <v>427</v>
      </c>
      <c r="G135" t="s">
        <v>428</v>
      </c>
      <c r="H135" t="s">
        <v>429</v>
      </c>
    </row>
    <row r="136" spans="5:8" x14ac:dyDescent="0.25">
      <c r="E136" t="s">
        <v>179</v>
      </c>
      <c r="F136" t="s">
        <v>180</v>
      </c>
      <c r="G136" t="s">
        <v>181</v>
      </c>
      <c r="H136" t="s">
        <v>182</v>
      </c>
    </row>
    <row r="137" spans="5:8" x14ac:dyDescent="0.25">
      <c r="E137" t="s">
        <v>430</v>
      </c>
      <c r="F137" t="s">
        <v>431</v>
      </c>
      <c r="G137" t="s">
        <v>432</v>
      </c>
      <c r="H137" t="s">
        <v>433</v>
      </c>
    </row>
    <row r="138" spans="5:8" x14ac:dyDescent="0.25">
      <c r="E138" t="s">
        <v>434</v>
      </c>
      <c r="F138" t="s">
        <v>184</v>
      </c>
      <c r="G138" t="s">
        <v>435</v>
      </c>
      <c r="H138" t="s">
        <v>436</v>
      </c>
    </row>
    <row r="139" spans="5:8" x14ac:dyDescent="0.25">
      <c r="E139" t="s">
        <v>437</v>
      </c>
      <c r="F139" t="s">
        <v>438</v>
      </c>
      <c r="G139" t="s">
        <v>439</v>
      </c>
      <c r="H139" t="s">
        <v>182</v>
      </c>
    </row>
    <row r="140" spans="5:8" x14ac:dyDescent="0.25">
      <c r="E140" t="s">
        <v>440</v>
      </c>
      <c r="F140" t="s">
        <v>200</v>
      </c>
      <c r="G140" t="s">
        <v>441</v>
      </c>
      <c r="H140" t="s">
        <v>182</v>
      </c>
    </row>
    <row r="141" spans="5:8" x14ac:dyDescent="0.25">
      <c r="E141" t="s">
        <v>442</v>
      </c>
      <c r="F141" t="s">
        <v>443</v>
      </c>
      <c r="G141" t="s">
        <v>444</v>
      </c>
      <c r="H141" t="s">
        <v>445</v>
      </c>
    </row>
    <row r="142" spans="5:8" x14ac:dyDescent="0.25">
      <c r="E142" t="s">
        <v>446</v>
      </c>
      <c r="F142" t="s">
        <v>237</v>
      </c>
      <c r="G142" t="s">
        <v>447</v>
      </c>
      <c r="H142" t="s">
        <v>448</v>
      </c>
    </row>
    <row r="143" spans="5:8" x14ac:dyDescent="0.25">
      <c r="E143" t="s">
        <v>179</v>
      </c>
      <c r="F143" t="s">
        <v>180</v>
      </c>
      <c r="G143" t="s">
        <v>181</v>
      </c>
      <c r="H143" t="s">
        <v>182</v>
      </c>
    </row>
    <row r="144" spans="5:8" x14ac:dyDescent="0.25">
      <c r="E144" t="s">
        <v>179</v>
      </c>
      <c r="F144" t="s">
        <v>180</v>
      </c>
      <c r="G144" t="s">
        <v>181</v>
      </c>
      <c r="H144" t="s">
        <v>182</v>
      </c>
    </row>
    <row r="145" spans="5:8" x14ac:dyDescent="0.25">
      <c r="E145" t="s">
        <v>449</v>
      </c>
      <c r="F145" t="s">
        <v>259</v>
      </c>
      <c r="G145" t="s">
        <v>450</v>
      </c>
      <c r="H145" t="s">
        <v>451</v>
      </c>
    </row>
    <row r="146" spans="5:8" x14ac:dyDescent="0.25">
      <c r="E146" t="s">
        <v>452</v>
      </c>
      <c r="F146" t="s">
        <v>453</v>
      </c>
      <c r="G146" t="s">
        <v>454</v>
      </c>
      <c r="H146" t="s">
        <v>455</v>
      </c>
    </row>
    <row r="147" spans="5:8" x14ac:dyDescent="0.25">
      <c r="E147" t="s">
        <v>456</v>
      </c>
      <c r="F147" t="s">
        <v>457</v>
      </c>
      <c r="G147" t="s">
        <v>458</v>
      </c>
      <c r="H147" t="s">
        <v>459</v>
      </c>
    </row>
    <row r="148" spans="5:8" x14ac:dyDescent="0.25">
      <c r="E148" t="s">
        <v>460</v>
      </c>
      <c r="F148" t="s">
        <v>461</v>
      </c>
      <c r="G148" t="s">
        <v>462</v>
      </c>
      <c r="H148" t="s">
        <v>463</v>
      </c>
    </row>
    <row r="149" spans="5:8" x14ac:dyDescent="0.25">
      <c r="E149" t="s">
        <v>464</v>
      </c>
      <c r="F149" t="s">
        <v>465</v>
      </c>
      <c r="G149" t="s">
        <v>466</v>
      </c>
      <c r="H149" t="s">
        <v>267</v>
      </c>
    </row>
    <row r="150" spans="5:8" x14ac:dyDescent="0.25">
      <c r="E150" t="s">
        <v>467</v>
      </c>
      <c r="F150" t="s">
        <v>468</v>
      </c>
      <c r="G150" t="s">
        <v>469</v>
      </c>
      <c r="H150" t="s">
        <v>470</v>
      </c>
    </row>
    <row r="151" spans="5:8" x14ac:dyDescent="0.25">
      <c r="E151" t="s">
        <v>236</v>
      </c>
      <c r="F151" t="s">
        <v>237</v>
      </c>
      <c r="G151" t="s">
        <v>238</v>
      </c>
      <c r="H151" t="s">
        <v>239</v>
      </c>
    </row>
    <row r="152" spans="5:8" x14ac:dyDescent="0.25">
      <c r="E152" t="s">
        <v>179</v>
      </c>
      <c r="F152" t="s">
        <v>180</v>
      </c>
      <c r="G152" t="s">
        <v>181</v>
      </c>
      <c r="H152" t="s">
        <v>182</v>
      </c>
    </row>
    <row r="153" spans="5:8" x14ac:dyDescent="0.25">
      <c r="E153" t="s">
        <v>252</v>
      </c>
      <c r="F153" t="s">
        <v>200</v>
      </c>
      <c r="G153" t="s">
        <v>253</v>
      </c>
      <c r="H153" t="s">
        <v>655</v>
      </c>
    </row>
    <row r="154" spans="5:8" x14ac:dyDescent="0.25">
      <c r="E154" t="s">
        <v>471</v>
      </c>
      <c r="F154" t="s">
        <v>472</v>
      </c>
      <c r="G154" t="s">
        <v>473</v>
      </c>
      <c r="H154" t="s">
        <v>474</v>
      </c>
    </row>
    <row r="155" spans="5:8" x14ac:dyDescent="0.25">
      <c r="E155" t="s">
        <v>475</v>
      </c>
      <c r="F155" t="s">
        <v>476</v>
      </c>
      <c r="G155" t="s">
        <v>477</v>
      </c>
      <c r="H155" t="s">
        <v>182</v>
      </c>
    </row>
    <row r="156" spans="5:8" x14ac:dyDescent="0.25">
      <c r="E156" t="s">
        <v>478</v>
      </c>
      <c r="F156" t="s">
        <v>200</v>
      </c>
      <c r="G156" t="s">
        <v>479</v>
      </c>
      <c r="H156" t="s">
        <v>204</v>
      </c>
    </row>
    <row r="157" spans="5:8" x14ac:dyDescent="0.25">
      <c r="E157" t="s">
        <v>671</v>
      </c>
      <c r="F157" t="s">
        <v>200</v>
      </c>
      <c r="G157" t="s">
        <v>171</v>
      </c>
      <c r="H157" t="s">
        <v>182</v>
      </c>
    </row>
    <row r="158" spans="5:8" x14ac:dyDescent="0.25">
      <c r="E158" t="s">
        <v>252</v>
      </c>
      <c r="F158" t="s">
        <v>200</v>
      </c>
      <c r="G158" t="s">
        <v>253</v>
      </c>
      <c r="H158" t="s">
        <v>655</v>
      </c>
    </row>
    <row r="159" spans="5:8" x14ac:dyDescent="0.25">
      <c r="E159" t="s">
        <v>480</v>
      </c>
      <c r="F159" t="s">
        <v>184</v>
      </c>
      <c r="G159" t="s">
        <v>481</v>
      </c>
      <c r="H159" t="s">
        <v>482</v>
      </c>
    </row>
    <row r="160" spans="5:8" x14ac:dyDescent="0.25">
      <c r="E160" t="s">
        <v>179</v>
      </c>
      <c r="F160" t="s">
        <v>180</v>
      </c>
      <c r="G160" t="s">
        <v>181</v>
      </c>
      <c r="H160" t="s">
        <v>182</v>
      </c>
    </row>
    <row r="161" spans="5:8" x14ac:dyDescent="0.25">
      <c r="E161" t="s">
        <v>483</v>
      </c>
      <c r="F161" t="s">
        <v>484</v>
      </c>
      <c r="G161" t="s">
        <v>485</v>
      </c>
      <c r="H161" t="s">
        <v>486</v>
      </c>
    </row>
    <row r="162" spans="5:8" x14ac:dyDescent="0.25">
      <c r="E162" t="s">
        <v>179</v>
      </c>
      <c r="F162" t="s">
        <v>180</v>
      </c>
      <c r="G162" t="s">
        <v>181</v>
      </c>
      <c r="H162" t="s">
        <v>182</v>
      </c>
    </row>
    <row r="163" spans="5:8" x14ac:dyDescent="0.25">
      <c r="E163" t="s">
        <v>199</v>
      </c>
      <c r="F163" t="s">
        <v>200</v>
      </c>
      <c r="G163" t="s">
        <v>201</v>
      </c>
      <c r="H163" t="s">
        <v>182</v>
      </c>
    </row>
    <row r="164" spans="5:8" x14ac:dyDescent="0.25">
      <c r="E164" t="s">
        <v>487</v>
      </c>
      <c r="F164" t="s">
        <v>488</v>
      </c>
      <c r="G164" t="s">
        <v>489</v>
      </c>
      <c r="H164" t="s">
        <v>239</v>
      </c>
    </row>
    <row r="165" spans="5:8" x14ac:dyDescent="0.25">
      <c r="E165" t="s">
        <v>490</v>
      </c>
      <c r="F165" t="s">
        <v>491</v>
      </c>
      <c r="G165" t="s">
        <v>492</v>
      </c>
      <c r="H165" t="s">
        <v>204</v>
      </c>
    </row>
    <row r="166" spans="5:8" x14ac:dyDescent="0.25">
      <c r="E166" t="s">
        <v>493</v>
      </c>
      <c r="F166" t="s">
        <v>494</v>
      </c>
      <c r="G166" t="s">
        <v>495</v>
      </c>
      <c r="H166" t="s">
        <v>496</v>
      </c>
    </row>
    <row r="167" spans="5:8" x14ac:dyDescent="0.25">
      <c r="E167" t="s">
        <v>205</v>
      </c>
      <c r="G167" t="s">
        <v>206</v>
      </c>
      <c r="H167" t="s">
        <v>207</v>
      </c>
    </row>
    <row r="168" spans="5:8" x14ac:dyDescent="0.25">
      <c r="E168" t="s">
        <v>672</v>
      </c>
      <c r="F168" t="s">
        <v>497</v>
      </c>
      <c r="G168" t="s">
        <v>171</v>
      </c>
      <c r="H168" t="s">
        <v>207</v>
      </c>
    </row>
    <row r="169" spans="5:8" x14ac:dyDescent="0.25">
      <c r="E169" t="s">
        <v>498</v>
      </c>
      <c r="F169" t="s">
        <v>200</v>
      </c>
      <c r="G169" t="s">
        <v>499</v>
      </c>
      <c r="H169" t="s">
        <v>182</v>
      </c>
    </row>
    <row r="170" spans="5:8" x14ac:dyDescent="0.25">
      <c r="E170" t="s">
        <v>437</v>
      </c>
      <c r="F170" t="s">
        <v>438</v>
      </c>
      <c r="G170" t="s">
        <v>439</v>
      </c>
      <c r="H170" t="s">
        <v>182</v>
      </c>
    </row>
    <row r="171" spans="5:8" x14ac:dyDescent="0.25">
      <c r="E171" t="s">
        <v>213</v>
      </c>
      <c r="F171" t="s">
        <v>200</v>
      </c>
      <c r="G171" t="s">
        <v>214</v>
      </c>
      <c r="H171" t="s">
        <v>182</v>
      </c>
    </row>
    <row r="172" spans="5:8" x14ac:dyDescent="0.25">
      <c r="E172" t="s">
        <v>673</v>
      </c>
      <c r="F172" t="s">
        <v>200</v>
      </c>
      <c r="G172" t="s">
        <v>171</v>
      </c>
      <c r="H172" t="s">
        <v>182</v>
      </c>
    </row>
    <row r="173" spans="5:8" x14ac:dyDescent="0.25">
      <c r="E173" t="s">
        <v>500</v>
      </c>
      <c r="F173" t="s">
        <v>476</v>
      </c>
      <c r="G173" t="s">
        <v>501</v>
      </c>
      <c r="H173" t="s">
        <v>227</v>
      </c>
    </row>
    <row r="174" spans="5:8" x14ac:dyDescent="0.25">
      <c r="E174" t="s">
        <v>179</v>
      </c>
      <c r="F174" t="s">
        <v>180</v>
      </c>
      <c r="G174" t="s">
        <v>181</v>
      </c>
      <c r="H174" t="s">
        <v>182</v>
      </c>
    </row>
    <row r="175" spans="5:8" x14ac:dyDescent="0.25">
      <c r="E175" t="s">
        <v>343</v>
      </c>
      <c r="F175" t="s">
        <v>237</v>
      </c>
      <c r="G175" t="s">
        <v>344</v>
      </c>
      <c r="H175" t="s">
        <v>239</v>
      </c>
    </row>
    <row r="176" spans="5:8" x14ac:dyDescent="0.25">
      <c r="E176" t="s">
        <v>299</v>
      </c>
      <c r="F176" t="s">
        <v>200</v>
      </c>
      <c r="G176" t="s">
        <v>300</v>
      </c>
      <c r="H176" t="s">
        <v>182</v>
      </c>
    </row>
    <row r="177" spans="5:8" x14ac:dyDescent="0.25">
      <c r="E177" t="s">
        <v>502</v>
      </c>
      <c r="F177" t="s">
        <v>503</v>
      </c>
      <c r="G177" t="s">
        <v>504</v>
      </c>
      <c r="H177" t="s">
        <v>204</v>
      </c>
    </row>
    <row r="178" spans="5:8" x14ac:dyDescent="0.25">
      <c r="E178" t="s">
        <v>236</v>
      </c>
      <c r="F178" t="s">
        <v>237</v>
      </c>
      <c r="G178" t="s">
        <v>238</v>
      </c>
      <c r="H178" t="s">
        <v>239</v>
      </c>
    </row>
    <row r="179" spans="5:8" x14ac:dyDescent="0.25">
      <c r="E179" t="s">
        <v>505</v>
      </c>
      <c r="F179" t="s">
        <v>506</v>
      </c>
      <c r="G179" t="s">
        <v>507</v>
      </c>
      <c r="H179" t="s">
        <v>508</v>
      </c>
    </row>
    <row r="180" spans="5:8" x14ac:dyDescent="0.25">
      <c r="E180" t="s">
        <v>299</v>
      </c>
      <c r="F180" t="s">
        <v>200</v>
      </c>
      <c r="G180" t="s">
        <v>300</v>
      </c>
      <c r="H180" t="s">
        <v>182</v>
      </c>
    </row>
    <row r="181" spans="5:8" x14ac:dyDescent="0.25">
      <c r="E181" t="s">
        <v>674</v>
      </c>
      <c r="F181" t="s">
        <v>200</v>
      </c>
      <c r="G181" t="s">
        <v>171</v>
      </c>
      <c r="H181" t="s">
        <v>182</v>
      </c>
    </row>
    <row r="182" spans="5:8" x14ac:dyDescent="0.25">
      <c r="E182" t="s">
        <v>509</v>
      </c>
      <c r="G182" t="s">
        <v>510</v>
      </c>
      <c r="H182" t="s">
        <v>511</v>
      </c>
    </row>
    <row r="183" spans="5:8" x14ac:dyDescent="0.25">
      <c r="E183" t="s">
        <v>512</v>
      </c>
      <c r="F183" t="s">
        <v>321</v>
      </c>
      <c r="G183" t="s">
        <v>513</v>
      </c>
      <c r="H183" t="s">
        <v>323</v>
      </c>
    </row>
    <row r="184" spans="5:8" x14ac:dyDescent="0.25">
      <c r="E184" t="s">
        <v>514</v>
      </c>
      <c r="F184" t="s">
        <v>515</v>
      </c>
      <c r="G184" t="s">
        <v>516</v>
      </c>
      <c r="H184" t="s">
        <v>517</v>
      </c>
    </row>
    <row r="185" spans="5:8" x14ac:dyDescent="0.25">
      <c r="E185" t="s">
        <v>518</v>
      </c>
      <c r="F185" t="s">
        <v>476</v>
      </c>
      <c r="G185" t="s">
        <v>519</v>
      </c>
      <c r="H185" t="s">
        <v>227</v>
      </c>
    </row>
    <row r="186" spans="5:8" x14ac:dyDescent="0.25">
      <c r="E186" t="s">
        <v>675</v>
      </c>
      <c r="F186" t="s">
        <v>200</v>
      </c>
      <c r="G186" t="s">
        <v>171</v>
      </c>
      <c r="H186" t="s">
        <v>182</v>
      </c>
    </row>
    <row r="187" spans="5:8" x14ac:dyDescent="0.25">
      <c r="E187" t="s">
        <v>252</v>
      </c>
      <c r="F187" t="s">
        <v>200</v>
      </c>
      <c r="G187" t="s">
        <v>253</v>
      </c>
      <c r="H187" t="s">
        <v>655</v>
      </c>
    </row>
    <row r="188" spans="5:8" x14ac:dyDescent="0.25">
      <c r="E188" t="s">
        <v>392</v>
      </c>
      <c r="F188" t="s">
        <v>393</v>
      </c>
      <c r="G188" t="s">
        <v>394</v>
      </c>
      <c r="H188" t="s">
        <v>395</v>
      </c>
    </row>
    <row r="189" spans="5:8" x14ac:dyDescent="0.25">
      <c r="E189" t="s">
        <v>403</v>
      </c>
      <c r="F189" t="s">
        <v>404</v>
      </c>
      <c r="G189" t="s">
        <v>405</v>
      </c>
      <c r="H189" t="s">
        <v>660</v>
      </c>
    </row>
    <row r="190" spans="5:8" x14ac:dyDescent="0.25">
      <c r="E190" t="s">
        <v>520</v>
      </c>
      <c r="F190" t="s">
        <v>521</v>
      </c>
      <c r="G190" t="s">
        <v>522</v>
      </c>
      <c r="H190" t="s">
        <v>523</v>
      </c>
    </row>
    <row r="191" spans="5:8" x14ac:dyDescent="0.25">
      <c r="E191" t="s">
        <v>252</v>
      </c>
      <c r="F191" t="s">
        <v>200</v>
      </c>
      <c r="G191" t="s">
        <v>253</v>
      </c>
      <c r="H191" t="s">
        <v>655</v>
      </c>
    </row>
    <row r="192" spans="5:8" x14ac:dyDescent="0.25">
      <c r="E192" t="s">
        <v>524</v>
      </c>
      <c r="F192" t="s">
        <v>525</v>
      </c>
      <c r="G192" t="s">
        <v>526</v>
      </c>
      <c r="H192" t="s">
        <v>527</v>
      </c>
    </row>
    <row r="193" spans="5:8" x14ac:dyDescent="0.25">
      <c r="E193" t="s">
        <v>528</v>
      </c>
      <c r="F193" t="s">
        <v>529</v>
      </c>
      <c r="G193" t="s">
        <v>530</v>
      </c>
      <c r="H193" t="s">
        <v>305</v>
      </c>
    </row>
    <row r="194" spans="5:8" x14ac:dyDescent="0.25">
      <c r="E194" t="s">
        <v>531</v>
      </c>
      <c r="F194" t="s">
        <v>532</v>
      </c>
      <c r="G194" t="s">
        <v>533</v>
      </c>
      <c r="H194" t="s">
        <v>305</v>
      </c>
    </row>
    <row r="195" spans="5:8" x14ac:dyDescent="0.25">
      <c r="E195" t="s">
        <v>534</v>
      </c>
      <c r="F195" t="s">
        <v>535</v>
      </c>
      <c r="G195" t="s">
        <v>536</v>
      </c>
      <c r="H195" t="s">
        <v>204</v>
      </c>
    </row>
    <row r="196" spans="5:8" x14ac:dyDescent="0.25">
      <c r="E196" t="s">
        <v>299</v>
      </c>
      <c r="F196" t="s">
        <v>200</v>
      </c>
      <c r="G196" t="s">
        <v>300</v>
      </c>
      <c r="H196" t="s">
        <v>182</v>
      </c>
    </row>
    <row r="197" spans="5:8" x14ac:dyDescent="0.25">
      <c r="E197" t="s">
        <v>676</v>
      </c>
      <c r="F197" t="s">
        <v>200</v>
      </c>
      <c r="G197" t="s">
        <v>171</v>
      </c>
      <c r="H197" t="s">
        <v>182</v>
      </c>
    </row>
    <row r="198" spans="5:8" x14ac:dyDescent="0.25">
      <c r="E198" t="s">
        <v>537</v>
      </c>
      <c r="F198" t="s">
        <v>538</v>
      </c>
      <c r="G198" t="s">
        <v>539</v>
      </c>
      <c r="H198" t="s">
        <v>540</v>
      </c>
    </row>
    <row r="199" spans="5:8" x14ac:dyDescent="0.25">
      <c r="E199" t="s">
        <v>179</v>
      </c>
      <c r="F199" t="s">
        <v>180</v>
      </c>
      <c r="G199" t="s">
        <v>181</v>
      </c>
      <c r="H199" t="s">
        <v>182</v>
      </c>
    </row>
    <row r="200" spans="5:8" x14ac:dyDescent="0.25">
      <c r="E200" t="s">
        <v>541</v>
      </c>
      <c r="F200" t="s">
        <v>542</v>
      </c>
      <c r="G200" t="s">
        <v>543</v>
      </c>
      <c r="H200" t="s">
        <v>445</v>
      </c>
    </row>
    <row r="201" spans="5:8" x14ac:dyDescent="0.25">
      <c r="E201" t="s">
        <v>544</v>
      </c>
      <c r="F201" t="s">
        <v>545</v>
      </c>
      <c r="G201" t="s">
        <v>546</v>
      </c>
      <c r="H201" t="s">
        <v>482</v>
      </c>
    </row>
    <row r="202" spans="5:8" x14ac:dyDescent="0.25">
      <c r="E202" t="s">
        <v>172</v>
      </c>
      <c r="G202" t="s">
        <v>173</v>
      </c>
      <c r="H202" t="s">
        <v>174</v>
      </c>
    </row>
    <row r="203" spans="5:8" x14ac:dyDescent="0.25">
      <c r="E203" t="s">
        <v>547</v>
      </c>
      <c r="F203" t="s">
        <v>237</v>
      </c>
      <c r="G203" t="s">
        <v>548</v>
      </c>
      <c r="H203" t="s">
        <v>239</v>
      </c>
    </row>
    <row r="204" spans="5:8" x14ac:dyDescent="0.25">
      <c r="E204" t="s">
        <v>252</v>
      </c>
      <c r="F204" t="s">
        <v>200</v>
      </c>
      <c r="G204" t="s">
        <v>253</v>
      </c>
      <c r="H204" t="s">
        <v>182</v>
      </c>
    </row>
    <row r="205" spans="5:8" x14ac:dyDescent="0.25">
      <c r="E205" t="s">
        <v>191</v>
      </c>
      <c r="F205" t="s">
        <v>192</v>
      </c>
      <c r="G205" t="s">
        <v>193</v>
      </c>
      <c r="H205" t="s">
        <v>194</v>
      </c>
    </row>
    <row r="206" spans="5:8" x14ac:dyDescent="0.25">
      <c r="E206" t="s">
        <v>471</v>
      </c>
      <c r="F206" t="s">
        <v>472</v>
      </c>
      <c r="G206" t="s">
        <v>473</v>
      </c>
      <c r="H206" t="s">
        <v>474</v>
      </c>
    </row>
    <row r="207" spans="5:8" x14ac:dyDescent="0.25">
      <c r="E207" t="s">
        <v>487</v>
      </c>
      <c r="F207" t="s">
        <v>549</v>
      </c>
      <c r="G207" t="s">
        <v>489</v>
      </c>
      <c r="H207" t="s">
        <v>239</v>
      </c>
    </row>
    <row r="208" spans="5:8" x14ac:dyDescent="0.25">
      <c r="E208" t="s">
        <v>550</v>
      </c>
      <c r="F208" t="s">
        <v>551</v>
      </c>
      <c r="G208" t="s">
        <v>171</v>
      </c>
      <c r="H208" t="s">
        <v>239</v>
      </c>
    </row>
    <row r="209" spans="5:8" x14ac:dyDescent="0.25">
      <c r="E209" t="s">
        <v>211</v>
      </c>
      <c r="F209" t="s">
        <v>187</v>
      </c>
      <c r="G209" t="s">
        <v>212</v>
      </c>
      <c r="H209" t="s">
        <v>188</v>
      </c>
    </row>
    <row r="210" spans="5:8" x14ac:dyDescent="0.25">
      <c r="E210" t="s">
        <v>199</v>
      </c>
      <c r="F210" t="s">
        <v>200</v>
      </c>
      <c r="G210" t="s">
        <v>201</v>
      </c>
      <c r="H210" t="s">
        <v>182</v>
      </c>
    </row>
    <row r="211" spans="5:8" x14ac:dyDescent="0.25">
      <c r="E211" t="s">
        <v>199</v>
      </c>
      <c r="F211" t="s">
        <v>200</v>
      </c>
      <c r="G211" t="s">
        <v>201</v>
      </c>
      <c r="H211" t="s">
        <v>182</v>
      </c>
    </row>
    <row r="212" spans="5:8" x14ac:dyDescent="0.25">
      <c r="E212" t="s">
        <v>199</v>
      </c>
      <c r="F212" t="s">
        <v>200</v>
      </c>
      <c r="G212" t="s">
        <v>201</v>
      </c>
      <c r="H212" t="s">
        <v>182</v>
      </c>
    </row>
    <row r="213" spans="5:8" x14ac:dyDescent="0.25">
      <c r="E213" t="s">
        <v>552</v>
      </c>
      <c r="F213" t="s">
        <v>553</v>
      </c>
      <c r="G213" t="s">
        <v>554</v>
      </c>
      <c r="H213" t="s">
        <v>555</v>
      </c>
    </row>
    <row r="214" spans="5:8" x14ac:dyDescent="0.25">
      <c r="E214" t="s">
        <v>179</v>
      </c>
      <c r="F214" t="s">
        <v>180</v>
      </c>
      <c r="G214" t="s">
        <v>181</v>
      </c>
      <c r="H214" t="s">
        <v>182</v>
      </c>
    </row>
    <row r="215" spans="5:8" x14ac:dyDescent="0.25">
      <c r="E215" t="s">
        <v>556</v>
      </c>
      <c r="F215" t="s">
        <v>557</v>
      </c>
      <c r="G215" t="s">
        <v>558</v>
      </c>
      <c r="H215" t="s">
        <v>198</v>
      </c>
    </row>
    <row r="216" spans="5:8" x14ac:dyDescent="0.25">
      <c r="E216" t="s">
        <v>559</v>
      </c>
      <c r="F216" t="s">
        <v>560</v>
      </c>
      <c r="G216" t="s">
        <v>561</v>
      </c>
      <c r="H216" t="s">
        <v>562</v>
      </c>
    </row>
    <row r="217" spans="5:8" x14ac:dyDescent="0.25">
      <c r="E217" t="s">
        <v>236</v>
      </c>
      <c r="F217" t="s">
        <v>237</v>
      </c>
      <c r="G217" t="s">
        <v>238</v>
      </c>
      <c r="H217" t="s">
        <v>239</v>
      </c>
    </row>
    <row r="218" spans="5:8" x14ac:dyDescent="0.25">
      <c r="E218" t="s">
        <v>563</v>
      </c>
      <c r="F218" t="s">
        <v>564</v>
      </c>
      <c r="G218" t="s">
        <v>565</v>
      </c>
      <c r="H218" t="s">
        <v>566</v>
      </c>
    </row>
    <row r="219" spans="5:8" x14ac:dyDescent="0.25">
      <c r="E219" t="s">
        <v>567</v>
      </c>
      <c r="F219" t="s">
        <v>476</v>
      </c>
      <c r="G219" t="s">
        <v>568</v>
      </c>
      <c r="H219" t="s">
        <v>182</v>
      </c>
    </row>
    <row r="220" spans="5:8" x14ac:dyDescent="0.25">
      <c r="E220" t="s">
        <v>569</v>
      </c>
      <c r="F220" t="s">
        <v>570</v>
      </c>
      <c r="G220" t="s">
        <v>571</v>
      </c>
      <c r="H220" t="s">
        <v>182</v>
      </c>
    </row>
    <row r="221" spans="5:8" x14ac:dyDescent="0.25">
      <c r="E221" t="s">
        <v>265</v>
      </c>
      <c r="F221" t="s">
        <v>200</v>
      </c>
      <c r="G221" t="s">
        <v>266</v>
      </c>
      <c r="H221" t="s">
        <v>267</v>
      </c>
    </row>
    <row r="222" spans="5:8" x14ac:dyDescent="0.25">
      <c r="E222" t="s">
        <v>268</v>
      </c>
      <c r="F222" t="s">
        <v>200</v>
      </c>
      <c r="G222" t="s">
        <v>269</v>
      </c>
      <c r="H222" t="s">
        <v>182</v>
      </c>
    </row>
    <row r="223" spans="5:8" x14ac:dyDescent="0.25">
      <c r="E223" t="s">
        <v>252</v>
      </c>
      <c r="F223" t="s">
        <v>200</v>
      </c>
      <c r="G223" t="s">
        <v>253</v>
      </c>
      <c r="H223" t="s">
        <v>182</v>
      </c>
    </row>
    <row r="224" spans="5:8" x14ac:dyDescent="0.25">
      <c r="E224" t="s">
        <v>314</v>
      </c>
      <c r="F224" t="s">
        <v>209</v>
      </c>
      <c r="G224" t="s">
        <v>315</v>
      </c>
      <c r="H224" t="s">
        <v>182</v>
      </c>
    </row>
    <row r="225" spans="5:8" x14ac:dyDescent="0.25">
      <c r="E225" t="s">
        <v>179</v>
      </c>
      <c r="F225" t="s">
        <v>180</v>
      </c>
      <c r="G225" t="s">
        <v>181</v>
      </c>
      <c r="H225" t="s">
        <v>182</v>
      </c>
    </row>
    <row r="226" spans="5:8" x14ac:dyDescent="0.25">
      <c r="E226" t="s">
        <v>179</v>
      </c>
      <c r="F226" t="s">
        <v>180</v>
      </c>
      <c r="G226" t="s">
        <v>181</v>
      </c>
      <c r="H226" t="s">
        <v>182</v>
      </c>
    </row>
    <row r="227" spans="5:8" x14ac:dyDescent="0.25">
      <c r="E227" t="s">
        <v>572</v>
      </c>
      <c r="F227" t="s">
        <v>200</v>
      </c>
      <c r="G227" t="s">
        <v>573</v>
      </c>
      <c r="H227" t="s">
        <v>182</v>
      </c>
    </row>
    <row r="228" spans="5:8" x14ac:dyDescent="0.25">
      <c r="E228" t="s">
        <v>574</v>
      </c>
      <c r="F228" t="s">
        <v>410</v>
      </c>
      <c r="G228" t="s">
        <v>575</v>
      </c>
      <c r="H228" t="s">
        <v>182</v>
      </c>
    </row>
    <row r="229" spans="5:8" x14ac:dyDescent="0.25">
      <c r="E229" t="s">
        <v>576</v>
      </c>
      <c r="F229" t="s">
        <v>410</v>
      </c>
      <c r="G229" t="s">
        <v>171</v>
      </c>
      <c r="H229" t="s">
        <v>182</v>
      </c>
    </row>
    <row r="230" spans="5:8" x14ac:dyDescent="0.25">
      <c r="E230" t="s">
        <v>437</v>
      </c>
      <c r="F230" t="s">
        <v>438</v>
      </c>
      <c r="G230" t="s">
        <v>439</v>
      </c>
      <c r="H230" t="s">
        <v>182</v>
      </c>
    </row>
    <row r="231" spans="5:8" x14ac:dyDescent="0.25">
      <c r="E231" t="s">
        <v>577</v>
      </c>
      <c r="F231" t="s">
        <v>187</v>
      </c>
      <c r="G231" t="s">
        <v>189</v>
      </c>
      <c r="H231" t="s">
        <v>188</v>
      </c>
    </row>
    <row r="232" spans="5:8" x14ac:dyDescent="0.25">
      <c r="E232" t="s">
        <v>677</v>
      </c>
      <c r="F232" t="s">
        <v>187</v>
      </c>
      <c r="G232" t="s">
        <v>171</v>
      </c>
      <c r="H232" t="s">
        <v>188</v>
      </c>
    </row>
    <row r="233" spans="5:8" x14ac:dyDescent="0.25">
      <c r="E233" t="s">
        <v>172</v>
      </c>
      <c r="G233" t="s">
        <v>173</v>
      </c>
      <c r="H233" t="s">
        <v>174</v>
      </c>
    </row>
    <row r="234" spans="5:8" x14ac:dyDescent="0.25">
      <c r="E234" t="s">
        <v>179</v>
      </c>
      <c r="F234" t="s">
        <v>180</v>
      </c>
      <c r="G234" t="s">
        <v>181</v>
      </c>
      <c r="H234" t="s">
        <v>182</v>
      </c>
    </row>
    <row r="235" spans="5:8" x14ac:dyDescent="0.25">
      <c r="E235" t="s">
        <v>578</v>
      </c>
      <c r="F235" t="s">
        <v>187</v>
      </c>
      <c r="G235" t="s">
        <v>579</v>
      </c>
      <c r="H235" t="s">
        <v>433</v>
      </c>
    </row>
    <row r="236" spans="5:8" x14ac:dyDescent="0.25">
      <c r="E236" t="s">
        <v>580</v>
      </c>
      <c r="F236" t="s">
        <v>581</v>
      </c>
      <c r="G236" t="s">
        <v>582</v>
      </c>
      <c r="H236" t="s">
        <v>182</v>
      </c>
    </row>
    <row r="237" spans="5:8" x14ac:dyDescent="0.25">
      <c r="E237" t="s">
        <v>583</v>
      </c>
      <c r="F237" t="s">
        <v>584</v>
      </c>
      <c r="G237" t="s">
        <v>585</v>
      </c>
      <c r="H237" t="s">
        <v>433</v>
      </c>
    </row>
    <row r="238" spans="5:8" x14ac:dyDescent="0.25">
      <c r="E238" t="s">
        <v>586</v>
      </c>
      <c r="F238" t="s">
        <v>200</v>
      </c>
      <c r="G238" t="s">
        <v>587</v>
      </c>
      <c r="H238" t="s">
        <v>182</v>
      </c>
    </row>
    <row r="239" spans="5:8" x14ac:dyDescent="0.25">
      <c r="E239" t="s">
        <v>588</v>
      </c>
      <c r="F239" t="s">
        <v>184</v>
      </c>
      <c r="G239" t="s">
        <v>589</v>
      </c>
      <c r="H239" t="s">
        <v>182</v>
      </c>
    </row>
    <row r="240" spans="5:8" x14ac:dyDescent="0.25">
      <c r="E240" t="s">
        <v>590</v>
      </c>
      <c r="F240" t="s">
        <v>321</v>
      </c>
      <c r="G240" t="s">
        <v>591</v>
      </c>
      <c r="H240" t="s">
        <v>592</v>
      </c>
    </row>
    <row r="241" spans="5:8" x14ac:dyDescent="0.25">
      <c r="E241" t="s">
        <v>446</v>
      </c>
      <c r="F241" t="s">
        <v>237</v>
      </c>
      <c r="G241" t="s">
        <v>447</v>
      </c>
      <c r="H241" t="s">
        <v>661</v>
      </c>
    </row>
    <row r="242" spans="5:8" x14ac:dyDescent="0.25">
      <c r="E242" t="s">
        <v>593</v>
      </c>
      <c r="F242" t="s">
        <v>594</v>
      </c>
      <c r="G242" t="s">
        <v>595</v>
      </c>
      <c r="H242" t="s">
        <v>433</v>
      </c>
    </row>
    <row r="243" spans="5:8" x14ac:dyDescent="0.25">
      <c r="E243" t="s">
        <v>596</v>
      </c>
      <c r="F243" t="s">
        <v>200</v>
      </c>
      <c r="G243" t="s">
        <v>597</v>
      </c>
      <c r="H243" t="s">
        <v>182</v>
      </c>
    </row>
    <row r="244" spans="5:8" x14ac:dyDescent="0.25">
      <c r="E244" t="s">
        <v>598</v>
      </c>
      <c r="F244" t="s">
        <v>599</v>
      </c>
      <c r="G244" t="s">
        <v>600</v>
      </c>
      <c r="H244" t="s">
        <v>601</v>
      </c>
    </row>
    <row r="245" spans="5:8" x14ac:dyDescent="0.25">
      <c r="E245" t="s">
        <v>602</v>
      </c>
      <c r="F245" t="s">
        <v>410</v>
      </c>
      <c r="G245" t="s">
        <v>603</v>
      </c>
      <c r="H245" t="s">
        <v>182</v>
      </c>
    </row>
    <row r="246" spans="5:8" x14ac:dyDescent="0.25">
      <c r="E246" t="s">
        <v>604</v>
      </c>
      <c r="F246" t="s">
        <v>605</v>
      </c>
      <c r="G246" t="s">
        <v>606</v>
      </c>
      <c r="H246" t="s">
        <v>607</v>
      </c>
    </row>
    <row r="247" spans="5:8" x14ac:dyDescent="0.25">
      <c r="E247" t="s">
        <v>236</v>
      </c>
      <c r="F247" t="s">
        <v>237</v>
      </c>
      <c r="G247" t="s">
        <v>238</v>
      </c>
      <c r="H247" t="s">
        <v>239</v>
      </c>
    </row>
    <row r="248" spans="5:8" x14ac:dyDescent="0.25">
      <c r="E248" t="s">
        <v>678</v>
      </c>
      <c r="F248" t="s">
        <v>608</v>
      </c>
      <c r="G248" t="s">
        <v>609</v>
      </c>
      <c r="H248" t="s">
        <v>610</v>
      </c>
    </row>
    <row r="249" spans="5:8" x14ac:dyDescent="0.25">
      <c r="E249" t="s">
        <v>611</v>
      </c>
      <c r="F249" t="s">
        <v>612</v>
      </c>
      <c r="G249" t="s">
        <v>613</v>
      </c>
      <c r="H249" t="s">
        <v>174</v>
      </c>
    </row>
    <row r="250" spans="5:8" x14ac:dyDescent="0.25">
      <c r="E250" t="s">
        <v>614</v>
      </c>
      <c r="F250" t="s">
        <v>200</v>
      </c>
      <c r="G250" t="s">
        <v>615</v>
      </c>
      <c r="H250" t="s">
        <v>182</v>
      </c>
    </row>
    <row r="251" spans="5:8" x14ac:dyDescent="0.25">
      <c r="E251" t="s">
        <v>211</v>
      </c>
      <c r="F251" t="s">
        <v>187</v>
      </c>
      <c r="G251" t="s">
        <v>212</v>
      </c>
      <c r="H251" t="s">
        <v>188</v>
      </c>
    </row>
    <row r="252" spans="5:8" x14ac:dyDescent="0.25">
      <c r="E252" t="s">
        <v>679</v>
      </c>
      <c r="F252" t="s">
        <v>187</v>
      </c>
      <c r="G252" t="s">
        <v>171</v>
      </c>
      <c r="H252" t="s">
        <v>188</v>
      </c>
    </row>
    <row r="253" spans="5:8" x14ac:dyDescent="0.25">
      <c r="E253" t="s">
        <v>616</v>
      </c>
      <c r="F253" t="s">
        <v>617</v>
      </c>
      <c r="G253" t="s">
        <v>618</v>
      </c>
      <c r="H253" t="s">
        <v>619</v>
      </c>
    </row>
    <row r="254" spans="5:8" x14ac:dyDescent="0.25">
      <c r="E254" t="s">
        <v>509</v>
      </c>
      <c r="G254" t="s">
        <v>510</v>
      </c>
      <c r="H254" t="s">
        <v>511</v>
      </c>
    </row>
    <row r="255" spans="5:8" x14ac:dyDescent="0.25">
      <c r="E255" t="s">
        <v>620</v>
      </c>
      <c r="F255" t="s">
        <v>621</v>
      </c>
      <c r="G255" t="s">
        <v>622</v>
      </c>
      <c r="H255" t="s">
        <v>623</v>
      </c>
    </row>
    <row r="256" spans="5:8" x14ac:dyDescent="0.25">
      <c r="E256" t="s">
        <v>252</v>
      </c>
      <c r="F256" t="s">
        <v>200</v>
      </c>
      <c r="G256" t="s">
        <v>253</v>
      </c>
      <c r="H256" t="s">
        <v>655</v>
      </c>
    </row>
    <row r="257" spans="5:8" x14ac:dyDescent="0.25">
      <c r="E257" t="s">
        <v>213</v>
      </c>
      <c r="F257" t="s">
        <v>200</v>
      </c>
      <c r="G257" t="s">
        <v>214</v>
      </c>
      <c r="H257" t="s">
        <v>182</v>
      </c>
    </row>
    <row r="258" spans="5:8" x14ac:dyDescent="0.25">
      <c r="E258" t="s">
        <v>624</v>
      </c>
      <c r="F258" t="s">
        <v>200</v>
      </c>
      <c r="G258" t="s">
        <v>171</v>
      </c>
      <c r="H258" t="s">
        <v>182</v>
      </c>
    </row>
    <row r="259" spans="5:8" x14ac:dyDescent="0.25">
      <c r="E259" t="s">
        <v>625</v>
      </c>
      <c r="F259" t="s">
        <v>410</v>
      </c>
      <c r="G259" t="s">
        <v>626</v>
      </c>
      <c r="H259" t="s">
        <v>182</v>
      </c>
    </row>
    <row r="260" spans="5:8" x14ac:dyDescent="0.25">
      <c r="E260" t="s">
        <v>627</v>
      </c>
      <c r="F260" t="s">
        <v>628</v>
      </c>
      <c r="G260" t="s">
        <v>629</v>
      </c>
      <c r="H260" t="s">
        <v>630</v>
      </c>
    </row>
    <row r="261" spans="5:8" x14ac:dyDescent="0.25">
      <c r="E261" t="s">
        <v>172</v>
      </c>
      <c r="G261" t="s">
        <v>173</v>
      </c>
      <c r="H261" t="s">
        <v>174</v>
      </c>
    </row>
    <row r="262" spans="5:8" x14ac:dyDescent="0.25">
      <c r="E262" t="s">
        <v>631</v>
      </c>
      <c r="F262" t="s">
        <v>632</v>
      </c>
      <c r="G262" t="s">
        <v>633</v>
      </c>
      <c r="H262" t="s">
        <v>223</v>
      </c>
    </row>
    <row r="263" spans="5:8" x14ac:dyDescent="0.25">
      <c r="E263" t="s">
        <v>577</v>
      </c>
      <c r="F263" t="s">
        <v>187</v>
      </c>
      <c r="G263" t="s">
        <v>189</v>
      </c>
      <c r="H263" t="s">
        <v>188</v>
      </c>
    </row>
    <row r="264" spans="5:8" x14ac:dyDescent="0.25">
      <c r="E264" t="s">
        <v>252</v>
      </c>
      <c r="F264" t="s">
        <v>200</v>
      </c>
      <c r="G264" t="s">
        <v>253</v>
      </c>
      <c r="H264" t="s">
        <v>655</v>
      </c>
    </row>
    <row r="265" spans="5:8" x14ac:dyDescent="0.25">
      <c r="E265" t="s">
        <v>634</v>
      </c>
      <c r="F265" t="s">
        <v>200</v>
      </c>
      <c r="G265" t="s">
        <v>635</v>
      </c>
      <c r="H265" t="s">
        <v>523</v>
      </c>
    </row>
    <row r="266" spans="5:8" x14ac:dyDescent="0.25">
      <c r="E266" t="s">
        <v>636</v>
      </c>
      <c r="G266" t="s">
        <v>637</v>
      </c>
      <c r="H266" t="s">
        <v>638</v>
      </c>
    </row>
    <row r="267" spans="5:8" x14ac:dyDescent="0.25">
      <c r="E267" t="s">
        <v>639</v>
      </c>
      <c r="F267" t="s">
        <v>640</v>
      </c>
      <c r="G267" t="s">
        <v>641</v>
      </c>
      <c r="H267" t="s">
        <v>171</v>
      </c>
    </row>
    <row r="268" spans="5:8" x14ac:dyDescent="0.25">
      <c r="E268" t="s">
        <v>179</v>
      </c>
      <c r="F268" t="s">
        <v>180</v>
      </c>
      <c r="G268" t="s">
        <v>181</v>
      </c>
      <c r="H268" t="s">
        <v>182</v>
      </c>
    </row>
    <row r="269" spans="5:8" x14ac:dyDescent="0.25">
      <c r="E269" t="s">
        <v>642</v>
      </c>
      <c r="F269" t="s">
        <v>643</v>
      </c>
      <c r="G269" t="s">
        <v>644</v>
      </c>
      <c r="H269" t="s">
        <v>305</v>
      </c>
    </row>
    <row r="270" spans="5:8" x14ac:dyDescent="0.25">
      <c r="E270" t="s">
        <v>645</v>
      </c>
      <c r="F270" t="s">
        <v>646</v>
      </c>
      <c r="G270" t="s">
        <v>647</v>
      </c>
      <c r="H270" t="s">
        <v>662</v>
      </c>
    </row>
    <row r="271" spans="5:8" x14ac:dyDescent="0.25">
      <c r="E271" t="s">
        <v>343</v>
      </c>
      <c r="F271" t="s">
        <v>237</v>
      </c>
      <c r="G271" t="s">
        <v>344</v>
      </c>
      <c r="H271" t="s">
        <v>239</v>
      </c>
    </row>
    <row r="272" spans="5:8" x14ac:dyDescent="0.25">
      <c r="E272" t="s">
        <v>648</v>
      </c>
      <c r="F272" t="s">
        <v>384</v>
      </c>
      <c r="G272" t="s">
        <v>649</v>
      </c>
      <c r="H272" t="s">
        <v>223</v>
      </c>
    </row>
    <row r="273" spans="5:8" x14ac:dyDescent="0.25">
      <c r="E273" t="s">
        <v>650</v>
      </c>
      <c r="F273" t="s">
        <v>651</v>
      </c>
      <c r="G273" t="s">
        <v>652</v>
      </c>
      <c r="H273" t="s">
        <v>653</v>
      </c>
    </row>
    <row r="274" spans="5:8" x14ac:dyDescent="0.25">
      <c r="E274" t="s">
        <v>258</v>
      </c>
      <c r="F274" t="s">
        <v>259</v>
      </c>
      <c r="G274" t="s">
        <v>260</v>
      </c>
      <c r="H274" t="s">
        <v>261</v>
      </c>
    </row>
    <row r="275" spans="5:8" x14ac:dyDescent="0.25">
      <c r="E275" t="s">
        <v>577</v>
      </c>
      <c r="F275" t="s">
        <v>187</v>
      </c>
      <c r="G275" t="s">
        <v>189</v>
      </c>
      <c r="H275" t="s">
        <v>188</v>
      </c>
    </row>
    <row r="276" spans="5:8" x14ac:dyDescent="0.25">
      <c r="E276" t="s">
        <v>179</v>
      </c>
      <c r="F276" t="s">
        <v>180</v>
      </c>
      <c r="G276" t="s">
        <v>181</v>
      </c>
      <c r="H276" t="s">
        <v>182</v>
      </c>
    </row>
    <row r="277" spans="5:8" x14ac:dyDescent="0.25">
      <c r="E277" t="s">
        <v>246</v>
      </c>
      <c r="F277" t="s">
        <v>247</v>
      </c>
      <c r="G277" t="s">
        <v>248</v>
      </c>
      <c r="H277" t="s">
        <v>227</v>
      </c>
    </row>
    <row r="278" spans="5:8" x14ac:dyDescent="0.25">
      <c r="E278" t="s">
        <v>437</v>
      </c>
      <c r="F278" t="s">
        <v>438</v>
      </c>
      <c r="G278" t="s">
        <v>439</v>
      </c>
      <c r="H278" t="s">
        <v>182</v>
      </c>
    </row>
    <row r="279" spans="5:8" x14ac:dyDescent="0.25">
      <c r="E279" t="s">
        <v>252</v>
      </c>
      <c r="F279" t="s">
        <v>200</v>
      </c>
      <c r="G279" t="s">
        <v>253</v>
      </c>
      <c r="H279" t="s">
        <v>655</v>
      </c>
    </row>
    <row r="280" spans="5:8" x14ac:dyDescent="0.25">
      <c r="E280" t="s">
        <v>654</v>
      </c>
      <c r="F280" t="s">
        <v>171</v>
      </c>
      <c r="G280" t="s">
        <v>171</v>
      </c>
      <c r="H280" t="s">
        <v>663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opLeftCell="A32" workbookViewId="0">
      <selection activeCell="G49" sqref="G49"/>
    </sheetView>
  </sheetViews>
  <sheetFormatPr defaultRowHeight="15" x14ac:dyDescent="0.25"/>
  <cols>
    <col min="1" max="1" width="6.7109375" customWidth="1"/>
    <col min="2" max="2" width="44.42578125" bestFit="1" customWidth="1"/>
    <col min="4" max="7" width="14.28515625" bestFit="1" customWidth="1"/>
  </cols>
  <sheetData>
    <row r="1" spans="1:7" x14ac:dyDescent="0.25">
      <c r="D1">
        <v>2014</v>
      </c>
      <c r="E1">
        <v>2013</v>
      </c>
      <c r="F1">
        <v>2012</v>
      </c>
      <c r="G1">
        <v>2011</v>
      </c>
    </row>
    <row r="2" spans="1:7" x14ac:dyDescent="0.25">
      <c r="A2" s="1" t="s">
        <v>156</v>
      </c>
      <c r="C2" s="5"/>
      <c r="D2" s="5"/>
      <c r="E2" s="5"/>
      <c r="F2" s="5"/>
      <c r="G2" s="5"/>
    </row>
    <row r="3" spans="1:7" x14ac:dyDescent="0.25">
      <c r="B3" t="s">
        <v>157</v>
      </c>
      <c r="C3" s="5"/>
      <c r="D3" s="5"/>
      <c r="E3" s="5"/>
      <c r="F3" s="5"/>
      <c r="G3" s="5"/>
    </row>
    <row r="4" spans="1:7" x14ac:dyDescent="0.25">
      <c r="A4" s="27"/>
      <c r="B4" s="27" t="s">
        <v>158</v>
      </c>
      <c r="C4" s="28"/>
      <c r="D4" s="28"/>
      <c r="E4" s="28"/>
      <c r="F4" s="28"/>
      <c r="G4" s="28"/>
    </row>
    <row r="5" spans="1:7" x14ac:dyDescent="0.25">
      <c r="B5" t="s">
        <v>159</v>
      </c>
      <c r="C5" s="5"/>
      <c r="D5" s="5"/>
      <c r="E5" s="5"/>
      <c r="F5" s="5"/>
      <c r="G5" s="5"/>
    </row>
    <row r="6" spans="1:7" x14ac:dyDescent="0.25">
      <c r="A6" s="27"/>
      <c r="B6" s="27" t="s">
        <v>160</v>
      </c>
      <c r="C6" s="28"/>
      <c r="D6" s="28"/>
      <c r="E6" s="28"/>
      <c r="F6" s="28"/>
      <c r="G6" s="28"/>
    </row>
    <row r="7" spans="1:7" x14ac:dyDescent="0.25">
      <c r="C7" s="5"/>
      <c r="D7" s="5"/>
      <c r="E7" s="5"/>
      <c r="F7" s="5"/>
      <c r="G7" s="5"/>
    </row>
    <row r="8" spans="1:7" x14ac:dyDescent="0.25">
      <c r="A8" s="29" t="s">
        <v>161</v>
      </c>
      <c r="B8" s="27"/>
      <c r="C8" s="28"/>
      <c r="D8" s="30">
        <f>SUM(D3:D7)</f>
        <v>0</v>
      </c>
      <c r="E8" s="30">
        <f>SUM(E3:E7)</f>
        <v>0</v>
      </c>
      <c r="F8" s="30">
        <f>SUM(F3:F7)</f>
        <v>0</v>
      </c>
      <c r="G8" s="30">
        <f>SUM(G3:G7)</f>
        <v>0</v>
      </c>
    </row>
    <row r="9" spans="1:7" x14ac:dyDescent="0.25">
      <c r="C9" s="5"/>
      <c r="D9" s="5"/>
      <c r="E9" s="5"/>
      <c r="F9" s="5"/>
      <c r="G9" s="5"/>
    </row>
    <row r="10" spans="1:7" x14ac:dyDescent="0.25">
      <c r="A10" s="1" t="s">
        <v>162</v>
      </c>
      <c r="C10" s="5"/>
      <c r="D10" s="5"/>
      <c r="E10" s="5"/>
      <c r="F10" s="5"/>
      <c r="G10" s="5"/>
    </row>
    <row r="11" spans="1:7" x14ac:dyDescent="0.25">
      <c r="B11" t="s">
        <v>163</v>
      </c>
      <c r="C11" s="5"/>
      <c r="D11" s="5"/>
      <c r="E11" s="5"/>
      <c r="F11" s="5"/>
      <c r="G11" s="5"/>
    </row>
    <row r="12" spans="1:7" x14ac:dyDescent="0.25">
      <c r="A12" s="27"/>
      <c r="B12" s="27" t="s">
        <v>164</v>
      </c>
      <c r="C12" s="28"/>
      <c r="D12" s="28"/>
      <c r="E12" s="28"/>
      <c r="F12" s="28"/>
      <c r="G12" s="28"/>
    </row>
    <row r="13" spans="1:7" x14ac:dyDescent="0.25">
      <c r="C13" s="5"/>
      <c r="D13" s="5"/>
      <c r="E13" s="5"/>
      <c r="F13" s="5"/>
      <c r="G13" s="5"/>
    </row>
    <row r="14" spans="1:7" x14ac:dyDescent="0.25">
      <c r="A14" s="29" t="s">
        <v>165</v>
      </c>
      <c r="B14" s="27"/>
      <c r="C14" s="28"/>
      <c r="D14" s="30">
        <f>SUM(D11:D13)</f>
        <v>0</v>
      </c>
      <c r="E14" s="30">
        <f>SUM(E11:E13)</f>
        <v>0</v>
      </c>
      <c r="F14" s="30">
        <f>SUM(F11:F13)</f>
        <v>0</v>
      </c>
      <c r="G14" s="30">
        <f>SUM(G11:G13)</f>
        <v>0</v>
      </c>
    </row>
    <row r="15" spans="1:7" x14ac:dyDescent="0.25">
      <c r="C15" s="5"/>
      <c r="D15" s="5"/>
      <c r="E15" s="5"/>
      <c r="F15" s="5"/>
      <c r="G15" s="5"/>
    </row>
    <row r="16" spans="1:7" x14ac:dyDescent="0.25">
      <c r="C16" s="5"/>
      <c r="D16" s="5"/>
      <c r="E16" s="5"/>
      <c r="F16" s="5"/>
      <c r="G16" s="5"/>
    </row>
    <row r="17" spans="1:12" x14ac:dyDescent="0.25">
      <c r="A17" s="1" t="s">
        <v>138</v>
      </c>
      <c r="C17" s="5"/>
      <c r="D17" s="5"/>
      <c r="E17" s="5"/>
      <c r="F17" s="5"/>
      <c r="G17" s="5"/>
      <c r="H17" s="6"/>
      <c r="I17" s="6"/>
      <c r="J17" s="6"/>
      <c r="K17" s="6"/>
      <c r="L17" s="6"/>
    </row>
    <row r="18" spans="1:12" x14ac:dyDescent="0.25">
      <c r="B18" t="s">
        <v>139</v>
      </c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27"/>
      <c r="B19" s="27" t="s">
        <v>140</v>
      </c>
      <c r="C19" s="27"/>
      <c r="D19" s="32"/>
      <c r="E19" s="32"/>
      <c r="F19" s="32"/>
      <c r="G19" s="32"/>
      <c r="H19" s="6"/>
      <c r="I19" s="6"/>
      <c r="J19" s="6"/>
      <c r="K19" s="6"/>
      <c r="L19" s="6"/>
    </row>
    <row r="20" spans="1:12" x14ac:dyDescent="0.25"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29" t="s">
        <v>141</v>
      </c>
      <c r="B21" s="27"/>
      <c r="C21" s="27"/>
      <c r="D21" s="31">
        <f>SUM(D18:D20)</f>
        <v>0</v>
      </c>
      <c r="E21" s="31">
        <f>SUM(E18:E20)</f>
        <v>0</v>
      </c>
      <c r="F21" s="31">
        <f>SUM(F18:F20)</f>
        <v>0</v>
      </c>
      <c r="G21" s="31">
        <f>SUM(G18:G20)</f>
        <v>0</v>
      </c>
      <c r="H21" s="6"/>
      <c r="I21" s="6"/>
      <c r="J21" s="6"/>
      <c r="K21" s="6"/>
      <c r="L21" s="6"/>
    </row>
    <row r="22" spans="1:12" x14ac:dyDescent="0.25"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5"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5">
      <c r="A24" s="1" t="s">
        <v>142</v>
      </c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5">
      <c r="B25" t="s">
        <v>143</v>
      </c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5">
      <c r="A26" s="27"/>
      <c r="B26" s="27" t="s">
        <v>144</v>
      </c>
      <c r="C26" s="27"/>
      <c r="D26" s="32"/>
      <c r="E26" s="32"/>
      <c r="F26" s="32"/>
      <c r="G26" s="32"/>
      <c r="H26" s="6"/>
      <c r="I26" s="6"/>
      <c r="J26" s="6"/>
      <c r="K26" s="6"/>
      <c r="L26" s="6"/>
    </row>
    <row r="27" spans="1:12" x14ac:dyDescent="0.25"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5">
      <c r="A28" s="29" t="s">
        <v>145</v>
      </c>
      <c r="B28" s="27"/>
      <c r="C28" s="27"/>
      <c r="D28" s="31">
        <f>SUM(D25:D27)</f>
        <v>0</v>
      </c>
      <c r="E28" s="31">
        <f>SUM(E25:E27)</f>
        <v>0</v>
      </c>
      <c r="F28" s="31">
        <f>SUM(F25:F27)</f>
        <v>0</v>
      </c>
      <c r="G28" s="31">
        <f>SUM(G25:G27)</f>
        <v>0</v>
      </c>
      <c r="H28" s="6"/>
      <c r="I28" s="6"/>
      <c r="J28" s="6"/>
      <c r="K28" s="6"/>
      <c r="L28" s="6"/>
    </row>
    <row r="29" spans="1:12" x14ac:dyDescent="0.25"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25"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25">
      <c r="A31" s="1" t="s">
        <v>147</v>
      </c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25">
      <c r="B32" t="s">
        <v>148</v>
      </c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25">
      <c r="A33" s="27"/>
      <c r="B33" s="27" t="s">
        <v>149</v>
      </c>
      <c r="C33" s="27"/>
      <c r="D33" s="32"/>
      <c r="E33" s="32"/>
      <c r="F33" s="32"/>
      <c r="G33" s="32"/>
      <c r="H33" s="6"/>
      <c r="I33" s="6"/>
      <c r="J33" s="6"/>
      <c r="K33" s="6"/>
      <c r="L33" s="6"/>
    </row>
    <row r="34" spans="1:12" x14ac:dyDescent="0.25"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29" t="s">
        <v>150</v>
      </c>
      <c r="B35" s="27"/>
      <c r="C35" s="27"/>
      <c r="D35" s="31">
        <f>SUM(D32:D34)</f>
        <v>0</v>
      </c>
      <c r="E35" s="31">
        <f>SUM(E32:E34)</f>
        <v>0</v>
      </c>
      <c r="F35" s="31">
        <f>SUM(F32:F34)</f>
        <v>0</v>
      </c>
      <c r="G35" s="31">
        <f>SUM(G32:G34)</f>
        <v>0</v>
      </c>
      <c r="H35" s="6"/>
      <c r="I35" s="6"/>
      <c r="J35" s="6"/>
      <c r="K35" s="6"/>
      <c r="L35" s="6"/>
    </row>
    <row r="36" spans="1:12" x14ac:dyDescent="0.25">
      <c r="D36" s="6"/>
      <c r="E36" s="6"/>
      <c r="F36" s="6"/>
      <c r="G36" s="6"/>
      <c r="H36" s="6"/>
      <c r="I36" s="6"/>
      <c r="J36" s="6"/>
      <c r="K36" s="6"/>
      <c r="L36" s="6"/>
    </row>
    <row r="37" spans="1:12" x14ac:dyDescent="0.25">
      <c r="A37" s="1" t="s">
        <v>44</v>
      </c>
      <c r="D37" s="6"/>
      <c r="E37" s="6"/>
      <c r="F37" s="6"/>
      <c r="G37" s="6"/>
      <c r="H37" s="6"/>
      <c r="I37" s="6"/>
      <c r="J37" s="6"/>
      <c r="K37" s="6"/>
      <c r="L37" s="6"/>
    </row>
    <row r="38" spans="1:12" x14ac:dyDescent="0.25">
      <c r="A38" s="27"/>
      <c r="B38" s="27" t="s">
        <v>146</v>
      </c>
      <c r="C38" s="27"/>
      <c r="D38" s="32"/>
      <c r="E38" s="32"/>
      <c r="F38" s="32"/>
      <c r="G38" s="32"/>
      <c r="H38" s="6"/>
      <c r="I38" s="6"/>
      <c r="J38" s="6"/>
      <c r="K38" s="6"/>
      <c r="L38" s="6"/>
    </row>
    <row r="39" spans="1:12" x14ac:dyDescent="0.25">
      <c r="D39" s="6"/>
      <c r="E39" s="6"/>
      <c r="F39" s="6"/>
      <c r="G39" s="6"/>
      <c r="H39" s="6"/>
      <c r="I39" s="6"/>
      <c r="J39" s="6"/>
      <c r="K39" s="6"/>
      <c r="L39" s="6"/>
    </row>
    <row r="40" spans="1:12" x14ac:dyDescent="0.25">
      <c r="A40" s="29" t="s">
        <v>151</v>
      </c>
      <c r="B40" s="27"/>
      <c r="C40" s="27"/>
      <c r="D40" s="31">
        <f>SUM(D38:D39)</f>
        <v>0</v>
      </c>
      <c r="E40" s="31">
        <f>SUM(E38:E39)</f>
        <v>0</v>
      </c>
      <c r="F40" s="31">
        <f>SUM(F38:F39)</f>
        <v>0</v>
      </c>
      <c r="G40" s="31">
        <f>SUM(G38:G39)</f>
        <v>0</v>
      </c>
      <c r="H40" s="6"/>
      <c r="I40" s="6"/>
      <c r="J40" s="6"/>
      <c r="K40" s="6"/>
      <c r="L40" s="6"/>
    </row>
    <row r="41" spans="1:12" x14ac:dyDescent="0.25">
      <c r="D41" s="6"/>
      <c r="E41" s="6"/>
      <c r="F41" s="6"/>
      <c r="G41" s="6"/>
      <c r="H41" s="6"/>
      <c r="I41" s="6"/>
      <c r="J41" s="6"/>
      <c r="K41" s="6"/>
      <c r="L41" s="6"/>
    </row>
    <row r="42" spans="1:12" x14ac:dyDescent="0.25">
      <c r="D42" s="6"/>
      <c r="E42" s="6"/>
      <c r="F42" s="6"/>
      <c r="G42" s="6"/>
      <c r="H42" s="6"/>
      <c r="I42" s="6"/>
      <c r="J42" s="6"/>
      <c r="K42" s="6"/>
      <c r="L42" s="6"/>
    </row>
    <row r="43" spans="1:12" x14ac:dyDescent="0.25">
      <c r="A43" s="1" t="s">
        <v>152</v>
      </c>
      <c r="D43" s="6"/>
      <c r="E43" s="6"/>
      <c r="F43" s="6"/>
      <c r="G43" s="6"/>
      <c r="H43" s="6"/>
      <c r="I43" s="6"/>
      <c r="J43" s="6"/>
      <c r="K43" s="6"/>
      <c r="L43" s="6"/>
    </row>
    <row r="44" spans="1:12" x14ac:dyDescent="0.25">
      <c r="B44" t="s">
        <v>153</v>
      </c>
      <c r="D44" s="6"/>
      <c r="E44" s="6"/>
      <c r="F44" s="6"/>
      <c r="G44" s="6"/>
      <c r="H44" s="6"/>
      <c r="I44" s="6"/>
      <c r="J44" s="6"/>
      <c r="K44" s="6"/>
      <c r="L44" s="6"/>
    </row>
    <row r="45" spans="1:12" x14ac:dyDescent="0.25">
      <c r="A45" s="27"/>
      <c r="B45" s="27" t="s">
        <v>154</v>
      </c>
      <c r="C45" s="27"/>
      <c r="D45" s="32"/>
      <c r="E45" s="32"/>
      <c r="F45" s="32"/>
      <c r="G45" s="32"/>
      <c r="H45" s="6"/>
      <c r="I45" s="6"/>
      <c r="J45" s="6"/>
      <c r="K45" s="6"/>
      <c r="L45" s="6"/>
    </row>
    <row r="46" spans="1:12" x14ac:dyDescent="0.25">
      <c r="B46" t="s">
        <v>166</v>
      </c>
      <c r="D46" s="6"/>
      <c r="E46" s="6"/>
      <c r="F46" s="6"/>
      <c r="G46" s="6"/>
      <c r="H46" s="6"/>
      <c r="I46" s="6"/>
      <c r="J46" s="6"/>
      <c r="K46" s="6"/>
      <c r="L46" s="6"/>
    </row>
    <row r="47" spans="1:12" x14ac:dyDescent="0.25">
      <c r="A47" s="27"/>
      <c r="B47" s="27" t="s">
        <v>167</v>
      </c>
      <c r="C47" s="27"/>
      <c r="D47" s="32"/>
      <c r="E47" s="32"/>
      <c r="F47" s="32"/>
      <c r="G47" s="32"/>
      <c r="H47" s="6"/>
      <c r="I47" s="6"/>
      <c r="J47" s="6"/>
      <c r="K47" s="6"/>
      <c r="L47" s="6"/>
    </row>
    <row r="48" spans="1:12" x14ac:dyDescent="0.25">
      <c r="D48" s="6"/>
      <c r="E48" s="6"/>
      <c r="F48" s="6"/>
      <c r="G48" s="6"/>
      <c r="H48" s="6"/>
      <c r="I48" s="6"/>
      <c r="J48" s="6"/>
      <c r="K48" s="6"/>
      <c r="L48" s="6"/>
    </row>
    <row r="49" spans="1:12" x14ac:dyDescent="0.25">
      <c r="A49" s="29" t="s">
        <v>155</v>
      </c>
      <c r="B49" s="27"/>
      <c r="C49" s="27"/>
      <c r="D49" s="31">
        <f>SUM(D44:D48)</f>
        <v>0</v>
      </c>
      <c r="E49" s="31">
        <f>SUM(E44:E48)</f>
        <v>0</v>
      </c>
      <c r="F49" s="31">
        <f>SUM(F44:F48)</f>
        <v>0</v>
      </c>
      <c r="G49" s="31">
        <f>SUM(G44:G48)</f>
        <v>0</v>
      </c>
      <c r="H49" s="6"/>
      <c r="I49" s="6"/>
      <c r="J49" s="6"/>
      <c r="K49" s="6"/>
      <c r="L49" s="6"/>
    </row>
    <row r="50" spans="1:12" x14ac:dyDescent="0.25">
      <c r="D50" s="6"/>
      <c r="E50" s="6"/>
      <c r="F50" s="6"/>
      <c r="G50" s="6"/>
      <c r="H50" s="6"/>
      <c r="I50" s="6"/>
      <c r="J50" s="6"/>
      <c r="K50" s="6"/>
      <c r="L50" s="6"/>
    </row>
    <row r="51" spans="1:12" x14ac:dyDescent="0.25">
      <c r="D51" s="6"/>
      <c r="E51" s="6"/>
      <c r="F51" s="6"/>
      <c r="G51" s="6"/>
      <c r="H51" s="6"/>
      <c r="I51" s="6"/>
      <c r="J51" s="6"/>
      <c r="K51" s="6"/>
      <c r="L51" s="6"/>
    </row>
    <row r="52" spans="1:12" x14ac:dyDescent="0.25"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25">
      <c r="D53" s="6"/>
      <c r="E53" s="6"/>
      <c r="F53" s="6"/>
      <c r="G53" s="6"/>
      <c r="H53" s="6"/>
      <c r="I53" s="6"/>
      <c r="J53" s="6"/>
      <c r="K53" s="6"/>
      <c r="L53" s="6"/>
    </row>
    <row r="54" spans="1:12" x14ac:dyDescent="0.25">
      <c r="D54" s="6"/>
      <c r="E54" s="6"/>
      <c r="F54" s="6"/>
      <c r="G54" s="6"/>
      <c r="H54" s="6"/>
      <c r="I54" s="6"/>
      <c r="J54" s="6"/>
      <c r="K54" s="6"/>
      <c r="L54" s="6"/>
    </row>
    <row r="55" spans="1:12" x14ac:dyDescent="0.25">
      <c r="D55" s="6"/>
      <c r="E55" s="6"/>
      <c r="F55" s="6"/>
      <c r="G55" s="6"/>
      <c r="H55" s="6"/>
      <c r="I55" s="6"/>
      <c r="J55" s="6"/>
      <c r="K55" s="6"/>
      <c r="L55" s="6"/>
    </row>
    <row r="56" spans="1:12" x14ac:dyDescent="0.25">
      <c r="D56" s="6"/>
      <c r="E56" s="6"/>
      <c r="F56" s="6"/>
      <c r="G56" s="6"/>
      <c r="H56" s="6"/>
      <c r="I56" s="6"/>
      <c r="J56" s="6"/>
      <c r="K56" s="6"/>
      <c r="L56" s="6"/>
    </row>
    <row r="57" spans="1:12" x14ac:dyDescent="0.25">
      <c r="D57" s="6"/>
      <c r="E57" s="6"/>
      <c r="F57" s="6"/>
      <c r="G57" s="6"/>
      <c r="H57" s="6"/>
      <c r="I57" s="6"/>
      <c r="J57" s="6"/>
      <c r="K57" s="6"/>
      <c r="L57" s="6"/>
    </row>
    <row r="58" spans="1:12" x14ac:dyDescent="0.25">
      <c r="D58" s="6"/>
      <c r="E58" s="6"/>
      <c r="F58" s="6"/>
      <c r="G58" s="6"/>
      <c r="H58" s="6"/>
      <c r="I58" s="6"/>
      <c r="J58" s="6"/>
      <c r="K58" s="6"/>
      <c r="L58" s="6"/>
    </row>
    <row r="59" spans="1:12" x14ac:dyDescent="0.25">
      <c r="D59" s="6"/>
      <c r="E59" s="6"/>
      <c r="F59" s="6"/>
      <c r="G59" s="6"/>
      <c r="H59" s="6"/>
      <c r="I59" s="6"/>
      <c r="J59" s="6"/>
      <c r="K59" s="6"/>
      <c r="L59" s="6"/>
    </row>
    <row r="60" spans="1:12" x14ac:dyDescent="0.25">
      <c r="D60" s="6"/>
      <c r="E60" s="6"/>
      <c r="F60" s="6"/>
      <c r="G60" s="6"/>
      <c r="H60" s="6"/>
      <c r="I60" s="6"/>
      <c r="J60" s="6"/>
      <c r="K60" s="6"/>
      <c r="L60" s="6"/>
    </row>
    <row r="61" spans="1:12" x14ac:dyDescent="0.25">
      <c r="D61" s="6"/>
      <c r="E61" s="6"/>
      <c r="F61" s="6"/>
      <c r="G61" s="6"/>
      <c r="H61" s="6"/>
      <c r="I61" s="6"/>
      <c r="J61" s="6"/>
      <c r="K61" s="6"/>
      <c r="L61" s="6"/>
    </row>
    <row r="62" spans="1:12" x14ac:dyDescent="0.25">
      <c r="D62" s="6"/>
      <c r="E62" s="6"/>
      <c r="F62" s="6"/>
      <c r="G62" s="6"/>
      <c r="H62" s="6"/>
      <c r="I62" s="6"/>
      <c r="J62" s="6"/>
      <c r="K62" s="6"/>
      <c r="L62" s="6"/>
    </row>
    <row r="63" spans="1:12" x14ac:dyDescent="0.25">
      <c r="D63" s="6"/>
      <c r="E63" s="6"/>
      <c r="F63" s="6"/>
      <c r="G63" s="6"/>
      <c r="H63" s="6"/>
      <c r="I63" s="6"/>
      <c r="J63" s="6"/>
      <c r="K63" s="6"/>
      <c r="L63" s="6"/>
    </row>
    <row r="64" spans="1:12" x14ac:dyDescent="0.25">
      <c r="D64" s="6"/>
      <c r="E64" s="6"/>
      <c r="F64" s="6"/>
      <c r="G64" s="6"/>
      <c r="H64" s="6"/>
      <c r="I64" s="6"/>
      <c r="J64" s="6"/>
      <c r="K64" s="6"/>
      <c r="L64" s="6"/>
    </row>
    <row r="65" spans="4:12" x14ac:dyDescent="0.25">
      <c r="D65" s="6"/>
      <c r="E65" s="6"/>
      <c r="F65" s="6"/>
      <c r="G65" s="6"/>
      <c r="H65" s="6"/>
      <c r="I65" s="6"/>
      <c r="J65" s="6"/>
      <c r="K65" s="6"/>
      <c r="L65" s="6"/>
    </row>
    <row r="66" spans="4:12" x14ac:dyDescent="0.25">
      <c r="D66" s="6"/>
      <c r="E66" s="6"/>
      <c r="F66" s="6"/>
      <c r="G66" s="6"/>
      <c r="H66" s="6"/>
      <c r="I66" s="6"/>
      <c r="J66" s="6"/>
      <c r="K66" s="6"/>
      <c r="L66" s="6"/>
    </row>
    <row r="67" spans="4:12" x14ac:dyDescent="0.25">
      <c r="D67" s="6"/>
      <c r="E67" s="6"/>
      <c r="F67" s="6"/>
      <c r="G67" s="6"/>
      <c r="H67" s="6"/>
      <c r="I67" s="6"/>
      <c r="J67" s="6"/>
      <c r="K67" s="6"/>
      <c r="L67" s="6"/>
    </row>
    <row r="68" spans="4:12" x14ac:dyDescent="0.25">
      <c r="D68" s="6"/>
      <c r="E68" s="6"/>
      <c r="F68" s="6"/>
      <c r="G68" s="6"/>
      <c r="H68" s="6"/>
      <c r="I68" s="6"/>
      <c r="J68" s="6"/>
      <c r="K68" s="6"/>
      <c r="L68" s="6"/>
    </row>
    <row r="69" spans="4:12" x14ac:dyDescent="0.25">
      <c r="D69" s="6"/>
      <c r="E69" s="6"/>
      <c r="F69" s="6"/>
      <c r="G69" s="6"/>
      <c r="H69" s="6"/>
      <c r="I69" s="6"/>
      <c r="J69" s="6"/>
      <c r="K69" s="6"/>
      <c r="L69" s="6"/>
    </row>
    <row r="70" spans="4:12" x14ac:dyDescent="0.25">
      <c r="D70" s="6"/>
      <c r="E70" s="6"/>
      <c r="F70" s="6"/>
      <c r="G70" s="6"/>
      <c r="H70" s="6"/>
      <c r="I70" s="6"/>
      <c r="J70" s="6"/>
      <c r="K70" s="6"/>
      <c r="L70" s="6"/>
    </row>
    <row r="71" spans="4:12" x14ac:dyDescent="0.25">
      <c r="D71" s="6"/>
      <c r="E71" s="6"/>
      <c r="F71" s="6"/>
      <c r="G71" s="6"/>
      <c r="H71" s="6"/>
      <c r="I71" s="6"/>
      <c r="J71" s="6"/>
      <c r="K71" s="6"/>
      <c r="L71" s="6"/>
    </row>
    <row r="72" spans="4:12" x14ac:dyDescent="0.25">
      <c r="D72" s="6"/>
      <c r="E72" s="6"/>
      <c r="F72" s="6"/>
      <c r="G72" s="6"/>
      <c r="H72" s="6"/>
      <c r="I72" s="6"/>
      <c r="J72" s="6"/>
      <c r="K72" s="6"/>
      <c r="L72" s="6"/>
    </row>
    <row r="73" spans="4:12" x14ac:dyDescent="0.25">
      <c r="D73" s="6"/>
      <c r="E73" s="6"/>
      <c r="F73" s="6"/>
      <c r="G73" s="6"/>
      <c r="H73" s="6"/>
      <c r="I73" s="6"/>
      <c r="J73" s="6"/>
      <c r="K73" s="6"/>
      <c r="L73" s="6"/>
    </row>
    <row r="74" spans="4:12" x14ac:dyDescent="0.25">
      <c r="D74" s="6"/>
      <c r="E74" s="6"/>
      <c r="F74" s="6"/>
      <c r="G74" s="6"/>
      <c r="H74" s="6"/>
      <c r="I74" s="6"/>
      <c r="J74" s="6"/>
      <c r="K74" s="6"/>
      <c r="L74" s="6"/>
    </row>
    <row r="75" spans="4:12" x14ac:dyDescent="0.25">
      <c r="D75" s="6"/>
      <c r="E75" s="6"/>
      <c r="F75" s="6"/>
      <c r="G75" s="6"/>
      <c r="H75" s="6"/>
      <c r="I75" s="6"/>
      <c r="J75" s="6"/>
      <c r="K75" s="6"/>
      <c r="L75" s="6"/>
    </row>
    <row r="76" spans="4:12" x14ac:dyDescent="0.25">
      <c r="D76" s="6"/>
      <c r="E76" s="6"/>
      <c r="F76" s="6"/>
      <c r="G76" s="6"/>
      <c r="H76" s="6"/>
      <c r="I76" s="6"/>
      <c r="J76" s="6"/>
      <c r="K76" s="6"/>
      <c r="L76" s="6"/>
    </row>
    <row r="77" spans="4:12" x14ac:dyDescent="0.25">
      <c r="D77" s="6"/>
      <c r="E77" s="6"/>
      <c r="F77" s="6"/>
      <c r="G77" s="6"/>
      <c r="H77" s="6"/>
      <c r="I77" s="6"/>
      <c r="J77" s="6"/>
      <c r="K77" s="6"/>
      <c r="L77" s="6"/>
    </row>
    <row r="78" spans="4:12" x14ac:dyDescent="0.25">
      <c r="D78" s="6"/>
      <c r="E78" s="6"/>
      <c r="F78" s="6"/>
      <c r="G78" s="6"/>
      <c r="H78" s="6"/>
      <c r="I78" s="6"/>
      <c r="J78" s="6"/>
      <c r="K78" s="6"/>
      <c r="L78" s="6"/>
    </row>
    <row r="79" spans="4:12" x14ac:dyDescent="0.25">
      <c r="D79" s="6"/>
      <c r="E79" s="6"/>
      <c r="F79" s="6"/>
      <c r="G79" s="6"/>
      <c r="H79" s="6"/>
      <c r="I79" s="6"/>
      <c r="J79" s="6"/>
      <c r="K79" s="6"/>
      <c r="L79" s="6"/>
    </row>
    <row r="80" spans="4:12" x14ac:dyDescent="0.25">
      <c r="D80" s="6"/>
      <c r="E80" s="6"/>
      <c r="F80" s="6"/>
      <c r="G80" s="6"/>
      <c r="H80" s="6"/>
      <c r="I80" s="6"/>
      <c r="J80" s="6"/>
      <c r="K80" s="6"/>
      <c r="L80" s="6"/>
    </row>
    <row r="81" spans="4:12" x14ac:dyDescent="0.25">
      <c r="D81" s="6"/>
      <c r="E81" s="6"/>
      <c r="F81" s="6"/>
      <c r="G81" s="6"/>
      <c r="H81" s="6"/>
      <c r="I81" s="6"/>
      <c r="J81" s="6"/>
      <c r="K81" s="6"/>
      <c r="L81" s="6"/>
    </row>
    <row r="82" spans="4:12" x14ac:dyDescent="0.25">
      <c r="D82" s="6"/>
      <c r="E82" s="6"/>
      <c r="F82" s="6"/>
      <c r="G82" s="6"/>
      <c r="H82" s="6"/>
      <c r="I82" s="6"/>
      <c r="J82" s="6"/>
      <c r="K82" s="6"/>
      <c r="L82" s="6"/>
    </row>
    <row r="83" spans="4:12" x14ac:dyDescent="0.25">
      <c r="D83" s="6"/>
      <c r="E83" s="6"/>
      <c r="F83" s="6"/>
      <c r="G83" s="6"/>
      <c r="H83" s="6"/>
      <c r="I83" s="6"/>
      <c r="J83" s="6"/>
      <c r="K83" s="6"/>
      <c r="L8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Entry</vt:lpstr>
      <vt:lpstr>Lookup Table</vt:lpstr>
      <vt:lpstr>Additional Lines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Jose Francisco</cp:lastModifiedBy>
  <dcterms:created xsi:type="dcterms:W3CDTF">2015-06-16T06:07:03Z</dcterms:created>
  <dcterms:modified xsi:type="dcterms:W3CDTF">2016-09-01T05:44:17Z</dcterms:modified>
</cp:coreProperties>
</file>