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glbuc-my.sharepoint.com/personal/rafael_belokurows_kantar_com/Documents/Desktop/"/>
    </mc:Choice>
  </mc:AlternateContent>
  <xr:revisionPtr revIDLastSave="1" documentId="8_{BF66F96D-64C6-4B07-98F1-32DD03D3C916}" xr6:coauthVersionLast="47" xr6:coauthVersionMax="47" xr10:uidLastSave="{31F33607-3B40-42A7-8473-BCD9EC758A4F}"/>
  <bookViews>
    <workbookView xWindow="1260" yWindow="1575" windowWidth="21645" windowHeight="11385" activeTab="1" xr2:uid="{D50417F4-7F7C-4296-9F3D-F22224ECC1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D25" i="1"/>
  <c r="C29" i="1"/>
  <c r="C28" i="1"/>
  <c r="C26" i="1"/>
  <c r="C23" i="1"/>
  <c r="C21" i="1"/>
  <c r="D20" i="1"/>
  <c r="C20" i="1"/>
  <c r="D19" i="1"/>
  <c r="C19" i="1"/>
  <c r="D18" i="1"/>
  <c r="C18" i="1"/>
  <c r="D16" i="1"/>
  <c r="D17" i="1"/>
  <c r="C17" i="1"/>
  <c r="C16" i="1"/>
  <c r="C25" i="1" l="1"/>
</calcChain>
</file>

<file path=xl/sharedStrings.xml><?xml version="1.0" encoding="utf-8"?>
<sst xmlns="http://schemas.openxmlformats.org/spreadsheetml/2006/main" count="88" uniqueCount="58">
  <si>
    <t>home</t>
  </si>
  <si>
    <t>away</t>
  </si>
  <si>
    <t>home_odds</t>
  </si>
  <si>
    <t>away_odds</t>
  </si>
  <si>
    <t>teams.home.score</t>
  </si>
  <si>
    <t>teams.away.score</t>
  </si>
  <si>
    <t>teams.home.isWinner</t>
  </si>
  <si>
    <t>winner_odds</t>
  </si>
  <si>
    <t>winner_margin</t>
  </si>
  <si>
    <t>Mariners</t>
  </si>
  <si>
    <t>Rockies</t>
  </si>
  <si>
    <t>Athletics</t>
  </si>
  <si>
    <t>Mets</t>
  </si>
  <si>
    <t>Dodgers</t>
  </si>
  <si>
    <t>Cubs</t>
  </si>
  <si>
    <t>Cardinals</t>
  </si>
  <si>
    <t>Pirates</t>
  </si>
  <si>
    <t>Padres</t>
  </si>
  <si>
    <t>Brewers</t>
  </si>
  <si>
    <t>Marlins</t>
  </si>
  <si>
    <t>Diamondbacks</t>
  </si>
  <si>
    <t>Royals</t>
  </si>
  <si>
    <t>Braves</t>
  </si>
  <si>
    <t>Astros</t>
  </si>
  <si>
    <t>Rangers</t>
  </si>
  <si>
    <t>White Sox</t>
  </si>
  <si>
    <t>Orioles</t>
  </si>
  <si>
    <t>Reds</t>
  </si>
  <si>
    <t>Phillies</t>
  </si>
  <si>
    <t>Blue Jays</t>
  </si>
  <si>
    <t>Rays</t>
  </si>
  <si>
    <t>Yankees</t>
  </si>
  <si>
    <t>Twins</t>
  </si>
  <si>
    <t>Red Sox</t>
  </si>
  <si>
    <t>Angels</t>
  </si>
  <si>
    <t>home_team</t>
  </si>
  <si>
    <t>favorite</t>
  </si>
  <si>
    <t>tie</t>
  </si>
  <si>
    <t>favorite_won</t>
  </si>
  <si>
    <t>dark horses</t>
  </si>
  <si>
    <t>away_team</t>
  </si>
  <si>
    <t>teams.home.leagueRecord.pct</t>
  </si>
  <si>
    <t>teams.away.leagueRecord.pct</t>
  </si>
  <si>
    <t>best_record</t>
  </si>
  <si>
    <t>triplas 1</t>
  </si>
  <si>
    <t xml:space="preserve">triplas 2 </t>
  </si>
  <si>
    <t>triplas 3</t>
  </si>
  <si>
    <t>tripla 4</t>
  </si>
  <si>
    <t>total triplas</t>
  </si>
  <si>
    <t>sim</t>
  </si>
  <si>
    <t>não</t>
  </si>
  <si>
    <t>duplas 1</t>
  </si>
  <si>
    <t>duplas 2</t>
  </si>
  <si>
    <t>duplas 3</t>
  </si>
  <si>
    <t>duplas 4</t>
  </si>
  <si>
    <t>duplas 5</t>
  </si>
  <si>
    <t>duplas 6</t>
  </si>
  <si>
    <t>total duplas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</si>
</sst>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44" fontId="0" fillId="0" borderId="0" xfId="1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BA3A-2D51-42C0-9FE2-6F050C0AD453}">
  <dimension ref="A1:P35"/>
  <sheetViews>
    <sheetView topLeftCell="A7" workbookViewId="0">
      <selection activeCell="O14" sqref="O14"/>
    </sheetView>
  </sheetViews>
  <sheetFormatPr defaultRowHeight="15" x14ac:dyDescent="0.25"/>
  <cols>
    <col min="2" max="2" width="11.7109375" customWidth="1"/>
    <col min="8" max="8" width="13.42578125" customWidth="1"/>
    <col min="9" max="10" width="14.5703125" bestFit="1" customWidth="1"/>
    <col min="11" max="11" width="12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38</v>
      </c>
      <c r="L1" t="s">
        <v>41</v>
      </c>
      <c r="M1" t="s">
        <v>42</v>
      </c>
    </row>
    <row r="2" spans="1:16" x14ac:dyDescent="0.25">
      <c r="A2" t="s">
        <v>9</v>
      </c>
      <c r="B2" t="s">
        <v>10</v>
      </c>
      <c r="C2" s="5">
        <v>1.32</v>
      </c>
      <c r="D2" s="6">
        <v>3.3</v>
      </c>
      <c r="E2" t="s">
        <v>0</v>
      </c>
      <c r="F2" s="2">
        <v>1</v>
      </c>
      <c r="G2" s="3">
        <v>0</v>
      </c>
      <c r="H2" t="b">
        <v>1</v>
      </c>
      <c r="I2">
        <v>1.32</v>
      </c>
      <c r="J2">
        <v>1</v>
      </c>
      <c r="K2" t="b">
        <v>1</v>
      </c>
      <c r="L2">
        <v>0.5</v>
      </c>
      <c r="M2">
        <v>0.313</v>
      </c>
      <c r="N2" t="s">
        <v>0</v>
      </c>
      <c r="O2" t="b">
        <v>1</v>
      </c>
    </row>
    <row r="3" spans="1:16" x14ac:dyDescent="0.25">
      <c r="A3" t="s">
        <v>11</v>
      </c>
      <c r="B3" t="s">
        <v>12</v>
      </c>
      <c r="C3" s="6">
        <v>2.2999999999999998</v>
      </c>
      <c r="D3" s="5">
        <v>1.6</v>
      </c>
      <c r="E3" t="s">
        <v>1</v>
      </c>
      <c r="F3" s="3">
        <v>3</v>
      </c>
      <c r="G3" s="2">
        <v>4</v>
      </c>
      <c r="H3" t="b">
        <v>0</v>
      </c>
      <c r="I3">
        <v>1.6</v>
      </c>
      <c r="J3">
        <v>1</v>
      </c>
      <c r="K3" t="b">
        <v>1</v>
      </c>
      <c r="L3">
        <v>0.188</v>
      </c>
      <c r="M3">
        <v>0.625</v>
      </c>
      <c r="N3" t="s">
        <v>1</v>
      </c>
      <c r="O3" t="b">
        <v>1</v>
      </c>
      <c r="P3" t="s">
        <v>49</v>
      </c>
    </row>
    <row r="4" spans="1:16" x14ac:dyDescent="0.25">
      <c r="A4" t="s">
        <v>13</v>
      </c>
      <c r="B4" t="s">
        <v>14</v>
      </c>
      <c r="C4" s="5">
        <v>1.4</v>
      </c>
      <c r="D4" s="6">
        <v>2.95</v>
      </c>
      <c r="E4" t="s">
        <v>0</v>
      </c>
      <c r="F4" s="3">
        <v>2</v>
      </c>
      <c r="G4" s="2">
        <v>3</v>
      </c>
      <c r="H4" t="b">
        <v>0</v>
      </c>
      <c r="I4">
        <v>2.95</v>
      </c>
      <c r="J4">
        <v>1</v>
      </c>
      <c r="K4" t="b">
        <v>0</v>
      </c>
      <c r="L4">
        <v>0.5</v>
      </c>
      <c r="M4">
        <v>0.57099999999999995</v>
      </c>
      <c r="N4" t="s">
        <v>1</v>
      </c>
      <c r="O4" t="b">
        <v>1</v>
      </c>
    </row>
    <row r="5" spans="1:16" x14ac:dyDescent="0.25">
      <c r="A5" t="s">
        <v>15</v>
      </c>
      <c r="B5" t="s">
        <v>16</v>
      </c>
      <c r="C5" s="5">
        <v>1.55</v>
      </c>
      <c r="D5" s="6">
        <v>2.4</v>
      </c>
      <c r="E5" t="s">
        <v>0</v>
      </c>
      <c r="F5" s="2">
        <v>5</v>
      </c>
      <c r="G5" s="3">
        <v>4</v>
      </c>
      <c r="H5" t="b">
        <v>1</v>
      </c>
      <c r="I5">
        <v>1.55</v>
      </c>
      <c r="J5">
        <v>1</v>
      </c>
      <c r="K5" t="b">
        <v>1</v>
      </c>
      <c r="L5">
        <v>0.438</v>
      </c>
      <c r="M5">
        <v>0.56299999999999994</v>
      </c>
      <c r="N5" t="s">
        <v>1</v>
      </c>
      <c r="O5" t="b">
        <v>0</v>
      </c>
      <c r="P5" t="s">
        <v>50</v>
      </c>
    </row>
    <row r="6" spans="1:16" x14ac:dyDescent="0.25">
      <c r="A6" t="s">
        <v>17</v>
      </c>
      <c r="B6" t="s">
        <v>18</v>
      </c>
      <c r="C6" s="5">
        <v>1.55</v>
      </c>
      <c r="D6" s="6">
        <v>2.4</v>
      </c>
      <c r="E6" t="s">
        <v>0</v>
      </c>
      <c r="F6" s="3">
        <v>0</v>
      </c>
      <c r="G6" s="2">
        <v>1</v>
      </c>
      <c r="H6" t="b">
        <v>0</v>
      </c>
      <c r="I6">
        <v>2.4</v>
      </c>
      <c r="J6">
        <v>1</v>
      </c>
      <c r="K6" t="b">
        <v>0</v>
      </c>
      <c r="L6">
        <v>0.47099999999999997</v>
      </c>
      <c r="M6">
        <v>0.68799999999999994</v>
      </c>
      <c r="N6" t="s">
        <v>1</v>
      </c>
      <c r="O6" t="b">
        <v>1</v>
      </c>
    </row>
    <row r="7" spans="1:16" x14ac:dyDescent="0.25">
      <c r="A7" t="s">
        <v>19</v>
      </c>
      <c r="B7" t="s">
        <v>20</v>
      </c>
      <c r="C7" s="5">
        <v>1.72</v>
      </c>
      <c r="D7" s="6">
        <v>2.1</v>
      </c>
      <c r="E7" t="s">
        <v>0</v>
      </c>
      <c r="F7" s="3">
        <v>0</v>
      </c>
      <c r="G7" s="2">
        <v>5</v>
      </c>
      <c r="H7" t="b">
        <v>0</v>
      </c>
      <c r="I7">
        <v>2.1</v>
      </c>
      <c r="J7">
        <v>5</v>
      </c>
      <c r="K7" t="b">
        <v>0</v>
      </c>
      <c r="L7">
        <v>0.5</v>
      </c>
      <c r="M7">
        <v>0.56299999999999994</v>
      </c>
      <c r="N7" t="s">
        <v>1</v>
      </c>
      <c r="O7" t="b">
        <v>1</v>
      </c>
      <c r="P7" t="s">
        <v>49</v>
      </c>
    </row>
    <row r="8" spans="1:16" x14ac:dyDescent="0.25">
      <c r="A8" t="s">
        <v>21</v>
      </c>
      <c r="B8" t="s">
        <v>22</v>
      </c>
      <c r="C8" s="6">
        <v>2.35</v>
      </c>
      <c r="D8" s="5">
        <v>1.58</v>
      </c>
      <c r="E8" t="s">
        <v>1</v>
      </c>
      <c r="F8" s="3">
        <v>4</v>
      </c>
      <c r="G8" s="2">
        <v>5</v>
      </c>
      <c r="H8" t="b">
        <v>0</v>
      </c>
      <c r="I8">
        <v>1.58</v>
      </c>
      <c r="J8">
        <v>1</v>
      </c>
      <c r="K8" t="b">
        <v>1</v>
      </c>
      <c r="L8">
        <v>0.25</v>
      </c>
      <c r="M8">
        <v>0.75</v>
      </c>
      <c r="N8" t="s">
        <v>1</v>
      </c>
      <c r="O8" t="b">
        <v>1</v>
      </c>
    </row>
    <row r="9" spans="1:16" x14ac:dyDescent="0.25">
      <c r="A9" t="s">
        <v>23</v>
      </c>
      <c r="B9" t="s">
        <v>24</v>
      </c>
      <c r="C9" s="5">
        <v>1.48</v>
      </c>
      <c r="D9" s="6">
        <v>2.6</v>
      </c>
      <c r="E9" t="s">
        <v>0</v>
      </c>
      <c r="F9" s="3">
        <v>1</v>
      </c>
      <c r="G9" s="2">
        <v>9</v>
      </c>
      <c r="H9" t="b">
        <v>0</v>
      </c>
      <c r="I9">
        <v>2.6</v>
      </c>
      <c r="J9">
        <v>8</v>
      </c>
      <c r="K9" t="b">
        <v>0</v>
      </c>
      <c r="L9">
        <v>0.438</v>
      </c>
      <c r="M9">
        <v>0.6</v>
      </c>
      <c r="N9" t="s">
        <v>1</v>
      </c>
      <c r="O9" t="b">
        <v>1</v>
      </c>
      <c r="P9" t="s">
        <v>49</v>
      </c>
    </row>
    <row r="10" spans="1:16" x14ac:dyDescent="0.25">
      <c r="A10" t="s">
        <v>25</v>
      </c>
      <c r="B10" t="s">
        <v>26</v>
      </c>
      <c r="C10" s="5">
        <v>1.65</v>
      </c>
      <c r="D10" s="6">
        <v>2.2000000000000002</v>
      </c>
      <c r="E10" t="s">
        <v>0</v>
      </c>
      <c r="F10" s="3">
        <v>4</v>
      </c>
      <c r="G10" s="2">
        <v>8</v>
      </c>
      <c r="H10" t="b">
        <v>0</v>
      </c>
      <c r="I10">
        <v>2.2000000000000002</v>
      </c>
      <c r="J10">
        <v>4</v>
      </c>
      <c r="K10" t="b">
        <v>0</v>
      </c>
      <c r="L10">
        <v>0.375</v>
      </c>
      <c r="M10">
        <v>0.56299999999999994</v>
      </c>
      <c r="N10" t="s">
        <v>1</v>
      </c>
      <c r="O10" t="b">
        <v>1</v>
      </c>
    </row>
    <row r="11" spans="1:16" x14ac:dyDescent="0.25">
      <c r="A11" t="s">
        <v>27</v>
      </c>
      <c r="B11" t="s">
        <v>28</v>
      </c>
      <c r="C11" s="6">
        <v>2.5499999999999998</v>
      </c>
      <c r="D11" s="5">
        <v>1.5</v>
      </c>
      <c r="E11" t="s">
        <v>1</v>
      </c>
      <c r="F11" s="3">
        <v>3</v>
      </c>
      <c r="G11" s="2">
        <v>14</v>
      </c>
      <c r="H11" t="b">
        <v>0</v>
      </c>
      <c r="I11">
        <v>1.5</v>
      </c>
      <c r="J11">
        <v>11</v>
      </c>
      <c r="K11" t="b">
        <v>1</v>
      </c>
      <c r="L11">
        <v>0.4</v>
      </c>
      <c r="M11">
        <v>0.375</v>
      </c>
      <c r="N11" t="s">
        <v>0</v>
      </c>
      <c r="O11" t="b">
        <v>0</v>
      </c>
      <c r="P11" t="s">
        <v>50</v>
      </c>
    </row>
    <row r="12" spans="1:16" x14ac:dyDescent="0.25">
      <c r="A12" t="s">
        <v>29</v>
      </c>
      <c r="B12" t="s">
        <v>30</v>
      </c>
      <c r="C12" s="6">
        <v>2.1</v>
      </c>
      <c r="D12" s="5">
        <v>1.72</v>
      </c>
      <c r="E12" t="s">
        <v>1</v>
      </c>
      <c r="F12" s="3">
        <v>1</v>
      </c>
      <c r="G12" s="2">
        <v>8</v>
      </c>
      <c r="H12" t="b">
        <v>0</v>
      </c>
      <c r="I12">
        <v>1.72</v>
      </c>
      <c r="J12">
        <v>7</v>
      </c>
      <c r="K12" t="b">
        <v>1</v>
      </c>
      <c r="L12">
        <v>0.625</v>
      </c>
      <c r="M12">
        <v>0.875</v>
      </c>
      <c r="N12" t="s">
        <v>1</v>
      </c>
      <c r="O12" t="b">
        <v>1</v>
      </c>
    </row>
    <row r="13" spans="1:16" x14ac:dyDescent="0.25">
      <c r="A13" t="s">
        <v>31</v>
      </c>
      <c r="B13" t="s">
        <v>32</v>
      </c>
      <c r="C13" s="5">
        <v>1.58</v>
      </c>
      <c r="D13" s="6">
        <v>2.35</v>
      </c>
      <c r="E13" t="s">
        <v>0</v>
      </c>
      <c r="F13" s="2">
        <v>2</v>
      </c>
      <c r="G13" s="3">
        <v>0</v>
      </c>
      <c r="H13" t="b">
        <v>1</v>
      </c>
      <c r="I13">
        <v>1.58</v>
      </c>
      <c r="J13">
        <v>2</v>
      </c>
      <c r="K13" t="b">
        <v>1</v>
      </c>
      <c r="L13">
        <v>0.625</v>
      </c>
      <c r="M13">
        <v>0.625</v>
      </c>
      <c r="N13" t="s">
        <v>37</v>
      </c>
      <c r="O13" t="b">
        <v>0</v>
      </c>
      <c r="P13" t="s">
        <v>50</v>
      </c>
    </row>
    <row r="14" spans="1:16" x14ac:dyDescent="0.25">
      <c r="A14" t="s">
        <v>33</v>
      </c>
      <c r="B14" t="s">
        <v>34</v>
      </c>
      <c r="C14" s="7">
        <v>1.85</v>
      </c>
      <c r="D14" s="7">
        <v>1.9</v>
      </c>
      <c r="E14" t="s">
        <v>37</v>
      </c>
      <c r="F14" s="2">
        <v>2</v>
      </c>
      <c r="G14" s="3">
        <v>1</v>
      </c>
      <c r="H14" t="b">
        <v>1</v>
      </c>
      <c r="I14">
        <v>1.85</v>
      </c>
      <c r="J14">
        <v>1</v>
      </c>
      <c r="K14" t="b">
        <v>0</v>
      </c>
      <c r="L14">
        <v>0.5</v>
      </c>
      <c r="M14">
        <v>0.46700000000000003</v>
      </c>
      <c r="N14" t="s">
        <v>0</v>
      </c>
      <c r="O14" t="b">
        <v>1</v>
      </c>
    </row>
    <row r="15" spans="1:16" x14ac:dyDescent="0.25">
      <c r="C15">
        <v>13</v>
      </c>
      <c r="D15">
        <v>3.33</v>
      </c>
      <c r="E15">
        <v>2.16</v>
      </c>
    </row>
    <row r="16" spans="1:16" x14ac:dyDescent="0.25">
      <c r="B16" t="s">
        <v>35</v>
      </c>
      <c r="C16">
        <f>SUM(C13:C14,C5,C2)</f>
        <v>6.3000000000000007</v>
      </c>
      <c r="D16" s="4">
        <f>C16-$C$15</f>
        <v>-6.6999999999999993</v>
      </c>
    </row>
    <row r="17" spans="2:6" x14ac:dyDescent="0.25">
      <c r="B17" t="s">
        <v>36</v>
      </c>
      <c r="C17">
        <f>SUM(C5,C2,C13)</f>
        <v>4.45</v>
      </c>
      <c r="D17" s="4">
        <f>C17-$C$15</f>
        <v>-8.5500000000000007</v>
      </c>
    </row>
    <row r="18" spans="2:6" x14ac:dyDescent="0.25">
      <c r="B18" t="s">
        <v>40</v>
      </c>
      <c r="C18">
        <f>SUM(D3,D4,D6:D12)</f>
        <v>18.649999999999999</v>
      </c>
      <c r="D18" s="4">
        <f>C18-$C$15</f>
        <v>5.6499999999999986</v>
      </c>
    </row>
    <row r="19" spans="2:6" x14ac:dyDescent="0.25">
      <c r="B19" t="s">
        <v>39</v>
      </c>
      <c r="C19">
        <f>SUM(D4,D6:D7,D9:D10)</f>
        <v>12.25</v>
      </c>
      <c r="D19" s="4">
        <f>C19-$C$15</f>
        <v>-0.75</v>
      </c>
    </row>
    <row r="20" spans="2:6" x14ac:dyDescent="0.25">
      <c r="B20" t="s">
        <v>43</v>
      </c>
      <c r="C20">
        <f>SUM(C2,D3,D4,D6,D7,D8,D9,D10,D12,C14)</f>
        <v>20.32</v>
      </c>
      <c r="D20" s="4">
        <f>C20-$C$15</f>
        <v>7.32</v>
      </c>
    </row>
    <row r="21" spans="2:6" x14ac:dyDescent="0.25">
      <c r="B21" t="s">
        <v>44</v>
      </c>
      <c r="C21">
        <f>SUM(C2,D3,D4)*3.33</f>
        <v>19.5471</v>
      </c>
      <c r="F21" s="1"/>
    </row>
    <row r="22" spans="2:6" x14ac:dyDescent="0.25">
      <c r="B22" t="s">
        <v>45</v>
      </c>
      <c r="C22">
        <v>0</v>
      </c>
      <c r="F22" s="1"/>
    </row>
    <row r="23" spans="2:6" x14ac:dyDescent="0.25">
      <c r="B23" t="s">
        <v>46</v>
      </c>
      <c r="C23">
        <f>SUM(D8*D9*D10)*3.33</f>
        <v>30.095208000000003</v>
      </c>
      <c r="F23" s="1"/>
    </row>
    <row r="24" spans="2:6" x14ac:dyDescent="0.25">
      <c r="B24" t="s">
        <v>47</v>
      </c>
      <c r="C24">
        <v>0</v>
      </c>
      <c r="F24" s="1"/>
    </row>
    <row r="25" spans="2:6" x14ac:dyDescent="0.25">
      <c r="B25" t="s">
        <v>48</v>
      </c>
      <c r="C25">
        <f>SUM(C21:C24)</f>
        <v>49.642308</v>
      </c>
      <c r="D25" s="4">
        <f>C25-$C$15</f>
        <v>36.642308</v>
      </c>
      <c r="F25" s="1"/>
    </row>
    <row r="26" spans="2:6" x14ac:dyDescent="0.25">
      <c r="B26" t="s">
        <v>51</v>
      </c>
      <c r="C26">
        <f>(C2*D3)*E15</f>
        <v>4.5619200000000006</v>
      </c>
      <c r="F26" s="1"/>
    </row>
    <row r="27" spans="2:6" x14ac:dyDescent="0.25">
      <c r="B27" t="s">
        <v>52</v>
      </c>
      <c r="C27">
        <v>0</v>
      </c>
      <c r="F27" s="1"/>
    </row>
    <row r="28" spans="2:6" x14ac:dyDescent="0.25">
      <c r="B28" t="s">
        <v>53</v>
      </c>
      <c r="C28">
        <f>(D6*D7)*E15</f>
        <v>10.8864</v>
      </c>
      <c r="F28" s="1"/>
    </row>
    <row r="29" spans="2:6" x14ac:dyDescent="0.25">
      <c r="B29" t="s">
        <v>54</v>
      </c>
      <c r="C29">
        <f>(D8*D9)*E15</f>
        <v>8.8732800000000012</v>
      </c>
      <c r="F29" s="1"/>
    </row>
    <row r="30" spans="2:6" x14ac:dyDescent="0.25">
      <c r="B30" t="s">
        <v>55</v>
      </c>
      <c r="C30">
        <v>0</v>
      </c>
      <c r="F30" s="1"/>
    </row>
    <row r="31" spans="2:6" x14ac:dyDescent="0.25">
      <c r="B31" t="s">
        <v>56</v>
      </c>
      <c r="C31">
        <v>0</v>
      </c>
      <c r="F31" s="1"/>
    </row>
    <row r="32" spans="2:6" x14ac:dyDescent="0.25">
      <c r="B32" t="s">
        <v>57</v>
      </c>
      <c r="C32">
        <f>SUM(C26:C31)</f>
        <v>24.321600000000004</v>
      </c>
      <c r="D32" s="4">
        <f>C32-$C$15</f>
        <v>11.321600000000004</v>
      </c>
      <c r="F32" s="1"/>
    </row>
    <row r="33" spans="6:6" x14ac:dyDescent="0.25">
      <c r="F33" s="1"/>
    </row>
    <row r="34" spans="6:6" x14ac:dyDescent="0.25">
      <c r="F34" s="1"/>
    </row>
    <row r="35" spans="6:6" x14ac:dyDescent="0.25">
      <c r="F35" s="1"/>
    </row>
  </sheetData>
  <conditionalFormatting sqref="D16:D20">
    <cfRule type="colorScale" priority="4">
      <colorScale>
        <cfvo type="min"/>
        <cfvo type="num" val="0"/>
        <cfvo type="max"/>
        <color rgb="FFF8696B"/>
        <color theme="5" tint="0.39997558519241921"/>
        <color rgb="FF92D050"/>
      </colorScale>
    </cfRule>
  </conditionalFormatting>
  <conditionalFormatting sqref="D25">
    <cfRule type="colorScale" priority="3">
      <colorScale>
        <cfvo type="min"/>
        <cfvo type="num" val="0"/>
        <cfvo type="max"/>
        <color rgb="FFF8696B"/>
        <color theme="5" tint="0.39997558519241921"/>
        <color rgb="FF92D050"/>
      </colorScale>
    </cfRule>
  </conditionalFormatting>
  <conditionalFormatting sqref="D32">
    <cfRule type="colorScale" priority="1">
      <colorScale>
        <cfvo type="min"/>
        <cfvo type="num" val="0"/>
        <cfvo type="max"/>
        <color rgb="FFF8696B"/>
        <color theme="5" tint="0.39997558519241921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9299-7CAE-4C20-9D8B-70C2FC58108D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Belokurows (Data Quality PT)</dc:creator>
  <cp:lastModifiedBy>Rafael Belokurows (Data Quality PT)</cp:lastModifiedBy>
  <dcterms:created xsi:type="dcterms:W3CDTF">2023-06-17T17:37:50Z</dcterms:created>
  <dcterms:modified xsi:type="dcterms:W3CDTF">2023-06-18T11:30:19Z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41da7a-79c1-417c-b408-16c0bfe99fca_Enabled">
    <vt:lpwstr>true</vt:lpwstr>
  </property>
  <property fmtid="{D5CDD505-2E9C-101B-9397-08002B2CF9AE}" pid="3" name="MSIP_Label_3741da7a-79c1-417c-b408-16c0bfe99fca_SetDate">
    <vt:lpwstr>2023-06-17T18:12:01Z</vt:lpwstr>
  </property>
  <property fmtid="{D5CDD505-2E9C-101B-9397-08002B2CF9AE}" pid="4" name="MSIP_Label_3741da7a-79c1-417c-b408-16c0bfe99fca_Method">
    <vt:lpwstr>Standard</vt:lpwstr>
  </property>
  <property fmtid="{D5CDD505-2E9C-101B-9397-08002B2CF9AE}" pid="5" name="MSIP_Label_3741da7a-79c1-417c-b408-16c0bfe99fca_Name">
    <vt:lpwstr>Internal Only - Amber</vt:lpwstr>
  </property>
  <property fmtid="{D5CDD505-2E9C-101B-9397-08002B2CF9AE}" pid="6" name="MSIP_Label_3741da7a-79c1-417c-b408-16c0bfe99fca_SiteId">
    <vt:lpwstr>1e355c04-e0a4-42ed-8e2d-7351591f0ef1</vt:lpwstr>
  </property>
  <property fmtid="{D5CDD505-2E9C-101B-9397-08002B2CF9AE}" pid="7" name="MSIP_Label_3741da7a-79c1-417c-b408-16c0bfe99fca_ActionId">
    <vt:lpwstr>62fa61b3-2201-45e8-8fc8-f20ee39fcbac</vt:lpwstr>
  </property>
  <property fmtid="{D5CDD505-2E9C-101B-9397-08002B2CF9AE}" pid="8" name="MSIP_Label_3741da7a-79c1-417c-b408-16c0bfe99fca_ContentBits">
    <vt:lpwstr>0</vt:lpwstr>
  </property>
</Properties>
</file>